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5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6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7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8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9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10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11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12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13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14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15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16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17.xml" ContentType="application/vnd.openxmlformats-officedocument.drawing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18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19.xml" ContentType="application/vnd.openxmlformats-officedocument.drawing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drawings/drawing20.xml" ContentType="application/vnd.openxmlformats-officedocument.drawing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drawings/drawing21.xml" ContentType="application/vnd.openxmlformats-officedocument.drawing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elbw/Documents/USHPRR/"/>
    </mc:Choice>
  </mc:AlternateContent>
  <xr:revisionPtr revIDLastSave="0" documentId="13_ncr:1_{63C15F24-6B79-B843-916F-91D5EB9A9CA9}" xr6:coauthVersionLast="36" xr6:coauthVersionMax="43" xr10:uidLastSave="{00000000-0000-0000-0000-000000000000}"/>
  <bookViews>
    <workbookView xWindow="2520" yWindow="520" windowWidth="45200" windowHeight="19040" activeTab="1" xr2:uid="{B8E0FBF6-C779-B040-8553-44D0EA8812C4}"/>
  </bookViews>
  <sheets>
    <sheet name="100" sheetId="2" r:id="rId1"/>
    <sheet name="300" sheetId="1" r:id="rId2"/>
    <sheet name="500" sheetId="3" r:id="rId3"/>
    <sheet name="700" sheetId="17" r:id="rId4"/>
    <sheet name="300_0.005" sheetId="11" r:id="rId5"/>
    <sheet name="300_0.001" sheetId="13" r:id="rId6"/>
    <sheet name="100_u15mo" sheetId="5" r:id="rId7"/>
    <sheet name="300_u15mo" sheetId="6" r:id="rId8"/>
    <sheet name="300_u15mo_0.005" sheetId="14" r:id="rId9"/>
    <sheet name="300_u15mo_0.001" sheetId="15" r:id="rId10"/>
    <sheet name="500_u15mo" sheetId="7" r:id="rId11"/>
    <sheet name="700_u15mo" sheetId="18" r:id="rId12"/>
    <sheet name="100_u30mo" sheetId="8" r:id="rId13"/>
    <sheet name="300_u30mo" sheetId="9" r:id="rId14"/>
    <sheet name="300_u30mo_0.005" sheetId="12" r:id="rId15"/>
    <sheet name="300_u30_0.001" sheetId="16" r:id="rId16"/>
    <sheet name="500_u30mo" sheetId="10" r:id="rId17"/>
    <sheet name="700_u30mo" sheetId="19" r:id="rId18"/>
    <sheet name="summary" sheetId="4" r:id="rId19"/>
    <sheet name="vorotest" sheetId="20" r:id="rId20"/>
    <sheet name="u10mo" sheetId="21" r:id="rId2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T37" i="21" l="1"/>
  <c r="AR8" i="21"/>
  <c r="AR9" i="21"/>
  <c r="AR10" i="21"/>
  <c r="AR11" i="21"/>
  <c r="AR12" i="21"/>
  <c r="AR13" i="21"/>
  <c r="AR14" i="21"/>
  <c r="AR15" i="21"/>
  <c r="AR16" i="21"/>
  <c r="AR7" i="21"/>
  <c r="AR4" i="21"/>
  <c r="C152" i="1"/>
  <c r="D152" i="1"/>
  <c r="AS7" i="21"/>
  <c r="Y143" i="1"/>
  <c r="X143" i="1"/>
  <c r="W143" i="1"/>
  <c r="Y142" i="1"/>
  <c r="X142" i="1"/>
  <c r="W142" i="1"/>
  <c r="U143" i="1"/>
  <c r="T143" i="1"/>
  <c r="S143" i="1"/>
  <c r="U142" i="1"/>
  <c r="T142" i="1"/>
  <c r="S142" i="1"/>
  <c r="Q143" i="1"/>
  <c r="P143" i="1"/>
  <c r="O143" i="1"/>
  <c r="Q142" i="1"/>
  <c r="P142" i="1"/>
  <c r="O142" i="1"/>
  <c r="M143" i="1"/>
  <c r="L143" i="1"/>
  <c r="K143" i="1"/>
  <c r="M142" i="1"/>
  <c r="L142" i="1"/>
  <c r="K142" i="1"/>
  <c r="I143" i="1"/>
  <c r="H143" i="1"/>
  <c r="G143" i="1"/>
  <c r="I142" i="1"/>
  <c r="H142" i="1"/>
  <c r="G142" i="1"/>
  <c r="D142" i="1"/>
  <c r="E142" i="1"/>
  <c r="D143" i="1"/>
  <c r="E143" i="1"/>
  <c r="C143" i="1"/>
  <c r="C142" i="1"/>
  <c r="C70" i="1"/>
  <c r="I63" i="21"/>
  <c r="H63" i="21"/>
  <c r="G63" i="21"/>
  <c r="E63" i="21"/>
  <c r="D63" i="21"/>
  <c r="C63" i="21"/>
  <c r="E12" i="21"/>
  <c r="D12" i="21"/>
  <c r="C12" i="21"/>
  <c r="D9" i="21"/>
  <c r="E9" i="21"/>
  <c r="C9" i="21"/>
  <c r="C68" i="21" s="1"/>
  <c r="D68" i="21"/>
  <c r="C7" i="4" l="1"/>
  <c r="AT18" i="21"/>
  <c r="E69" i="21"/>
  <c r="E68" i="21"/>
  <c r="AT36" i="21"/>
  <c r="AT22" i="21"/>
  <c r="R182" i="4" l="1"/>
  <c r="W176" i="4"/>
  <c r="U166" i="4"/>
  <c r="V167" i="4" l="1"/>
  <c r="V168" i="4"/>
  <c r="V169" i="4"/>
  <c r="V170" i="4"/>
  <c r="V171" i="4"/>
  <c r="V172" i="4"/>
  <c r="V173" i="4"/>
  <c r="V174" i="4"/>
  <c r="V175" i="4"/>
  <c r="V176" i="4"/>
  <c r="V177" i="4"/>
  <c r="V178" i="4"/>
  <c r="V179" i="4"/>
  <c r="V180" i="4"/>
  <c r="V181" i="4"/>
  <c r="V182" i="4"/>
  <c r="V166" i="4"/>
  <c r="R167" i="4"/>
  <c r="R168" i="4"/>
  <c r="R169" i="4"/>
  <c r="R170" i="4"/>
  <c r="R171" i="4"/>
  <c r="R172" i="4"/>
  <c r="R173" i="4"/>
  <c r="R174" i="4"/>
  <c r="R175" i="4"/>
  <c r="R176" i="4"/>
  <c r="R177" i="4"/>
  <c r="R178" i="4"/>
  <c r="R179" i="4"/>
  <c r="R180" i="4"/>
  <c r="R181" i="4"/>
  <c r="R166" i="4"/>
  <c r="Q167" i="4"/>
  <c r="Q168" i="4"/>
  <c r="Q169" i="4"/>
  <c r="Q170" i="4"/>
  <c r="Q171" i="4"/>
  <c r="Q172" i="4"/>
  <c r="Q173" i="4"/>
  <c r="Q174" i="4"/>
  <c r="Q175" i="4"/>
  <c r="Q176" i="4"/>
  <c r="Q177" i="4"/>
  <c r="Q178" i="4"/>
  <c r="Q179" i="4"/>
  <c r="Q180" i="4"/>
  <c r="Q181" i="4"/>
  <c r="Q182" i="4"/>
  <c r="Q166" i="4"/>
  <c r="S164" i="4"/>
  <c r="T164" i="4"/>
  <c r="R164" i="4"/>
  <c r="O175" i="4"/>
  <c r="I138" i="4"/>
  <c r="I139" i="4"/>
  <c r="I135" i="4"/>
  <c r="I136" i="4"/>
  <c r="F136" i="4"/>
  <c r="AV39" i="21" l="1"/>
  <c r="AU39" i="21"/>
  <c r="AT39" i="21"/>
  <c r="AV38" i="21"/>
  <c r="AU38" i="21"/>
  <c r="AT38" i="21"/>
  <c r="AV37" i="21"/>
  <c r="AU37" i="21"/>
  <c r="AU36" i="21"/>
  <c r="AV36" i="21"/>
  <c r="F91" i="4"/>
  <c r="G91" i="4"/>
  <c r="E91" i="4"/>
  <c r="M8" i="20" l="1"/>
  <c r="M9" i="20"/>
  <c r="M10" i="20"/>
  <c r="M11" i="20"/>
  <c r="M12" i="20"/>
  <c r="M13" i="20"/>
  <c r="M14" i="20"/>
  <c r="M15" i="20"/>
  <c r="M16" i="20"/>
  <c r="M17" i="20"/>
  <c r="M18" i="20"/>
  <c r="M19" i="20"/>
  <c r="M20" i="20"/>
  <c r="M21" i="20"/>
  <c r="M22" i="20"/>
  <c r="M23" i="20"/>
  <c r="M24" i="20"/>
  <c r="M25" i="20"/>
  <c r="M26" i="20"/>
  <c r="M7" i="20"/>
  <c r="G40" i="20"/>
  <c r="G39" i="20"/>
  <c r="L29" i="20"/>
  <c r="K29" i="20"/>
  <c r="K28" i="20"/>
  <c r="L28" i="20"/>
  <c r="J122" i="4"/>
  <c r="K122" i="4"/>
  <c r="L122" i="4"/>
  <c r="J123" i="4"/>
  <c r="K123" i="4"/>
  <c r="L123" i="4"/>
  <c r="J124" i="4"/>
  <c r="K124" i="4"/>
  <c r="L124" i="4"/>
  <c r="K121" i="4"/>
  <c r="L121" i="4"/>
  <c r="J121" i="4"/>
  <c r="C255" i="21"/>
  <c r="M97" i="4"/>
  <c r="L97" i="4"/>
  <c r="K97" i="4"/>
  <c r="U136" i="21" l="1"/>
  <c r="U204" i="21"/>
  <c r="AO273" i="21"/>
  <c r="AN273" i="21"/>
  <c r="AM273" i="21"/>
  <c r="AK273" i="21"/>
  <c r="AJ273" i="21"/>
  <c r="AI273" i="21"/>
  <c r="AG273" i="21"/>
  <c r="AF273" i="21"/>
  <c r="AE273" i="21"/>
  <c r="AC273" i="21"/>
  <c r="AB273" i="21"/>
  <c r="AA273" i="21"/>
  <c r="Y273" i="21"/>
  <c r="X273" i="21"/>
  <c r="W273" i="21"/>
  <c r="U273" i="21"/>
  <c r="T273" i="21"/>
  <c r="S273" i="21"/>
  <c r="Q273" i="21"/>
  <c r="P273" i="21"/>
  <c r="O273" i="21"/>
  <c r="M273" i="21"/>
  <c r="L273" i="21"/>
  <c r="K273" i="21"/>
  <c r="I273" i="21"/>
  <c r="H273" i="21"/>
  <c r="G273" i="21"/>
  <c r="E273" i="21"/>
  <c r="D273" i="21"/>
  <c r="C273" i="21"/>
  <c r="AO272" i="21"/>
  <c r="AN272" i="21"/>
  <c r="AM272" i="21"/>
  <c r="AK272" i="21"/>
  <c r="AJ272" i="21"/>
  <c r="AI272" i="21"/>
  <c r="AG272" i="21"/>
  <c r="AF272" i="21"/>
  <c r="AE272" i="21"/>
  <c r="AC272" i="21"/>
  <c r="AB272" i="21"/>
  <c r="AA272" i="21"/>
  <c r="Y272" i="21"/>
  <c r="X272" i="21"/>
  <c r="W272" i="21"/>
  <c r="U272" i="21"/>
  <c r="T272" i="21"/>
  <c r="S272" i="21"/>
  <c r="Q272" i="21"/>
  <c r="P272" i="21"/>
  <c r="O272" i="21"/>
  <c r="M272" i="21"/>
  <c r="L272" i="21"/>
  <c r="K272" i="21"/>
  <c r="I272" i="21"/>
  <c r="H272" i="21"/>
  <c r="G272" i="21"/>
  <c r="E272" i="21"/>
  <c r="D272" i="21"/>
  <c r="C272" i="21"/>
  <c r="AV231" i="21"/>
  <c r="AU231" i="21"/>
  <c r="AT231" i="21"/>
  <c r="AV230" i="21"/>
  <c r="AU230" i="21"/>
  <c r="AT230" i="21"/>
  <c r="AV229" i="21"/>
  <c r="AU229" i="21"/>
  <c r="AT229" i="21"/>
  <c r="AV228" i="21"/>
  <c r="AU228" i="21"/>
  <c r="AT228" i="21"/>
  <c r="AV227" i="21"/>
  <c r="AU227" i="21"/>
  <c r="AT227" i="21"/>
  <c r="AV226" i="21"/>
  <c r="AU226" i="21"/>
  <c r="AT226" i="21"/>
  <c r="AV225" i="21"/>
  <c r="AU225" i="21"/>
  <c r="AT225" i="21"/>
  <c r="AV224" i="21"/>
  <c r="AU224" i="21"/>
  <c r="AT224" i="21"/>
  <c r="AV223" i="21"/>
  <c r="AU223" i="21"/>
  <c r="AT223" i="21"/>
  <c r="AV222" i="21"/>
  <c r="AU222" i="21"/>
  <c r="AT222" i="21"/>
  <c r="AR220" i="21"/>
  <c r="AS220" i="21" s="1"/>
  <c r="AR219" i="21"/>
  <c r="AS219" i="21" s="1"/>
  <c r="AR218" i="21"/>
  <c r="AS218" i="21" s="1"/>
  <c r="AR217" i="21"/>
  <c r="AS217" i="21" s="1"/>
  <c r="AR216" i="21"/>
  <c r="AS216" i="21" s="1"/>
  <c r="AR215" i="21"/>
  <c r="AS215" i="21" s="1"/>
  <c r="AR214" i="21"/>
  <c r="AS214" i="21" s="1"/>
  <c r="AR213" i="21"/>
  <c r="AS213" i="21" s="1"/>
  <c r="AS212" i="21"/>
  <c r="AR212" i="21"/>
  <c r="AR211" i="21"/>
  <c r="AS211" i="21" s="1"/>
  <c r="AO205" i="21"/>
  <c r="AN205" i="21"/>
  <c r="AM205" i="21"/>
  <c r="AK205" i="21"/>
  <c r="AJ205" i="21"/>
  <c r="AI205" i="21"/>
  <c r="AG205" i="21"/>
  <c r="AF205" i="21"/>
  <c r="AE205" i="21"/>
  <c r="AC205" i="21"/>
  <c r="AB205" i="21"/>
  <c r="AA205" i="21"/>
  <c r="Y205" i="21"/>
  <c r="X205" i="21"/>
  <c r="W205" i="21"/>
  <c r="U205" i="21"/>
  <c r="T205" i="21"/>
  <c r="S205" i="21"/>
  <c r="Q205" i="21"/>
  <c r="P205" i="21"/>
  <c r="O205" i="21"/>
  <c r="M205" i="21"/>
  <c r="L205" i="21"/>
  <c r="K205" i="21"/>
  <c r="I205" i="21"/>
  <c r="H205" i="21"/>
  <c r="G205" i="21"/>
  <c r="E205" i="21"/>
  <c r="D205" i="21"/>
  <c r="C205" i="21"/>
  <c r="AO204" i="21"/>
  <c r="AN204" i="21"/>
  <c r="AM204" i="21"/>
  <c r="AK204" i="21"/>
  <c r="AJ204" i="21"/>
  <c r="AI204" i="21"/>
  <c r="AG204" i="21"/>
  <c r="AF204" i="21"/>
  <c r="AE204" i="21"/>
  <c r="AC204" i="21"/>
  <c r="AB204" i="21"/>
  <c r="AA204" i="21"/>
  <c r="Y204" i="21"/>
  <c r="X204" i="21"/>
  <c r="W204" i="21"/>
  <c r="T204" i="21"/>
  <c r="S204" i="21"/>
  <c r="Q204" i="21"/>
  <c r="P204" i="21"/>
  <c r="O204" i="21"/>
  <c r="M204" i="21"/>
  <c r="L204" i="21"/>
  <c r="K204" i="21"/>
  <c r="I204" i="21"/>
  <c r="H204" i="21"/>
  <c r="G204" i="21"/>
  <c r="E204" i="21"/>
  <c r="D204" i="21"/>
  <c r="C204" i="21"/>
  <c r="AV163" i="21"/>
  <c r="AU163" i="21"/>
  <c r="AT163" i="21"/>
  <c r="AV162" i="21"/>
  <c r="AU162" i="21"/>
  <c r="AT162" i="21"/>
  <c r="AV161" i="21"/>
  <c r="AU161" i="21"/>
  <c r="AT161" i="21"/>
  <c r="AV160" i="21"/>
  <c r="AU160" i="21"/>
  <c r="AT160" i="21"/>
  <c r="AV159" i="21"/>
  <c r="AU159" i="21"/>
  <c r="AT159" i="21"/>
  <c r="AV158" i="21"/>
  <c r="AU158" i="21"/>
  <c r="AT158" i="21"/>
  <c r="AV157" i="21"/>
  <c r="AU157" i="21"/>
  <c r="AT157" i="21"/>
  <c r="AV156" i="21"/>
  <c r="AU156" i="21"/>
  <c r="AT156" i="21"/>
  <c r="AV155" i="21"/>
  <c r="AU155" i="21"/>
  <c r="AT155" i="21"/>
  <c r="AV154" i="21"/>
  <c r="AU154" i="21"/>
  <c r="AT154" i="21"/>
  <c r="AR152" i="21"/>
  <c r="AS152" i="21" s="1"/>
  <c r="AR151" i="21"/>
  <c r="AS151" i="21" s="1"/>
  <c r="AR150" i="21"/>
  <c r="AS150" i="21" s="1"/>
  <c r="AR149" i="21"/>
  <c r="AS149" i="21" s="1"/>
  <c r="AS148" i="21"/>
  <c r="AR148" i="21"/>
  <c r="AR147" i="21"/>
  <c r="AS147" i="21" s="1"/>
  <c r="AR146" i="21"/>
  <c r="AS146" i="21" s="1"/>
  <c r="AR145" i="21"/>
  <c r="AS145" i="21" s="1"/>
  <c r="AR144" i="21"/>
  <c r="AS144" i="21" s="1"/>
  <c r="AR143" i="21"/>
  <c r="AS143" i="21" s="1"/>
  <c r="AO137" i="21"/>
  <c r="AN137" i="21"/>
  <c r="AM137" i="21"/>
  <c r="AK137" i="21"/>
  <c r="AJ137" i="21"/>
  <c r="AI137" i="21"/>
  <c r="AG137" i="21"/>
  <c r="AF137" i="21"/>
  <c r="AE137" i="21"/>
  <c r="AC137" i="21"/>
  <c r="AB137" i="21"/>
  <c r="AA137" i="21"/>
  <c r="Y137" i="21"/>
  <c r="X137" i="21"/>
  <c r="W137" i="21"/>
  <c r="U137" i="21"/>
  <c r="T137" i="21"/>
  <c r="S137" i="21"/>
  <c r="Q137" i="21"/>
  <c r="P137" i="21"/>
  <c r="O137" i="21"/>
  <c r="M137" i="21"/>
  <c r="L137" i="21"/>
  <c r="K137" i="21"/>
  <c r="I137" i="21"/>
  <c r="H137" i="21"/>
  <c r="G137" i="21"/>
  <c r="E137" i="21"/>
  <c r="D137" i="21"/>
  <c r="C137" i="21"/>
  <c r="AO136" i="21"/>
  <c r="AN136" i="21"/>
  <c r="AM136" i="21"/>
  <c r="AK136" i="21"/>
  <c r="AJ136" i="21"/>
  <c r="AI136" i="21"/>
  <c r="AG136" i="21"/>
  <c r="AF136" i="21"/>
  <c r="AE136" i="21"/>
  <c r="AC136" i="21"/>
  <c r="AB136" i="21"/>
  <c r="AA136" i="21"/>
  <c r="Y136" i="21"/>
  <c r="X136" i="21"/>
  <c r="W136" i="21"/>
  <c r="T136" i="21"/>
  <c r="S136" i="21"/>
  <c r="Q136" i="21"/>
  <c r="P136" i="21"/>
  <c r="O136" i="21"/>
  <c r="M136" i="21"/>
  <c r="L136" i="21"/>
  <c r="K136" i="21"/>
  <c r="I136" i="21"/>
  <c r="H136" i="21"/>
  <c r="G136" i="21"/>
  <c r="E136" i="21"/>
  <c r="D136" i="21"/>
  <c r="C136" i="21"/>
  <c r="AV95" i="21"/>
  <c r="AU95" i="21"/>
  <c r="AT95" i="21"/>
  <c r="AV94" i="21"/>
  <c r="AU94" i="21"/>
  <c r="AT94" i="21"/>
  <c r="AV93" i="21"/>
  <c r="AU93" i="21"/>
  <c r="AT93" i="21"/>
  <c r="AV92" i="21"/>
  <c r="AU92" i="21"/>
  <c r="AT92" i="21"/>
  <c r="AV91" i="21"/>
  <c r="AU91" i="21"/>
  <c r="AT91" i="21"/>
  <c r="AV90" i="21"/>
  <c r="AU90" i="21"/>
  <c r="AT90" i="21"/>
  <c r="AV89" i="21"/>
  <c r="AU89" i="21"/>
  <c r="AT89" i="21"/>
  <c r="AV88" i="21"/>
  <c r="AU88" i="21"/>
  <c r="AT88" i="21"/>
  <c r="AV87" i="21"/>
  <c r="AU87" i="21"/>
  <c r="AT87" i="21"/>
  <c r="AV86" i="21"/>
  <c r="AU86" i="21"/>
  <c r="AT86" i="21"/>
  <c r="AR84" i="21"/>
  <c r="AS84" i="21" s="1"/>
  <c r="AR83" i="21"/>
  <c r="AS83" i="21" s="1"/>
  <c r="AR82" i="21"/>
  <c r="AS82" i="21" s="1"/>
  <c r="AR81" i="21"/>
  <c r="AS81" i="21" s="1"/>
  <c r="AR80" i="21"/>
  <c r="AS80" i="21" s="1"/>
  <c r="AR79" i="21"/>
  <c r="AS79" i="21" s="1"/>
  <c r="AR78" i="21"/>
  <c r="AS78" i="21" s="1"/>
  <c r="AR77" i="21"/>
  <c r="AS77" i="21" s="1"/>
  <c r="AR76" i="21"/>
  <c r="AS76" i="21" s="1"/>
  <c r="AR75" i="21"/>
  <c r="AS75" i="21" s="1"/>
  <c r="AV27" i="21"/>
  <c r="AU27" i="21"/>
  <c r="AT27" i="21"/>
  <c r="AV26" i="21"/>
  <c r="AU26" i="21"/>
  <c r="AT26" i="21"/>
  <c r="AV25" i="21"/>
  <c r="AU25" i="21"/>
  <c r="AT25" i="21"/>
  <c r="AV24" i="21"/>
  <c r="AU24" i="21"/>
  <c r="AT24" i="21"/>
  <c r="AV23" i="21"/>
  <c r="AU23" i="21"/>
  <c r="AT23" i="21"/>
  <c r="AV22" i="21"/>
  <c r="AU22" i="21"/>
  <c r="AV21" i="21"/>
  <c r="AU21" i="21"/>
  <c r="AT21" i="21"/>
  <c r="AV20" i="21"/>
  <c r="AU20" i="21"/>
  <c r="AT20" i="21"/>
  <c r="AV19" i="21"/>
  <c r="AU19" i="21"/>
  <c r="AT19" i="21"/>
  <c r="AV18" i="21"/>
  <c r="AU18" i="21"/>
  <c r="AS16" i="21"/>
  <c r="AS15" i="21"/>
  <c r="AS14" i="21"/>
  <c r="AS13" i="21"/>
  <c r="AS12" i="21"/>
  <c r="AS11" i="21"/>
  <c r="AS10" i="21"/>
  <c r="AS9" i="21"/>
  <c r="AS8" i="21"/>
  <c r="AO69" i="21"/>
  <c r="AN69" i="21"/>
  <c r="AM69" i="21"/>
  <c r="AO68" i="21"/>
  <c r="AN68" i="21"/>
  <c r="AM68" i="21"/>
  <c r="AK69" i="21"/>
  <c r="AJ69" i="21"/>
  <c r="AI69" i="21"/>
  <c r="AK68" i="21"/>
  <c r="AJ68" i="21"/>
  <c r="AI68" i="21"/>
  <c r="AG69" i="21"/>
  <c r="AF69" i="21"/>
  <c r="AE69" i="21"/>
  <c r="AG68" i="21"/>
  <c r="AF68" i="21"/>
  <c r="AE68" i="21"/>
  <c r="AC69" i="21"/>
  <c r="AB69" i="21"/>
  <c r="AA69" i="21"/>
  <c r="AC68" i="21"/>
  <c r="AB68" i="21"/>
  <c r="AA68" i="21"/>
  <c r="Y69" i="21"/>
  <c r="X69" i="21"/>
  <c r="W69" i="21"/>
  <c r="Y68" i="21"/>
  <c r="X68" i="21"/>
  <c r="W68" i="21"/>
  <c r="U69" i="21"/>
  <c r="T69" i="21"/>
  <c r="S69" i="21"/>
  <c r="U68" i="21"/>
  <c r="T68" i="21"/>
  <c r="S68" i="21"/>
  <c r="Q69" i="21"/>
  <c r="P69" i="21"/>
  <c r="O69" i="21"/>
  <c r="Q68" i="21"/>
  <c r="P68" i="21"/>
  <c r="O68" i="21"/>
  <c r="M69" i="21"/>
  <c r="L69" i="21"/>
  <c r="K69" i="21"/>
  <c r="M68" i="21"/>
  <c r="L68" i="21"/>
  <c r="K68" i="21"/>
  <c r="I69" i="21"/>
  <c r="H69" i="21"/>
  <c r="G69" i="21"/>
  <c r="I68" i="21"/>
  <c r="H68" i="21"/>
  <c r="G68" i="21"/>
  <c r="D69" i="21"/>
  <c r="C69" i="21"/>
  <c r="B8" i="20"/>
  <c r="B9" i="20" s="1"/>
  <c r="B10" i="20" s="1"/>
  <c r="B11" i="20" s="1"/>
  <c r="B12" i="20" s="1"/>
  <c r="B13" i="20" s="1"/>
  <c r="B14" i="20" s="1"/>
  <c r="B15" i="20" s="1"/>
  <c r="B16" i="20" s="1"/>
  <c r="B17" i="20" s="1"/>
  <c r="B18" i="20" s="1"/>
  <c r="B19" i="20" s="1"/>
  <c r="B20" i="20" s="1"/>
  <c r="B21" i="20" s="1"/>
  <c r="B22" i="20" s="1"/>
  <c r="B23" i="20" s="1"/>
  <c r="B24" i="20" s="1"/>
  <c r="B25" i="20" s="1"/>
  <c r="B26" i="20" s="1"/>
  <c r="B27" i="20" s="1"/>
  <c r="B28" i="20" s="1"/>
  <c r="B29" i="20" s="1"/>
  <c r="B30" i="20" s="1"/>
  <c r="B31" i="20" s="1"/>
  <c r="B32" i="20" s="1"/>
  <c r="B33" i="20" s="1"/>
  <c r="B34" i="20" s="1"/>
  <c r="B35" i="20" s="1"/>
  <c r="B36" i="20" s="1"/>
  <c r="B37" i="20" s="1"/>
  <c r="F11" i="20"/>
  <c r="G11" i="20"/>
  <c r="F12" i="20"/>
  <c r="G12" i="20"/>
  <c r="F13" i="20"/>
  <c r="G13" i="20"/>
  <c r="F14" i="20"/>
  <c r="G14" i="20"/>
  <c r="F15" i="20"/>
  <c r="G15" i="20"/>
  <c r="F16" i="20"/>
  <c r="G16" i="20"/>
  <c r="F17" i="20"/>
  <c r="G17" i="20"/>
  <c r="F18" i="20"/>
  <c r="G18" i="20"/>
  <c r="F19" i="20"/>
  <c r="G19" i="20"/>
  <c r="F20" i="20"/>
  <c r="G20" i="20"/>
  <c r="F21" i="20"/>
  <c r="G21" i="20"/>
  <c r="F22" i="20"/>
  <c r="G22" i="20"/>
  <c r="F23" i="20"/>
  <c r="G23" i="20"/>
  <c r="F24" i="20"/>
  <c r="G24" i="20"/>
  <c r="F25" i="20"/>
  <c r="G25" i="20"/>
  <c r="F26" i="20"/>
  <c r="G26" i="20"/>
  <c r="F27" i="20"/>
  <c r="G27" i="20"/>
  <c r="F28" i="20"/>
  <c r="G28" i="20"/>
  <c r="F29" i="20"/>
  <c r="G29" i="20"/>
  <c r="F30" i="20"/>
  <c r="G30" i="20"/>
  <c r="F31" i="20"/>
  <c r="G31" i="20"/>
  <c r="F32" i="20"/>
  <c r="G32" i="20"/>
  <c r="F33" i="20"/>
  <c r="G33" i="20"/>
  <c r="F34" i="20"/>
  <c r="G34" i="20"/>
  <c r="F35" i="20"/>
  <c r="G35" i="20"/>
  <c r="F36" i="20"/>
  <c r="G36" i="20"/>
  <c r="F37" i="20"/>
  <c r="G37" i="20"/>
  <c r="F7" i="20"/>
  <c r="F8" i="20"/>
  <c r="G8" i="20"/>
  <c r="F9" i="20"/>
  <c r="G9" i="20"/>
  <c r="F10" i="20"/>
  <c r="G10" i="20"/>
  <c r="G7" i="20"/>
  <c r="V95" i="4" l="1"/>
  <c r="V94" i="4"/>
  <c r="V93" i="4"/>
  <c r="Y90" i="4"/>
  <c r="X90" i="4"/>
  <c r="W90" i="4"/>
  <c r="Y86" i="4"/>
  <c r="X86" i="4"/>
  <c r="W86" i="4"/>
  <c r="Y82" i="4"/>
  <c r="X82" i="4"/>
  <c r="W82" i="4"/>
  <c r="Y78" i="4"/>
  <c r="X78" i="4"/>
  <c r="W78" i="4"/>
  <c r="C5" i="4"/>
  <c r="E135" i="4"/>
  <c r="I132" i="4" l="1"/>
  <c r="I133" i="4"/>
  <c r="I131" i="4"/>
  <c r="S89" i="4" l="1"/>
  <c r="S90" i="4" s="1"/>
  <c r="R89" i="4"/>
  <c r="R90" i="4" s="1"/>
  <c r="Q89" i="4"/>
  <c r="Q90" i="4" s="1"/>
  <c r="E161" i="19"/>
  <c r="F161" i="19"/>
  <c r="G161" i="19"/>
  <c r="E162" i="19"/>
  <c r="F162" i="19"/>
  <c r="G162" i="19"/>
  <c r="E163" i="19"/>
  <c r="F163" i="19"/>
  <c r="G163" i="19"/>
  <c r="E164" i="19"/>
  <c r="F164" i="19"/>
  <c r="G164" i="19"/>
  <c r="E165" i="19"/>
  <c r="F165" i="19"/>
  <c r="G165" i="19"/>
  <c r="E166" i="19"/>
  <c r="F166" i="19"/>
  <c r="G166" i="19"/>
  <c r="E167" i="19"/>
  <c r="F167" i="19"/>
  <c r="G167" i="19"/>
  <c r="E168" i="19"/>
  <c r="F168" i="19"/>
  <c r="G168" i="19"/>
  <c r="E169" i="19"/>
  <c r="F169" i="19"/>
  <c r="G169" i="19"/>
  <c r="G160" i="19"/>
  <c r="F160" i="19"/>
  <c r="E160" i="19"/>
  <c r="C158" i="19"/>
  <c r="D158" i="19" s="1"/>
  <c r="D157" i="19"/>
  <c r="C157" i="19"/>
  <c r="C156" i="19"/>
  <c r="D156" i="19" s="1"/>
  <c r="C155" i="19"/>
  <c r="D155" i="19" s="1"/>
  <c r="C154" i="19"/>
  <c r="D154" i="19" s="1"/>
  <c r="C153" i="19"/>
  <c r="D153" i="19" s="1"/>
  <c r="C152" i="19"/>
  <c r="D152" i="19" s="1"/>
  <c r="D151" i="19"/>
  <c r="C151" i="19"/>
  <c r="C150" i="19"/>
  <c r="D150" i="19" s="1"/>
  <c r="C146" i="19"/>
  <c r="C149" i="19" s="1"/>
  <c r="D149" i="19" s="1"/>
  <c r="M142" i="19"/>
  <c r="L142" i="19"/>
  <c r="K142" i="19"/>
  <c r="I142" i="19"/>
  <c r="H142" i="19"/>
  <c r="G142" i="19"/>
  <c r="Y140" i="19"/>
  <c r="X140" i="19"/>
  <c r="W140" i="19"/>
  <c r="U140" i="19"/>
  <c r="T140" i="19"/>
  <c r="S140" i="19"/>
  <c r="Q140" i="19"/>
  <c r="P140" i="19"/>
  <c r="O140" i="19"/>
  <c r="M140" i="19"/>
  <c r="L140" i="19"/>
  <c r="K140" i="19"/>
  <c r="I140" i="19"/>
  <c r="H140" i="19"/>
  <c r="G140" i="19"/>
  <c r="E140" i="19"/>
  <c r="D140" i="19"/>
  <c r="C140" i="19"/>
  <c r="Y139" i="19"/>
  <c r="Y142" i="19" s="1"/>
  <c r="X139" i="19"/>
  <c r="X142" i="19" s="1"/>
  <c r="W139" i="19"/>
  <c r="W142" i="19" s="1"/>
  <c r="U139" i="19"/>
  <c r="U142" i="19" s="1"/>
  <c r="T139" i="19"/>
  <c r="T142" i="19" s="1"/>
  <c r="S139" i="19"/>
  <c r="S142" i="19" s="1"/>
  <c r="Q139" i="19"/>
  <c r="Q142" i="19" s="1"/>
  <c r="P139" i="19"/>
  <c r="P142" i="19" s="1"/>
  <c r="O139" i="19"/>
  <c r="O142" i="19" s="1"/>
  <c r="M139" i="19"/>
  <c r="L139" i="19"/>
  <c r="K139" i="19"/>
  <c r="I139" i="19"/>
  <c r="H139" i="19"/>
  <c r="G139" i="19"/>
  <c r="E139" i="19"/>
  <c r="E142" i="19" s="1"/>
  <c r="D139" i="19"/>
  <c r="D142" i="19" s="1"/>
  <c r="C139" i="19"/>
  <c r="C142" i="19" s="1"/>
  <c r="Q71" i="19"/>
  <c r="P71" i="19"/>
  <c r="O71" i="19"/>
  <c r="M71" i="19"/>
  <c r="L71" i="19"/>
  <c r="K71" i="19"/>
  <c r="I71" i="19"/>
  <c r="H71" i="19"/>
  <c r="G71" i="19"/>
  <c r="E71" i="19"/>
  <c r="D71" i="19"/>
  <c r="C71" i="19"/>
  <c r="Q70" i="19"/>
  <c r="Q73" i="19" s="1"/>
  <c r="P70" i="19"/>
  <c r="P73" i="19" s="1"/>
  <c r="O70" i="19"/>
  <c r="O73" i="19" s="1"/>
  <c r="M70" i="19"/>
  <c r="M73" i="19" s="1"/>
  <c r="L70" i="19"/>
  <c r="L73" i="19" s="1"/>
  <c r="K70" i="19"/>
  <c r="K73" i="19" s="1"/>
  <c r="I70" i="19"/>
  <c r="I73" i="19" s="1"/>
  <c r="H70" i="19"/>
  <c r="H73" i="19" s="1"/>
  <c r="G70" i="19"/>
  <c r="G73" i="19" s="1"/>
  <c r="E70" i="19"/>
  <c r="E73" i="19" s="1"/>
  <c r="D70" i="19"/>
  <c r="D73" i="19" s="1"/>
  <c r="C70" i="19"/>
  <c r="C73" i="19" s="1"/>
  <c r="G89" i="4"/>
  <c r="G90" i="4" s="1"/>
  <c r="F89" i="4"/>
  <c r="F90" i="4" s="1"/>
  <c r="E89" i="4"/>
  <c r="E90" i="4" s="1"/>
  <c r="E161" i="18"/>
  <c r="F161" i="18"/>
  <c r="G161" i="18"/>
  <c r="E162" i="18"/>
  <c r="F162" i="18"/>
  <c r="G162" i="18"/>
  <c r="E163" i="18"/>
  <c r="F163" i="18"/>
  <c r="G163" i="18"/>
  <c r="E164" i="18"/>
  <c r="F164" i="18"/>
  <c r="G164" i="18"/>
  <c r="E165" i="18"/>
  <c r="F165" i="18"/>
  <c r="G165" i="18"/>
  <c r="E166" i="18"/>
  <c r="F166" i="18"/>
  <c r="G166" i="18"/>
  <c r="E167" i="18"/>
  <c r="F167" i="18"/>
  <c r="G167" i="18"/>
  <c r="E168" i="18"/>
  <c r="F168" i="18"/>
  <c r="G168" i="18"/>
  <c r="E169" i="18"/>
  <c r="F169" i="18"/>
  <c r="G169" i="18"/>
  <c r="G160" i="18"/>
  <c r="F160" i="18"/>
  <c r="E160" i="18"/>
  <c r="C158" i="18"/>
  <c r="D158" i="18" s="1"/>
  <c r="C157" i="18"/>
  <c r="D157" i="18" s="1"/>
  <c r="D156" i="18"/>
  <c r="C156" i="18"/>
  <c r="C155" i="18"/>
  <c r="D155" i="18" s="1"/>
  <c r="C154" i="18"/>
  <c r="D154" i="18" s="1"/>
  <c r="C153" i="18"/>
  <c r="D153" i="18" s="1"/>
  <c r="C152" i="18"/>
  <c r="D152" i="18" s="1"/>
  <c r="C149" i="18"/>
  <c r="D149" i="18" s="1"/>
  <c r="C146" i="18"/>
  <c r="C151" i="18" s="1"/>
  <c r="D151" i="18" s="1"/>
  <c r="Y140" i="18"/>
  <c r="X140" i="18"/>
  <c r="W140" i="18"/>
  <c r="U140" i="18"/>
  <c r="T140" i="18"/>
  <c r="S140" i="18"/>
  <c r="Q140" i="18"/>
  <c r="P140" i="18"/>
  <c r="O140" i="18"/>
  <c r="M140" i="18"/>
  <c r="L140" i="18"/>
  <c r="K140" i="18"/>
  <c r="I140" i="18"/>
  <c r="H140" i="18"/>
  <c r="G140" i="18"/>
  <c r="E140" i="18"/>
  <c r="D140" i="18"/>
  <c r="C140" i="18"/>
  <c r="Y139" i="18"/>
  <c r="Y142" i="18" s="1"/>
  <c r="X139" i="18"/>
  <c r="X142" i="18" s="1"/>
  <c r="W139" i="18"/>
  <c r="W142" i="18" s="1"/>
  <c r="U139" i="18"/>
  <c r="U142" i="18" s="1"/>
  <c r="T139" i="18"/>
  <c r="T142" i="18" s="1"/>
  <c r="S139" i="18"/>
  <c r="S142" i="18" s="1"/>
  <c r="Q139" i="18"/>
  <c r="Q142" i="18" s="1"/>
  <c r="P139" i="18"/>
  <c r="P142" i="18" s="1"/>
  <c r="O139" i="18"/>
  <c r="O142" i="18" s="1"/>
  <c r="M139" i="18"/>
  <c r="M142" i="18" s="1"/>
  <c r="L139" i="18"/>
  <c r="L142" i="18" s="1"/>
  <c r="K139" i="18"/>
  <c r="K142" i="18" s="1"/>
  <c r="I139" i="18"/>
  <c r="I142" i="18" s="1"/>
  <c r="H139" i="18"/>
  <c r="H142" i="18" s="1"/>
  <c r="G139" i="18"/>
  <c r="G142" i="18" s="1"/>
  <c r="E139" i="18"/>
  <c r="E142" i="18" s="1"/>
  <c r="D139" i="18"/>
  <c r="D142" i="18" s="1"/>
  <c r="C139" i="18"/>
  <c r="C142" i="18" s="1"/>
  <c r="Q71" i="18"/>
  <c r="P71" i="18"/>
  <c r="O71" i="18"/>
  <c r="M71" i="18"/>
  <c r="L71" i="18"/>
  <c r="K71" i="18"/>
  <c r="I71" i="18"/>
  <c r="H71" i="18"/>
  <c r="G71" i="18"/>
  <c r="E71" i="18"/>
  <c r="D71" i="18"/>
  <c r="C71" i="18"/>
  <c r="Q70" i="18"/>
  <c r="Q73" i="18" s="1"/>
  <c r="P70" i="18"/>
  <c r="P73" i="18" s="1"/>
  <c r="O70" i="18"/>
  <c r="O73" i="18" s="1"/>
  <c r="M70" i="18"/>
  <c r="M73" i="18" s="1"/>
  <c r="L70" i="18"/>
  <c r="L73" i="18" s="1"/>
  <c r="K70" i="18"/>
  <c r="K73" i="18" s="1"/>
  <c r="I70" i="18"/>
  <c r="I73" i="18" s="1"/>
  <c r="H70" i="18"/>
  <c r="H73" i="18" s="1"/>
  <c r="G70" i="18"/>
  <c r="G73" i="18" s="1"/>
  <c r="E70" i="18"/>
  <c r="E73" i="18" s="1"/>
  <c r="D70" i="18"/>
  <c r="D73" i="18" s="1"/>
  <c r="C70" i="18"/>
  <c r="C73" i="18" s="1"/>
  <c r="C150" i="18" l="1"/>
  <c r="D150" i="18" s="1"/>
  <c r="M248" i="17" l="1"/>
  <c r="M249" i="17" s="1"/>
  <c r="M250" i="17" s="1"/>
  <c r="M251" i="17" s="1"/>
  <c r="M252" i="17" s="1"/>
  <c r="M253" i="17" s="1"/>
  <c r="M254" i="17" s="1"/>
  <c r="M255" i="17" s="1"/>
  <c r="M256" i="17" s="1"/>
  <c r="M257" i="17" s="1"/>
  <c r="M258" i="17" s="1"/>
  <c r="M259" i="17" s="1"/>
  <c r="M260" i="17" s="1"/>
  <c r="M261" i="17" s="1"/>
  <c r="M262" i="17" s="1"/>
  <c r="M263" i="17" s="1"/>
  <c r="M264" i="17" s="1"/>
  <c r="M265" i="17" s="1"/>
  <c r="M266" i="17" s="1"/>
  <c r="M267" i="17" s="1"/>
  <c r="M268" i="17" s="1"/>
  <c r="M269" i="17" s="1"/>
  <c r="M270" i="17" s="1"/>
  <c r="M271" i="17" s="1"/>
  <c r="M272" i="17" s="1"/>
  <c r="M273" i="17" s="1"/>
  <c r="M274" i="17" s="1"/>
  <c r="M275" i="17" s="1"/>
  <c r="M276" i="17" s="1"/>
  <c r="M277" i="17" s="1"/>
  <c r="M278" i="17" s="1"/>
  <c r="M279" i="17" s="1"/>
  <c r="M280" i="17" s="1"/>
  <c r="M281" i="17" s="1"/>
  <c r="M282" i="17" s="1"/>
  <c r="M283" i="17" s="1"/>
  <c r="M284" i="17" s="1"/>
  <c r="M285" i="17" s="1"/>
  <c r="M286" i="17" s="1"/>
  <c r="M287" i="17" s="1"/>
  <c r="M288" i="17" s="1"/>
  <c r="M289" i="17" s="1"/>
  <c r="M290" i="17" s="1"/>
  <c r="M291" i="17" s="1"/>
  <c r="M292" i="17" s="1"/>
  <c r="M293" i="17" s="1"/>
  <c r="M294" i="17" s="1"/>
  <c r="M295" i="17" s="1"/>
  <c r="M296" i="17" s="1"/>
  <c r="M247" i="17"/>
  <c r="M203" i="17"/>
  <c r="M204" i="17"/>
  <c r="M205" i="17" s="1"/>
  <c r="M206" i="17" s="1"/>
  <c r="M207" i="17" s="1"/>
  <c r="M208" i="17" s="1"/>
  <c r="M209" i="17" s="1"/>
  <c r="M210" i="17" s="1"/>
  <c r="M211" i="17" s="1"/>
  <c r="M212" i="17" s="1"/>
  <c r="M213" i="17" s="1"/>
  <c r="M214" i="17" s="1"/>
  <c r="M215" i="17" s="1"/>
  <c r="M216" i="17" s="1"/>
  <c r="M217" i="17" s="1"/>
  <c r="M218" i="17" s="1"/>
  <c r="M219" i="17" s="1"/>
  <c r="M220" i="17" s="1"/>
  <c r="M221" i="17" s="1"/>
  <c r="M222" i="17" s="1"/>
  <c r="M223" i="17" s="1"/>
  <c r="M224" i="17" s="1"/>
  <c r="M225" i="17" s="1"/>
  <c r="M226" i="17" s="1"/>
  <c r="M227" i="17" s="1"/>
  <c r="M228" i="17" s="1"/>
  <c r="M229" i="17" s="1"/>
  <c r="M230" i="17" s="1"/>
  <c r="M231" i="17" s="1"/>
  <c r="M232" i="17" s="1"/>
  <c r="M233" i="17" s="1"/>
  <c r="M234" i="17" s="1"/>
  <c r="M235" i="17" s="1"/>
  <c r="M236" i="17" s="1"/>
  <c r="M237" i="17" s="1"/>
  <c r="M238" i="17" s="1"/>
  <c r="M239" i="17" s="1"/>
  <c r="M240" i="17" s="1"/>
  <c r="M241" i="17" s="1"/>
  <c r="M242" i="17" s="1"/>
  <c r="M243" i="17" s="1"/>
  <c r="M244" i="17" s="1"/>
  <c r="M245" i="17" s="1"/>
  <c r="M246" i="17" s="1"/>
  <c r="M198" i="17"/>
  <c r="M199" i="17" s="1"/>
  <c r="M200" i="17" s="1"/>
  <c r="M201" i="17" s="1"/>
  <c r="M202" i="17" s="1"/>
  <c r="M197" i="17"/>
  <c r="M148" i="17"/>
  <c r="M149" i="17"/>
  <c r="M150" i="17"/>
  <c r="M151" i="17" s="1"/>
  <c r="M152" i="17" s="1"/>
  <c r="M153" i="17" s="1"/>
  <c r="M154" i="17" s="1"/>
  <c r="M155" i="17" s="1"/>
  <c r="M156" i="17" s="1"/>
  <c r="M157" i="17" s="1"/>
  <c r="M158" i="17" s="1"/>
  <c r="M159" i="17" s="1"/>
  <c r="M160" i="17" s="1"/>
  <c r="M161" i="17" s="1"/>
  <c r="M162" i="17" s="1"/>
  <c r="M163" i="17" s="1"/>
  <c r="M164" i="17" s="1"/>
  <c r="M165" i="17" s="1"/>
  <c r="M166" i="17" s="1"/>
  <c r="M167" i="17" s="1"/>
  <c r="M168" i="17" s="1"/>
  <c r="M169" i="17" s="1"/>
  <c r="M170" i="17" s="1"/>
  <c r="M171" i="17" s="1"/>
  <c r="M172" i="17" s="1"/>
  <c r="M173" i="17" s="1"/>
  <c r="M174" i="17" s="1"/>
  <c r="M175" i="17" s="1"/>
  <c r="M176" i="17" s="1"/>
  <c r="M177" i="17" s="1"/>
  <c r="M178" i="17" s="1"/>
  <c r="M179" i="17" s="1"/>
  <c r="M180" i="17" s="1"/>
  <c r="M181" i="17" s="1"/>
  <c r="M182" i="17" s="1"/>
  <c r="M183" i="17" s="1"/>
  <c r="M184" i="17" s="1"/>
  <c r="M185" i="17" s="1"/>
  <c r="M186" i="17" s="1"/>
  <c r="M187" i="17" s="1"/>
  <c r="M188" i="17" s="1"/>
  <c r="M189" i="17" s="1"/>
  <c r="M190" i="17" s="1"/>
  <c r="M191" i="17" s="1"/>
  <c r="M192" i="17" s="1"/>
  <c r="M193" i="17" s="1"/>
  <c r="M194" i="17" s="1"/>
  <c r="M195" i="17" s="1"/>
  <c r="M196" i="17" s="1"/>
  <c r="M147" i="17"/>
  <c r="N148" i="17"/>
  <c r="N149" i="17"/>
  <c r="N150" i="17"/>
  <c r="N151" i="17"/>
  <c r="N152" i="17"/>
  <c r="N153" i="17"/>
  <c r="N154" i="17"/>
  <c r="N155" i="17"/>
  <c r="N156" i="17"/>
  <c r="N157" i="17"/>
  <c r="N158" i="17"/>
  <c r="N159" i="17"/>
  <c r="N160" i="17"/>
  <c r="N161" i="17"/>
  <c r="N162" i="17"/>
  <c r="N163" i="17"/>
  <c r="N164" i="17"/>
  <c r="N165" i="17"/>
  <c r="N166" i="17"/>
  <c r="N167" i="17"/>
  <c r="N168" i="17"/>
  <c r="N169" i="17"/>
  <c r="N170" i="17"/>
  <c r="N171" i="17"/>
  <c r="N172" i="17"/>
  <c r="N173" i="17"/>
  <c r="N174" i="17"/>
  <c r="N175" i="17"/>
  <c r="N176" i="17"/>
  <c r="N177" i="17"/>
  <c r="N178" i="17"/>
  <c r="N179" i="17"/>
  <c r="N180" i="17"/>
  <c r="N181" i="17"/>
  <c r="N182" i="17"/>
  <c r="N183" i="17"/>
  <c r="N184" i="17"/>
  <c r="N185" i="17"/>
  <c r="N186" i="17"/>
  <c r="N187" i="17"/>
  <c r="N188" i="17"/>
  <c r="N189" i="17"/>
  <c r="N190" i="17"/>
  <c r="N191" i="17"/>
  <c r="N192" i="17"/>
  <c r="N193" i="17"/>
  <c r="N194" i="17"/>
  <c r="N195" i="17"/>
  <c r="N196" i="17"/>
  <c r="N197" i="17"/>
  <c r="N198" i="17"/>
  <c r="N199" i="17"/>
  <c r="N200" i="17"/>
  <c r="N201" i="17"/>
  <c r="N202" i="17"/>
  <c r="N203" i="17"/>
  <c r="N204" i="17"/>
  <c r="N205" i="17"/>
  <c r="N206" i="17"/>
  <c r="N207" i="17"/>
  <c r="N208" i="17"/>
  <c r="N209" i="17"/>
  <c r="N210" i="17"/>
  <c r="N211" i="17"/>
  <c r="N212" i="17"/>
  <c r="N213" i="17"/>
  <c r="N214" i="17"/>
  <c r="N215" i="17"/>
  <c r="N216" i="17"/>
  <c r="N217" i="17"/>
  <c r="N218" i="17"/>
  <c r="N219" i="17"/>
  <c r="N220" i="17"/>
  <c r="N221" i="17"/>
  <c r="N222" i="17"/>
  <c r="N223" i="17"/>
  <c r="N224" i="17"/>
  <c r="N225" i="17"/>
  <c r="N226" i="17"/>
  <c r="N227" i="17"/>
  <c r="N228" i="17"/>
  <c r="N229" i="17"/>
  <c r="N230" i="17"/>
  <c r="N231" i="17"/>
  <c r="N232" i="17"/>
  <c r="N233" i="17"/>
  <c r="N234" i="17"/>
  <c r="N235" i="17"/>
  <c r="N236" i="17"/>
  <c r="N237" i="17"/>
  <c r="N238" i="17"/>
  <c r="N239" i="17"/>
  <c r="N240" i="17"/>
  <c r="N241" i="17"/>
  <c r="N242" i="17"/>
  <c r="N243" i="17"/>
  <c r="N244" i="17"/>
  <c r="N245" i="17"/>
  <c r="N246" i="17"/>
  <c r="N247" i="17"/>
  <c r="N248" i="17"/>
  <c r="N249" i="17"/>
  <c r="N250" i="17"/>
  <c r="N251" i="17"/>
  <c r="N252" i="17"/>
  <c r="N253" i="17"/>
  <c r="N254" i="17"/>
  <c r="N255" i="17"/>
  <c r="N256" i="17"/>
  <c r="N257" i="17"/>
  <c r="N258" i="17"/>
  <c r="N259" i="17"/>
  <c r="N260" i="17"/>
  <c r="N261" i="17"/>
  <c r="N262" i="17"/>
  <c r="N263" i="17"/>
  <c r="N264" i="17"/>
  <c r="N265" i="17"/>
  <c r="N266" i="17"/>
  <c r="N267" i="17"/>
  <c r="N268" i="17"/>
  <c r="N269" i="17"/>
  <c r="N270" i="17"/>
  <c r="N271" i="17"/>
  <c r="N272" i="17"/>
  <c r="N273" i="17"/>
  <c r="N274" i="17"/>
  <c r="N275" i="17"/>
  <c r="N276" i="17"/>
  <c r="N277" i="17"/>
  <c r="N278" i="17"/>
  <c r="N279" i="17"/>
  <c r="N280" i="17"/>
  <c r="N281" i="17"/>
  <c r="N282" i="17"/>
  <c r="N283" i="17"/>
  <c r="N284" i="17"/>
  <c r="N285" i="17"/>
  <c r="N286" i="17"/>
  <c r="N287" i="17"/>
  <c r="N288" i="17"/>
  <c r="N289" i="17"/>
  <c r="N290" i="17"/>
  <c r="N291" i="17"/>
  <c r="N292" i="17"/>
  <c r="N293" i="17"/>
  <c r="N294" i="17"/>
  <c r="N295" i="17"/>
  <c r="N296" i="17"/>
  <c r="N147" i="17"/>
  <c r="U167" i="4"/>
  <c r="U168" i="4"/>
  <c r="U171" i="4"/>
  <c r="U177" i="4"/>
  <c r="U182" i="4"/>
  <c r="H134" i="4"/>
  <c r="I134" i="4" s="1"/>
  <c r="N176" i="4"/>
  <c r="O176" i="4" s="1"/>
  <c r="N177" i="4"/>
  <c r="O177" i="4"/>
  <c r="P177" i="4"/>
  <c r="N178" i="4"/>
  <c r="O178" i="4"/>
  <c r="U178" i="4" s="1"/>
  <c r="P178" i="4"/>
  <c r="N179" i="4"/>
  <c r="O179" i="4"/>
  <c r="U179" i="4" s="1"/>
  <c r="P179" i="4"/>
  <c r="N180" i="4"/>
  <c r="O180" i="4" s="1"/>
  <c r="N181" i="4"/>
  <c r="O181" i="4"/>
  <c r="U181" i="4" s="1"/>
  <c r="P181" i="4"/>
  <c r="N182" i="4"/>
  <c r="O182" i="4"/>
  <c r="P182" i="4"/>
  <c r="P171" i="4"/>
  <c r="P172" i="4"/>
  <c r="O172" i="4"/>
  <c r="U172" i="4" s="1"/>
  <c r="O167" i="4"/>
  <c r="N166" i="4"/>
  <c r="P166" i="4" s="1"/>
  <c r="T166" i="4" s="1"/>
  <c r="N175" i="4"/>
  <c r="P175" i="4" s="1"/>
  <c r="N174" i="4"/>
  <c r="P174" i="4" s="1"/>
  <c r="N173" i="4"/>
  <c r="P173" i="4" s="1"/>
  <c r="N172" i="4"/>
  <c r="N171" i="4"/>
  <c r="O171" i="4" s="1"/>
  <c r="N170" i="4"/>
  <c r="P170" i="4" s="1"/>
  <c r="N169" i="4"/>
  <c r="P169" i="4" s="1"/>
  <c r="N168" i="4"/>
  <c r="O168" i="4" s="1"/>
  <c r="N167" i="4"/>
  <c r="P167" i="4" s="1"/>
  <c r="I155" i="4"/>
  <c r="K155" i="4" s="1"/>
  <c r="G134" i="4"/>
  <c r="G136" i="4" s="1"/>
  <c r="F134" i="4"/>
  <c r="E134" i="4"/>
  <c r="M89" i="4"/>
  <c r="L89" i="4"/>
  <c r="K89" i="4"/>
  <c r="H161" i="17"/>
  <c r="I161" i="17"/>
  <c r="J161" i="17"/>
  <c r="H162" i="17"/>
  <c r="I162" i="17"/>
  <c r="J162" i="17"/>
  <c r="H163" i="17"/>
  <c r="I163" i="17"/>
  <c r="J163" i="17"/>
  <c r="H164" i="17"/>
  <c r="I164" i="17"/>
  <c r="J164" i="17"/>
  <c r="H165" i="17"/>
  <c r="I165" i="17"/>
  <c r="J165" i="17"/>
  <c r="H166" i="17"/>
  <c r="I166" i="17"/>
  <c r="J166" i="17"/>
  <c r="H167" i="17"/>
  <c r="I167" i="17"/>
  <c r="J167" i="17"/>
  <c r="H168" i="17"/>
  <c r="I168" i="17"/>
  <c r="J168" i="17"/>
  <c r="H169" i="17"/>
  <c r="I169" i="17"/>
  <c r="J169" i="17"/>
  <c r="I160" i="17"/>
  <c r="J160" i="17"/>
  <c r="H160" i="17"/>
  <c r="E161" i="17"/>
  <c r="F161" i="17"/>
  <c r="G161" i="17"/>
  <c r="E162" i="17"/>
  <c r="F162" i="17"/>
  <c r="G162" i="17"/>
  <c r="E163" i="17"/>
  <c r="F163" i="17"/>
  <c r="G163" i="17"/>
  <c r="E164" i="17"/>
  <c r="F164" i="17"/>
  <c r="G164" i="17"/>
  <c r="E165" i="17"/>
  <c r="F165" i="17"/>
  <c r="G165" i="17"/>
  <c r="E166" i="17"/>
  <c r="F166" i="17"/>
  <c r="G166" i="17"/>
  <c r="E167" i="17"/>
  <c r="F167" i="17"/>
  <c r="G167" i="17"/>
  <c r="E168" i="17"/>
  <c r="F168" i="17"/>
  <c r="G168" i="17"/>
  <c r="E169" i="17"/>
  <c r="F169" i="17"/>
  <c r="G169" i="17"/>
  <c r="G160" i="17"/>
  <c r="F160" i="17"/>
  <c r="E160" i="17"/>
  <c r="C70" i="17"/>
  <c r="E71" i="17"/>
  <c r="E70" i="17"/>
  <c r="E174" i="17"/>
  <c r="E175" i="17" s="1"/>
  <c r="D174" i="17"/>
  <c r="D175" i="17" s="1"/>
  <c r="C174" i="17"/>
  <c r="C175" i="17" s="1"/>
  <c r="C155" i="17"/>
  <c r="D155" i="17" s="1"/>
  <c r="D154" i="17"/>
  <c r="C154" i="17"/>
  <c r="D153" i="17"/>
  <c r="C153" i="17"/>
  <c r="C152" i="17"/>
  <c r="D152" i="17" s="1"/>
  <c r="C146" i="17"/>
  <c r="C151" i="17" s="1"/>
  <c r="D151" i="17" s="1"/>
  <c r="Y140" i="17"/>
  <c r="X140" i="17"/>
  <c r="W140" i="17"/>
  <c r="U140" i="17"/>
  <c r="T140" i="17"/>
  <c r="S140" i="17"/>
  <c r="Q140" i="17"/>
  <c r="P140" i="17"/>
  <c r="O140" i="17"/>
  <c r="M140" i="17"/>
  <c r="L140" i="17"/>
  <c r="K140" i="17"/>
  <c r="I140" i="17"/>
  <c r="H140" i="17"/>
  <c r="G140" i="17"/>
  <c r="E140" i="17"/>
  <c r="D140" i="17"/>
  <c r="C140" i="17"/>
  <c r="Y139" i="17"/>
  <c r="Y142" i="17" s="1"/>
  <c r="X139" i="17"/>
  <c r="X142" i="17" s="1"/>
  <c r="W139" i="17"/>
  <c r="W142" i="17" s="1"/>
  <c r="U139" i="17"/>
  <c r="U142" i="17" s="1"/>
  <c r="T139" i="17"/>
  <c r="T142" i="17" s="1"/>
  <c r="S139" i="17"/>
  <c r="S142" i="17" s="1"/>
  <c r="Q139" i="17"/>
  <c r="Q142" i="17" s="1"/>
  <c r="P139" i="17"/>
  <c r="P142" i="17" s="1"/>
  <c r="O139" i="17"/>
  <c r="O142" i="17" s="1"/>
  <c r="M139" i="17"/>
  <c r="M142" i="17" s="1"/>
  <c r="L139" i="17"/>
  <c r="L142" i="17" s="1"/>
  <c r="K139" i="17"/>
  <c r="K142" i="17" s="1"/>
  <c r="I139" i="17"/>
  <c r="I142" i="17" s="1"/>
  <c r="H139" i="17"/>
  <c r="H142" i="17" s="1"/>
  <c r="G139" i="17"/>
  <c r="G142" i="17" s="1"/>
  <c r="E139" i="17"/>
  <c r="E142" i="17" s="1"/>
  <c r="D139" i="17"/>
  <c r="D142" i="17" s="1"/>
  <c r="C139" i="17"/>
  <c r="C142" i="17" s="1"/>
  <c r="Q71" i="17"/>
  <c r="P71" i="17"/>
  <c r="O71" i="17"/>
  <c r="M71" i="17"/>
  <c r="L71" i="17"/>
  <c r="K71" i="17"/>
  <c r="I71" i="17"/>
  <c r="H71" i="17"/>
  <c r="G71" i="17"/>
  <c r="D71" i="17"/>
  <c r="C71" i="17"/>
  <c r="Q70" i="17"/>
  <c r="Q73" i="17" s="1"/>
  <c r="P70" i="17"/>
  <c r="P73" i="17" s="1"/>
  <c r="O70" i="17"/>
  <c r="O73" i="17" s="1"/>
  <c r="M70" i="17"/>
  <c r="M73" i="17" s="1"/>
  <c r="L70" i="17"/>
  <c r="L73" i="17" s="1"/>
  <c r="K70" i="17"/>
  <c r="K73" i="17" s="1"/>
  <c r="I70" i="17"/>
  <c r="I73" i="17" s="1"/>
  <c r="H70" i="17"/>
  <c r="H73" i="17" s="1"/>
  <c r="G70" i="17"/>
  <c r="G73" i="17" s="1"/>
  <c r="E73" i="17"/>
  <c r="D70" i="17"/>
  <c r="D73" i="17" s="1"/>
  <c r="C73" i="17"/>
  <c r="U176" i="4" l="1"/>
  <c r="T177" i="4"/>
  <c r="T169" i="4"/>
  <c r="T179" i="4"/>
  <c r="T181" i="4"/>
  <c r="T182" i="4"/>
  <c r="T178" i="4"/>
  <c r="T173" i="4"/>
  <c r="T175" i="4"/>
  <c r="T174" i="4"/>
  <c r="M90" i="4"/>
  <c r="O166" i="4"/>
  <c r="O173" i="4"/>
  <c r="H136" i="4"/>
  <c r="L90" i="4"/>
  <c r="U180" i="4"/>
  <c r="J155" i="4"/>
  <c r="T167" i="4"/>
  <c r="P176" i="4"/>
  <c r="T176" i="4" s="1"/>
  <c r="K90" i="4"/>
  <c r="O174" i="4"/>
  <c r="T172" i="4"/>
  <c r="T171" i="4"/>
  <c r="T170" i="4"/>
  <c r="P180" i="4"/>
  <c r="T180" i="4" s="1"/>
  <c r="P168" i="4"/>
  <c r="T168" i="4" s="1"/>
  <c r="O169" i="4"/>
  <c r="O170" i="4"/>
  <c r="C156" i="17"/>
  <c r="D156" i="17" s="1"/>
  <c r="C157" i="17"/>
  <c r="D157" i="17" s="1"/>
  <c r="C158" i="17"/>
  <c r="D158" i="17" s="1"/>
  <c r="C149" i="17"/>
  <c r="D149" i="17" s="1"/>
  <c r="C150" i="17"/>
  <c r="D150" i="17" s="1"/>
  <c r="M160" i="4"/>
  <c r="M156" i="4"/>
  <c r="M157" i="4"/>
  <c r="M158" i="4"/>
  <c r="M159" i="4"/>
  <c r="U175" i="4" l="1"/>
  <c r="S175" i="4"/>
  <c r="S167" i="4"/>
  <c r="W167" i="4"/>
  <c r="W178" i="4"/>
  <c r="U174" i="4"/>
  <c r="W174" i="4" s="1"/>
  <c r="S174" i="4"/>
  <c r="S168" i="4"/>
  <c r="S178" i="4"/>
  <c r="S177" i="4"/>
  <c r="S172" i="4"/>
  <c r="W181" i="4"/>
  <c r="W179" i="4"/>
  <c r="S169" i="4"/>
  <c r="U169" i="4"/>
  <c r="W169" i="4" s="1"/>
  <c r="S171" i="4"/>
  <c r="W171" i="4"/>
  <c r="S181" i="4"/>
  <c r="W180" i="4"/>
  <c r="S182" i="4"/>
  <c r="W168" i="4"/>
  <c r="W182" i="4"/>
  <c r="U173" i="4"/>
  <c r="S166" i="4"/>
  <c r="W166" i="4"/>
  <c r="S176" i="4"/>
  <c r="S170" i="4"/>
  <c r="U170" i="4"/>
  <c r="W170" i="4" s="1"/>
  <c r="S180" i="4"/>
  <c r="W172" i="4"/>
  <c r="O70" i="3"/>
  <c r="O71" i="3"/>
  <c r="S179" i="4" l="1"/>
  <c r="W175" i="4"/>
  <c r="S173" i="4"/>
  <c r="W173" i="4"/>
  <c r="W177" i="4"/>
  <c r="W154" i="4"/>
  <c r="W155" i="4"/>
  <c r="K85" i="4"/>
  <c r="S154" i="4"/>
  <c r="Q154" i="4"/>
  <c r="Q155" i="4"/>
  <c r="Q156" i="4"/>
  <c r="Q157" i="4"/>
  <c r="Q158" i="4"/>
  <c r="Q159" i="4"/>
  <c r="Q160" i="4"/>
  <c r="Q153" i="4"/>
  <c r="S155" i="4" l="1"/>
  <c r="I153" i="4"/>
  <c r="J153" i="4" s="1"/>
  <c r="M153" i="4" s="1"/>
  <c r="I154" i="4"/>
  <c r="K154" i="4" s="1"/>
  <c r="I156" i="4"/>
  <c r="K156" i="4" s="1"/>
  <c r="G143" i="4"/>
  <c r="G144" i="4"/>
  <c r="G145" i="4"/>
  <c r="G146" i="4"/>
  <c r="G147" i="4"/>
  <c r="G148" i="4"/>
  <c r="D141" i="4"/>
  <c r="D142" i="4"/>
  <c r="D143" i="4"/>
  <c r="D144" i="4"/>
  <c r="D145" i="4"/>
  <c r="D146" i="4"/>
  <c r="D147" i="4"/>
  <c r="D148" i="4"/>
  <c r="I158" i="4"/>
  <c r="I159" i="4"/>
  <c r="I160" i="4"/>
  <c r="I161" i="4"/>
  <c r="I157" i="4"/>
  <c r="F158" i="4"/>
  <c r="F159" i="4"/>
  <c r="F160" i="4"/>
  <c r="F161" i="4"/>
  <c r="F157" i="4"/>
  <c r="D158" i="4"/>
  <c r="D159" i="4"/>
  <c r="D160" i="4"/>
  <c r="D161" i="4"/>
  <c r="D157" i="4"/>
  <c r="E160" i="6"/>
  <c r="E131" i="4"/>
  <c r="K153" i="4" l="1"/>
  <c r="J156" i="4"/>
  <c r="M155" i="4" s="1"/>
  <c r="J154" i="4"/>
  <c r="M154" i="4" s="1"/>
  <c r="E175" i="13"/>
  <c r="F175" i="13"/>
  <c r="G175" i="13"/>
  <c r="E176" i="13"/>
  <c r="F176" i="13"/>
  <c r="G176" i="13"/>
  <c r="E177" i="13"/>
  <c r="F177" i="13"/>
  <c r="G177" i="13"/>
  <c r="AW140" i="13"/>
  <c r="AV140" i="13"/>
  <c r="AU140" i="13"/>
  <c r="AW139" i="13"/>
  <c r="AW142" i="13" s="1"/>
  <c r="AV139" i="13"/>
  <c r="AV142" i="13" s="1"/>
  <c r="AU139" i="13"/>
  <c r="AU142" i="13" s="1"/>
  <c r="AS140" i="13"/>
  <c r="AR140" i="13"/>
  <c r="AQ140" i="13"/>
  <c r="AS139" i="13"/>
  <c r="AS142" i="13" s="1"/>
  <c r="AR139" i="13"/>
  <c r="AR142" i="13" s="1"/>
  <c r="AQ139" i="13"/>
  <c r="AQ142" i="13" s="1"/>
  <c r="AO140" i="13"/>
  <c r="AN140" i="13"/>
  <c r="AM140" i="13"/>
  <c r="AO139" i="13"/>
  <c r="AO142" i="13" s="1"/>
  <c r="AN139" i="13"/>
  <c r="AN142" i="13" s="1"/>
  <c r="AM139" i="13"/>
  <c r="AM142" i="13" s="1"/>
  <c r="E174" i="13"/>
  <c r="F174" i="13"/>
  <c r="G174" i="13"/>
  <c r="C162" i="13"/>
  <c r="D162" i="13"/>
  <c r="C161" i="13"/>
  <c r="D161" i="13"/>
  <c r="C160" i="13"/>
  <c r="D160" i="13"/>
  <c r="AI139" i="13"/>
  <c r="AI142" i="13" s="1"/>
  <c r="AK140" i="13"/>
  <c r="AJ140" i="13"/>
  <c r="AI140" i="13"/>
  <c r="AK139" i="13"/>
  <c r="AK142" i="13" s="1"/>
  <c r="AJ139" i="13"/>
  <c r="AJ142" i="13" s="1"/>
  <c r="E168" i="10" l="1"/>
  <c r="F168" i="10"/>
  <c r="G168" i="10"/>
  <c r="E169" i="10"/>
  <c r="F169" i="10"/>
  <c r="G169" i="10"/>
  <c r="E168" i="15"/>
  <c r="F168" i="15"/>
  <c r="G168" i="15"/>
  <c r="E169" i="15"/>
  <c r="F169" i="15"/>
  <c r="G169" i="15"/>
  <c r="E133" i="4" l="1"/>
  <c r="E132" i="4"/>
  <c r="E128" i="4"/>
  <c r="E127" i="4"/>
  <c r="E126" i="4"/>
  <c r="E125" i="4"/>
  <c r="E124" i="4"/>
  <c r="E123" i="4"/>
  <c r="E122" i="4"/>
  <c r="E121" i="4"/>
  <c r="E120" i="4"/>
  <c r="E119" i="4"/>
  <c r="E118" i="4"/>
  <c r="P93" i="4"/>
  <c r="C157" i="10"/>
  <c r="D157" i="10"/>
  <c r="C158" i="10"/>
  <c r="D158" i="10"/>
  <c r="P95" i="4"/>
  <c r="J95" i="4"/>
  <c r="D95" i="4"/>
  <c r="P94" i="4"/>
  <c r="J94" i="4"/>
  <c r="D94" i="4"/>
  <c r="J93" i="4"/>
  <c r="D93" i="4"/>
  <c r="S85" i="4"/>
  <c r="S86" i="4" s="1"/>
  <c r="R85" i="4"/>
  <c r="R86" i="4" s="1"/>
  <c r="Q85" i="4"/>
  <c r="Q86" i="4" s="1"/>
  <c r="M85" i="4"/>
  <c r="L85" i="4"/>
  <c r="K86" i="4"/>
  <c r="G85" i="4"/>
  <c r="G86" i="4" s="1"/>
  <c r="F85" i="4"/>
  <c r="F86" i="4" s="1"/>
  <c r="E85" i="4"/>
  <c r="E86" i="4" s="1"/>
  <c r="S81" i="4"/>
  <c r="S82" i="4" s="1"/>
  <c r="R81" i="4"/>
  <c r="R82" i="4" s="1"/>
  <c r="Q81" i="4"/>
  <c r="Q82" i="4" s="1"/>
  <c r="M81" i="4"/>
  <c r="M82" i="4" s="1"/>
  <c r="L81" i="4"/>
  <c r="L82" i="4" s="1"/>
  <c r="K81" i="4"/>
  <c r="G81" i="4"/>
  <c r="G82" i="4" s="1"/>
  <c r="F81" i="4"/>
  <c r="F82" i="4" s="1"/>
  <c r="E81" i="4"/>
  <c r="E82" i="4" s="1"/>
  <c r="S77" i="4"/>
  <c r="S78" i="4" s="1"/>
  <c r="R77" i="4"/>
  <c r="R78" i="4" s="1"/>
  <c r="Q77" i="4"/>
  <c r="Q78" i="4" s="1"/>
  <c r="M77" i="4"/>
  <c r="M78" i="4" s="1"/>
  <c r="L77" i="4"/>
  <c r="L78" i="4" s="1"/>
  <c r="K77" i="4"/>
  <c r="K78" i="4" s="1"/>
  <c r="G77" i="4"/>
  <c r="G78" i="4" s="1"/>
  <c r="F77" i="4"/>
  <c r="F78" i="4" s="1"/>
  <c r="E77" i="4"/>
  <c r="E78" i="4" s="1"/>
  <c r="AC140" i="13"/>
  <c r="AB140" i="13"/>
  <c r="AA140" i="13"/>
  <c r="AC139" i="13"/>
  <c r="AC142" i="13" s="1"/>
  <c r="AB139" i="13"/>
  <c r="AB142" i="13" s="1"/>
  <c r="AA139" i="13"/>
  <c r="AA142" i="13" s="1"/>
  <c r="AG140" i="13"/>
  <c r="AF140" i="13"/>
  <c r="AE140" i="13"/>
  <c r="AG139" i="13"/>
  <c r="AG142" i="13" s="1"/>
  <c r="AF139" i="13"/>
  <c r="AF142" i="13" s="1"/>
  <c r="AE139" i="13"/>
  <c r="AE142" i="13" s="1"/>
  <c r="Y140" i="10"/>
  <c r="X140" i="10"/>
  <c r="W140" i="10"/>
  <c r="Y139" i="10"/>
  <c r="Y142" i="10" s="1"/>
  <c r="X139" i="10"/>
  <c r="X142" i="10" s="1"/>
  <c r="W139" i="10"/>
  <c r="W142" i="10" s="1"/>
  <c r="U140" i="10"/>
  <c r="T140" i="10"/>
  <c r="S140" i="10"/>
  <c r="U139" i="10"/>
  <c r="U142" i="10" s="1"/>
  <c r="T139" i="10"/>
  <c r="T142" i="10" s="1"/>
  <c r="S139" i="10"/>
  <c r="S142" i="10" s="1"/>
  <c r="E168" i="16"/>
  <c r="F168" i="16"/>
  <c r="G168" i="16"/>
  <c r="E169" i="16"/>
  <c r="F169" i="16"/>
  <c r="G169" i="16"/>
  <c r="E168" i="12"/>
  <c r="F168" i="12"/>
  <c r="G168" i="12"/>
  <c r="E169" i="12"/>
  <c r="F169" i="12"/>
  <c r="G169" i="12"/>
  <c r="Y140" i="12"/>
  <c r="X140" i="12"/>
  <c r="W140" i="12"/>
  <c r="Y139" i="12"/>
  <c r="Y142" i="12" s="1"/>
  <c r="X139" i="12"/>
  <c r="X142" i="12" s="1"/>
  <c r="W139" i="12"/>
  <c r="W142" i="12" s="1"/>
  <c r="T142" i="12"/>
  <c r="S142" i="12"/>
  <c r="U140" i="12"/>
  <c r="T140" i="12"/>
  <c r="S140" i="12"/>
  <c r="U139" i="12"/>
  <c r="U142" i="12" s="1"/>
  <c r="T139" i="12"/>
  <c r="S139" i="12"/>
  <c r="C157" i="12"/>
  <c r="D157" i="12"/>
  <c r="C158" i="12"/>
  <c r="D158" i="12"/>
  <c r="E168" i="9"/>
  <c r="F168" i="9"/>
  <c r="G168" i="9"/>
  <c r="E169" i="9"/>
  <c r="F169" i="9"/>
  <c r="G169" i="9"/>
  <c r="E168" i="8"/>
  <c r="F168" i="8"/>
  <c r="G168" i="8"/>
  <c r="E169" i="8"/>
  <c r="F169" i="8"/>
  <c r="G169" i="8"/>
  <c r="C157" i="8"/>
  <c r="D157" i="8"/>
  <c r="C158" i="8"/>
  <c r="D158" i="8"/>
  <c r="E168" i="7"/>
  <c r="F168" i="7"/>
  <c r="G168" i="7"/>
  <c r="E169" i="7"/>
  <c r="F169" i="7"/>
  <c r="G169" i="7"/>
  <c r="C157" i="7"/>
  <c r="D157" i="7"/>
  <c r="C158" i="7"/>
  <c r="D158" i="7"/>
  <c r="E168" i="14"/>
  <c r="F168" i="14"/>
  <c r="G168" i="14"/>
  <c r="E169" i="14"/>
  <c r="F169" i="14"/>
  <c r="G169" i="14"/>
  <c r="G122" i="4" l="1"/>
  <c r="F122" i="4"/>
  <c r="K82" i="4"/>
  <c r="K98" i="4"/>
  <c r="G119" i="4"/>
  <c r="F119" i="4"/>
  <c r="G123" i="4"/>
  <c r="F123" i="4"/>
  <c r="F125" i="4"/>
  <c r="G125" i="4"/>
  <c r="F128" i="4"/>
  <c r="G128" i="4"/>
  <c r="F118" i="4"/>
  <c r="G118" i="4"/>
  <c r="G121" i="4"/>
  <c r="F121" i="4"/>
  <c r="L86" i="4"/>
  <c r="L98" i="4"/>
  <c r="M86" i="4"/>
  <c r="M98" i="4"/>
  <c r="F120" i="4"/>
  <c r="G120" i="4"/>
  <c r="G124" i="4"/>
  <c r="F124" i="4"/>
  <c r="G126" i="4"/>
  <c r="F126" i="4"/>
  <c r="F127" i="4"/>
  <c r="G127" i="4"/>
  <c r="L167" i="13"/>
  <c r="M167" i="13"/>
  <c r="L168" i="13"/>
  <c r="M168" i="13"/>
  <c r="L169" i="13"/>
  <c r="M169" i="13"/>
  <c r="L170" i="13"/>
  <c r="M170" i="13"/>
  <c r="L171" i="13"/>
  <c r="M171" i="13"/>
  <c r="L172" i="13"/>
  <c r="M172" i="13"/>
  <c r="L173" i="13"/>
  <c r="M173" i="13"/>
  <c r="L150" i="13"/>
  <c r="L165" i="13" s="1"/>
  <c r="M150" i="13"/>
  <c r="M165" i="13" s="1"/>
  <c r="L151" i="13"/>
  <c r="L166" i="13" s="1"/>
  <c r="M151" i="13"/>
  <c r="M166" i="13" s="1"/>
  <c r="L152" i="13"/>
  <c r="M152" i="13"/>
  <c r="L153" i="13"/>
  <c r="M153" i="13"/>
  <c r="L154" i="13"/>
  <c r="M154" i="13"/>
  <c r="L155" i="13"/>
  <c r="M155" i="13"/>
  <c r="L156" i="13"/>
  <c r="M156" i="13"/>
  <c r="L157" i="13"/>
  <c r="M157" i="13"/>
  <c r="L158" i="13"/>
  <c r="M158" i="13"/>
  <c r="M149" i="13"/>
  <c r="M164" i="13" s="1"/>
  <c r="L149" i="13"/>
  <c r="L164" i="13" s="1"/>
  <c r="G173" i="13"/>
  <c r="E172" i="13"/>
  <c r="F172" i="13"/>
  <c r="G172" i="13"/>
  <c r="E173" i="13"/>
  <c r="F173" i="13"/>
  <c r="C157" i="16" l="1"/>
  <c r="D157" i="16" s="1"/>
  <c r="C158" i="16"/>
  <c r="D158" i="16"/>
  <c r="Y140" i="16"/>
  <c r="X140" i="16"/>
  <c r="W140" i="16"/>
  <c r="U140" i="16"/>
  <c r="T140" i="16"/>
  <c r="S140" i="16"/>
  <c r="Y139" i="16"/>
  <c r="Y142" i="16" s="1"/>
  <c r="X139" i="16"/>
  <c r="X142" i="16" s="1"/>
  <c r="W139" i="16"/>
  <c r="W142" i="16" s="1"/>
  <c r="U139" i="16"/>
  <c r="U142" i="16" s="1"/>
  <c r="T139" i="16"/>
  <c r="T142" i="16" s="1"/>
  <c r="S139" i="16"/>
  <c r="S142" i="16" s="1"/>
  <c r="C157" i="9"/>
  <c r="D157" i="9"/>
  <c r="C158" i="9"/>
  <c r="D158" i="9" s="1"/>
  <c r="Y140" i="9"/>
  <c r="X140" i="9"/>
  <c r="W140" i="9"/>
  <c r="U140" i="9"/>
  <c r="T140" i="9"/>
  <c r="S140" i="9"/>
  <c r="Y139" i="9"/>
  <c r="Y142" i="9" s="1"/>
  <c r="X139" i="9"/>
  <c r="X142" i="9" s="1"/>
  <c r="W139" i="9"/>
  <c r="W142" i="9" s="1"/>
  <c r="U139" i="9"/>
  <c r="U142" i="9" s="1"/>
  <c r="T139" i="9"/>
  <c r="T142" i="9" s="1"/>
  <c r="S139" i="9"/>
  <c r="S142" i="9" s="1"/>
  <c r="Y140" i="8"/>
  <c r="X140" i="8"/>
  <c r="W140" i="8"/>
  <c r="U140" i="8"/>
  <c r="T140" i="8"/>
  <c r="S140" i="8"/>
  <c r="Y139" i="8"/>
  <c r="Y142" i="8" s="1"/>
  <c r="X139" i="8"/>
  <c r="X142" i="8" s="1"/>
  <c r="W139" i="8"/>
  <c r="W142" i="8" s="1"/>
  <c r="U139" i="8"/>
  <c r="U142" i="8" s="1"/>
  <c r="T139" i="8"/>
  <c r="T142" i="8" s="1"/>
  <c r="S139" i="8"/>
  <c r="S142" i="8" s="1"/>
  <c r="Y140" i="7"/>
  <c r="X140" i="7"/>
  <c r="W140" i="7"/>
  <c r="U140" i="7"/>
  <c r="T140" i="7"/>
  <c r="S140" i="7"/>
  <c r="Y139" i="7"/>
  <c r="Y142" i="7" s="1"/>
  <c r="X139" i="7"/>
  <c r="X142" i="7" s="1"/>
  <c r="W139" i="7"/>
  <c r="W142" i="7" s="1"/>
  <c r="U139" i="7"/>
  <c r="U142" i="7" s="1"/>
  <c r="T139" i="7"/>
  <c r="T142" i="7" s="1"/>
  <c r="S139" i="7"/>
  <c r="S142" i="7" s="1"/>
  <c r="Y140" i="15"/>
  <c r="X140" i="15"/>
  <c r="W140" i="15"/>
  <c r="Y139" i="15"/>
  <c r="Y142" i="15" s="1"/>
  <c r="X139" i="15"/>
  <c r="X142" i="15" s="1"/>
  <c r="W139" i="15"/>
  <c r="W142" i="15" s="1"/>
  <c r="U140" i="15"/>
  <c r="T140" i="15"/>
  <c r="S140" i="15"/>
  <c r="U139" i="15"/>
  <c r="U142" i="15" s="1"/>
  <c r="T139" i="15"/>
  <c r="T142" i="15" s="1"/>
  <c r="S139" i="15"/>
  <c r="S142" i="15" s="1"/>
  <c r="E168" i="6"/>
  <c r="F168" i="6"/>
  <c r="G168" i="6"/>
  <c r="E169" i="6"/>
  <c r="F169" i="6"/>
  <c r="G169" i="6"/>
  <c r="E168" i="5"/>
  <c r="F168" i="5"/>
  <c r="G168" i="5"/>
  <c r="E169" i="5"/>
  <c r="F169" i="5"/>
  <c r="G169" i="5"/>
  <c r="E168" i="3"/>
  <c r="F168" i="3"/>
  <c r="G168" i="3"/>
  <c r="E169" i="3"/>
  <c r="F169" i="3"/>
  <c r="G169" i="3"/>
  <c r="C139" i="13"/>
  <c r="C71" i="13"/>
  <c r="C70" i="13"/>
  <c r="E168" i="11"/>
  <c r="F168" i="11"/>
  <c r="G168" i="11"/>
  <c r="E169" i="11"/>
  <c r="F169" i="11"/>
  <c r="G169" i="11"/>
  <c r="E172" i="1"/>
  <c r="F172" i="1"/>
  <c r="G172" i="1"/>
  <c r="C157" i="14" l="1"/>
  <c r="D157" i="14" s="1"/>
  <c r="C158" i="14"/>
  <c r="D158" i="14"/>
  <c r="C158" i="6"/>
  <c r="D158" i="6"/>
  <c r="C157" i="6"/>
  <c r="D157" i="6"/>
  <c r="C157" i="5"/>
  <c r="D157" i="5" s="1"/>
  <c r="C158" i="5"/>
  <c r="D158" i="5" s="1"/>
  <c r="Y139" i="1"/>
  <c r="Y145" i="1" s="1"/>
  <c r="E171" i="1"/>
  <c r="F171" i="1"/>
  <c r="G171" i="1"/>
  <c r="O139" i="14"/>
  <c r="Y140" i="14"/>
  <c r="X140" i="14"/>
  <c r="W140" i="14"/>
  <c r="U140" i="14"/>
  <c r="T140" i="14"/>
  <c r="S140" i="14"/>
  <c r="Y139" i="14"/>
  <c r="Y142" i="14" s="1"/>
  <c r="X139" i="14"/>
  <c r="X142" i="14" s="1"/>
  <c r="W139" i="14"/>
  <c r="W142" i="14" s="1"/>
  <c r="U139" i="14"/>
  <c r="U142" i="14" s="1"/>
  <c r="T139" i="14"/>
  <c r="T142" i="14" s="1"/>
  <c r="S139" i="14"/>
  <c r="S142" i="14" s="1"/>
  <c r="Y140" i="6"/>
  <c r="X140" i="6"/>
  <c r="W140" i="6"/>
  <c r="U140" i="6"/>
  <c r="T140" i="6"/>
  <c r="S140" i="6"/>
  <c r="Y139" i="6"/>
  <c r="Y142" i="6" s="1"/>
  <c r="X139" i="6"/>
  <c r="X142" i="6" s="1"/>
  <c r="W139" i="6"/>
  <c r="W142" i="6" s="1"/>
  <c r="U139" i="6"/>
  <c r="U142" i="6" s="1"/>
  <c r="T139" i="6"/>
  <c r="T142" i="6" s="1"/>
  <c r="S139" i="6"/>
  <c r="S142" i="6" s="1"/>
  <c r="Y140" i="5"/>
  <c r="X140" i="5"/>
  <c r="W140" i="5"/>
  <c r="U140" i="5"/>
  <c r="T140" i="5"/>
  <c r="S140" i="5"/>
  <c r="Y139" i="5"/>
  <c r="Y142" i="5" s="1"/>
  <c r="X139" i="5"/>
  <c r="X142" i="5" s="1"/>
  <c r="W139" i="5"/>
  <c r="W142" i="5" s="1"/>
  <c r="U139" i="5"/>
  <c r="U142" i="5" s="1"/>
  <c r="T139" i="5"/>
  <c r="T142" i="5" s="1"/>
  <c r="S139" i="5"/>
  <c r="S142" i="5" s="1"/>
  <c r="Y140" i="13"/>
  <c r="X140" i="13"/>
  <c r="W140" i="13"/>
  <c r="U140" i="13"/>
  <c r="T140" i="13"/>
  <c r="S140" i="13"/>
  <c r="Y139" i="13"/>
  <c r="Y142" i="13" s="1"/>
  <c r="X139" i="13"/>
  <c r="X142" i="13" s="1"/>
  <c r="W139" i="13"/>
  <c r="W142" i="13" s="1"/>
  <c r="U139" i="13"/>
  <c r="U142" i="13" s="1"/>
  <c r="T139" i="13"/>
  <c r="T142" i="13" s="1"/>
  <c r="S139" i="13"/>
  <c r="S142" i="13" s="1"/>
  <c r="P140" i="3"/>
  <c r="P139" i="3"/>
  <c r="Y140" i="3"/>
  <c r="X140" i="3"/>
  <c r="W140" i="3"/>
  <c r="Y139" i="3"/>
  <c r="Y142" i="3" s="1"/>
  <c r="X139" i="3"/>
  <c r="X142" i="3" s="1"/>
  <c r="W139" i="3"/>
  <c r="W142" i="3" s="1"/>
  <c r="U140" i="3"/>
  <c r="T140" i="3"/>
  <c r="S140" i="3"/>
  <c r="U139" i="3"/>
  <c r="U142" i="3" s="1"/>
  <c r="T139" i="3"/>
  <c r="T142" i="3" s="1"/>
  <c r="S139" i="3"/>
  <c r="S142" i="3" s="1"/>
  <c r="C158" i="3"/>
  <c r="D158" i="3"/>
  <c r="C157" i="3"/>
  <c r="D157" i="3"/>
  <c r="L70" i="14"/>
  <c r="C71" i="14"/>
  <c r="C70" i="14"/>
  <c r="Q140" i="3"/>
  <c r="O140" i="3"/>
  <c r="Q139" i="3"/>
  <c r="O139" i="3"/>
  <c r="M140" i="3"/>
  <c r="L140" i="3"/>
  <c r="K140" i="3"/>
  <c r="M139" i="3"/>
  <c r="L139" i="3"/>
  <c r="K139" i="3"/>
  <c r="I140" i="3"/>
  <c r="H140" i="3"/>
  <c r="G140" i="3"/>
  <c r="I139" i="3"/>
  <c r="H139" i="3"/>
  <c r="G139" i="3"/>
  <c r="E140" i="3"/>
  <c r="D140" i="3"/>
  <c r="C140" i="3"/>
  <c r="E139" i="3"/>
  <c r="D139" i="3"/>
  <c r="C139" i="3"/>
  <c r="Q71" i="3"/>
  <c r="P71" i="3"/>
  <c r="Q70" i="3"/>
  <c r="P70" i="3"/>
  <c r="M71" i="3"/>
  <c r="L71" i="3"/>
  <c r="K71" i="3"/>
  <c r="M70" i="3"/>
  <c r="L70" i="3"/>
  <c r="K70" i="3"/>
  <c r="I71" i="3"/>
  <c r="H71" i="3"/>
  <c r="G71" i="3"/>
  <c r="I70" i="3"/>
  <c r="H70" i="3"/>
  <c r="G70" i="3"/>
  <c r="E71" i="3"/>
  <c r="D71" i="3"/>
  <c r="C71" i="3"/>
  <c r="E70" i="3"/>
  <c r="D70" i="3"/>
  <c r="C70" i="3"/>
  <c r="Q140" i="13"/>
  <c r="P140" i="13"/>
  <c r="O140" i="13"/>
  <c r="Q139" i="13"/>
  <c r="P139" i="13"/>
  <c r="O139" i="13"/>
  <c r="M140" i="13"/>
  <c r="L140" i="13"/>
  <c r="K140" i="13"/>
  <c r="M139" i="13"/>
  <c r="L139" i="13"/>
  <c r="K139" i="13"/>
  <c r="I140" i="13"/>
  <c r="H140" i="13"/>
  <c r="G140" i="13"/>
  <c r="I139" i="13"/>
  <c r="H139" i="13"/>
  <c r="G139" i="13"/>
  <c r="E140" i="13"/>
  <c r="D140" i="13"/>
  <c r="C140" i="13"/>
  <c r="E139" i="13"/>
  <c r="D139" i="13"/>
  <c r="Q71" i="13"/>
  <c r="P71" i="13"/>
  <c r="O71" i="13"/>
  <c r="Q70" i="13"/>
  <c r="P70" i="13"/>
  <c r="O70" i="13"/>
  <c r="M71" i="13"/>
  <c r="L71" i="13"/>
  <c r="K71" i="13"/>
  <c r="M70" i="13"/>
  <c r="L70" i="13"/>
  <c r="K70" i="13"/>
  <c r="I71" i="13"/>
  <c r="H71" i="13"/>
  <c r="G71" i="13"/>
  <c r="I70" i="13"/>
  <c r="H70" i="13"/>
  <c r="G70" i="13"/>
  <c r="E71" i="13"/>
  <c r="D71" i="13"/>
  <c r="E70" i="13"/>
  <c r="D70" i="13"/>
  <c r="Y140" i="1"/>
  <c r="X140" i="1"/>
  <c r="W140" i="1"/>
  <c r="U140" i="1"/>
  <c r="T140" i="1"/>
  <c r="S140" i="1"/>
  <c r="X139" i="1"/>
  <c r="X145" i="1" s="1"/>
  <c r="W139" i="1"/>
  <c r="W145" i="1" s="1"/>
  <c r="U139" i="1"/>
  <c r="U145" i="1" s="1"/>
  <c r="T139" i="1"/>
  <c r="T145" i="1" s="1"/>
  <c r="S139" i="1"/>
  <c r="S145" i="1" s="1"/>
  <c r="Y140" i="11"/>
  <c r="X140" i="11"/>
  <c r="W140" i="11"/>
  <c r="Y139" i="11"/>
  <c r="Y142" i="11" s="1"/>
  <c r="X139" i="11"/>
  <c r="X142" i="11" s="1"/>
  <c r="W139" i="11"/>
  <c r="W142" i="11" s="1"/>
  <c r="U140" i="11"/>
  <c r="T140" i="11"/>
  <c r="S140" i="11"/>
  <c r="U139" i="11"/>
  <c r="U142" i="11" s="1"/>
  <c r="T139" i="11"/>
  <c r="T142" i="11" s="1"/>
  <c r="S139" i="11"/>
  <c r="S142" i="11" s="1"/>
  <c r="C139" i="11"/>
  <c r="C140" i="11"/>
  <c r="Q140" i="11"/>
  <c r="P140" i="11"/>
  <c r="O140" i="11"/>
  <c r="Q139" i="11"/>
  <c r="P139" i="11"/>
  <c r="O139" i="11"/>
  <c r="M140" i="11"/>
  <c r="L140" i="11"/>
  <c r="K140" i="11"/>
  <c r="M139" i="11"/>
  <c r="L139" i="11"/>
  <c r="K139" i="11"/>
  <c r="I140" i="11"/>
  <c r="H140" i="11"/>
  <c r="G140" i="11"/>
  <c r="I139" i="11"/>
  <c r="H139" i="11"/>
  <c r="G139" i="11"/>
  <c r="E140" i="11"/>
  <c r="D140" i="11"/>
  <c r="E139" i="11"/>
  <c r="D139" i="11"/>
  <c r="Q71" i="11"/>
  <c r="P71" i="11"/>
  <c r="O71" i="11"/>
  <c r="Q70" i="11"/>
  <c r="P70" i="11"/>
  <c r="O70" i="11"/>
  <c r="M71" i="11"/>
  <c r="L71" i="11"/>
  <c r="K71" i="11"/>
  <c r="M70" i="11"/>
  <c r="L70" i="11"/>
  <c r="K70" i="11"/>
  <c r="I71" i="11"/>
  <c r="H71" i="11"/>
  <c r="G71" i="11"/>
  <c r="I70" i="11"/>
  <c r="H70" i="11"/>
  <c r="G70" i="11"/>
  <c r="E71" i="11"/>
  <c r="D71" i="11"/>
  <c r="C71" i="11"/>
  <c r="E70" i="11"/>
  <c r="D70" i="11"/>
  <c r="C70" i="11"/>
  <c r="C139" i="1"/>
  <c r="C157" i="11" l="1"/>
  <c r="D157" i="11" s="1"/>
  <c r="C158" i="11"/>
  <c r="D158" i="11" s="1"/>
  <c r="Q140" i="10"/>
  <c r="P140" i="10"/>
  <c r="O140" i="10"/>
  <c r="Q139" i="10"/>
  <c r="P139" i="10"/>
  <c r="O139" i="10"/>
  <c r="M140" i="10"/>
  <c r="L140" i="10"/>
  <c r="K140" i="10"/>
  <c r="M139" i="10"/>
  <c r="L139" i="10"/>
  <c r="K139" i="10"/>
  <c r="I140" i="10"/>
  <c r="H140" i="10"/>
  <c r="G140" i="10"/>
  <c r="I139" i="10"/>
  <c r="H139" i="10"/>
  <c r="G139" i="10"/>
  <c r="E140" i="10"/>
  <c r="D140" i="10"/>
  <c r="C140" i="10"/>
  <c r="E139" i="10"/>
  <c r="D139" i="10"/>
  <c r="C139" i="10"/>
  <c r="Q71" i="10"/>
  <c r="P71" i="10"/>
  <c r="O71" i="10"/>
  <c r="Q70" i="10"/>
  <c r="P70" i="10"/>
  <c r="O70" i="10"/>
  <c r="M71" i="10"/>
  <c r="L71" i="10"/>
  <c r="K71" i="10"/>
  <c r="M70" i="10"/>
  <c r="L70" i="10"/>
  <c r="K70" i="10"/>
  <c r="I71" i="10"/>
  <c r="H71" i="10"/>
  <c r="G71" i="10"/>
  <c r="I70" i="10"/>
  <c r="H70" i="10"/>
  <c r="G70" i="10"/>
  <c r="E71" i="10"/>
  <c r="D71" i="10"/>
  <c r="C71" i="10"/>
  <c r="E70" i="10"/>
  <c r="D70" i="10"/>
  <c r="C70" i="10"/>
  <c r="Q140" i="16"/>
  <c r="P140" i="16"/>
  <c r="O140" i="16"/>
  <c r="Q139" i="16"/>
  <c r="P139" i="16"/>
  <c r="O139" i="16"/>
  <c r="M140" i="16"/>
  <c r="L140" i="16"/>
  <c r="K140" i="16"/>
  <c r="M139" i="16"/>
  <c r="L139" i="16"/>
  <c r="K139" i="16"/>
  <c r="I140" i="16"/>
  <c r="H140" i="16"/>
  <c r="G140" i="16"/>
  <c r="I139" i="16"/>
  <c r="H139" i="16"/>
  <c r="G139" i="16"/>
  <c r="E140" i="16"/>
  <c r="D140" i="16"/>
  <c r="C140" i="16"/>
  <c r="E139" i="16"/>
  <c r="D139" i="16"/>
  <c r="C139" i="16"/>
  <c r="Q71" i="16"/>
  <c r="P71" i="16"/>
  <c r="O71" i="16"/>
  <c r="Q70" i="16"/>
  <c r="P70" i="16"/>
  <c r="O70" i="16"/>
  <c r="M71" i="16"/>
  <c r="L71" i="16"/>
  <c r="K71" i="16"/>
  <c r="M70" i="16"/>
  <c r="L70" i="16"/>
  <c r="K70" i="16"/>
  <c r="I71" i="16"/>
  <c r="H71" i="16"/>
  <c r="G71" i="16"/>
  <c r="I70" i="16"/>
  <c r="H70" i="16"/>
  <c r="G70" i="16"/>
  <c r="E71" i="16"/>
  <c r="D71" i="16"/>
  <c r="C71" i="16"/>
  <c r="E70" i="16"/>
  <c r="D70" i="16"/>
  <c r="C70" i="16"/>
  <c r="Q140" i="12"/>
  <c r="P140" i="12"/>
  <c r="O140" i="12"/>
  <c r="Q139" i="12"/>
  <c r="P139" i="12"/>
  <c r="O139" i="12"/>
  <c r="M140" i="12"/>
  <c r="L140" i="12"/>
  <c r="K140" i="12"/>
  <c r="M139" i="12"/>
  <c r="L139" i="12"/>
  <c r="K139" i="12"/>
  <c r="I140" i="12"/>
  <c r="H140" i="12"/>
  <c r="G140" i="12"/>
  <c r="I139" i="12"/>
  <c r="H139" i="12"/>
  <c r="G139" i="12"/>
  <c r="E140" i="12"/>
  <c r="D140" i="12"/>
  <c r="C140" i="12"/>
  <c r="E139" i="12"/>
  <c r="D139" i="12"/>
  <c r="C139" i="12"/>
  <c r="Q71" i="12"/>
  <c r="P71" i="12"/>
  <c r="O71" i="12"/>
  <c r="Q70" i="12"/>
  <c r="P70" i="12"/>
  <c r="O70" i="12"/>
  <c r="M71" i="12"/>
  <c r="L71" i="12"/>
  <c r="K71" i="12"/>
  <c r="M70" i="12"/>
  <c r="L70" i="12"/>
  <c r="K70" i="12"/>
  <c r="I71" i="12"/>
  <c r="H71" i="12"/>
  <c r="G71" i="12"/>
  <c r="I70" i="12"/>
  <c r="H70" i="12"/>
  <c r="G70" i="12"/>
  <c r="E71" i="12"/>
  <c r="D71" i="12"/>
  <c r="C71" i="12"/>
  <c r="E70" i="12"/>
  <c r="D70" i="12"/>
  <c r="C70" i="12"/>
  <c r="Q140" i="9"/>
  <c r="P140" i="9"/>
  <c r="O140" i="9"/>
  <c r="Q139" i="9"/>
  <c r="P139" i="9"/>
  <c r="O139" i="9"/>
  <c r="M140" i="9"/>
  <c r="L140" i="9"/>
  <c r="K140" i="9"/>
  <c r="M139" i="9"/>
  <c r="L139" i="9"/>
  <c r="K139" i="9"/>
  <c r="I140" i="9"/>
  <c r="H140" i="9"/>
  <c r="G140" i="9"/>
  <c r="I139" i="9"/>
  <c r="H139" i="9"/>
  <c r="G139" i="9"/>
  <c r="E140" i="9"/>
  <c r="D140" i="9"/>
  <c r="C140" i="9"/>
  <c r="E139" i="9"/>
  <c r="D139" i="9"/>
  <c r="C139" i="9"/>
  <c r="Q71" i="9"/>
  <c r="P71" i="9"/>
  <c r="O71" i="9"/>
  <c r="Q70" i="9"/>
  <c r="P70" i="9"/>
  <c r="O70" i="9"/>
  <c r="M71" i="9"/>
  <c r="L71" i="9"/>
  <c r="K71" i="9"/>
  <c r="M70" i="9"/>
  <c r="L70" i="9"/>
  <c r="K70" i="9"/>
  <c r="I71" i="9"/>
  <c r="H71" i="9"/>
  <c r="G71" i="9"/>
  <c r="I70" i="9"/>
  <c r="H70" i="9"/>
  <c r="G70" i="9"/>
  <c r="E71" i="9"/>
  <c r="D71" i="9"/>
  <c r="C71" i="9"/>
  <c r="E70" i="9"/>
  <c r="D70" i="9"/>
  <c r="C70" i="9"/>
  <c r="Q140" i="8"/>
  <c r="P140" i="8"/>
  <c r="O140" i="8"/>
  <c r="Q139" i="8"/>
  <c r="P139" i="8"/>
  <c r="O139" i="8"/>
  <c r="M140" i="8"/>
  <c r="L140" i="8"/>
  <c r="K140" i="8"/>
  <c r="M139" i="8"/>
  <c r="L139" i="8"/>
  <c r="K139" i="8"/>
  <c r="I140" i="8"/>
  <c r="H140" i="8"/>
  <c r="G140" i="8"/>
  <c r="I139" i="8"/>
  <c r="H139" i="8"/>
  <c r="G139" i="8"/>
  <c r="E140" i="8"/>
  <c r="D140" i="8"/>
  <c r="C140" i="8"/>
  <c r="E139" i="8"/>
  <c r="D139" i="8"/>
  <c r="C139" i="8"/>
  <c r="Q71" i="8"/>
  <c r="P71" i="8"/>
  <c r="O71" i="8"/>
  <c r="Q70" i="8"/>
  <c r="P70" i="8"/>
  <c r="O70" i="8"/>
  <c r="M71" i="8"/>
  <c r="L71" i="8"/>
  <c r="K71" i="8"/>
  <c r="M70" i="8"/>
  <c r="L70" i="8"/>
  <c r="K70" i="8"/>
  <c r="I71" i="8"/>
  <c r="H71" i="8"/>
  <c r="G71" i="8"/>
  <c r="I70" i="8"/>
  <c r="H70" i="8"/>
  <c r="G70" i="8"/>
  <c r="E71" i="8"/>
  <c r="D71" i="8"/>
  <c r="C71" i="8"/>
  <c r="E70" i="8"/>
  <c r="D70" i="8"/>
  <c r="C70" i="8"/>
  <c r="D139" i="7"/>
  <c r="E139" i="7"/>
  <c r="D140" i="7"/>
  <c r="E140" i="7"/>
  <c r="C140" i="7"/>
  <c r="C139" i="7"/>
  <c r="E168" i="2"/>
  <c r="F168" i="2"/>
  <c r="G168" i="2"/>
  <c r="H168" i="2"/>
  <c r="I168" i="2"/>
  <c r="J168" i="2"/>
  <c r="E169" i="2"/>
  <c r="F169" i="2"/>
  <c r="G169" i="2"/>
  <c r="H169" i="2"/>
  <c r="I169" i="2"/>
  <c r="J169" i="2"/>
  <c r="Y140" i="2"/>
  <c r="X140" i="2"/>
  <c r="W140" i="2"/>
  <c r="Y139" i="2"/>
  <c r="Y142" i="2" s="1"/>
  <c r="X139" i="2"/>
  <c r="X142" i="2" s="1"/>
  <c r="W139" i="2"/>
  <c r="W142" i="2" s="1"/>
  <c r="U140" i="2"/>
  <c r="T140" i="2"/>
  <c r="S140" i="2"/>
  <c r="U139" i="2"/>
  <c r="U142" i="2" s="1"/>
  <c r="T139" i="2"/>
  <c r="T142" i="2" s="1"/>
  <c r="S139" i="2"/>
  <c r="S142" i="2" s="1"/>
  <c r="D71" i="1" l="1"/>
  <c r="D70" i="1"/>
  <c r="Q140" i="1"/>
  <c r="P140" i="1"/>
  <c r="O140" i="1"/>
  <c r="Q139" i="1"/>
  <c r="P139" i="1"/>
  <c r="O139" i="1"/>
  <c r="M140" i="1"/>
  <c r="L140" i="1"/>
  <c r="K140" i="1"/>
  <c r="M139" i="1"/>
  <c r="L139" i="1"/>
  <c r="K139" i="1"/>
  <c r="I140" i="1"/>
  <c r="H140" i="1"/>
  <c r="G140" i="1"/>
  <c r="I139" i="1"/>
  <c r="H139" i="1"/>
  <c r="G139" i="1"/>
  <c r="E140" i="1"/>
  <c r="D140" i="1"/>
  <c r="C140" i="1"/>
  <c r="E139" i="1"/>
  <c r="D139" i="1"/>
  <c r="Q71" i="1"/>
  <c r="P71" i="1"/>
  <c r="O71" i="1"/>
  <c r="Q70" i="1"/>
  <c r="P70" i="1"/>
  <c r="O70" i="1"/>
  <c r="M71" i="1"/>
  <c r="L71" i="1"/>
  <c r="K71" i="1"/>
  <c r="M70" i="1"/>
  <c r="L70" i="1"/>
  <c r="K70" i="1"/>
  <c r="I71" i="1"/>
  <c r="H71" i="1"/>
  <c r="G71" i="1"/>
  <c r="I70" i="1"/>
  <c r="H70" i="1"/>
  <c r="G70" i="1"/>
  <c r="E71" i="1"/>
  <c r="C71" i="1"/>
  <c r="E70" i="1"/>
  <c r="E140" i="2"/>
  <c r="D140" i="2"/>
  <c r="C140" i="2"/>
  <c r="E139" i="2"/>
  <c r="D139" i="2"/>
  <c r="C139" i="2"/>
  <c r="I140" i="2"/>
  <c r="H140" i="2"/>
  <c r="G140" i="2"/>
  <c r="I139" i="2"/>
  <c r="H139" i="2"/>
  <c r="G139" i="2"/>
  <c r="M140" i="2"/>
  <c r="L140" i="2"/>
  <c r="K140" i="2"/>
  <c r="M139" i="2"/>
  <c r="L139" i="2"/>
  <c r="K139" i="2"/>
  <c r="Q140" i="2"/>
  <c r="P140" i="2"/>
  <c r="O140" i="2"/>
  <c r="Q139" i="2"/>
  <c r="P139" i="2"/>
  <c r="O139" i="2"/>
  <c r="Q71" i="2"/>
  <c r="P71" i="2"/>
  <c r="O71" i="2"/>
  <c r="Q70" i="2"/>
  <c r="P70" i="2"/>
  <c r="O70" i="2"/>
  <c r="M71" i="2"/>
  <c r="L71" i="2"/>
  <c r="K71" i="2"/>
  <c r="M70" i="2"/>
  <c r="L70" i="2"/>
  <c r="K70" i="2"/>
  <c r="I71" i="2"/>
  <c r="H71" i="2"/>
  <c r="G71" i="2"/>
  <c r="I70" i="2"/>
  <c r="H70" i="2"/>
  <c r="G70" i="2"/>
  <c r="C71" i="2"/>
  <c r="C70" i="2"/>
  <c r="E71" i="2"/>
  <c r="D71" i="2"/>
  <c r="E70" i="2"/>
  <c r="D70" i="2"/>
  <c r="D139" i="6"/>
  <c r="E139" i="6"/>
  <c r="E140" i="6"/>
  <c r="D140" i="6"/>
  <c r="C140" i="6"/>
  <c r="C139" i="6"/>
  <c r="E140" i="15" l="1"/>
  <c r="D140" i="15"/>
  <c r="C140" i="15"/>
  <c r="E139" i="15"/>
  <c r="D139" i="15"/>
  <c r="C139" i="15"/>
  <c r="I140" i="15"/>
  <c r="H140" i="15"/>
  <c r="G140" i="15"/>
  <c r="I139" i="15"/>
  <c r="H139" i="15"/>
  <c r="G139" i="15"/>
  <c r="M140" i="15"/>
  <c r="L140" i="15"/>
  <c r="K140" i="15"/>
  <c r="M139" i="15"/>
  <c r="L139" i="15"/>
  <c r="K139" i="15"/>
  <c r="Q140" i="15"/>
  <c r="P140" i="15"/>
  <c r="O140" i="15"/>
  <c r="Q139" i="15"/>
  <c r="P139" i="15"/>
  <c r="O139" i="15"/>
  <c r="Q71" i="15"/>
  <c r="P71" i="15"/>
  <c r="O71" i="15"/>
  <c r="Q70" i="15"/>
  <c r="P70" i="15"/>
  <c r="O70" i="15"/>
  <c r="M71" i="15"/>
  <c r="L71" i="15"/>
  <c r="K71" i="15"/>
  <c r="M70" i="15"/>
  <c r="L70" i="15"/>
  <c r="K70" i="15"/>
  <c r="I71" i="15"/>
  <c r="H71" i="15"/>
  <c r="G71" i="15"/>
  <c r="I70" i="15"/>
  <c r="H70" i="15"/>
  <c r="G70" i="15"/>
  <c r="E71" i="15"/>
  <c r="D71" i="15"/>
  <c r="C71" i="15"/>
  <c r="E70" i="15"/>
  <c r="D70" i="15"/>
  <c r="C70" i="15"/>
  <c r="G139" i="14"/>
  <c r="E140" i="14"/>
  <c r="D140" i="14"/>
  <c r="C140" i="14"/>
  <c r="E139" i="14"/>
  <c r="D139" i="14"/>
  <c r="C139" i="14"/>
  <c r="I140" i="14"/>
  <c r="H140" i="14"/>
  <c r="G140" i="14"/>
  <c r="I139" i="14"/>
  <c r="H139" i="14"/>
  <c r="M140" i="14"/>
  <c r="L140" i="14"/>
  <c r="K140" i="14"/>
  <c r="M139" i="14"/>
  <c r="L139" i="14"/>
  <c r="K139" i="14"/>
  <c r="Q140" i="14"/>
  <c r="P140" i="14"/>
  <c r="O140" i="14"/>
  <c r="Q139" i="14"/>
  <c r="P139" i="14"/>
  <c r="Q71" i="14"/>
  <c r="P71" i="14"/>
  <c r="O71" i="14"/>
  <c r="Q70" i="14"/>
  <c r="P70" i="14"/>
  <c r="O70" i="14"/>
  <c r="M71" i="14"/>
  <c r="L71" i="14"/>
  <c r="K71" i="14"/>
  <c r="M70" i="14"/>
  <c r="K70" i="14"/>
  <c r="I71" i="14"/>
  <c r="H71" i="14"/>
  <c r="G71" i="14"/>
  <c r="I70" i="14"/>
  <c r="H70" i="14"/>
  <c r="G70" i="14"/>
  <c r="E71" i="14"/>
  <c r="D71" i="14"/>
  <c r="E70" i="14"/>
  <c r="D70" i="14"/>
  <c r="Q140" i="6"/>
  <c r="P140" i="6"/>
  <c r="O140" i="6"/>
  <c r="Q139" i="6"/>
  <c r="P139" i="6"/>
  <c r="O139" i="6"/>
  <c r="M140" i="6"/>
  <c r="L140" i="6"/>
  <c r="K140" i="6"/>
  <c r="M139" i="6"/>
  <c r="L139" i="6"/>
  <c r="K139" i="6"/>
  <c r="I140" i="6"/>
  <c r="H140" i="6"/>
  <c r="G140" i="6"/>
  <c r="I139" i="6"/>
  <c r="H139" i="6"/>
  <c r="G139" i="6"/>
  <c r="Q71" i="6"/>
  <c r="P71" i="6"/>
  <c r="O71" i="6"/>
  <c r="Q70" i="6"/>
  <c r="P70" i="6"/>
  <c r="O70" i="6"/>
  <c r="M71" i="6"/>
  <c r="L71" i="6"/>
  <c r="K71" i="6"/>
  <c r="M70" i="6"/>
  <c r="L70" i="6"/>
  <c r="K70" i="6"/>
  <c r="I71" i="6"/>
  <c r="H71" i="6"/>
  <c r="G71" i="6"/>
  <c r="I70" i="6"/>
  <c r="H70" i="6"/>
  <c r="G70" i="6"/>
  <c r="E71" i="6"/>
  <c r="D71" i="6"/>
  <c r="C71" i="6"/>
  <c r="E70" i="6"/>
  <c r="D70" i="6"/>
  <c r="C70" i="6"/>
  <c r="O139" i="5"/>
  <c r="Q140" i="5"/>
  <c r="P140" i="5"/>
  <c r="O140" i="5"/>
  <c r="Q139" i="5"/>
  <c r="P139" i="5"/>
  <c r="M140" i="5"/>
  <c r="L140" i="5"/>
  <c r="K140" i="5"/>
  <c r="M139" i="5"/>
  <c r="L139" i="5"/>
  <c r="K139" i="5"/>
  <c r="I140" i="5"/>
  <c r="H140" i="5"/>
  <c r="G140" i="5"/>
  <c r="I139" i="5"/>
  <c r="H139" i="5"/>
  <c r="G139" i="5"/>
  <c r="E140" i="5"/>
  <c r="D140" i="5"/>
  <c r="C140" i="5"/>
  <c r="E139" i="5"/>
  <c r="D139" i="5"/>
  <c r="C139" i="5"/>
  <c r="Q71" i="5"/>
  <c r="P71" i="5"/>
  <c r="O71" i="5"/>
  <c r="Q70" i="5"/>
  <c r="P70" i="5"/>
  <c r="O70" i="5"/>
  <c r="M71" i="5"/>
  <c r="L71" i="5"/>
  <c r="K71" i="5"/>
  <c r="M70" i="5"/>
  <c r="L70" i="5"/>
  <c r="K70" i="5"/>
  <c r="I71" i="5"/>
  <c r="H71" i="5"/>
  <c r="G71" i="5"/>
  <c r="I70" i="5"/>
  <c r="H70" i="5"/>
  <c r="G70" i="5"/>
  <c r="E71" i="5"/>
  <c r="D71" i="5"/>
  <c r="C71" i="5"/>
  <c r="E70" i="5"/>
  <c r="D70" i="5"/>
  <c r="C70" i="5"/>
  <c r="Q142" i="7" l="1"/>
  <c r="Q140" i="7"/>
  <c r="O139" i="7"/>
  <c r="O142" i="7" s="1"/>
  <c r="E142" i="7"/>
  <c r="C142" i="7"/>
  <c r="P140" i="7"/>
  <c r="O140" i="7"/>
  <c r="M140" i="7"/>
  <c r="L140" i="7"/>
  <c r="K140" i="7"/>
  <c r="I140" i="7"/>
  <c r="H140" i="7"/>
  <c r="G140" i="7"/>
  <c r="Q139" i="7"/>
  <c r="P139" i="7"/>
  <c r="P142" i="7" s="1"/>
  <c r="M139" i="7"/>
  <c r="M142" i="7" s="1"/>
  <c r="L139" i="7"/>
  <c r="L142" i="7" s="1"/>
  <c r="K139" i="7"/>
  <c r="K142" i="7" s="1"/>
  <c r="I139" i="7"/>
  <c r="I142" i="7" s="1"/>
  <c r="H139" i="7"/>
  <c r="H142" i="7" s="1"/>
  <c r="G139" i="7"/>
  <c r="G142" i="7" s="1"/>
  <c r="D142" i="7"/>
  <c r="Q71" i="7" l="1"/>
  <c r="Q70" i="7"/>
  <c r="P71" i="7"/>
  <c r="P70" i="7"/>
  <c r="O71" i="7"/>
  <c r="O70" i="7"/>
  <c r="M71" i="7"/>
  <c r="M70" i="7"/>
  <c r="L71" i="7"/>
  <c r="L70" i="7"/>
  <c r="K71" i="7"/>
  <c r="K70" i="7"/>
  <c r="I71" i="7"/>
  <c r="I70" i="7"/>
  <c r="H71" i="7"/>
  <c r="H70" i="7"/>
  <c r="G71" i="7"/>
  <c r="G70" i="7"/>
  <c r="E71" i="7"/>
  <c r="E70" i="7"/>
  <c r="D71" i="7"/>
  <c r="D70" i="7"/>
  <c r="C71" i="7"/>
  <c r="C70" i="7"/>
  <c r="AI41" i="4" l="1"/>
  <c r="AJ41" i="4" s="1"/>
  <c r="AI42" i="4"/>
  <c r="AJ42" i="4" s="1"/>
  <c r="AI55" i="4"/>
  <c r="AI56" i="4"/>
  <c r="AI54" i="4"/>
  <c r="AI44" i="4"/>
  <c r="AK44" i="4" s="1"/>
  <c r="AI45" i="4"/>
  <c r="AK45" i="4" s="1"/>
  <c r="AI46" i="4"/>
  <c r="AK46" i="4" s="1"/>
  <c r="AI47" i="4"/>
  <c r="AK47" i="4" s="1"/>
  <c r="AI48" i="4"/>
  <c r="AK48" i="4" s="1"/>
  <c r="AI49" i="4"/>
  <c r="AK49" i="4" s="1"/>
  <c r="AI50" i="4"/>
  <c r="AK50" i="4" s="1"/>
  <c r="AI51" i="4"/>
  <c r="AJ51" i="4" s="1"/>
  <c r="AI43" i="4"/>
  <c r="AK43" i="4" s="1"/>
  <c r="AJ43" i="4" l="1"/>
  <c r="AK51" i="4"/>
  <c r="AJ50" i="4"/>
  <c r="AJ49" i="4"/>
  <c r="AK42" i="4"/>
  <c r="AK41" i="4"/>
  <c r="AJ48" i="4"/>
  <c r="AJ47" i="4"/>
  <c r="AJ46" i="4"/>
  <c r="AJ45" i="4"/>
  <c r="AJ44" i="4"/>
  <c r="C6" i="4"/>
  <c r="C8" i="4"/>
  <c r="C9" i="4"/>
  <c r="C10" i="4"/>
  <c r="C11" i="4"/>
  <c r="C12" i="4"/>
  <c r="C4" i="4"/>
  <c r="C3" i="4"/>
  <c r="J36" i="4"/>
  <c r="E166" i="14"/>
  <c r="F166" i="14"/>
  <c r="G166" i="14"/>
  <c r="E167" i="14"/>
  <c r="F167" i="14"/>
  <c r="G167" i="14"/>
  <c r="E164" i="14" l="1"/>
  <c r="F164" i="14"/>
  <c r="G164" i="14"/>
  <c r="E165" i="14"/>
  <c r="F165" i="14"/>
  <c r="G165" i="14"/>
  <c r="J167" i="16" l="1"/>
  <c r="I167" i="16"/>
  <c r="H167" i="16"/>
  <c r="G167" i="16"/>
  <c r="F167" i="16"/>
  <c r="E167" i="16"/>
  <c r="J166" i="16"/>
  <c r="I166" i="16"/>
  <c r="H166" i="16"/>
  <c r="G166" i="16"/>
  <c r="F166" i="16"/>
  <c r="E166" i="16"/>
  <c r="J165" i="16"/>
  <c r="I165" i="16"/>
  <c r="H165" i="16"/>
  <c r="G165" i="16"/>
  <c r="F165" i="16"/>
  <c r="E165" i="16"/>
  <c r="J164" i="16"/>
  <c r="I164" i="16"/>
  <c r="H164" i="16"/>
  <c r="G164" i="16"/>
  <c r="F164" i="16"/>
  <c r="E164" i="16"/>
  <c r="J163" i="16"/>
  <c r="I163" i="16"/>
  <c r="H163" i="16"/>
  <c r="G163" i="16"/>
  <c r="F163" i="16"/>
  <c r="E163" i="16"/>
  <c r="J162" i="16"/>
  <c r="I162" i="16"/>
  <c r="H162" i="16"/>
  <c r="G162" i="16"/>
  <c r="F162" i="16"/>
  <c r="E162" i="16"/>
  <c r="J161" i="16"/>
  <c r="I161" i="16"/>
  <c r="H161" i="16"/>
  <c r="G161" i="16"/>
  <c r="F161" i="16"/>
  <c r="E161" i="16"/>
  <c r="J160" i="16"/>
  <c r="I160" i="16"/>
  <c r="H160" i="16"/>
  <c r="G160" i="16"/>
  <c r="F160" i="16"/>
  <c r="E160" i="16"/>
  <c r="C146" i="16"/>
  <c r="C156" i="16" s="1"/>
  <c r="D156" i="16" s="1"/>
  <c r="Q142" i="16"/>
  <c r="P142" i="16"/>
  <c r="O142" i="16"/>
  <c r="M142" i="16"/>
  <c r="L142" i="16"/>
  <c r="K142" i="16"/>
  <c r="I142" i="16"/>
  <c r="H142" i="16"/>
  <c r="G142" i="16"/>
  <c r="E142" i="16"/>
  <c r="D142" i="16"/>
  <c r="C142" i="16"/>
  <c r="Q73" i="16"/>
  <c r="P73" i="16"/>
  <c r="O73" i="16"/>
  <c r="M73" i="16"/>
  <c r="L73" i="16"/>
  <c r="K73" i="16"/>
  <c r="I73" i="16"/>
  <c r="H73" i="16"/>
  <c r="G73" i="16"/>
  <c r="E73" i="16"/>
  <c r="D73" i="16"/>
  <c r="C73" i="16"/>
  <c r="J167" i="15"/>
  <c r="I167" i="15"/>
  <c r="H167" i="15"/>
  <c r="G167" i="15"/>
  <c r="F167" i="15"/>
  <c r="E167" i="15"/>
  <c r="J166" i="15"/>
  <c r="I166" i="15"/>
  <c r="H166" i="15"/>
  <c r="G166" i="15"/>
  <c r="F166" i="15"/>
  <c r="E166" i="15"/>
  <c r="J165" i="15"/>
  <c r="I165" i="15"/>
  <c r="H165" i="15"/>
  <c r="G165" i="15"/>
  <c r="F165" i="15"/>
  <c r="E165" i="15"/>
  <c r="J164" i="15"/>
  <c r="I164" i="15"/>
  <c r="H164" i="15"/>
  <c r="G164" i="15"/>
  <c r="F164" i="15"/>
  <c r="E164" i="15"/>
  <c r="J163" i="15"/>
  <c r="I163" i="15"/>
  <c r="H163" i="15"/>
  <c r="G163" i="15"/>
  <c r="F163" i="15"/>
  <c r="E163" i="15"/>
  <c r="J162" i="15"/>
  <c r="I162" i="15"/>
  <c r="H162" i="15"/>
  <c r="G162" i="15"/>
  <c r="F162" i="15"/>
  <c r="E162" i="15"/>
  <c r="J161" i="15"/>
  <c r="I161" i="15"/>
  <c r="H161" i="15"/>
  <c r="G161" i="15"/>
  <c r="F161" i="15"/>
  <c r="E161" i="15"/>
  <c r="J160" i="15"/>
  <c r="I160" i="15"/>
  <c r="H160" i="15"/>
  <c r="G160" i="15"/>
  <c r="F160" i="15"/>
  <c r="E160" i="15"/>
  <c r="C146" i="15"/>
  <c r="Q142" i="15"/>
  <c r="P142" i="15"/>
  <c r="O142" i="15"/>
  <c r="M142" i="15"/>
  <c r="L142" i="15"/>
  <c r="K142" i="15"/>
  <c r="I142" i="15"/>
  <c r="H142" i="15"/>
  <c r="G142" i="15"/>
  <c r="E142" i="15"/>
  <c r="D142" i="15"/>
  <c r="C142" i="15"/>
  <c r="Q73" i="15"/>
  <c r="P73" i="15"/>
  <c r="O73" i="15"/>
  <c r="M73" i="15"/>
  <c r="L73" i="15"/>
  <c r="K73" i="15"/>
  <c r="I73" i="15"/>
  <c r="H73" i="15"/>
  <c r="G73" i="15"/>
  <c r="E73" i="15"/>
  <c r="D73" i="15"/>
  <c r="C73" i="15"/>
  <c r="J167" i="14"/>
  <c r="I167" i="14"/>
  <c r="H167" i="14"/>
  <c r="J166" i="14"/>
  <c r="I166" i="14"/>
  <c r="H166" i="14"/>
  <c r="J165" i="14"/>
  <c r="I165" i="14"/>
  <c r="H165" i="14"/>
  <c r="J164" i="14"/>
  <c r="I164" i="14"/>
  <c r="H164" i="14"/>
  <c r="J163" i="14"/>
  <c r="I163" i="14"/>
  <c r="H163" i="14"/>
  <c r="G163" i="14"/>
  <c r="F163" i="14"/>
  <c r="E163" i="14"/>
  <c r="J162" i="14"/>
  <c r="I162" i="14"/>
  <c r="H162" i="14"/>
  <c r="G162" i="14"/>
  <c r="F162" i="14"/>
  <c r="E162" i="14"/>
  <c r="J161" i="14"/>
  <c r="I161" i="14"/>
  <c r="H161" i="14"/>
  <c r="G161" i="14"/>
  <c r="F161" i="14"/>
  <c r="E161" i="14"/>
  <c r="J160" i="14"/>
  <c r="I160" i="14"/>
  <c r="H160" i="14"/>
  <c r="G160" i="14"/>
  <c r="F160" i="14"/>
  <c r="E160" i="14"/>
  <c r="C146" i="14"/>
  <c r="C156" i="14" s="1"/>
  <c r="D156" i="14" s="1"/>
  <c r="Q142" i="14"/>
  <c r="P142" i="14"/>
  <c r="O142" i="14"/>
  <c r="M142" i="14"/>
  <c r="L142" i="14"/>
  <c r="K142" i="14"/>
  <c r="I142" i="14"/>
  <c r="H142" i="14"/>
  <c r="G142" i="14"/>
  <c r="E142" i="14"/>
  <c r="D142" i="14"/>
  <c r="C142" i="14"/>
  <c r="Q73" i="14"/>
  <c r="P73" i="14"/>
  <c r="O73" i="14"/>
  <c r="M73" i="14"/>
  <c r="L73" i="14"/>
  <c r="K73" i="14"/>
  <c r="I73" i="14"/>
  <c r="H73" i="14"/>
  <c r="G73" i="14"/>
  <c r="E73" i="14"/>
  <c r="D73" i="14"/>
  <c r="C73" i="14"/>
  <c r="E185" i="13"/>
  <c r="E186" i="13" s="1"/>
  <c r="D185" i="13"/>
  <c r="D186" i="13" s="1"/>
  <c r="C185" i="13"/>
  <c r="C186" i="13" s="1"/>
  <c r="J171" i="13"/>
  <c r="I171" i="13"/>
  <c r="H171" i="13"/>
  <c r="G171" i="13"/>
  <c r="F171" i="13"/>
  <c r="E171" i="13"/>
  <c r="J170" i="13"/>
  <c r="I170" i="13"/>
  <c r="H170" i="13"/>
  <c r="G170" i="13"/>
  <c r="F170" i="13"/>
  <c r="E170" i="13"/>
  <c r="J169" i="13"/>
  <c r="I169" i="13"/>
  <c r="H169" i="13"/>
  <c r="G169" i="13"/>
  <c r="F169" i="13"/>
  <c r="E169" i="13"/>
  <c r="J168" i="13"/>
  <c r="I168" i="13"/>
  <c r="H168" i="13"/>
  <c r="G168" i="13"/>
  <c r="F168" i="13"/>
  <c r="E168" i="13"/>
  <c r="J167" i="13"/>
  <c r="I167" i="13"/>
  <c r="H167" i="13"/>
  <c r="G167" i="13"/>
  <c r="F167" i="13"/>
  <c r="E167" i="13"/>
  <c r="J166" i="13"/>
  <c r="I166" i="13"/>
  <c r="H166" i="13"/>
  <c r="G166" i="13"/>
  <c r="F166" i="13"/>
  <c r="E166" i="13"/>
  <c r="J165" i="13"/>
  <c r="I165" i="13"/>
  <c r="H165" i="13"/>
  <c r="G165" i="13"/>
  <c r="F165" i="13"/>
  <c r="E165" i="13"/>
  <c r="J164" i="13"/>
  <c r="I164" i="13"/>
  <c r="H164" i="13"/>
  <c r="G164" i="13"/>
  <c r="F164" i="13"/>
  <c r="E164" i="13"/>
  <c r="C146" i="13"/>
  <c r="Q142" i="13"/>
  <c r="P142" i="13"/>
  <c r="O142" i="13"/>
  <c r="M142" i="13"/>
  <c r="L142" i="13"/>
  <c r="K142" i="13"/>
  <c r="I142" i="13"/>
  <c r="H142" i="13"/>
  <c r="G142" i="13"/>
  <c r="E142" i="13"/>
  <c r="D142" i="13"/>
  <c r="C142" i="13"/>
  <c r="Q73" i="13"/>
  <c r="P73" i="13"/>
  <c r="O73" i="13"/>
  <c r="M73" i="13"/>
  <c r="L73" i="13"/>
  <c r="K73" i="13"/>
  <c r="I73" i="13"/>
  <c r="H73" i="13"/>
  <c r="G73" i="13"/>
  <c r="E73" i="13"/>
  <c r="D73" i="13"/>
  <c r="C73" i="13"/>
  <c r="C156" i="13" l="1"/>
  <c r="D156" i="13" s="1"/>
  <c r="C159" i="13"/>
  <c r="D159" i="13" s="1"/>
  <c r="C157" i="13"/>
  <c r="D157" i="13" s="1"/>
  <c r="C158" i="13"/>
  <c r="D158" i="13" s="1"/>
  <c r="C152" i="13"/>
  <c r="D152" i="13" s="1"/>
  <c r="C156" i="15"/>
  <c r="D156" i="15" s="1"/>
  <c r="C157" i="15"/>
  <c r="D157" i="15" s="1"/>
  <c r="C158" i="15"/>
  <c r="D158" i="15" s="1"/>
  <c r="C149" i="15"/>
  <c r="D149" i="15" s="1"/>
  <c r="C149" i="16"/>
  <c r="D149" i="16" s="1"/>
  <c r="C150" i="16"/>
  <c r="D150" i="16" s="1"/>
  <c r="C151" i="16"/>
  <c r="D151" i="16" s="1"/>
  <c r="C152" i="16"/>
  <c r="D152" i="16" s="1"/>
  <c r="C153" i="16"/>
  <c r="D153" i="16" s="1"/>
  <c r="C154" i="16"/>
  <c r="D154" i="16" s="1"/>
  <c r="C155" i="16"/>
  <c r="D155" i="16" s="1"/>
  <c r="C150" i="15"/>
  <c r="D150" i="15" s="1"/>
  <c r="C151" i="15"/>
  <c r="D151" i="15" s="1"/>
  <c r="C152" i="15"/>
  <c r="D152" i="15" s="1"/>
  <c r="C153" i="15"/>
  <c r="D153" i="15" s="1"/>
  <c r="C154" i="15"/>
  <c r="D154" i="15" s="1"/>
  <c r="C155" i="15"/>
  <c r="D155" i="15" s="1"/>
  <c r="C149" i="14"/>
  <c r="D149" i="14" s="1"/>
  <c r="C150" i="14"/>
  <c r="D150" i="14" s="1"/>
  <c r="C151" i="14"/>
  <c r="D151" i="14" s="1"/>
  <c r="C152" i="14"/>
  <c r="D152" i="14" s="1"/>
  <c r="C153" i="14"/>
  <c r="D153" i="14" s="1"/>
  <c r="C154" i="14"/>
  <c r="D154" i="14" s="1"/>
  <c r="C155" i="14"/>
  <c r="D155" i="14" s="1"/>
  <c r="C149" i="13"/>
  <c r="D149" i="13" s="1"/>
  <c r="C150" i="13"/>
  <c r="D150" i="13" s="1"/>
  <c r="C151" i="13"/>
  <c r="D151" i="13" s="1"/>
  <c r="C153" i="13"/>
  <c r="D153" i="13" s="1"/>
  <c r="C154" i="13"/>
  <c r="D154" i="13" s="1"/>
  <c r="C155" i="13"/>
  <c r="D155" i="13" s="1"/>
  <c r="S31" i="4" l="1"/>
  <c r="S32" i="4" s="1"/>
  <c r="R31" i="4"/>
  <c r="R32" i="4" s="1"/>
  <c r="Q31" i="4"/>
  <c r="Q32" i="4" s="1"/>
  <c r="S27" i="4"/>
  <c r="S28" i="4" s="1"/>
  <c r="R27" i="4"/>
  <c r="R28" i="4" s="1"/>
  <c r="Q27" i="4"/>
  <c r="Q28" i="4" s="1"/>
  <c r="S23" i="4"/>
  <c r="S24" i="4" s="1"/>
  <c r="R23" i="4"/>
  <c r="R24" i="4" s="1"/>
  <c r="Q23" i="4"/>
  <c r="Q24" i="4" s="1"/>
  <c r="G31" i="4"/>
  <c r="G32" i="4" s="1"/>
  <c r="F31" i="4"/>
  <c r="F32" i="4" s="1"/>
  <c r="E31" i="4"/>
  <c r="E32" i="4" s="1"/>
  <c r="G27" i="4"/>
  <c r="G28" i="4" s="1"/>
  <c r="F27" i="4"/>
  <c r="F28" i="4" s="1"/>
  <c r="E27" i="4"/>
  <c r="E28" i="4" s="1"/>
  <c r="G23" i="4"/>
  <c r="G24" i="4" s="1"/>
  <c r="F23" i="4"/>
  <c r="F24" i="4" s="1"/>
  <c r="E23" i="4"/>
  <c r="E24" i="4" s="1"/>
  <c r="M31" i="4"/>
  <c r="M32" i="4" s="1"/>
  <c r="L31" i="4"/>
  <c r="L32" i="4" s="1"/>
  <c r="K31" i="4"/>
  <c r="K32" i="4" s="1"/>
  <c r="M27" i="4"/>
  <c r="M28" i="4" s="1"/>
  <c r="L27" i="4"/>
  <c r="L28" i="4" s="1"/>
  <c r="K27" i="4"/>
  <c r="K28" i="4" s="1"/>
  <c r="L23" i="4"/>
  <c r="M23" i="4"/>
  <c r="K23" i="4"/>
  <c r="P37" i="4"/>
  <c r="P36" i="4"/>
  <c r="P35" i="4"/>
  <c r="D37" i="4"/>
  <c r="D36" i="4"/>
  <c r="D35" i="4"/>
  <c r="J167" i="12"/>
  <c r="I167" i="12"/>
  <c r="H167" i="12"/>
  <c r="G167" i="12"/>
  <c r="F167" i="12"/>
  <c r="E167" i="12"/>
  <c r="J166" i="12"/>
  <c r="I166" i="12"/>
  <c r="H166" i="12"/>
  <c r="G166" i="12"/>
  <c r="F166" i="12"/>
  <c r="E166" i="12"/>
  <c r="J165" i="12"/>
  <c r="I165" i="12"/>
  <c r="H165" i="12"/>
  <c r="G165" i="12"/>
  <c r="F165" i="12"/>
  <c r="E165" i="12"/>
  <c r="J164" i="12"/>
  <c r="I164" i="12"/>
  <c r="H164" i="12"/>
  <c r="G164" i="12"/>
  <c r="F164" i="12"/>
  <c r="E164" i="12"/>
  <c r="J163" i="12"/>
  <c r="I163" i="12"/>
  <c r="H163" i="12"/>
  <c r="G163" i="12"/>
  <c r="F163" i="12"/>
  <c r="E163" i="12"/>
  <c r="J162" i="12"/>
  <c r="I162" i="12"/>
  <c r="H162" i="12"/>
  <c r="G162" i="12"/>
  <c r="F162" i="12"/>
  <c r="E162" i="12"/>
  <c r="J161" i="12"/>
  <c r="I161" i="12"/>
  <c r="H161" i="12"/>
  <c r="G161" i="12"/>
  <c r="F161" i="12"/>
  <c r="E161" i="12"/>
  <c r="J160" i="12"/>
  <c r="I160" i="12"/>
  <c r="H160" i="12"/>
  <c r="G160" i="12"/>
  <c r="F160" i="12"/>
  <c r="E160" i="12"/>
  <c r="C146" i="12"/>
  <c r="C151" i="12" s="1"/>
  <c r="D151" i="12" s="1"/>
  <c r="Q142" i="12"/>
  <c r="P142" i="12"/>
  <c r="O142" i="12"/>
  <c r="M142" i="12"/>
  <c r="L142" i="12"/>
  <c r="K142" i="12"/>
  <c r="I142" i="12"/>
  <c r="H142" i="12"/>
  <c r="G142" i="12"/>
  <c r="E142" i="12"/>
  <c r="D142" i="12"/>
  <c r="C142" i="12"/>
  <c r="Q73" i="12"/>
  <c r="P73" i="12"/>
  <c r="O73" i="12"/>
  <c r="M73" i="12"/>
  <c r="L73" i="12"/>
  <c r="K73" i="12"/>
  <c r="I73" i="12"/>
  <c r="H73" i="12"/>
  <c r="G73" i="12"/>
  <c r="E73" i="12"/>
  <c r="D73" i="12"/>
  <c r="C73" i="12"/>
  <c r="C149" i="12" l="1"/>
  <c r="D149" i="12" s="1"/>
  <c r="C152" i="12"/>
  <c r="D152" i="12" s="1"/>
  <c r="C153" i="12"/>
  <c r="D153" i="12" s="1"/>
  <c r="C154" i="12"/>
  <c r="D154" i="12" s="1"/>
  <c r="C150" i="12"/>
  <c r="D150" i="12" s="1"/>
  <c r="C155" i="12"/>
  <c r="D155" i="12" s="1"/>
  <c r="C156" i="12"/>
  <c r="D156" i="12" s="1"/>
  <c r="D177" i="11"/>
  <c r="E177" i="11"/>
  <c r="C177" i="11"/>
  <c r="M142" i="5" l="1"/>
  <c r="L142" i="5"/>
  <c r="K142" i="5"/>
  <c r="I142" i="5"/>
  <c r="H142" i="5"/>
  <c r="G142" i="5"/>
  <c r="E142" i="5"/>
  <c r="D142" i="5"/>
  <c r="M73" i="5"/>
  <c r="L73" i="5"/>
  <c r="K73" i="5"/>
  <c r="G73" i="5"/>
  <c r="E73" i="5"/>
  <c r="D73" i="5"/>
  <c r="C73" i="5"/>
  <c r="D73" i="11"/>
  <c r="M142" i="10"/>
  <c r="L142" i="10"/>
  <c r="K142" i="10"/>
  <c r="C142" i="10"/>
  <c r="C73" i="2"/>
  <c r="E178" i="11"/>
  <c r="D178" i="11"/>
  <c r="C178" i="11"/>
  <c r="J167" i="11"/>
  <c r="I167" i="11"/>
  <c r="H167" i="11"/>
  <c r="G167" i="11"/>
  <c r="F167" i="11"/>
  <c r="E167" i="11"/>
  <c r="J166" i="11"/>
  <c r="I166" i="11"/>
  <c r="H166" i="11"/>
  <c r="G166" i="11"/>
  <c r="F166" i="11"/>
  <c r="E166" i="11"/>
  <c r="J165" i="11"/>
  <c r="I165" i="11"/>
  <c r="H165" i="11"/>
  <c r="G165" i="11"/>
  <c r="F165" i="11"/>
  <c r="E165" i="11"/>
  <c r="J164" i="11"/>
  <c r="I164" i="11"/>
  <c r="H164" i="11"/>
  <c r="G164" i="11"/>
  <c r="F164" i="11"/>
  <c r="E164" i="11"/>
  <c r="J163" i="11"/>
  <c r="I163" i="11"/>
  <c r="H163" i="11"/>
  <c r="G163" i="11"/>
  <c r="F163" i="11"/>
  <c r="E163" i="11"/>
  <c r="J162" i="11"/>
  <c r="I162" i="11"/>
  <c r="H162" i="11"/>
  <c r="G162" i="11"/>
  <c r="F162" i="11"/>
  <c r="E162" i="11"/>
  <c r="J161" i="11"/>
  <c r="I161" i="11"/>
  <c r="H161" i="11"/>
  <c r="G161" i="11"/>
  <c r="F161" i="11"/>
  <c r="E161" i="11"/>
  <c r="J160" i="11"/>
  <c r="I160" i="11"/>
  <c r="H160" i="11"/>
  <c r="G160" i="11"/>
  <c r="F160" i="11"/>
  <c r="E160" i="11"/>
  <c r="C146" i="11"/>
  <c r="C156" i="11"/>
  <c r="D156" i="11"/>
  <c r="C155" i="11"/>
  <c r="D155" i="11"/>
  <c r="C154" i="11"/>
  <c r="D154" i="11"/>
  <c r="C153" i="11"/>
  <c r="D153" i="11"/>
  <c r="C152" i="11"/>
  <c r="D152" i="11"/>
  <c r="C151" i="11"/>
  <c r="D151" i="11"/>
  <c r="C150" i="11"/>
  <c r="D150" i="11"/>
  <c r="C149" i="11"/>
  <c r="D149" i="11"/>
  <c r="Q142" i="11"/>
  <c r="P142" i="11"/>
  <c r="O142" i="11"/>
  <c r="M142" i="11"/>
  <c r="L142" i="11"/>
  <c r="K142" i="11"/>
  <c r="I142" i="11"/>
  <c r="H142" i="11"/>
  <c r="G142" i="11"/>
  <c r="E142" i="11"/>
  <c r="D142" i="11"/>
  <c r="C142" i="11"/>
  <c r="Q73" i="11"/>
  <c r="P73" i="11"/>
  <c r="O73" i="11"/>
  <c r="M73" i="11"/>
  <c r="L73" i="11"/>
  <c r="K73" i="11"/>
  <c r="I73" i="11"/>
  <c r="H73" i="11"/>
  <c r="G73" i="11"/>
  <c r="E73" i="11"/>
  <c r="C73" i="11"/>
  <c r="C158" i="2"/>
  <c r="D158" i="2"/>
  <c r="E73" i="3"/>
  <c r="D73" i="3"/>
  <c r="C73" i="3"/>
  <c r="E73" i="2"/>
  <c r="C73" i="1"/>
  <c r="J167" i="10"/>
  <c r="I167" i="10"/>
  <c r="H167" i="10"/>
  <c r="G167" i="10"/>
  <c r="F167" i="10"/>
  <c r="E167" i="10"/>
  <c r="J166" i="10"/>
  <c r="I166" i="10"/>
  <c r="H166" i="10"/>
  <c r="G166" i="10"/>
  <c r="F166" i="10"/>
  <c r="E166" i="10"/>
  <c r="J165" i="10"/>
  <c r="I165" i="10"/>
  <c r="H165" i="10"/>
  <c r="G165" i="10"/>
  <c r="F165" i="10"/>
  <c r="E165" i="10"/>
  <c r="J164" i="10"/>
  <c r="I164" i="10"/>
  <c r="H164" i="10"/>
  <c r="G164" i="10"/>
  <c r="F164" i="10"/>
  <c r="E164" i="10"/>
  <c r="J163" i="10"/>
  <c r="I163" i="10"/>
  <c r="H163" i="10"/>
  <c r="G163" i="10"/>
  <c r="F163" i="10"/>
  <c r="E163" i="10"/>
  <c r="J162" i="10"/>
  <c r="I162" i="10"/>
  <c r="H162" i="10"/>
  <c r="G162" i="10"/>
  <c r="F162" i="10"/>
  <c r="E162" i="10"/>
  <c r="J161" i="10"/>
  <c r="I161" i="10"/>
  <c r="H161" i="10"/>
  <c r="G161" i="10"/>
  <c r="F161" i="10"/>
  <c r="E161" i="10"/>
  <c r="J160" i="10"/>
  <c r="I160" i="10"/>
  <c r="H160" i="10"/>
  <c r="G160" i="10"/>
  <c r="F160" i="10"/>
  <c r="E160" i="10"/>
  <c r="C146" i="10"/>
  <c r="C156" i="10"/>
  <c r="D156" i="10"/>
  <c r="C155" i="10"/>
  <c r="D155" i="10"/>
  <c r="C154" i="10"/>
  <c r="D154" i="10"/>
  <c r="C153" i="10"/>
  <c r="D153" i="10"/>
  <c r="C152" i="10"/>
  <c r="D152" i="10"/>
  <c r="C151" i="10"/>
  <c r="D151" i="10"/>
  <c r="C150" i="10"/>
  <c r="D150" i="10"/>
  <c r="C149" i="10"/>
  <c r="D149" i="10"/>
  <c r="Q142" i="10"/>
  <c r="P142" i="10"/>
  <c r="O142" i="10"/>
  <c r="I142" i="10"/>
  <c r="H142" i="10"/>
  <c r="G142" i="10"/>
  <c r="E142" i="10"/>
  <c r="D142" i="10"/>
  <c r="Q73" i="10"/>
  <c r="P73" i="10"/>
  <c r="O73" i="10"/>
  <c r="M73" i="10"/>
  <c r="L73" i="10"/>
  <c r="K73" i="10"/>
  <c r="I73" i="10"/>
  <c r="H73" i="10"/>
  <c r="G73" i="10"/>
  <c r="E73" i="10"/>
  <c r="D73" i="10"/>
  <c r="C73" i="10"/>
  <c r="J167" i="9"/>
  <c r="I167" i="9"/>
  <c r="H167" i="9"/>
  <c r="G167" i="9"/>
  <c r="F167" i="9"/>
  <c r="E167" i="9"/>
  <c r="J166" i="9"/>
  <c r="I166" i="9"/>
  <c r="H166" i="9"/>
  <c r="G166" i="9"/>
  <c r="F166" i="9"/>
  <c r="E166" i="9"/>
  <c r="J165" i="9"/>
  <c r="I165" i="9"/>
  <c r="H165" i="9"/>
  <c r="G165" i="9"/>
  <c r="F165" i="9"/>
  <c r="E165" i="9"/>
  <c r="J164" i="9"/>
  <c r="I164" i="9"/>
  <c r="H164" i="9"/>
  <c r="G164" i="9"/>
  <c r="F164" i="9"/>
  <c r="E164" i="9"/>
  <c r="J163" i="9"/>
  <c r="I163" i="9"/>
  <c r="H163" i="9"/>
  <c r="G163" i="9"/>
  <c r="F163" i="9"/>
  <c r="E163" i="9"/>
  <c r="J162" i="9"/>
  <c r="I162" i="9"/>
  <c r="H162" i="9"/>
  <c r="G162" i="9"/>
  <c r="F162" i="9"/>
  <c r="E162" i="9"/>
  <c r="J161" i="9"/>
  <c r="I161" i="9"/>
  <c r="H161" i="9"/>
  <c r="G161" i="9"/>
  <c r="F161" i="9"/>
  <c r="E161" i="9"/>
  <c r="J160" i="9"/>
  <c r="I160" i="9"/>
  <c r="H160" i="9"/>
  <c r="G160" i="9"/>
  <c r="F160" i="9"/>
  <c r="E160" i="9"/>
  <c r="C146" i="9"/>
  <c r="C156" i="9"/>
  <c r="D156" i="9"/>
  <c r="C155" i="9"/>
  <c r="D155" i="9"/>
  <c r="C154" i="9"/>
  <c r="D154" i="9"/>
  <c r="C153" i="9"/>
  <c r="D153" i="9"/>
  <c r="C152" i="9"/>
  <c r="D152" i="9"/>
  <c r="C151" i="9"/>
  <c r="D151" i="9"/>
  <c r="C150" i="9"/>
  <c r="D150" i="9"/>
  <c r="C149" i="9"/>
  <c r="D149" i="9"/>
  <c r="Q142" i="9"/>
  <c r="P142" i="9"/>
  <c r="O142" i="9"/>
  <c r="M142" i="9"/>
  <c r="L142" i="9"/>
  <c r="K142" i="9"/>
  <c r="I142" i="9"/>
  <c r="H142" i="9"/>
  <c r="G142" i="9"/>
  <c r="E142" i="9"/>
  <c r="D142" i="9"/>
  <c r="C142" i="9"/>
  <c r="Q73" i="9"/>
  <c r="P73" i="9"/>
  <c r="O73" i="9"/>
  <c r="M73" i="9"/>
  <c r="L73" i="9"/>
  <c r="K73" i="9"/>
  <c r="I73" i="9"/>
  <c r="H73" i="9"/>
  <c r="G73" i="9"/>
  <c r="E73" i="9"/>
  <c r="D73" i="9"/>
  <c r="C73" i="9"/>
  <c r="J167" i="8"/>
  <c r="I167" i="8"/>
  <c r="H167" i="8"/>
  <c r="G167" i="8"/>
  <c r="F167" i="8"/>
  <c r="E167" i="8"/>
  <c r="J166" i="8"/>
  <c r="I166" i="8"/>
  <c r="H166" i="8"/>
  <c r="G166" i="8"/>
  <c r="F166" i="8"/>
  <c r="E166" i="8"/>
  <c r="J165" i="8"/>
  <c r="I165" i="8"/>
  <c r="H165" i="8"/>
  <c r="G165" i="8"/>
  <c r="F165" i="8"/>
  <c r="E165" i="8"/>
  <c r="J164" i="8"/>
  <c r="I164" i="8"/>
  <c r="H164" i="8"/>
  <c r="G164" i="8"/>
  <c r="F164" i="8"/>
  <c r="E164" i="8"/>
  <c r="J163" i="8"/>
  <c r="I163" i="8"/>
  <c r="H163" i="8"/>
  <c r="G163" i="8"/>
  <c r="F163" i="8"/>
  <c r="E163" i="8"/>
  <c r="J162" i="8"/>
  <c r="I162" i="8"/>
  <c r="H162" i="8"/>
  <c r="G162" i="8"/>
  <c r="F162" i="8"/>
  <c r="E162" i="8"/>
  <c r="J161" i="8"/>
  <c r="I161" i="8"/>
  <c r="H161" i="8"/>
  <c r="G161" i="8"/>
  <c r="F161" i="8"/>
  <c r="E161" i="8"/>
  <c r="J160" i="8"/>
  <c r="I160" i="8"/>
  <c r="H160" i="8"/>
  <c r="G160" i="8"/>
  <c r="F160" i="8"/>
  <c r="E160" i="8"/>
  <c r="C146" i="8"/>
  <c r="C156" i="8"/>
  <c r="D156" i="8"/>
  <c r="C155" i="8"/>
  <c r="D155" i="8"/>
  <c r="C154" i="8"/>
  <c r="D154" i="8"/>
  <c r="C153" i="8"/>
  <c r="D153" i="8"/>
  <c r="C152" i="8"/>
  <c r="D152" i="8"/>
  <c r="C151" i="8"/>
  <c r="D151" i="8"/>
  <c r="C150" i="8"/>
  <c r="D150" i="8"/>
  <c r="C149" i="8"/>
  <c r="D149" i="8"/>
  <c r="Q142" i="8"/>
  <c r="P142" i="8"/>
  <c r="O142" i="8"/>
  <c r="M142" i="8"/>
  <c r="L142" i="8"/>
  <c r="K142" i="8"/>
  <c r="I142" i="8"/>
  <c r="H142" i="8"/>
  <c r="G142" i="8"/>
  <c r="E142" i="8"/>
  <c r="D142" i="8"/>
  <c r="C142" i="8"/>
  <c r="Q73" i="8"/>
  <c r="P73" i="8"/>
  <c r="O73" i="8"/>
  <c r="M73" i="8"/>
  <c r="L73" i="8"/>
  <c r="K73" i="8"/>
  <c r="I73" i="8"/>
  <c r="H73" i="8"/>
  <c r="G73" i="8"/>
  <c r="E73" i="8"/>
  <c r="D73" i="8"/>
  <c r="C73" i="8"/>
  <c r="E174" i="5"/>
  <c r="E175" i="5" s="1"/>
  <c r="D174" i="5"/>
  <c r="D175" i="5" s="1"/>
  <c r="C174" i="5"/>
  <c r="C175" i="5" s="1"/>
  <c r="J167" i="7"/>
  <c r="I167" i="7"/>
  <c r="H167" i="7"/>
  <c r="G167" i="7"/>
  <c r="F167" i="7"/>
  <c r="E167" i="7"/>
  <c r="J166" i="7"/>
  <c r="I166" i="7"/>
  <c r="H166" i="7"/>
  <c r="G166" i="7"/>
  <c r="F166" i="7"/>
  <c r="E166" i="7"/>
  <c r="J165" i="7"/>
  <c r="I165" i="7"/>
  <c r="H165" i="7"/>
  <c r="G165" i="7"/>
  <c r="F165" i="7"/>
  <c r="E165" i="7"/>
  <c r="J164" i="7"/>
  <c r="I164" i="7"/>
  <c r="H164" i="7"/>
  <c r="G164" i="7"/>
  <c r="F164" i="7"/>
  <c r="E164" i="7"/>
  <c r="J163" i="7"/>
  <c r="I163" i="7"/>
  <c r="H163" i="7"/>
  <c r="G163" i="7"/>
  <c r="F163" i="7"/>
  <c r="E163" i="7"/>
  <c r="J162" i="7"/>
  <c r="I162" i="7"/>
  <c r="H162" i="7"/>
  <c r="G162" i="7"/>
  <c r="F162" i="7"/>
  <c r="E162" i="7"/>
  <c r="J161" i="7"/>
  <c r="I161" i="7"/>
  <c r="H161" i="7"/>
  <c r="G161" i="7"/>
  <c r="F161" i="7"/>
  <c r="E161" i="7"/>
  <c r="J160" i="7"/>
  <c r="I160" i="7"/>
  <c r="H160" i="7"/>
  <c r="G160" i="7"/>
  <c r="F160" i="7"/>
  <c r="E160" i="7"/>
  <c r="C146" i="7"/>
  <c r="C156" i="7"/>
  <c r="D156" i="7"/>
  <c r="C155" i="7"/>
  <c r="D155" i="7"/>
  <c r="C154" i="7"/>
  <c r="D154" i="7"/>
  <c r="C153" i="7"/>
  <c r="D153" i="7"/>
  <c r="C152" i="7"/>
  <c r="D152" i="7"/>
  <c r="C151" i="7"/>
  <c r="D151" i="7"/>
  <c r="C150" i="7"/>
  <c r="D150" i="7"/>
  <c r="C149" i="7"/>
  <c r="D149" i="7" s="1"/>
  <c r="Q73" i="7"/>
  <c r="P73" i="7"/>
  <c r="O73" i="7"/>
  <c r="M73" i="7"/>
  <c r="L73" i="7"/>
  <c r="K73" i="7"/>
  <c r="I73" i="7"/>
  <c r="H73" i="7"/>
  <c r="G73" i="7"/>
  <c r="E73" i="7"/>
  <c r="D73" i="7"/>
  <c r="C73" i="7"/>
  <c r="J167" i="6"/>
  <c r="I167" i="6"/>
  <c r="H167" i="6"/>
  <c r="G167" i="6"/>
  <c r="F167" i="6"/>
  <c r="E167" i="6"/>
  <c r="J166" i="6"/>
  <c r="I166" i="6"/>
  <c r="H166" i="6"/>
  <c r="G166" i="6"/>
  <c r="F166" i="6"/>
  <c r="E166" i="6"/>
  <c r="J165" i="6"/>
  <c r="I165" i="6"/>
  <c r="H165" i="6"/>
  <c r="G165" i="6"/>
  <c r="F165" i="6"/>
  <c r="E165" i="6"/>
  <c r="J164" i="6"/>
  <c r="I164" i="6"/>
  <c r="H164" i="6"/>
  <c r="G164" i="6"/>
  <c r="F164" i="6"/>
  <c r="E164" i="6"/>
  <c r="J163" i="6"/>
  <c r="I163" i="6"/>
  <c r="H163" i="6"/>
  <c r="G163" i="6"/>
  <c r="F163" i="6"/>
  <c r="E163" i="6"/>
  <c r="J162" i="6"/>
  <c r="I162" i="6"/>
  <c r="H162" i="6"/>
  <c r="G162" i="6"/>
  <c r="F162" i="6"/>
  <c r="E162" i="6"/>
  <c r="J161" i="6"/>
  <c r="I161" i="6"/>
  <c r="H161" i="6"/>
  <c r="G161" i="6"/>
  <c r="F161" i="6"/>
  <c r="E161" i="6"/>
  <c r="J160" i="6"/>
  <c r="I160" i="6"/>
  <c r="H160" i="6"/>
  <c r="G160" i="6"/>
  <c r="F160" i="6"/>
  <c r="C146" i="6"/>
  <c r="C156" i="6" s="1"/>
  <c r="D156" i="6" s="1"/>
  <c r="C155" i="6"/>
  <c r="D155" i="6" s="1"/>
  <c r="Q142" i="6"/>
  <c r="P142" i="6"/>
  <c r="O142" i="6"/>
  <c r="M142" i="6"/>
  <c r="L142" i="6"/>
  <c r="K142" i="6"/>
  <c r="I142" i="6"/>
  <c r="H142" i="6"/>
  <c r="G142" i="6"/>
  <c r="E142" i="6"/>
  <c r="D142" i="6"/>
  <c r="C142" i="6"/>
  <c r="Q73" i="6"/>
  <c r="P73" i="6"/>
  <c r="O73" i="6"/>
  <c r="M73" i="6"/>
  <c r="L73" i="6"/>
  <c r="K73" i="6"/>
  <c r="I73" i="6"/>
  <c r="H73" i="6"/>
  <c r="G73" i="6"/>
  <c r="E73" i="6"/>
  <c r="D73" i="6"/>
  <c r="C73" i="6"/>
  <c r="J167" i="5"/>
  <c r="I167" i="5"/>
  <c r="H167" i="5"/>
  <c r="G167" i="5"/>
  <c r="F167" i="5"/>
  <c r="E167" i="5"/>
  <c r="J166" i="5"/>
  <c r="I166" i="5"/>
  <c r="H166" i="5"/>
  <c r="G166" i="5"/>
  <c r="F166" i="5"/>
  <c r="E166" i="5"/>
  <c r="J165" i="5"/>
  <c r="I165" i="5"/>
  <c r="H165" i="5"/>
  <c r="G165" i="5"/>
  <c r="F165" i="5"/>
  <c r="E165" i="5"/>
  <c r="J164" i="5"/>
  <c r="I164" i="5"/>
  <c r="H164" i="5"/>
  <c r="G164" i="5"/>
  <c r="F164" i="5"/>
  <c r="E164" i="5"/>
  <c r="J163" i="5"/>
  <c r="I163" i="5"/>
  <c r="H163" i="5"/>
  <c r="G163" i="5"/>
  <c r="F163" i="5"/>
  <c r="E163" i="5"/>
  <c r="J162" i="5"/>
  <c r="I162" i="5"/>
  <c r="H162" i="5"/>
  <c r="G162" i="5"/>
  <c r="F162" i="5"/>
  <c r="E162" i="5"/>
  <c r="J161" i="5"/>
  <c r="I161" i="5"/>
  <c r="H161" i="5"/>
  <c r="G161" i="5"/>
  <c r="F161" i="5"/>
  <c r="E161" i="5"/>
  <c r="J160" i="5"/>
  <c r="I160" i="5"/>
  <c r="H160" i="5"/>
  <c r="G160" i="5"/>
  <c r="F160" i="5"/>
  <c r="E160" i="5"/>
  <c r="C146" i="5"/>
  <c r="C150" i="5" s="1"/>
  <c r="D150" i="5" s="1"/>
  <c r="C155" i="5"/>
  <c r="D155" i="5" s="1"/>
  <c r="C154" i="5"/>
  <c r="D154" i="5" s="1"/>
  <c r="C153" i="5"/>
  <c r="D153" i="5" s="1"/>
  <c r="C152" i="5"/>
  <c r="D152" i="5" s="1"/>
  <c r="C151" i="5"/>
  <c r="D151" i="5" s="1"/>
  <c r="Q142" i="5"/>
  <c r="P142" i="5"/>
  <c r="O142" i="5"/>
  <c r="C142" i="5"/>
  <c r="Q73" i="5"/>
  <c r="P73" i="5"/>
  <c r="O73" i="5"/>
  <c r="I73" i="5"/>
  <c r="H73" i="5"/>
  <c r="P335" i="1"/>
  <c r="M24" i="4"/>
  <c r="L24" i="4"/>
  <c r="K24" i="4"/>
  <c r="J37" i="4"/>
  <c r="J35" i="4"/>
  <c r="E174" i="3"/>
  <c r="E175" i="3" s="1"/>
  <c r="D174" i="3"/>
  <c r="D175" i="3"/>
  <c r="C174" i="3"/>
  <c r="C175" i="3"/>
  <c r="V186" i="1"/>
  <c r="V184" i="1"/>
  <c r="W184" i="1"/>
  <c r="X184" i="1"/>
  <c r="V185" i="1"/>
  <c r="W185" i="1"/>
  <c r="X185" i="1"/>
  <c r="W186" i="1"/>
  <c r="X186" i="1"/>
  <c r="V187" i="1"/>
  <c r="W187" i="1"/>
  <c r="X187" i="1"/>
  <c r="V188" i="1"/>
  <c r="W188" i="1"/>
  <c r="X188" i="1"/>
  <c r="V189" i="1"/>
  <c r="W189" i="1"/>
  <c r="X189" i="1"/>
  <c r="V190" i="1"/>
  <c r="W190" i="1"/>
  <c r="X190" i="1"/>
  <c r="V191" i="1"/>
  <c r="W191" i="1"/>
  <c r="X191" i="1"/>
  <c r="V192" i="1"/>
  <c r="W192" i="1"/>
  <c r="X192" i="1"/>
  <c r="V193" i="1"/>
  <c r="W193" i="1"/>
  <c r="X193" i="1"/>
  <c r="V194" i="1"/>
  <c r="W194" i="1"/>
  <c r="X194" i="1"/>
  <c r="V195" i="1"/>
  <c r="W195" i="1"/>
  <c r="X195" i="1"/>
  <c r="V196" i="1"/>
  <c r="W196" i="1"/>
  <c r="X196" i="1"/>
  <c r="V197" i="1"/>
  <c r="W197" i="1"/>
  <c r="X197" i="1"/>
  <c r="V198" i="1"/>
  <c r="W198" i="1"/>
  <c r="X198" i="1"/>
  <c r="V199" i="1"/>
  <c r="W199" i="1"/>
  <c r="X199" i="1"/>
  <c r="V200" i="1"/>
  <c r="W200" i="1"/>
  <c r="X200" i="1"/>
  <c r="V201" i="1"/>
  <c r="W201" i="1"/>
  <c r="X201" i="1"/>
  <c r="V202" i="1"/>
  <c r="W202" i="1"/>
  <c r="X202" i="1"/>
  <c r="V203" i="1"/>
  <c r="W203" i="1"/>
  <c r="X203" i="1"/>
  <c r="V204" i="1"/>
  <c r="W204" i="1"/>
  <c r="X204" i="1"/>
  <c r="V205" i="1"/>
  <c r="W205" i="1"/>
  <c r="X205" i="1"/>
  <c r="V206" i="1"/>
  <c r="W206" i="1"/>
  <c r="X206" i="1"/>
  <c r="V207" i="1"/>
  <c r="W207" i="1"/>
  <c r="X207" i="1"/>
  <c r="V208" i="1"/>
  <c r="W208" i="1"/>
  <c r="X208" i="1"/>
  <c r="V209" i="1"/>
  <c r="W209" i="1"/>
  <c r="X209" i="1"/>
  <c r="V210" i="1"/>
  <c r="W210" i="1"/>
  <c r="X210" i="1"/>
  <c r="V211" i="1"/>
  <c r="W211" i="1"/>
  <c r="X211" i="1"/>
  <c r="V212" i="1"/>
  <c r="W212" i="1"/>
  <c r="X212" i="1"/>
  <c r="V213" i="1"/>
  <c r="W213" i="1"/>
  <c r="X213" i="1"/>
  <c r="V214" i="1"/>
  <c r="W214" i="1"/>
  <c r="X214" i="1"/>
  <c r="V215" i="1"/>
  <c r="W215" i="1"/>
  <c r="X215" i="1"/>
  <c r="V216" i="1"/>
  <c r="W216" i="1"/>
  <c r="X216" i="1"/>
  <c r="V217" i="1"/>
  <c r="W217" i="1"/>
  <c r="X217" i="1"/>
  <c r="V218" i="1"/>
  <c r="W218" i="1"/>
  <c r="X218" i="1"/>
  <c r="V219" i="1"/>
  <c r="W219" i="1"/>
  <c r="X219" i="1"/>
  <c r="V220" i="1"/>
  <c r="W220" i="1"/>
  <c r="X220" i="1"/>
  <c r="V221" i="1"/>
  <c r="W221" i="1"/>
  <c r="X221" i="1"/>
  <c r="V222" i="1"/>
  <c r="W222" i="1"/>
  <c r="X222" i="1"/>
  <c r="V223" i="1"/>
  <c r="W223" i="1"/>
  <c r="X223" i="1"/>
  <c r="V224" i="1"/>
  <c r="W224" i="1"/>
  <c r="X224" i="1"/>
  <c r="V225" i="1"/>
  <c r="W225" i="1"/>
  <c r="X225" i="1"/>
  <c r="V226" i="1"/>
  <c r="W226" i="1"/>
  <c r="X226" i="1"/>
  <c r="V227" i="1"/>
  <c r="W227" i="1"/>
  <c r="X227" i="1"/>
  <c r="V228" i="1"/>
  <c r="W228" i="1"/>
  <c r="X228" i="1"/>
  <c r="V229" i="1"/>
  <c r="W229" i="1"/>
  <c r="X229" i="1"/>
  <c r="V230" i="1"/>
  <c r="W230" i="1"/>
  <c r="X230" i="1"/>
  <c r="V231" i="1"/>
  <c r="W231" i="1"/>
  <c r="X231" i="1"/>
  <c r="V232" i="1"/>
  <c r="W232" i="1"/>
  <c r="X232" i="1"/>
  <c r="V233" i="1"/>
  <c r="W233" i="1"/>
  <c r="X233" i="1"/>
  <c r="V234" i="1"/>
  <c r="W234" i="1"/>
  <c r="X234" i="1"/>
  <c r="V235" i="1"/>
  <c r="W235" i="1"/>
  <c r="X235" i="1"/>
  <c r="V236" i="1"/>
  <c r="W236" i="1"/>
  <c r="X236" i="1"/>
  <c r="V237" i="1"/>
  <c r="W237" i="1"/>
  <c r="X237" i="1"/>
  <c r="V238" i="1"/>
  <c r="W238" i="1"/>
  <c r="X238" i="1"/>
  <c r="V239" i="1"/>
  <c r="W239" i="1"/>
  <c r="X239" i="1"/>
  <c r="V240" i="1"/>
  <c r="W240" i="1"/>
  <c r="X240" i="1"/>
  <c r="V241" i="1"/>
  <c r="W241" i="1"/>
  <c r="X241" i="1"/>
  <c r="V242" i="1"/>
  <c r="W242" i="1"/>
  <c r="X242" i="1"/>
  <c r="V243" i="1"/>
  <c r="W243" i="1"/>
  <c r="X243" i="1"/>
  <c r="V244" i="1"/>
  <c r="W244" i="1"/>
  <c r="X244" i="1"/>
  <c r="V245" i="1"/>
  <c r="W245" i="1"/>
  <c r="X245" i="1"/>
  <c r="V246" i="1"/>
  <c r="W246" i="1"/>
  <c r="X246" i="1"/>
  <c r="V247" i="1"/>
  <c r="W247" i="1"/>
  <c r="X247" i="1"/>
  <c r="V248" i="1"/>
  <c r="W248" i="1"/>
  <c r="X248" i="1"/>
  <c r="V249" i="1"/>
  <c r="W249" i="1"/>
  <c r="X249" i="1"/>
  <c r="V250" i="1"/>
  <c r="W250" i="1"/>
  <c r="X250" i="1"/>
  <c r="V251" i="1"/>
  <c r="W251" i="1"/>
  <c r="X251" i="1"/>
  <c r="V252" i="1"/>
  <c r="W252" i="1"/>
  <c r="X252" i="1"/>
  <c r="V253" i="1"/>
  <c r="W253" i="1"/>
  <c r="X253" i="1"/>
  <c r="V254" i="1"/>
  <c r="W254" i="1"/>
  <c r="X254" i="1"/>
  <c r="V255" i="1"/>
  <c r="W255" i="1"/>
  <c r="X255" i="1"/>
  <c r="V256" i="1"/>
  <c r="W256" i="1"/>
  <c r="X256" i="1"/>
  <c r="V257" i="1"/>
  <c r="W257" i="1"/>
  <c r="X257" i="1"/>
  <c r="V258" i="1"/>
  <c r="W258" i="1"/>
  <c r="X258" i="1"/>
  <c r="V259" i="1"/>
  <c r="W259" i="1"/>
  <c r="X259" i="1"/>
  <c r="V260" i="1"/>
  <c r="W260" i="1"/>
  <c r="X260" i="1"/>
  <c r="V261" i="1"/>
  <c r="W261" i="1"/>
  <c r="X261" i="1"/>
  <c r="V262" i="1"/>
  <c r="W262" i="1"/>
  <c r="X262" i="1"/>
  <c r="V263" i="1"/>
  <c r="W263" i="1"/>
  <c r="X263" i="1"/>
  <c r="V264" i="1"/>
  <c r="W264" i="1"/>
  <c r="X264" i="1"/>
  <c r="V265" i="1"/>
  <c r="W265" i="1"/>
  <c r="X265" i="1"/>
  <c r="V266" i="1"/>
  <c r="W266" i="1"/>
  <c r="X266" i="1"/>
  <c r="V267" i="1"/>
  <c r="W267" i="1"/>
  <c r="X267" i="1"/>
  <c r="V268" i="1"/>
  <c r="W268" i="1"/>
  <c r="X268" i="1"/>
  <c r="V269" i="1"/>
  <c r="W269" i="1"/>
  <c r="X269" i="1"/>
  <c r="V270" i="1"/>
  <c r="W270" i="1"/>
  <c r="X270" i="1"/>
  <c r="V271" i="1"/>
  <c r="W271" i="1"/>
  <c r="X271" i="1"/>
  <c r="V272" i="1"/>
  <c r="W272" i="1"/>
  <c r="X272" i="1"/>
  <c r="V273" i="1"/>
  <c r="W273" i="1"/>
  <c r="X273" i="1"/>
  <c r="V274" i="1"/>
  <c r="W274" i="1"/>
  <c r="X274" i="1"/>
  <c r="V275" i="1"/>
  <c r="W275" i="1"/>
  <c r="X275" i="1"/>
  <c r="V276" i="1"/>
  <c r="W276" i="1"/>
  <c r="X276" i="1"/>
  <c r="V277" i="1"/>
  <c r="W277" i="1"/>
  <c r="X277" i="1"/>
  <c r="V278" i="1"/>
  <c r="W278" i="1"/>
  <c r="X278" i="1"/>
  <c r="V279" i="1"/>
  <c r="W279" i="1"/>
  <c r="X279" i="1"/>
  <c r="V280" i="1"/>
  <c r="W280" i="1"/>
  <c r="X280" i="1"/>
  <c r="V281" i="1"/>
  <c r="W281" i="1"/>
  <c r="X281" i="1"/>
  <c r="V282" i="1"/>
  <c r="W282" i="1"/>
  <c r="X282" i="1"/>
  <c r="V283" i="1"/>
  <c r="W283" i="1"/>
  <c r="X283" i="1"/>
  <c r="V284" i="1"/>
  <c r="W284" i="1"/>
  <c r="X284" i="1"/>
  <c r="V285" i="1"/>
  <c r="W285" i="1"/>
  <c r="X285" i="1"/>
  <c r="V286" i="1"/>
  <c r="W286" i="1"/>
  <c r="X286" i="1"/>
  <c r="V287" i="1"/>
  <c r="W287" i="1"/>
  <c r="X287" i="1"/>
  <c r="V288" i="1"/>
  <c r="W288" i="1"/>
  <c r="X288" i="1"/>
  <c r="V289" i="1"/>
  <c r="W289" i="1"/>
  <c r="X289" i="1"/>
  <c r="V290" i="1"/>
  <c r="W290" i="1"/>
  <c r="X290" i="1"/>
  <c r="V291" i="1"/>
  <c r="W291" i="1"/>
  <c r="X291" i="1"/>
  <c r="V292" i="1"/>
  <c r="W292" i="1"/>
  <c r="X292" i="1"/>
  <c r="V293" i="1"/>
  <c r="W293" i="1"/>
  <c r="X293" i="1"/>
  <c r="V294" i="1"/>
  <c r="W294" i="1"/>
  <c r="X294" i="1"/>
  <c r="V295" i="1"/>
  <c r="W295" i="1"/>
  <c r="X295" i="1"/>
  <c r="V296" i="1"/>
  <c r="W296" i="1"/>
  <c r="X296" i="1"/>
  <c r="V297" i="1"/>
  <c r="W297" i="1"/>
  <c r="X297" i="1"/>
  <c r="V298" i="1"/>
  <c r="W298" i="1"/>
  <c r="X298" i="1"/>
  <c r="V299" i="1"/>
  <c r="W299" i="1"/>
  <c r="X299" i="1"/>
  <c r="V300" i="1"/>
  <c r="W300" i="1"/>
  <c r="X300" i="1"/>
  <c r="V301" i="1"/>
  <c r="W301" i="1"/>
  <c r="X301" i="1"/>
  <c r="V302" i="1"/>
  <c r="W302" i="1"/>
  <c r="X302" i="1"/>
  <c r="V303" i="1"/>
  <c r="W303" i="1"/>
  <c r="X303" i="1"/>
  <c r="V304" i="1"/>
  <c r="W304" i="1"/>
  <c r="X304" i="1"/>
  <c r="V305" i="1"/>
  <c r="W305" i="1"/>
  <c r="X305" i="1"/>
  <c r="V306" i="1"/>
  <c r="W306" i="1"/>
  <c r="X306" i="1"/>
  <c r="V307" i="1"/>
  <c r="W307" i="1"/>
  <c r="X307" i="1"/>
  <c r="V308" i="1"/>
  <c r="W308" i="1"/>
  <c r="X308" i="1"/>
  <c r="V309" i="1"/>
  <c r="W309" i="1"/>
  <c r="X309" i="1"/>
  <c r="V310" i="1"/>
  <c r="W310" i="1"/>
  <c r="X310" i="1"/>
  <c r="V311" i="1"/>
  <c r="W311" i="1"/>
  <c r="X311" i="1"/>
  <c r="V312" i="1"/>
  <c r="W312" i="1"/>
  <c r="X312" i="1"/>
  <c r="V313" i="1"/>
  <c r="W313" i="1"/>
  <c r="X313" i="1"/>
  <c r="V314" i="1"/>
  <c r="W314" i="1"/>
  <c r="X314" i="1"/>
  <c r="V315" i="1"/>
  <c r="W315" i="1"/>
  <c r="X315" i="1"/>
  <c r="V316" i="1"/>
  <c r="W316" i="1"/>
  <c r="X316" i="1"/>
  <c r="V317" i="1"/>
  <c r="W317" i="1"/>
  <c r="X317" i="1"/>
  <c r="V318" i="1"/>
  <c r="W318" i="1"/>
  <c r="X318" i="1"/>
  <c r="V319" i="1"/>
  <c r="W319" i="1"/>
  <c r="X319" i="1"/>
  <c r="V320" i="1"/>
  <c r="W320" i="1"/>
  <c r="X320" i="1"/>
  <c r="V321" i="1"/>
  <c r="W321" i="1"/>
  <c r="X321" i="1"/>
  <c r="V322" i="1"/>
  <c r="W322" i="1"/>
  <c r="X322" i="1"/>
  <c r="V323" i="1"/>
  <c r="W323" i="1"/>
  <c r="X323" i="1"/>
  <c r="V324" i="1"/>
  <c r="W324" i="1"/>
  <c r="X324" i="1"/>
  <c r="V325" i="1"/>
  <c r="W325" i="1"/>
  <c r="X325" i="1"/>
  <c r="V326" i="1"/>
  <c r="W326" i="1"/>
  <c r="X326" i="1"/>
  <c r="V327" i="1"/>
  <c r="W327" i="1"/>
  <c r="X327" i="1"/>
  <c r="V328" i="1"/>
  <c r="W328" i="1"/>
  <c r="X328" i="1"/>
  <c r="V329" i="1"/>
  <c r="W329" i="1"/>
  <c r="X329" i="1"/>
  <c r="V330" i="1"/>
  <c r="W330" i="1"/>
  <c r="X330" i="1"/>
  <c r="V331" i="1"/>
  <c r="W331" i="1"/>
  <c r="X331" i="1"/>
  <c r="V332" i="1"/>
  <c r="W332" i="1"/>
  <c r="X332" i="1"/>
  <c r="X183" i="1"/>
  <c r="W183" i="1"/>
  <c r="V183" i="1"/>
  <c r="M183" i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E174" i="2"/>
  <c r="E175" i="2"/>
  <c r="D174" i="2"/>
  <c r="D175" i="2" s="1"/>
  <c r="C174" i="2"/>
  <c r="C175" i="2" s="1"/>
  <c r="J167" i="3"/>
  <c r="I167" i="3"/>
  <c r="H167" i="3"/>
  <c r="G167" i="3"/>
  <c r="F167" i="3"/>
  <c r="E167" i="3"/>
  <c r="J166" i="3"/>
  <c r="I166" i="3"/>
  <c r="H166" i="3"/>
  <c r="G166" i="3"/>
  <c r="F166" i="3"/>
  <c r="E166" i="3"/>
  <c r="J165" i="3"/>
  <c r="I165" i="3"/>
  <c r="H165" i="3"/>
  <c r="G165" i="3"/>
  <c r="F165" i="3"/>
  <c r="E165" i="3"/>
  <c r="J164" i="3"/>
  <c r="I164" i="3"/>
  <c r="H164" i="3"/>
  <c r="G164" i="3"/>
  <c r="F164" i="3"/>
  <c r="E164" i="3"/>
  <c r="J163" i="3"/>
  <c r="I163" i="3"/>
  <c r="H163" i="3"/>
  <c r="G163" i="3"/>
  <c r="F163" i="3"/>
  <c r="E163" i="3"/>
  <c r="J162" i="3"/>
  <c r="I162" i="3"/>
  <c r="H162" i="3"/>
  <c r="G162" i="3"/>
  <c r="F162" i="3"/>
  <c r="E162" i="3"/>
  <c r="J161" i="3"/>
  <c r="I161" i="3"/>
  <c r="H161" i="3"/>
  <c r="G161" i="3"/>
  <c r="F161" i="3"/>
  <c r="E161" i="3"/>
  <c r="J160" i="3"/>
  <c r="I160" i="3"/>
  <c r="H160" i="3"/>
  <c r="G160" i="3"/>
  <c r="F160" i="3"/>
  <c r="E160" i="3"/>
  <c r="C146" i="3"/>
  <c r="C156" i="3"/>
  <c r="D156" i="3"/>
  <c r="C155" i="3"/>
  <c r="D155" i="3"/>
  <c r="C154" i="3"/>
  <c r="D154" i="3"/>
  <c r="C153" i="3"/>
  <c r="D153" i="3"/>
  <c r="C152" i="3"/>
  <c r="D152" i="3"/>
  <c r="C151" i="3"/>
  <c r="D151" i="3"/>
  <c r="C150" i="3"/>
  <c r="D150" i="3"/>
  <c r="C149" i="3"/>
  <c r="D149" i="3"/>
  <c r="Q142" i="3"/>
  <c r="P142" i="3"/>
  <c r="O142" i="3"/>
  <c r="M142" i="3"/>
  <c r="L142" i="3"/>
  <c r="K142" i="3"/>
  <c r="I142" i="3"/>
  <c r="H142" i="3"/>
  <c r="G142" i="3"/>
  <c r="E142" i="3"/>
  <c r="D142" i="3"/>
  <c r="C142" i="3"/>
  <c r="Q73" i="3"/>
  <c r="P73" i="3"/>
  <c r="O73" i="3"/>
  <c r="M73" i="3"/>
  <c r="L73" i="3"/>
  <c r="K73" i="3"/>
  <c r="I73" i="3"/>
  <c r="H73" i="3"/>
  <c r="G73" i="3"/>
  <c r="J167" i="2"/>
  <c r="I167" i="2"/>
  <c r="H167" i="2"/>
  <c r="G167" i="2"/>
  <c r="F167" i="2"/>
  <c r="E167" i="2"/>
  <c r="J166" i="2"/>
  <c r="I166" i="2"/>
  <c r="H166" i="2"/>
  <c r="G166" i="2"/>
  <c r="F166" i="2"/>
  <c r="E166" i="2"/>
  <c r="J165" i="2"/>
  <c r="I165" i="2"/>
  <c r="H165" i="2"/>
  <c r="G165" i="2"/>
  <c r="F165" i="2"/>
  <c r="E165" i="2"/>
  <c r="J164" i="2"/>
  <c r="I164" i="2"/>
  <c r="H164" i="2"/>
  <c r="G164" i="2"/>
  <c r="F164" i="2"/>
  <c r="E164" i="2"/>
  <c r="J163" i="2"/>
  <c r="I163" i="2"/>
  <c r="H163" i="2"/>
  <c r="G163" i="2"/>
  <c r="F163" i="2"/>
  <c r="E163" i="2"/>
  <c r="J162" i="2"/>
  <c r="I162" i="2"/>
  <c r="H162" i="2"/>
  <c r="G162" i="2"/>
  <c r="F162" i="2"/>
  <c r="E162" i="2"/>
  <c r="J161" i="2"/>
  <c r="I161" i="2"/>
  <c r="H161" i="2"/>
  <c r="G161" i="2"/>
  <c r="F161" i="2"/>
  <c r="E161" i="2"/>
  <c r="J160" i="2"/>
  <c r="I160" i="2"/>
  <c r="H160" i="2"/>
  <c r="G160" i="2"/>
  <c r="F160" i="2"/>
  <c r="E160" i="2"/>
  <c r="C146" i="2"/>
  <c r="C157" i="2" s="1"/>
  <c r="D157" i="2" s="1"/>
  <c r="C155" i="2"/>
  <c r="D155" i="2" s="1"/>
  <c r="C154" i="2"/>
  <c r="D154" i="2"/>
  <c r="C153" i="2"/>
  <c r="D153" i="2"/>
  <c r="C152" i="2"/>
  <c r="D152" i="2"/>
  <c r="C151" i="2"/>
  <c r="D151" i="2" s="1"/>
  <c r="C150" i="2"/>
  <c r="D150" i="2" s="1"/>
  <c r="C149" i="2"/>
  <c r="D149" i="2" s="1"/>
  <c r="Q142" i="2"/>
  <c r="P142" i="2"/>
  <c r="O142" i="2"/>
  <c r="M142" i="2"/>
  <c r="L142" i="2"/>
  <c r="K142" i="2"/>
  <c r="I142" i="2"/>
  <c r="H142" i="2"/>
  <c r="G142" i="2"/>
  <c r="E142" i="2"/>
  <c r="D142" i="2"/>
  <c r="C142" i="2"/>
  <c r="Q73" i="2"/>
  <c r="P73" i="2"/>
  <c r="O73" i="2"/>
  <c r="M73" i="2"/>
  <c r="L73" i="2"/>
  <c r="K73" i="2"/>
  <c r="I73" i="2"/>
  <c r="H73" i="2"/>
  <c r="G73" i="2"/>
  <c r="D73" i="2"/>
  <c r="D184" i="1"/>
  <c r="D185" i="1" s="1"/>
  <c r="E184" i="1"/>
  <c r="E185" i="1" s="1"/>
  <c r="C184" i="1"/>
  <c r="C185" i="1" s="1"/>
  <c r="G164" i="1"/>
  <c r="H164" i="1"/>
  <c r="I164" i="1"/>
  <c r="J164" i="1"/>
  <c r="G165" i="1"/>
  <c r="H165" i="1"/>
  <c r="I165" i="1"/>
  <c r="J165" i="1"/>
  <c r="G166" i="1"/>
  <c r="H166" i="1"/>
  <c r="I166" i="1"/>
  <c r="J166" i="1"/>
  <c r="G167" i="1"/>
  <c r="H167" i="1"/>
  <c r="I167" i="1"/>
  <c r="J167" i="1"/>
  <c r="G168" i="1"/>
  <c r="H168" i="1"/>
  <c r="I168" i="1"/>
  <c r="J168" i="1"/>
  <c r="G169" i="1"/>
  <c r="H169" i="1"/>
  <c r="I169" i="1"/>
  <c r="J169" i="1"/>
  <c r="G170" i="1"/>
  <c r="H170" i="1"/>
  <c r="I170" i="1"/>
  <c r="J170" i="1"/>
  <c r="H163" i="1"/>
  <c r="I163" i="1"/>
  <c r="J163" i="1"/>
  <c r="F163" i="1"/>
  <c r="G163" i="1"/>
  <c r="F164" i="1"/>
  <c r="F165" i="1"/>
  <c r="F166" i="1"/>
  <c r="F167" i="1"/>
  <c r="F168" i="1"/>
  <c r="F169" i="1"/>
  <c r="F170" i="1"/>
  <c r="E164" i="1"/>
  <c r="E165" i="1"/>
  <c r="E166" i="1"/>
  <c r="E167" i="1"/>
  <c r="E168" i="1"/>
  <c r="E169" i="1"/>
  <c r="E170" i="1"/>
  <c r="E163" i="1"/>
  <c r="C149" i="1"/>
  <c r="C155" i="1" s="1"/>
  <c r="D155" i="1" s="1"/>
  <c r="C153" i="1"/>
  <c r="D153" i="1" s="1"/>
  <c r="C154" i="1"/>
  <c r="D154" i="1" s="1"/>
  <c r="Q145" i="1"/>
  <c r="P145" i="1"/>
  <c r="O145" i="1"/>
  <c r="M145" i="1"/>
  <c r="L145" i="1"/>
  <c r="K145" i="1"/>
  <c r="I145" i="1"/>
  <c r="H145" i="1"/>
  <c r="G145" i="1"/>
  <c r="D145" i="1"/>
  <c r="E145" i="1"/>
  <c r="C145" i="1"/>
  <c r="Q73" i="1"/>
  <c r="P73" i="1"/>
  <c r="O73" i="1"/>
  <c r="L73" i="1"/>
  <c r="M73" i="1"/>
  <c r="K73" i="1"/>
  <c r="I73" i="1"/>
  <c r="H73" i="1"/>
  <c r="G73" i="1"/>
  <c r="E73" i="1"/>
  <c r="D73" i="1"/>
  <c r="C156" i="2" l="1"/>
  <c r="D156" i="2" s="1"/>
  <c r="C160" i="1"/>
  <c r="D160" i="1" s="1"/>
  <c r="C161" i="1"/>
  <c r="D161" i="1" s="1"/>
  <c r="C156" i="1"/>
  <c r="D156" i="1" s="1"/>
  <c r="C158" i="1"/>
  <c r="D158" i="1" s="1"/>
  <c r="C157" i="1"/>
  <c r="D157" i="1" s="1"/>
  <c r="C159" i="1"/>
  <c r="D159" i="1" s="1"/>
  <c r="C156" i="5"/>
  <c r="D156" i="5" s="1"/>
  <c r="C149" i="5"/>
  <c r="D149" i="5" s="1"/>
  <c r="C149" i="6"/>
  <c r="D149" i="6" s="1"/>
  <c r="C150" i="6"/>
  <c r="D150" i="6" s="1"/>
  <c r="C151" i="6"/>
  <c r="D151" i="6" s="1"/>
  <c r="C152" i="6"/>
  <c r="D152" i="6" s="1"/>
  <c r="C153" i="6"/>
  <c r="D153" i="6" s="1"/>
  <c r="C154" i="6"/>
  <c r="D154" i="6" s="1"/>
</calcChain>
</file>

<file path=xl/sharedStrings.xml><?xml version="1.0" encoding="utf-8"?>
<sst xmlns="http://schemas.openxmlformats.org/spreadsheetml/2006/main" count="3401" uniqueCount="159">
  <si>
    <t>UMoXe radiation driven diffusion</t>
  </si>
  <si>
    <t>300 K</t>
  </si>
  <si>
    <t>U r2</t>
  </si>
  <si>
    <t>Mo r2</t>
  </si>
  <si>
    <t>Xe r2</t>
  </si>
  <si>
    <t>diff</t>
  </si>
  <si>
    <t>time (ps)</t>
  </si>
  <si>
    <t>r2 (Å^2)</t>
  </si>
  <si>
    <t>D (m^2/s)</t>
  </si>
  <si>
    <t>Å^3</t>
  </si>
  <si>
    <t>nm^3</t>
  </si>
  <si>
    <t>eV/nm^3</t>
  </si>
  <si>
    <t>MeV/m^3</t>
  </si>
  <si>
    <t>epsB</t>
  </si>
  <si>
    <t>10kev</t>
  </si>
  <si>
    <t>MIKE COOPER U3Si2</t>
  </si>
  <si>
    <t>U</t>
  </si>
  <si>
    <t>Si</t>
  </si>
  <si>
    <t>Xe</t>
  </si>
  <si>
    <t>Mo</t>
  </si>
  <si>
    <t>Si/Mo</t>
  </si>
  <si>
    <t>V</t>
  </si>
  <si>
    <t>keV</t>
  </si>
  <si>
    <t>r^2 (m^2)</t>
  </si>
  <si>
    <t>12keV</t>
  </si>
  <si>
    <t>14keV</t>
  </si>
  <si>
    <t>16keV</t>
  </si>
  <si>
    <t>2 keV</t>
  </si>
  <si>
    <t>4 keV</t>
  </si>
  <si>
    <t>6 keV</t>
  </si>
  <si>
    <t>8 keV</t>
  </si>
  <si>
    <t>avg</t>
  </si>
  <si>
    <t>stdev</t>
  </si>
  <si>
    <t>stderr</t>
  </si>
  <si>
    <t>Ab</t>
  </si>
  <si>
    <t>D</t>
  </si>
  <si>
    <t>summary</t>
  </si>
  <si>
    <t>300K</t>
  </si>
  <si>
    <t>100K</t>
  </si>
  <si>
    <t>500 K</t>
  </si>
  <si>
    <t>D*</t>
  </si>
  <si>
    <t>16kev</t>
  </si>
  <si>
    <t>100 K</t>
  </si>
  <si>
    <t>0.005 Xe concentration</t>
  </si>
  <si>
    <t>0.005 concentration</t>
  </si>
  <si>
    <t>U23Mo</t>
  </si>
  <si>
    <t>U15Mo</t>
  </si>
  <si>
    <t>U30Mo</t>
  </si>
  <si>
    <t>Tmelt</t>
  </si>
  <si>
    <t>bccu</t>
  </si>
  <si>
    <t>u15mo</t>
  </si>
  <si>
    <t>u23mo</t>
  </si>
  <si>
    <t>u30mo</t>
  </si>
  <si>
    <t>1600-1625</t>
  </si>
  <si>
    <t>1500-1525</t>
  </si>
  <si>
    <t>1475-1500</t>
  </si>
  <si>
    <t>0.005 Xe</t>
  </si>
  <si>
    <t>0.01 Xe</t>
  </si>
  <si>
    <t>&gt;1500</t>
  </si>
  <si>
    <t>0.001 Xe concentration</t>
  </si>
  <si>
    <t>0.001 Xe</t>
  </si>
  <si>
    <t>0.001 concentration</t>
  </si>
  <si>
    <t>atom percent</t>
  </si>
  <si>
    <t>weight percent</t>
  </si>
  <si>
    <t>500K</t>
  </si>
  <si>
    <t>intrinsic diffusion</t>
  </si>
  <si>
    <t xml:space="preserve">D U </t>
  </si>
  <si>
    <t>D Mo</t>
  </si>
  <si>
    <t>irrad driven</t>
  </si>
  <si>
    <t>F rate = 10^19</t>
  </si>
  <si>
    <t>18keV</t>
  </si>
  <si>
    <t>20keV</t>
  </si>
  <si>
    <t>Xe+</t>
  </si>
  <si>
    <t>Xe-</t>
  </si>
  <si>
    <t>10kev+</t>
  </si>
  <si>
    <t>20keVLONG</t>
  </si>
  <si>
    <t>20keV NVTend</t>
  </si>
  <si>
    <t>10keV+</t>
  </si>
  <si>
    <t>only using 10kev+</t>
  </si>
  <si>
    <t>25kev</t>
  </si>
  <si>
    <t>30kev</t>
  </si>
  <si>
    <t>35kev</t>
  </si>
  <si>
    <t>40kev</t>
  </si>
  <si>
    <t>F rate = 5*10^20</t>
  </si>
  <si>
    <t>DU</t>
  </si>
  <si>
    <t>Dmo</t>
  </si>
  <si>
    <t>from ADP potential</t>
  </si>
  <si>
    <t>from keiser expt</t>
  </si>
  <si>
    <t xml:space="preserve">ASSUMPTION </t>
  </si>
  <si>
    <t>Xe diffusion is 10E-4 less than DU</t>
  </si>
  <si>
    <t>D Xe</t>
  </si>
  <si>
    <t>assumption from FY17 report</t>
  </si>
  <si>
    <t>shenyang</t>
  </si>
  <si>
    <t>zhigang</t>
  </si>
  <si>
    <t>m^5/s/J</t>
  </si>
  <si>
    <t>m^5/s/eV</t>
  </si>
  <si>
    <t>fission dens</t>
  </si>
  <si>
    <t>E/fiss</t>
  </si>
  <si>
    <t>f/m^3</t>
  </si>
  <si>
    <t>eV</t>
  </si>
  <si>
    <t>m^2/s</t>
  </si>
  <si>
    <t>UO2</t>
  </si>
  <si>
    <t>U3Si2</t>
  </si>
  <si>
    <t>Si/O</t>
  </si>
  <si>
    <t>UMo</t>
  </si>
  <si>
    <t>Mo/Si/O</t>
  </si>
  <si>
    <t>700 K</t>
  </si>
  <si>
    <t>D U Combo</t>
  </si>
  <si>
    <t>D Mo Combo</t>
  </si>
  <si>
    <t>from Keiser</t>
  </si>
  <si>
    <t>DU combo</t>
  </si>
  <si>
    <t>D Mo combo</t>
  </si>
  <si>
    <t>Dxe</t>
  </si>
  <si>
    <t>20kev</t>
  </si>
  <si>
    <t>TimeStep</t>
  </si>
  <si>
    <t>v_T</t>
  </si>
  <si>
    <t>v_E</t>
  </si>
  <si>
    <t>v_V</t>
  </si>
  <si>
    <t>v_P</t>
  </si>
  <si>
    <t>c_2[4]</t>
  </si>
  <si>
    <t>c_3[4]</t>
  </si>
  <si>
    <t>c_4[4]</t>
  </si>
  <si>
    <t>U7Mo</t>
  </si>
  <si>
    <t>U10Mo</t>
  </si>
  <si>
    <t>Adda 1962</t>
  </si>
  <si>
    <t>U in U 10a/oMo</t>
  </si>
  <si>
    <t>Q</t>
  </si>
  <si>
    <t>kcal/at-g</t>
  </si>
  <si>
    <t>cm^2/s</t>
  </si>
  <si>
    <t>2.5*10^-3</t>
  </si>
  <si>
    <t>c_6[1]</t>
  </si>
  <si>
    <t>c_6[2]</t>
  </si>
  <si>
    <t>voro output from a u10mo 20kev at 100 K</t>
  </si>
  <si>
    <t># atoms</t>
  </si>
  <si>
    <t>net</t>
  </si>
  <si>
    <t>Vacs</t>
  </si>
  <si>
    <t>Ints</t>
  </si>
  <si>
    <t>TIME</t>
  </si>
  <si>
    <t>10 keV</t>
  </si>
  <si>
    <t>12 keV</t>
  </si>
  <si>
    <t>14 keV</t>
  </si>
  <si>
    <t>16 keV</t>
  </si>
  <si>
    <t>18 keV</t>
  </si>
  <si>
    <t>20 keV</t>
  </si>
  <si>
    <t>Vol</t>
  </si>
  <si>
    <t>700K</t>
  </si>
  <si>
    <t>u10mo</t>
  </si>
  <si>
    <t>MeV/nm3</t>
  </si>
  <si>
    <t>Xe content</t>
  </si>
  <si>
    <t>effect of composition</t>
  </si>
  <si>
    <t>u4mo</t>
  </si>
  <si>
    <t>u7mo</t>
  </si>
  <si>
    <t>U4Mo</t>
  </si>
  <si>
    <t>total defects at end</t>
  </si>
  <si>
    <t>frac remain</t>
  </si>
  <si>
    <t>A</t>
  </si>
  <si>
    <t>U10Mo at 500 K</t>
  </si>
  <si>
    <t>1st half</t>
  </si>
  <si>
    <t>2nd half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</si>
</sst>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11" fontId="0" fillId="0" borderId="0" xfId="0" applyNumberFormat="1"/>
    <xf numFmtId="1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1" xfId="0" applyBorder="1"/>
    <xf numFmtId="164" fontId="0" fillId="0" borderId="0" xfId="0" applyNumberFormat="1"/>
    <xf numFmtId="11" fontId="3" fillId="0" borderId="0" xfId="0" applyNumberFormat="1" applyFont="1"/>
    <xf numFmtId="2" fontId="0" fillId="0" borderId="0" xfId="0" applyNumberFormat="1"/>
    <xf numFmtId="2" fontId="3" fillId="0" borderId="0" xfId="0" applyNumberFormat="1" applyFont="1"/>
    <xf numFmtId="1" fontId="3" fillId="0" borderId="0" xfId="0" applyNumberFormat="1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4743750614060944"/>
                  <c:y val="-0.32491026459530398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'100'!$D$164:$D$169</c:f>
              <c:numCache>
                <c:formatCode>General</c:formatCode>
                <c:ptCount val="6"/>
                <c:pt idx="0">
                  <c:v>4.9302140526384153E+20</c:v>
                </c:pt>
                <c:pt idx="1">
                  <c:v>5.9162568631660996E+20</c:v>
                </c:pt>
                <c:pt idx="2">
                  <c:v>6.902299673693782E+20</c:v>
                </c:pt>
                <c:pt idx="3">
                  <c:v>7.8883424842214657E+20</c:v>
                </c:pt>
                <c:pt idx="4">
                  <c:v>8.8743852947491481E+20</c:v>
                </c:pt>
                <c:pt idx="5">
                  <c:v>9.8604281052768305E+20</c:v>
                </c:pt>
              </c:numCache>
            </c:numRef>
          </c:xVal>
          <c:yVal>
            <c:numRef>
              <c:f>'100'!$E$164:$E$169</c:f>
              <c:numCache>
                <c:formatCode>General</c:formatCode>
                <c:ptCount val="6"/>
                <c:pt idx="0">
                  <c:v>1.6911979999999997E-21</c:v>
                </c:pt>
                <c:pt idx="1">
                  <c:v>2.6780510000000002E-21</c:v>
                </c:pt>
                <c:pt idx="2">
                  <c:v>3.2786749999999996E-21</c:v>
                </c:pt>
                <c:pt idx="3">
                  <c:v>3.9688319999999998E-21</c:v>
                </c:pt>
                <c:pt idx="4">
                  <c:v>4.0175334999999998E-21</c:v>
                </c:pt>
                <c:pt idx="5">
                  <c:v>4.6503184999999998E-21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3E-0249-8E64-DA3F6A5C274B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3317725658624222"/>
                  <c:y val="-0.43211782648790525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'100'!$D$164:$D$169</c:f>
              <c:numCache>
                <c:formatCode>General</c:formatCode>
                <c:ptCount val="6"/>
                <c:pt idx="0">
                  <c:v>4.9302140526384153E+20</c:v>
                </c:pt>
                <c:pt idx="1">
                  <c:v>5.9162568631660996E+20</c:v>
                </c:pt>
                <c:pt idx="2">
                  <c:v>6.902299673693782E+20</c:v>
                </c:pt>
                <c:pt idx="3">
                  <c:v>7.8883424842214657E+20</c:v>
                </c:pt>
                <c:pt idx="4">
                  <c:v>8.8743852947491481E+20</c:v>
                </c:pt>
                <c:pt idx="5">
                  <c:v>9.8604281052768305E+20</c:v>
                </c:pt>
              </c:numCache>
            </c:numRef>
          </c:xVal>
          <c:yVal>
            <c:numRef>
              <c:f>'100'!$F$164:$F$169</c:f>
              <c:numCache>
                <c:formatCode>General</c:formatCode>
                <c:ptCount val="6"/>
                <c:pt idx="0">
                  <c:v>1.7648564999999997E-21</c:v>
                </c:pt>
                <c:pt idx="1">
                  <c:v>2.807892E-21</c:v>
                </c:pt>
                <c:pt idx="2">
                  <c:v>3.4195574999999997E-21</c:v>
                </c:pt>
                <c:pt idx="3">
                  <c:v>4.1585629999999999E-21</c:v>
                </c:pt>
                <c:pt idx="4">
                  <c:v>4.2285819999999999E-21</c:v>
                </c:pt>
                <c:pt idx="5">
                  <c:v>4.9449404999999994E-21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83E-0249-8E64-DA3F6A5C274B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2604713180905863"/>
                  <c:y val="-5.5844505923246079E-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'100'!$D$164:$D$169</c:f>
              <c:numCache>
                <c:formatCode>General</c:formatCode>
                <c:ptCount val="6"/>
                <c:pt idx="0">
                  <c:v>4.9302140526384153E+20</c:v>
                </c:pt>
                <c:pt idx="1">
                  <c:v>5.9162568631660996E+20</c:v>
                </c:pt>
                <c:pt idx="2">
                  <c:v>6.902299673693782E+20</c:v>
                </c:pt>
                <c:pt idx="3">
                  <c:v>7.8883424842214657E+20</c:v>
                </c:pt>
                <c:pt idx="4">
                  <c:v>8.8743852947491481E+20</c:v>
                </c:pt>
                <c:pt idx="5">
                  <c:v>9.8604281052768305E+20</c:v>
                </c:pt>
              </c:numCache>
            </c:numRef>
          </c:xVal>
          <c:yVal>
            <c:numRef>
              <c:f>'100'!$G$164:$G$169</c:f>
              <c:numCache>
                <c:formatCode>General</c:formatCode>
                <c:ptCount val="6"/>
                <c:pt idx="0">
                  <c:v>5.1246724999999998E-21</c:v>
                </c:pt>
                <c:pt idx="1">
                  <c:v>9.6210349999999999E-21</c:v>
                </c:pt>
                <c:pt idx="2">
                  <c:v>1.110251E-20</c:v>
                </c:pt>
                <c:pt idx="3">
                  <c:v>1.2989200000000002E-20</c:v>
                </c:pt>
                <c:pt idx="4">
                  <c:v>1.3144210000000002E-20</c:v>
                </c:pt>
                <c:pt idx="5">
                  <c:v>1.5592219999999996E-20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83E-0249-8E64-DA3F6A5C2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697695"/>
        <c:axId val="206699375"/>
      </c:scatterChart>
      <c:valAx>
        <c:axId val="206697695"/>
        <c:scaling>
          <c:orientation val="minMax"/>
          <c:max val="1E+21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699375"/>
        <c:crosses val="autoZero"/>
        <c:crossBetween val="midCat"/>
      </c:valAx>
      <c:valAx>
        <c:axId val="2066993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6976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10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'500'!$D$164:$D$169</c:f>
              <c:numCache>
                <c:formatCode>General</c:formatCode>
                <c:ptCount val="6"/>
                <c:pt idx="0">
                  <c:v>4.9302140526384153E+20</c:v>
                </c:pt>
                <c:pt idx="1">
                  <c:v>5.9162568631660996E+20</c:v>
                </c:pt>
                <c:pt idx="2">
                  <c:v>6.902299673693782E+20</c:v>
                </c:pt>
                <c:pt idx="3">
                  <c:v>7.8883424842214657E+20</c:v>
                </c:pt>
                <c:pt idx="4">
                  <c:v>8.8743852947491481E+20</c:v>
                </c:pt>
                <c:pt idx="5">
                  <c:v>9.8604281052768305E+20</c:v>
                </c:pt>
              </c:numCache>
            </c:numRef>
          </c:xVal>
          <c:yVal>
            <c:numRef>
              <c:f>'500'!$E$164:$E$169</c:f>
              <c:numCache>
                <c:formatCode>General</c:formatCode>
                <c:ptCount val="6"/>
                <c:pt idx="0">
                  <c:v>2.7264164999999999E-21</c:v>
                </c:pt>
                <c:pt idx="1">
                  <c:v>3.9815535E-21</c:v>
                </c:pt>
                <c:pt idx="2">
                  <c:v>5.5250014999999993E-21</c:v>
                </c:pt>
                <c:pt idx="3">
                  <c:v>5.9058450000000004E-21</c:v>
                </c:pt>
                <c:pt idx="4">
                  <c:v>7.4682600000000001E-21</c:v>
                </c:pt>
                <c:pt idx="5">
                  <c:v>8.4395074999999986E-21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3D4-E344-A680-A8E709A88BEB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10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'500'!$D$164:$D$169</c:f>
              <c:numCache>
                <c:formatCode>General</c:formatCode>
                <c:ptCount val="6"/>
                <c:pt idx="0">
                  <c:v>4.9302140526384153E+20</c:v>
                </c:pt>
                <c:pt idx="1">
                  <c:v>5.9162568631660996E+20</c:v>
                </c:pt>
                <c:pt idx="2">
                  <c:v>6.902299673693782E+20</c:v>
                </c:pt>
                <c:pt idx="3">
                  <c:v>7.8883424842214657E+20</c:v>
                </c:pt>
                <c:pt idx="4">
                  <c:v>8.8743852947491481E+20</c:v>
                </c:pt>
                <c:pt idx="5">
                  <c:v>9.8604281052768305E+20</c:v>
                </c:pt>
              </c:numCache>
            </c:numRef>
          </c:xVal>
          <c:yVal>
            <c:numRef>
              <c:f>'500'!$F$164:$F$169</c:f>
              <c:numCache>
                <c:formatCode>General</c:formatCode>
                <c:ptCount val="6"/>
                <c:pt idx="0">
                  <c:v>2.7759565000000001E-21</c:v>
                </c:pt>
                <c:pt idx="1">
                  <c:v>4.1456785000000005E-21</c:v>
                </c:pt>
                <c:pt idx="2">
                  <c:v>5.6963800000000007E-21</c:v>
                </c:pt>
                <c:pt idx="3">
                  <c:v>6.0660719999999983E-21</c:v>
                </c:pt>
                <c:pt idx="4">
                  <c:v>7.6624165000000001E-21</c:v>
                </c:pt>
                <c:pt idx="5">
                  <c:v>8.7024059999999995E-21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3D4-E344-A680-A8E709A88BEB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0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'500'!$D$164:$D$169</c:f>
              <c:numCache>
                <c:formatCode>General</c:formatCode>
                <c:ptCount val="6"/>
                <c:pt idx="0">
                  <c:v>4.9302140526384153E+20</c:v>
                </c:pt>
                <c:pt idx="1">
                  <c:v>5.9162568631660996E+20</c:v>
                </c:pt>
                <c:pt idx="2">
                  <c:v>6.902299673693782E+20</c:v>
                </c:pt>
                <c:pt idx="3">
                  <c:v>7.8883424842214657E+20</c:v>
                </c:pt>
                <c:pt idx="4">
                  <c:v>8.8743852947491481E+20</c:v>
                </c:pt>
                <c:pt idx="5">
                  <c:v>9.8604281052768305E+20</c:v>
                </c:pt>
              </c:numCache>
            </c:numRef>
          </c:xVal>
          <c:yVal>
            <c:numRef>
              <c:f>'500'!$G$164:$G$169</c:f>
              <c:numCache>
                <c:formatCode>General</c:formatCode>
                <c:ptCount val="6"/>
                <c:pt idx="0">
                  <c:v>9.1308814999999998E-21</c:v>
                </c:pt>
                <c:pt idx="1">
                  <c:v>1.1892706999999999E-20</c:v>
                </c:pt>
                <c:pt idx="2">
                  <c:v>1.6137219999999997E-20</c:v>
                </c:pt>
                <c:pt idx="3">
                  <c:v>1.8785180499999997E-20</c:v>
                </c:pt>
                <c:pt idx="4">
                  <c:v>2.1504096999999998E-20</c:v>
                </c:pt>
                <c:pt idx="5">
                  <c:v>2.4587223499999997E-20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3D4-E344-A680-A8E709A88B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838943"/>
        <c:axId val="204059535"/>
      </c:scatterChart>
      <c:valAx>
        <c:axId val="498838943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MeV/nm3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59535"/>
        <c:crosses val="autoZero"/>
        <c:crossBetween val="midCat"/>
        <c:majorUnit val="4E+20"/>
      </c:valAx>
      <c:valAx>
        <c:axId val="204059535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r2 (m2)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838943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26845822397200347"/>
          <c:y val="7.5099792213473321E-2"/>
          <c:w val="0.13709733158355206"/>
          <c:h val="0.23868930446194225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6127280154381416"/>
                  <c:y val="-0.26074110527850686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'700'!$D$164:$D$169</c:f>
              <c:numCache>
                <c:formatCode>General</c:formatCode>
                <c:ptCount val="6"/>
                <c:pt idx="0">
                  <c:v>4.9302140526384153E+20</c:v>
                </c:pt>
                <c:pt idx="1">
                  <c:v>5.9162568631660996E+20</c:v>
                </c:pt>
                <c:pt idx="2">
                  <c:v>6.902299673693782E+20</c:v>
                </c:pt>
                <c:pt idx="3">
                  <c:v>7.8883424842214657E+20</c:v>
                </c:pt>
                <c:pt idx="4">
                  <c:v>8.8743852947491481E+20</c:v>
                </c:pt>
                <c:pt idx="5">
                  <c:v>9.8604281052768305E+20</c:v>
                </c:pt>
              </c:numCache>
            </c:numRef>
          </c:xVal>
          <c:yVal>
            <c:numRef>
              <c:f>'700'!$E$164:$E$169</c:f>
              <c:numCache>
                <c:formatCode>General</c:formatCode>
                <c:ptCount val="6"/>
                <c:pt idx="0">
                  <c:v>3.8702985000000006E-21</c:v>
                </c:pt>
                <c:pt idx="1">
                  <c:v>4.2285759999999989E-21</c:v>
                </c:pt>
                <c:pt idx="2">
                  <c:v>6.3371639999999995E-21</c:v>
                </c:pt>
                <c:pt idx="3">
                  <c:v>6.3371459999999974E-21</c:v>
                </c:pt>
                <c:pt idx="4">
                  <c:v>8.8921399999999986E-21</c:v>
                </c:pt>
                <c:pt idx="5">
                  <c:v>1.2616796499999999E-20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B8-404C-9D2A-EAEB24C19017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5769498401250829"/>
                  <c:y val="-0.37964238845144355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'700'!$D$164:$D$169</c:f>
              <c:numCache>
                <c:formatCode>General</c:formatCode>
                <c:ptCount val="6"/>
                <c:pt idx="0">
                  <c:v>4.9302140526384153E+20</c:v>
                </c:pt>
                <c:pt idx="1">
                  <c:v>5.9162568631660996E+20</c:v>
                </c:pt>
                <c:pt idx="2">
                  <c:v>6.902299673693782E+20</c:v>
                </c:pt>
                <c:pt idx="3">
                  <c:v>7.8883424842214657E+20</c:v>
                </c:pt>
                <c:pt idx="4">
                  <c:v>8.8743852947491481E+20</c:v>
                </c:pt>
                <c:pt idx="5">
                  <c:v>9.8604281052768305E+20</c:v>
                </c:pt>
              </c:numCache>
            </c:numRef>
          </c:xVal>
          <c:yVal>
            <c:numRef>
              <c:f>'700'!$F$164:$F$169</c:f>
              <c:numCache>
                <c:formatCode>General</c:formatCode>
                <c:ptCount val="6"/>
                <c:pt idx="0">
                  <c:v>3.9461004999999989E-21</c:v>
                </c:pt>
                <c:pt idx="1">
                  <c:v>4.3764019999999997E-21</c:v>
                </c:pt>
                <c:pt idx="2">
                  <c:v>6.4893609999999997E-21</c:v>
                </c:pt>
                <c:pt idx="3">
                  <c:v>6.3692535000000002E-21</c:v>
                </c:pt>
                <c:pt idx="4">
                  <c:v>9.0644684999999995E-21</c:v>
                </c:pt>
                <c:pt idx="5">
                  <c:v>1.2888472499999998E-20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5B8-404C-9D2A-EAEB24C19017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6485061907512009"/>
                  <c:y val="-0.10233048993875765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'700'!$D$164:$D$169</c:f>
              <c:numCache>
                <c:formatCode>General</c:formatCode>
                <c:ptCount val="6"/>
                <c:pt idx="0">
                  <c:v>4.9302140526384153E+20</c:v>
                </c:pt>
                <c:pt idx="1">
                  <c:v>5.9162568631660996E+20</c:v>
                </c:pt>
                <c:pt idx="2">
                  <c:v>6.902299673693782E+20</c:v>
                </c:pt>
                <c:pt idx="3">
                  <c:v>7.8883424842214657E+20</c:v>
                </c:pt>
                <c:pt idx="4">
                  <c:v>8.8743852947491481E+20</c:v>
                </c:pt>
                <c:pt idx="5">
                  <c:v>9.8604281052768305E+20</c:v>
                </c:pt>
              </c:numCache>
            </c:numRef>
          </c:xVal>
          <c:yVal>
            <c:numRef>
              <c:f>'700'!$G$164:$G$169</c:f>
              <c:numCache>
                <c:formatCode>General</c:formatCode>
                <c:ptCount val="6"/>
                <c:pt idx="0">
                  <c:v>1.1812136499999998E-20</c:v>
                </c:pt>
                <c:pt idx="1">
                  <c:v>1.3131822999999999E-20</c:v>
                </c:pt>
                <c:pt idx="2">
                  <c:v>1.6375155500000002E-20</c:v>
                </c:pt>
                <c:pt idx="3">
                  <c:v>1.5145734499999998E-20</c:v>
                </c:pt>
                <c:pt idx="4">
                  <c:v>2.3217835E-20</c:v>
                </c:pt>
                <c:pt idx="5">
                  <c:v>3.0143936999999999E-20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5B8-404C-9D2A-EAEB24C190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025071"/>
        <c:axId val="197346991"/>
      </c:scatterChart>
      <c:valAx>
        <c:axId val="205025071"/>
        <c:scaling>
          <c:orientation val="minMax"/>
          <c:max val="1E+21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346991"/>
        <c:crosses val="autoZero"/>
        <c:crossBetween val="midCat"/>
      </c:valAx>
      <c:valAx>
        <c:axId val="1973469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250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U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10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'700'!$D$160:$D$169</c:f>
              <c:numCache>
                <c:formatCode>General</c:formatCode>
                <c:ptCount val="10"/>
                <c:pt idx="0">
                  <c:v>9.8604281052768322E+19</c:v>
                </c:pt>
                <c:pt idx="1">
                  <c:v>1.9720856210553664E+20</c:v>
                </c:pt>
                <c:pt idx="2">
                  <c:v>2.9581284315830498E+20</c:v>
                </c:pt>
                <c:pt idx="3">
                  <c:v>3.9441712421107329E+20</c:v>
                </c:pt>
                <c:pt idx="4">
                  <c:v>4.9302140526384153E+20</c:v>
                </c:pt>
                <c:pt idx="5">
                  <c:v>5.9162568631660996E+20</c:v>
                </c:pt>
                <c:pt idx="6">
                  <c:v>6.902299673693782E+20</c:v>
                </c:pt>
                <c:pt idx="7">
                  <c:v>7.8883424842214657E+20</c:v>
                </c:pt>
                <c:pt idx="8">
                  <c:v>8.8743852947491481E+20</c:v>
                </c:pt>
                <c:pt idx="9">
                  <c:v>9.8604281052768305E+20</c:v>
                </c:pt>
              </c:numCache>
            </c:numRef>
          </c:xVal>
          <c:yVal>
            <c:numRef>
              <c:f>'700'!$E$160:$E$169</c:f>
              <c:numCache>
                <c:formatCode>General</c:formatCode>
                <c:ptCount val="10"/>
                <c:pt idx="0">
                  <c:v>3.1458800000000001E-22</c:v>
                </c:pt>
                <c:pt idx="1">
                  <c:v>8.2541649999999999E-22</c:v>
                </c:pt>
                <c:pt idx="2">
                  <c:v>1.6146680000000002E-21</c:v>
                </c:pt>
                <c:pt idx="3">
                  <c:v>2.6004940000000004E-21</c:v>
                </c:pt>
                <c:pt idx="4">
                  <c:v>3.8702985000000006E-21</c:v>
                </c:pt>
                <c:pt idx="5">
                  <c:v>4.2285759999999989E-21</c:v>
                </c:pt>
                <c:pt idx="6">
                  <c:v>6.3371639999999995E-21</c:v>
                </c:pt>
                <c:pt idx="7">
                  <c:v>6.3371459999999974E-21</c:v>
                </c:pt>
                <c:pt idx="8">
                  <c:v>8.8921399999999986E-21</c:v>
                </c:pt>
                <c:pt idx="9">
                  <c:v>1.2616796499999999E-20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EA-E444-8B0E-0D73071A3E13}"/>
            </c:ext>
          </c:extLst>
        </c:ser>
        <c:ser>
          <c:idx val="1"/>
          <c:order val="1"/>
          <c:tx>
            <c:v>Mo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10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'700'!$D$160:$D$169</c:f>
              <c:numCache>
                <c:formatCode>General</c:formatCode>
                <c:ptCount val="10"/>
                <c:pt idx="0">
                  <c:v>9.8604281052768322E+19</c:v>
                </c:pt>
                <c:pt idx="1">
                  <c:v>1.9720856210553664E+20</c:v>
                </c:pt>
                <c:pt idx="2">
                  <c:v>2.9581284315830498E+20</c:v>
                </c:pt>
                <c:pt idx="3">
                  <c:v>3.9441712421107329E+20</c:v>
                </c:pt>
                <c:pt idx="4">
                  <c:v>4.9302140526384153E+20</c:v>
                </c:pt>
                <c:pt idx="5">
                  <c:v>5.9162568631660996E+20</c:v>
                </c:pt>
                <c:pt idx="6">
                  <c:v>6.902299673693782E+20</c:v>
                </c:pt>
                <c:pt idx="7">
                  <c:v>7.8883424842214657E+20</c:v>
                </c:pt>
                <c:pt idx="8">
                  <c:v>8.8743852947491481E+20</c:v>
                </c:pt>
                <c:pt idx="9">
                  <c:v>9.8604281052768305E+20</c:v>
                </c:pt>
              </c:numCache>
            </c:numRef>
          </c:xVal>
          <c:yVal>
            <c:numRef>
              <c:f>'700'!$F$160:$F$169</c:f>
              <c:numCache>
                <c:formatCode>General</c:formatCode>
                <c:ptCount val="10"/>
                <c:pt idx="0">
                  <c:v>3.2005099999999992E-22</c:v>
                </c:pt>
                <c:pt idx="1">
                  <c:v>8.8565249999999985E-22</c:v>
                </c:pt>
                <c:pt idx="2">
                  <c:v>1.6313614999999998E-21</c:v>
                </c:pt>
                <c:pt idx="3">
                  <c:v>2.6269520000000001E-21</c:v>
                </c:pt>
                <c:pt idx="4">
                  <c:v>3.9461004999999989E-21</c:v>
                </c:pt>
                <c:pt idx="5">
                  <c:v>4.3764019999999997E-21</c:v>
                </c:pt>
                <c:pt idx="6">
                  <c:v>6.4893609999999997E-21</c:v>
                </c:pt>
                <c:pt idx="7">
                  <c:v>6.3692535000000002E-21</c:v>
                </c:pt>
                <c:pt idx="8">
                  <c:v>9.0644684999999995E-21</c:v>
                </c:pt>
                <c:pt idx="9">
                  <c:v>1.2888472499999998E-20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EA-E444-8B0E-0D73071A3E13}"/>
            </c:ext>
          </c:extLst>
        </c:ser>
        <c:ser>
          <c:idx val="2"/>
          <c:order val="2"/>
          <c:tx>
            <c:v>Xe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0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'700'!$D$160:$D$169</c:f>
              <c:numCache>
                <c:formatCode>General</c:formatCode>
                <c:ptCount val="10"/>
                <c:pt idx="0">
                  <c:v>9.8604281052768322E+19</c:v>
                </c:pt>
                <c:pt idx="1">
                  <c:v>1.9720856210553664E+20</c:v>
                </c:pt>
                <c:pt idx="2">
                  <c:v>2.9581284315830498E+20</c:v>
                </c:pt>
                <c:pt idx="3">
                  <c:v>3.9441712421107329E+20</c:v>
                </c:pt>
                <c:pt idx="4">
                  <c:v>4.9302140526384153E+20</c:v>
                </c:pt>
                <c:pt idx="5">
                  <c:v>5.9162568631660996E+20</c:v>
                </c:pt>
                <c:pt idx="6">
                  <c:v>6.902299673693782E+20</c:v>
                </c:pt>
                <c:pt idx="7">
                  <c:v>7.8883424842214657E+20</c:v>
                </c:pt>
                <c:pt idx="8">
                  <c:v>8.8743852947491481E+20</c:v>
                </c:pt>
                <c:pt idx="9">
                  <c:v>9.8604281052768305E+20</c:v>
                </c:pt>
              </c:numCache>
            </c:numRef>
          </c:xVal>
          <c:yVal>
            <c:numRef>
              <c:f>'700'!$G$160:$G$169</c:f>
              <c:numCache>
                <c:formatCode>General</c:formatCode>
                <c:ptCount val="10"/>
                <c:pt idx="0">
                  <c:v>2.3978024999999998E-21</c:v>
                </c:pt>
                <c:pt idx="1">
                  <c:v>4.0553264999999995E-21</c:v>
                </c:pt>
                <c:pt idx="2">
                  <c:v>5.3515589999999988E-21</c:v>
                </c:pt>
                <c:pt idx="3">
                  <c:v>8.3297954999999991E-21</c:v>
                </c:pt>
                <c:pt idx="4">
                  <c:v>1.1812136499999998E-20</c:v>
                </c:pt>
                <c:pt idx="5">
                  <c:v>1.3131822999999999E-20</c:v>
                </c:pt>
                <c:pt idx="6">
                  <c:v>1.6375155500000002E-20</c:v>
                </c:pt>
                <c:pt idx="7">
                  <c:v>1.5145734499999998E-20</c:v>
                </c:pt>
                <c:pt idx="8">
                  <c:v>2.3217835E-20</c:v>
                </c:pt>
                <c:pt idx="9">
                  <c:v>3.0143936999999999E-20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0EA-E444-8B0E-0D73071A3E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838943"/>
        <c:axId val="204059535"/>
      </c:scatterChart>
      <c:valAx>
        <c:axId val="498838943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MeV/nm3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59535"/>
        <c:crosses val="autoZero"/>
        <c:crossBetween val="midCat"/>
        <c:majorUnit val="4E+20"/>
      </c:valAx>
      <c:valAx>
        <c:axId val="204059535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r2 (m2)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838943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26845822397200347"/>
          <c:y val="7.5099792213473321E-2"/>
          <c:w val="0.13709733158355206"/>
          <c:h val="0.23868930446194225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'700'!$M$147:$M$296</c:f>
              <c:numCache>
                <c:formatCode>General</c:formatCode>
                <c:ptCount val="150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  <c:pt idx="10">
                  <c:v>0.54999999999999993</c:v>
                </c:pt>
                <c:pt idx="11">
                  <c:v>0.6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0.75000000000000011</c:v>
                </c:pt>
                <c:pt idx="15">
                  <c:v>0.80000000000000016</c:v>
                </c:pt>
                <c:pt idx="16">
                  <c:v>0.8500000000000002</c:v>
                </c:pt>
                <c:pt idx="17">
                  <c:v>0.90000000000000024</c:v>
                </c:pt>
                <c:pt idx="18">
                  <c:v>0.95000000000000029</c:v>
                </c:pt>
                <c:pt idx="19">
                  <c:v>1.0000000000000002</c:v>
                </c:pt>
                <c:pt idx="20">
                  <c:v>1.0500000000000003</c:v>
                </c:pt>
                <c:pt idx="21">
                  <c:v>1.1000000000000003</c:v>
                </c:pt>
                <c:pt idx="22">
                  <c:v>1.1500000000000004</c:v>
                </c:pt>
                <c:pt idx="23">
                  <c:v>1.2000000000000004</c:v>
                </c:pt>
                <c:pt idx="24">
                  <c:v>1.2500000000000004</c:v>
                </c:pt>
                <c:pt idx="25">
                  <c:v>1.3000000000000005</c:v>
                </c:pt>
                <c:pt idx="26">
                  <c:v>1.3500000000000005</c:v>
                </c:pt>
                <c:pt idx="27">
                  <c:v>1.4000000000000006</c:v>
                </c:pt>
                <c:pt idx="28">
                  <c:v>1.4500000000000006</c:v>
                </c:pt>
                <c:pt idx="29">
                  <c:v>1.5000000000000007</c:v>
                </c:pt>
                <c:pt idx="30">
                  <c:v>1.5500000000000007</c:v>
                </c:pt>
                <c:pt idx="31">
                  <c:v>1.6000000000000008</c:v>
                </c:pt>
                <c:pt idx="32">
                  <c:v>1.6500000000000008</c:v>
                </c:pt>
                <c:pt idx="33">
                  <c:v>1.7000000000000008</c:v>
                </c:pt>
                <c:pt idx="34">
                  <c:v>1.7500000000000009</c:v>
                </c:pt>
                <c:pt idx="35">
                  <c:v>1.8000000000000009</c:v>
                </c:pt>
                <c:pt idx="36">
                  <c:v>1.850000000000001</c:v>
                </c:pt>
                <c:pt idx="37">
                  <c:v>1.900000000000001</c:v>
                </c:pt>
                <c:pt idx="38">
                  <c:v>1.9500000000000011</c:v>
                </c:pt>
                <c:pt idx="39">
                  <c:v>2.0000000000000009</c:v>
                </c:pt>
                <c:pt idx="40">
                  <c:v>2.0500000000000007</c:v>
                </c:pt>
                <c:pt idx="41">
                  <c:v>2.1000000000000005</c:v>
                </c:pt>
                <c:pt idx="42">
                  <c:v>2.1500000000000004</c:v>
                </c:pt>
                <c:pt idx="43">
                  <c:v>2.2000000000000002</c:v>
                </c:pt>
                <c:pt idx="44">
                  <c:v>2.25</c:v>
                </c:pt>
                <c:pt idx="45">
                  <c:v>2.2999999999999998</c:v>
                </c:pt>
                <c:pt idx="46">
                  <c:v>2.3499999999999996</c:v>
                </c:pt>
                <c:pt idx="47">
                  <c:v>2.3999999999999995</c:v>
                </c:pt>
                <c:pt idx="48">
                  <c:v>2.4499999999999993</c:v>
                </c:pt>
                <c:pt idx="49">
                  <c:v>2.4999999999999991</c:v>
                </c:pt>
                <c:pt idx="50">
                  <c:v>2.9999999999999991</c:v>
                </c:pt>
                <c:pt idx="51">
                  <c:v>3.4999999999999991</c:v>
                </c:pt>
                <c:pt idx="52">
                  <c:v>3.9999999999999991</c:v>
                </c:pt>
                <c:pt idx="53">
                  <c:v>4.4999999999999991</c:v>
                </c:pt>
                <c:pt idx="54">
                  <c:v>4.9999999999999991</c:v>
                </c:pt>
                <c:pt idx="55">
                  <c:v>5.4999999999999991</c:v>
                </c:pt>
                <c:pt idx="56">
                  <c:v>5.9999999999999991</c:v>
                </c:pt>
                <c:pt idx="57">
                  <c:v>6.4999999999999991</c:v>
                </c:pt>
                <c:pt idx="58">
                  <c:v>6.9999999999999991</c:v>
                </c:pt>
                <c:pt idx="59">
                  <c:v>7.4999999999999991</c:v>
                </c:pt>
                <c:pt idx="60">
                  <c:v>7.9999999999999991</c:v>
                </c:pt>
                <c:pt idx="61">
                  <c:v>8.5</c:v>
                </c:pt>
                <c:pt idx="62">
                  <c:v>9</c:v>
                </c:pt>
                <c:pt idx="63">
                  <c:v>9.5</c:v>
                </c:pt>
                <c:pt idx="64">
                  <c:v>10</c:v>
                </c:pt>
                <c:pt idx="65">
                  <c:v>10.5</c:v>
                </c:pt>
                <c:pt idx="66">
                  <c:v>11</c:v>
                </c:pt>
                <c:pt idx="67">
                  <c:v>11.5</c:v>
                </c:pt>
                <c:pt idx="68">
                  <c:v>12</c:v>
                </c:pt>
                <c:pt idx="69">
                  <c:v>12.5</c:v>
                </c:pt>
                <c:pt idx="70">
                  <c:v>13</c:v>
                </c:pt>
                <c:pt idx="71">
                  <c:v>13.5</c:v>
                </c:pt>
                <c:pt idx="72">
                  <c:v>14</c:v>
                </c:pt>
                <c:pt idx="73">
                  <c:v>14.5</c:v>
                </c:pt>
                <c:pt idx="74">
                  <c:v>15</c:v>
                </c:pt>
                <c:pt idx="75">
                  <c:v>15.5</c:v>
                </c:pt>
                <c:pt idx="76">
                  <c:v>16</c:v>
                </c:pt>
                <c:pt idx="77">
                  <c:v>16.5</c:v>
                </c:pt>
                <c:pt idx="78">
                  <c:v>17</c:v>
                </c:pt>
                <c:pt idx="79">
                  <c:v>17.5</c:v>
                </c:pt>
                <c:pt idx="80">
                  <c:v>18</c:v>
                </c:pt>
                <c:pt idx="81">
                  <c:v>18.5</c:v>
                </c:pt>
                <c:pt idx="82">
                  <c:v>19</c:v>
                </c:pt>
                <c:pt idx="83">
                  <c:v>19.5</c:v>
                </c:pt>
                <c:pt idx="84">
                  <c:v>20</c:v>
                </c:pt>
                <c:pt idx="85">
                  <c:v>20.5</c:v>
                </c:pt>
                <c:pt idx="86">
                  <c:v>21</c:v>
                </c:pt>
                <c:pt idx="87">
                  <c:v>21.5</c:v>
                </c:pt>
                <c:pt idx="88">
                  <c:v>22</c:v>
                </c:pt>
                <c:pt idx="89">
                  <c:v>22.5</c:v>
                </c:pt>
                <c:pt idx="90">
                  <c:v>23</c:v>
                </c:pt>
                <c:pt idx="91">
                  <c:v>23.5</c:v>
                </c:pt>
                <c:pt idx="92">
                  <c:v>24</c:v>
                </c:pt>
                <c:pt idx="93">
                  <c:v>24.5</c:v>
                </c:pt>
                <c:pt idx="94">
                  <c:v>25</c:v>
                </c:pt>
                <c:pt idx="95">
                  <c:v>25.5</c:v>
                </c:pt>
                <c:pt idx="96">
                  <c:v>26</c:v>
                </c:pt>
                <c:pt idx="97">
                  <c:v>26.5</c:v>
                </c:pt>
                <c:pt idx="98">
                  <c:v>27</c:v>
                </c:pt>
                <c:pt idx="99">
                  <c:v>27.5</c:v>
                </c:pt>
                <c:pt idx="100">
                  <c:v>28.5</c:v>
                </c:pt>
                <c:pt idx="101">
                  <c:v>29.5</c:v>
                </c:pt>
                <c:pt idx="102">
                  <c:v>30.5</c:v>
                </c:pt>
                <c:pt idx="103">
                  <c:v>31.5</c:v>
                </c:pt>
                <c:pt idx="104">
                  <c:v>32.5</c:v>
                </c:pt>
                <c:pt idx="105">
                  <c:v>33.5</c:v>
                </c:pt>
                <c:pt idx="106">
                  <c:v>34.5</c:v>
                </c:pt>
                <c:pt idx="107">
                  <c:v>35.5</c:v>
                </c:pt>
                <c:pt idx="108">
                  <c:v>36.5</c:v>
                </c:pt>
                <c:pt idx="109">
                  <c:v>37.5</c:v>
                </c:pt>
                <c:pt idx="110">
                  <c:v>38.5</c:v>
                </c:pt>
                <c:pt idx="111">
                  <c:v>39.5</c:v>
                </c:pt>
                <c:pt idx="112">
                  <c:v>40.5</c:v>
                </c:pt>
                <c:pt idx="113">
                  <c:v>41.5</c:v>
                </c:pt>
                <c:pt idx="114">
                  <c:v>42.5</c:v>
                </c:pt>
                <c:pt idx="115">
                  <c:v>43.5</c:v>
                </c:pt>
                <c:pt idx="116">
                  <c:v>44.5</c:v>
                </c:pt>
                <c:pt idx="117">
                  <c:v>45.5</c:v>
                </c:pt>
                <c:pt idx="118">
                  <c:v>46.5</c:v>
                </c:pt>
                <c:pt idx="119">
                  <c:v>47.5</c:v>
                </c:pt>
                <c:pt idx="120">
                  <c:v>48.5</c:v>
                </c:pt>
                <c:pt idx="121">
                  <c:v>49.5</c:v>
                </c:pt>
                <c:pt idx="122">
                  <c:v>50.5</c:v>
                </c:pt>
                <c:pt idx="123">
                  <c:v>51.5</c:v>
                </c:pt>
                <c:pt idx="124">
                  <c:v>52.5</c:v>
                </c:pt>
                <c:pt idx="125">
                  <c:v>53.5</c:v>
                </c:pt>
                <c:pt idx="126">
                  <c:v>54.5</c:v>
                </c:pt>
                <c:pt idx="127">
                  <c:v>55.5</c:v>
                </c:pt>
                <c:pt idx="128">
                  <c:v>56.5</c:v>
                </c:pt>
                <c:pt idx="129">
                  <c:v>57.5</c:v>
                </c:pt>
                <c:pt idx="130">
                  <c:v>58.5</c:v>
                </c:pt>
                <c:pt idx="131">
                  <c:v>59.5</c:v>
                </c:pt>
                <c:pt idx="132">
                  <c:v>60.5</c:v>
                </c:pt>
                <c:pt idx="133">
                  <c:v>61.5</c:v>
                </c:pt>
                <c:pt idx="134">
                  <c:v>62.5</c:v>
                </c:pt>
                <c:pt idx="135">
                  <c:v>63.5</c:v>
                </c:pt>
                <c:pt idx="136">
                  <c:v>64.5</c:v>
                </c:pt>
                <c:pt idx="137">
                  <c:v>65.5</c:v>
                </c:pt>
                <c:pt idx="138">
                  <c:v>66.5</c:v>
                </c:pt>
                <c:pt idx="139">
                  <c:v>67.5</c:v>
                </c:pt>
                <c:pt idx="140">
                  <c:v>68.5</c:v>
                </c:pt>
                <c:pt idx="141">
                  <c:v>69.5</c:v>
                </c:pt>
                <c:pt idx="142">
                  <c:v>70.5</c:v>
                </c:pt>
                <c:pt idx="143">
                  <c:v>71.5</c:v>
                </c:pt>
                <c:pt idx="144">
                  <c:v>72.5</c:v>
                </c:pt>
                <c:pt idx="145">
                  <c:v>73.5</c:v>
                </c:pt>
                <c:pt idx="146">
                  <c:v>74.5</c:v>
                </c:pt>
                <c:pt idx="147">
                  <c:v>75.5</c:v>
                </c:pt>
                <c:pt idx="148">
                  <c:v>76.5</c:v>
                </c:pt>
                <c:pt idx="149">
                  <c:v>77.5</c:v>
                </c:pt>
              </c:numCache>
            </c:numRef>
          </c:xVal>
          <c:yVal>
            <c:numRef>
              <c:f>'700'!$T$147:$T$296</c:f>
              <c:numCache>
                <c:formatCode>General</c:formatCode>
                <c:ptCount val="150"/>
                <c:pt idx="0">
                  <c:v>0.43196600000000002</c:v>
                </c:pt>
                <c:pt idx="1">
                  <c:v>0.43654399999999999</c:v>
                </c:pt>
                <c:pt idx="2">
                  <c:v>0.44102799999999998</c:v>
                </c:pt>
                <c:pt idx="3">
                  <c:v>0.446413</c:v>
                </c:pt>
                <c:pt idx="4">
                  <c:v>0.45277499999999998</c:v>
                </c:pt>
                <c:pt idx="5">
                  <c:v>0.45977400000000002</c:v>
                </c:pt>
                <c:pt idx="6">
                  <c:v>0.46745100000000001</c:v>
                </c:pt>
                <c:pt idx="7">
                  <c:v>0.47602699999999998</c:v>
                </c:pt>
                <c:pt idx="8">
                  <c:v>0.48535800000000001</c:v>
                </c:pt>
                <c:pt idx="9">
                  <c:v>0.49533300000000002</c:v>
                </c:pt>
                <c:pt idx="10">
                  <c:v>0.505722</c:v>
                </c:pt>
                <c:pt idx="11">
                  <c:v>0.51668999999999998</c:v>
                </c:pt>
                <c:pt idx="12">
                  <c:v>0.52820400000000001</c:v>
                </c:pt>
                <c:pt idx="13">
                  <c:v>0.540265</c:v>
                </c:pt>
                <c:pt idx="14">
                  <c:v>0.55284500000000003</c:v>
                </c:pt>
                <c:pt idx="15">
                  <c:v>0.56596400000000002</c:v>
                </c:pt>
                <c:pt idx="16">
                  <c:v>0.57959000000000005</c:v>
                </c:pt>
                <c:pt idx="17">
                  <c:v>0.59389899999999995</c:v>
                </c:pt>
                <c:pt idx="18">
                  <c:v>0.60894999999999999</c:v>
                </c:pt>
                <c:pt idx="19">
                  <c:v>0.62415299999999996</c:v>
                </c:pt>
                <c:pt idx="20">
                  <c:v>0.63945099999999999</c:v>
                </c:pt>
                <c:pt idx="21">
                  <c:v>0.65520800000000001</c:v>
                </c:pt>
                <c:pt idx="22">
                  <c:v>0.67122700000000002</c:v>
                </c:pt>
                <c:pt idx="23">
                  <c:v>0.68754099999999996</c:v>
                </c:pt>
                <c:pt idx="24">
                  <c:v>0.70419399999999999</c:v>
                </c:pt>
                <c:pt idx="25">
                  <c:v>0.72097299999999997</c:v>
                </c:pt>
                <c:pt idx="26">
                  <c:v>0.737923</c:v>
                </c:pt>
                <c:pt idx="27">
                  <c:v>0.75504700000000002</c:v>
                </c:pt>
                <c:pt idx="28">
                  <c:v>0.77238700000000005</c:v>
                </c:pt>
                <c:pt idx="29">
                  <c:v>0.78976100000000005</c:v>
                </c:pt>
                <c:pt idx="30">
                  <c:v>0.80706100000000003</c:v>
                </c:pt>
                <c:pt idx="31">
                  <c:v>0.82438199999999995</c:v>
                </c:pt>
                <c:pt idx="32">
                  <c:v>0.84174800000000005</c:v>
                </c:pt>
                <c:pt idx="33">
                  <c:v>0.85917699999999997</c:v>
                </c:pt>
                <c:pt idx="34">
                  <c:v>0.87654200000000004</c:v>
                </c:pt>
                <c:pt idx="35">
                  <c:v>0.89402099999999995</c:v>
                </c:pt>
                <c:pt idx="36">
                  <c:v>0.91128399999999998</c:v>
                </c:pt>
                <c:pt idx="37">
                  <c:v>0.92830900000000005</c:v>
                </c:pt>
                <c:pt idx="38">
                  <c:v>0.94528500000000004</c:v>
                </c:pt>
                <c:pt idx="39">
                  <c:v>0.96252599999999999</c:v>
                </c:pt>
                <c:pt idx="40">
                  <c:v>0.97971699999999995</c:v>
                </c:pt>
                <c:pt idx="41">
                  <c:v>0.99670300000000001</c:v>
                </c:pt>
                <c:pt idx="42">
                  <c:v>1.01355</c:v>
                </c:pt>
                <c:pt idx="43">
                  <c:v>1.03026</c:v>
                </c:pt>
                <c:pt idx="44">
                  <c:v>1.04688</c:v>
                </c:pt>
                <c:pt idx="45">
                  <c:v>1.0637300000000001</c:v>
                </c:pt>
                <c:pt idx="46">
                  <c:v>1.0805899999999999</c:v>
                </c:pt>
                <c:pt idx="47">
                  <c:v>1.0972200000000001</c:v>
                </c:pt>
                <c:pt idx="48">
                  <c:v>1.11368</c:v>
                </c:pt>
                <c:pt idx="49">
                  <c:v>1.1300699999999999</c:v>
                </c:pt>
                <c:pt idx="50">
                  <c:v>1.27894</c:v>
                </c:pt>
                <c:pt idx="51">
                  <c:v>1.4082300000000001</c:v>
                </c:pt>
                <c:pt idx="52">
                  <c:v>1.50512</c:v>
                </c:pt>
                <c:pt idx="53">
                  <c:v>1.5620000000000001</c:v>
                </c:pt>
                <c:pt idx="54">
                  <c:v>1.57704</c:v>
                </c:pt>
                <c:pt idx="55">
                  <c:v>1.5632600000000001</c:v>
                </c:pt>
                <c:pt idx="56">
                  <c:v>1.52268</c:v>
                </c:pt>
                <c:pt idx="57">
                  <c:v>1.4598500000000001</c:v>
                </c:pt>
                <c:pt idx="58">
                  <c:v>1.3746499999999999</c:v>
                </c:pt>
                <c:pt idx="59">
                  <c:v>1.2813300000000001</c:v>
                </c:pt>
                <c:pt idx="60">
                  <c:v>1.19245</c:v>
                </c:pt>
                <c:pt idx="61">
                  <c:v>1.1258600000000001</c:v>
                </c:pt>
                <c:pt idx="62">
                  <c:v>1.0967199999999999</c:v>
                </c:pt>
                <c:pt idx="63">
                  <c:v>1.1070199999999999</c:v>
                </c:pt>
                <c:pt idx="64">
                  <c:v>1.14276</c:v>
                </c:pt>
                <c:pt idx="65">
                  <c:v>1.19438</c:v>
                </c:pt>
                <c:pt idx="66">
                  <c:v>1.2408699999999999</c:v>
                </c:pt>
                <c:pt idx="67">
                  <c:v>1.26319</c:v>
                </c:pt>
                <c:pt idx="68">
                  <c:v>1.2582</c:v>
                </c:pt>
                <c:pt idx="69">
                  <c:v>1.2361200000000001</c:v>
                </c:pt>
                <c:pt idx="70">
                  <c:v>1.2111099999999999</c:v>
                </c:pt>
                <c:pt idx="71">
                  <c:v>1.2023900000000001</c:v>
                </c:pt>
                <c:pt idx="72">
                  <c:v>1.2142500000000001</c:v>
                </c:pt>
                <c:pt idx="73">
                  <c:v>1.2412000000000001</c:v>
                </c:pt>
                <c:pt idx="74">
                  <c:v>1.2857400000000001</c:v>
                </c:pt>
                <c:pt idx="75">
                  <c:v>1.3382799999999999</c:v>
                </c:pt>
                <c:pt idx="76">
                  <c:v>1.39259</c:v>
                </c:pt>
                <c:pt idx="77">
                  <c:v>1.4356899999999999</c:v>
                </c:pt>
                <c:pt idx="78">
                  <c:v>1.4653499999999999</c:v>
                </c:pt>
                <c:pt idx="79">
                  <c:v>1.4757499999999999</c:v>
                </c:pt>
                <c:pt idx="80">
                  <c:v>1.4707699999999999</c:v>
                </c:pt>
                <c:pt idx="81">
                  <c:v>1.4571700000000001</c:v>
                </c:pt>
                <c:pt idx="82">
                  <c:v>1.4330000000000001</c:v>
                </c:pt>
                <c:pt idx="83">
                  <c:v>1.41858</c:v>
                </c:pt>
                <c:pt idx="84">
                  <c:v>1.41212</c:v>
                </c:pt>
                <c:pt idx="85">
                  <c:v>1.4146399999999999</c:v>
                </c:pt>
                <c:pt idx="86">
                  <c:v>1.4216899999999999</c:v>
                </c:pt>
                <c:pt idx="87">
                  <c:v>1.42879</c:v>
                </c:pt>
                <c:pt idx="88">
                  <c:v>1.43059</c:v>
                </c:pt>
                <c:pt idx="89">
                  <c:v>1.43129</c:v>
                </c:pt>
                <c:pt idx="90">
                  <c:v>1.43208</c:v>
                </c:pt>
                <c:pt idx="91">
                  <c:v>1.43364</c:v>
                </c:pt>
                <c:pt idx="92">
                  <c:v>1.44017</c:v>
                </c:pt>
                <c:pt idx="93">
                  <c:v>1.4614799999999999</c:v>
                </c:pt>
                <c:pt idx="94">
                  <c:v>1.49177</c:v>
                </c:pt>
                <c:pt idx="95">
                  <c:v>1.5281899999999999</c:v>
                </c:pt>
                <c:pt idx="96">
                  <c:v>1.5633900000000001</c:v>
                </c:pt>
                <c:pt idx="97">
                  <c:v>1.5911299999999999</c:v>
                </c:pt>
                <c:pt idx="98">
                  <c:v>1.60364</c:v>
                </c:pt>
                <c:pt idx="99">
                  <c:v>1.6022099999999999</c:v>
                </c:pt>
                <c:pt idx="100">
                  <c:v>1.57579</c:v>
                </c:pt>
                <c:pt idx="101">
                  <c:v>1.5410299999999999</c:v>
                </c:pt>
                <c:pt idx="102">
                  <c:v>1.52841</c:v>
                </c:pt>
                <c:pt idx="103">
                  <c:v>1.5668</c:v>
                </c:pt>
                <c:pt idx="104">
                  <c:v>1.6048800000000001</c:v>
                </c:pt>
                <c:pt idx="105">
                  <c:v>1.61399</c:v>
                </c:pt>
                <c:pt idx="106">
                  <c:v>1.5953900000000001</c:v>
                </c:pt>
                <c:pt idx="107">
                  <c:v>1.58778</c:v>
                </c:pt>
                <c:pt idx="108">
                  <c:v>1.6128199999999999</c:v>
                </c:pt>
                <c:pt idx="109">
                  <c:v>1.6570199999999999</c:v>
                </c:pt>
                <c:pt idx="110">
                  <c:v>1.69008</c:v>
                </c:pt>
                <c:pt idx="111">
                  <c:v>1.6864399999999999</c:v>
                </c:pt>
                <c:pt idx="112">
                  <c:v>1.6617500000000001</c:v>
                </c:pt>
                <c:pt idx="113">
                  <c:v>1.6465099999999999</c:v>
                </c:pt>
                <c:pt idx="114">
                  <c:v>1.6567400000000001</c:v>
                </c:pt>
                <c:pt idx="115">
                  <c:v>1.67181</c:v>
                </c:pt>
                <c:pt idx="116">
                  <c:v>1.67117</c:v>
                </c:pt>
                <c:pt idx="117">
                  <c:v>1.67073</c:v>
                </c:pt>
                <c:pt idx="118">
                  <c:v>1.6856199999999999</c:v>
                </c:pt>
                <c:pt idx="119">
                  <c:v>1.7123999999999999</c:v>
                </c:pt>
                <c:pt idx="120">
                  <c:v>1.7322599999999999</c:v>
                </c:pt>
                <c:pt idx="121">
                  <c:v>1.7346600000000001</c:v>
                </c:pt>
                <c:pt idx="122">
                  <c:v>1.71858</c:v>
                </c:pt>
                <c:pt idx="123">
                  <c:v>1.70553</c:v>
                </c:pt>
                <c:pt idx="124">
                  <c:v>1.7112099999999999</c:v>
                </c:pt>
                <c:pt idx="125">
                  <c:v>1.7299899999999999</c:v>
                </c:pt>
                <c:pt idx="126">
                  <c:v>1.7454000000000001</c:v>
                </c:pt>
                <c:pt idx="127">
                  <c:v>1.74261</c:v>
                </c:pt>
                <c:pt idx="128">
                  <c:v>1.7345900000000001</c:v>
                </c:pt>
                <c:pt idx="129">
                  <c:v>1.7355</c:v>
                </c:pt>
                <c:pt idx="130">
                  <c:v>1.7469600000000001</c:v>
                </c:pt>
                <c:pt idx="131">
                  <c:v>1.76566</c:v>
                </c:pt>
                <c:pt idx="132">
                  <c:v>1.7768999999999999</c:v>
                </c:pt>
                <c:pt idx="133">
                  <c:v>1.77179</c:v>
                </c:pt>
                <c:pt idx="134">
                  <c:v>1.7634799999999999</c:v>
                </c:pt>
                <c:pt idx="135">
                  <c:v>1.7638199999999999</c:v>
                </c:pt>
                <c:pt idx="136">
                  <c:v>1.77047</c:v>
                </c:pt>
                <c:pt idx="137">
                  <c:v>1.7797799999999999</c:v>
                </c:pt>
                <c:pt idx="138">
                  <c:v>1.7776099999999999</c:v>
                </c:pt>
                <c:pt idx="139">
                  <c:v>1.77786</c:v>
                </c:pt>
                <c:pt idx="140">
                  <c:v>1.7820400000000001</c:v>
                </c:pt>
                <c:pt idx="141">
                  <c:v>1.7907500000000001</c:v>
                </c:pt>
                <c:pt idx="142">
                  <c:v>1.7971999999999999</c:v>
                </c:pt>
                <c:pt idx="143">
                  <c:v>1.79148</c:v>
                </c:pt>
                <c:pt idx="144">
                  <c:v>1.7918700000000001</c:v>
                </c:pt>
                <c:pt idx="145">
                  <c:v>1.7898099999999999</c:v>
                </c:pt>
                <c:pt idx="146">
                  <c:v>1.79281</c:v>
                </c:pt>
                <c:pt idx="147">
                  <c:v>1.8040400000000001</c:v>
                </c:pt>
                <c:pt idx="148">
                  <c:v>1.8081700000000001</c:v>
                </c:pt>
                <c:pt idx="149">
                  <c:v>1.8057300000000001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872-894A-A85E-388ADFBBD62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'700'!$M$147:$M$296</c:f>
              <c:numCache>
                <c:formatCode>General</c:formatCode>
                <c:ptCount val="150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  <c:pt idx="10">
                  <c:v>0.54999999999999993</c:v>
                </c:pt>
                <c:pt idx="11">
                  <c:v>0.6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0.75000000000000011</c:v>
                </c:pt>
                <c:pt idx="15">
                  <c:v>0.80000000000000016</c:v>
                </c:pt>
                <c:pt idx="16">
                  <c:v>0.8500000000000002</c:v>
                </c:pt>
                <c:pt idx="17">
                  <c:v>0.90000000000000024</c:v>
                </c:pt>
                <c:pt idx="18">
                  <c:v>0.95000000000000029</c:v>
                </c:pt>
                <c:pt idx="19">
                  <c:v>1.0000000000000002</c:v>
                </c:pt>
                <c:pt idx="20">
                  <c:v>1.0500000000000003</c:v>
                </c:pt>
                <c:pt idx="21">
                  <c:v>1.1000000000000003</c:v>
                </c:pt>
                <c:pt idx="22">
                  <c:v>1.1500000000000004</c:v>
                </c:pt>
                <c:pt idx="23">
                  <c:v>1.2000000000000004</c:v>
                </c:pt>
                <c:pt idx="24">
                  <c:v>1.2500000000000004</c:v>
                </c:pt>
                <c:pt idx="25">
                  <c:v>1.3000000000000005</c:v>
                </c:pt>
                <c:pt idx="26">
                  <c:v>1.3500000000000005</c:v>
                </c:pt>
                <c:pt idx="27">
                  <c:v>1.4000000000000006</c:v>
                </c:pt>
                <c:pt idx="28">
                  <c:v>1.4500000000000006</c:v>
                </c:pt>
                <c:pt idx="29">
                  <c:v>1.5000000000000007</c:v>
                </c:pt>
                <c:pt idx="30">
                  <c:v>1.5500000000000007</c:v>
                </c:pt>
                <c:pt idx="31">
                  <c:v>1.6000000000000008</c:v>
                </c:pt>
                <c:pt idx="32">
                  <c:v>1.6500000000000008</c:v>
                </c:pt>
                <c:pt idx="33">
                  <c:v>1.7000000000000008</c:v>
                </c:pt>
                <c:pt idx="34">
                  <c:v>1.7500000000000009</c:v>
                </c:pt>
                <c:pt idx="35">
                  <c:v>1.8000000000000009</c:v>
                </c:pt>
                <c:pt idx="36">
                  <c:v>1.850000000000001</c:v>
                </c:pt>
                <c:pt idx="37">
                  <c:v>1.900000000000001</c:v>
                </c:pt>
                <c:pt idx="38">
                  <c:v>1.9500000000000011</c:v>
                </c:pt>
                <c:pt idx="39">
                  <c:v>2.0000000000000009</c:v>
                </c:pt>
                <c:pt idx="40">
                  <c:v>2.0500000000000007</c:v>
                </c:pt>
                <c:pt idx="41">
                  <c:v>2.1000000000000005</c:v>
                </c:pt>
                <c:pt idx="42">
                  <c:v>2.1500000000000004</c:v>
                </c:pt>
                <c:pt idx="43">
                  <c:v>2.2000000000000002</c:v>
                </c:pt>
                <c:pt idx="44">
                  <c:v>2.25</c:v>
                </c:pt>
                <c:pt idx="45">
                  <c:v>2.2999999999999998</c:v>
                </c:pt>
                <c:pt idx="46">
                  <c:v>2.3499999999999996</c:v>
                </c:pt>
                <c:pt idx="47">
                  <c:v>2.3999999999999995</c:v>
                </c:pt>
                <c:pt idx="48">
                  <c:v>2.4499999999999993</c:v>
                </c:pt>
                <c:pt idx="49">
                  <c:v>2.4999999999999991</c:v>
                </c:pt>
                <c:pt idx="50">
                  <c:v>2.9999999999999991</c:v>
                </c:pt>
                <c:pt idx="51">
                  <c:v>3.4999999999999991</c:v>
                </c:pt>
                <c:pt idx="52">
                  <c:v>3.9999999999999991</c:v>
                </c:pt>
                <c:pt idx="53">
                  <c:v>4.4999999999999991</c:v>
                </c:pt>
                <c:pt idx="54">
                  <c:v>4.9999999999999991</c:v>
                </c:pt>
                <c:pt idx="55">
                  <c:v>5.4999999999999991</c:v>
                </c:pt>
                <c:pt idx="56">
                  <c:v>5.9999999999999991</c:v>
                </c:pt>
                <c:pt idx="57">
                  <c:v>6.4999999999999991</c:v>
                </c:pt>
                <c:pt idx="58">
                  <c:v>6.9999999999999991</c:v>
                </c:pt>
                <c:pt idx="59">
                  <c:v>7.4999999999999991</c:v>
                </c:pt>
                <c:pt idx="60">
                  <c:v>7.9999999999999991</c:v>
                </c:pt>
                <c:pt idx="61">
                  <c:v>8.5</c:v>
                </c:pt>
                <c:pt idx="62">
                  <c:v>9</c:v>
                </c:pt>
                <c:pt idx="63">
                  <c:v>9.5</c:v>
                </c:pt>
                <c:pt idx="64">
                  <c:v>10</c:v>
                </c:pt>
                <c:pt idx="65">
                  <c:v>10.5</c:v>
                </c:pt>
                <c:pt idx="66">
                  <c:v>11</c:v>
                </c:pt>
                <c:pt idx="67">
                  <c:v>11.5</c:v>
                </c:pt>
                <c:pt idx="68">
                  <c:v>12</c:v>
                </c:pt>
                <c:pt idx="69">
                  <c:v>12.5</c:v>
                </c:pt>
                <c:pt idx="70">
                  <c:v>13</c:v>
                </c:pt>
                <c:pt idx="71">
                  <c:v>13.5</c:v>
                </c:pt>
                <c:pt idx="72">
                  <c:v>14</c:v>
                </c:pt>
                <c:pt idx="73">
                  <c:v>14.5</c:v>
                </c:pt>
                <c:pt idx="74">
                  <c:v>15</c:v>
                </c:pt>
                <c:pt idx="75">
                  <c:v>15.5</c:v>
                </c:pt>
                <c:pt idx="76">
                  <c:v>16</c:v>
                </c:pt>
                <c:pt idx="77">
                  <c:v>16.5</c:v>
                </c:pt>
                <c:pt idx="78">
                  <c:v>17</c:v>
                </c:pt>
                <c:pt idx="79">
                  <c:v>17.5</c:v>
                </c:pt>
                <c:pt idx="80">
                  <c:v>18</c:v>
                </c:pt>
                <c:pt idx="81">
                  <c:v>18.5</c:v>
                </c:pt>
                <c:pt idx="82">
                  <c:v>19</c:v>
                </c:pt>
                <c:pt idx="83">
                  <c:v>19.5</c:v>
                </c:pt>
                <c:pt idx="84">
                  <c:v>20</c:v>
                </c:pt>
                <c:pt idx="85">
                  <c:v>20.5</c:v>
                </c:pt>
                <c:pt idx="86">
                  <c:v>21</c:v>
                </c:pt>
                <c:pt idx="87">
                  <c:v>21.5</c:v>
                </c:pt>
                <c:pt idx="88">
                  <c:v>22</c:v>
                </c:pt>
                <c:pt idx="89">
                  <c:v>22.5</c:v>
                </c:pt>
                <c:pt idx="90">
                  <c:v>23</c:v>
                </c:pt>
                <c:pt idx="91">
                  <c:v>23.5</c:v>
                </c:pt>
                <c:pt idx="92">
                  <c:v>24</c:v>
                </c:pt>
                <c:pt idx="93">
                  <c:v>24.5</c:v>
                </c:pt>
                <c:pt idx="94">
                  <c:v>25</c:v>
                </c:pt>
                <c:pt idx="95">
                  <c:v>25.5</c:v>
                </c:pt>
                <c:pt idx="96">
                  <c:v>26</c:v>
                </c:pt>
                <c:pt idx="97">
                  <c:v>26.5</c:v>
                </c:pt>
                <c:pt idx="98">
                  <c:v>27</c:v>
                </c:pt>
                <c:pt idx="99">
                  <c:v>27.5</c:v>
                </c:pt>
                <c:pt idx="100">
                  <c:v>28.5</c:v>
                </c:pt>
                <c:pt idx="101">
                  <c:v>29.5</c:v>
                </c:pt>
                <c:pt idx="102">
                  <c:v>30.5</c:v>
                </c:pt>
                <c:pt idx="103">
                  <c:v>31.5</c:v>
                </c:pt>
                <c:pt idx="104">
                  <c:v>32.5</c:v>
                </c:pt>
                <c:pt idx="105">
                  <c:v>33.5</c:v>
                </c:pt>
                <c:pt idx="106">
                  <c:v>34.5</c:v>
                </c:pt>
                <c:pt idx="107">
                  <c:v>35.5</c:v>
                </c:pt>
                <c:pt idx="108">
                  <c:v>36.5</c:v>
                </c:pt>
                <c:pt idx="109">
                  <c:v>37.5</c:v>
                </c:pt>
                <c:pt idx="110">
                  <c:v>38.5</c:v>
                </c:pt>
                <c:pt idx="111">
                  <c:v>39.5</c:v>
                </c:pt>
                <c:pt idx="112">
                  <c:v>40.5</c:v>
                </c:pt>
                <c:pt idx="113">
                  <c:v>41.5</c:v>
                </c:pt>
                <c:pt idx="114">
                  <c:v>42.5</c:v>
                </c:pt>
                <c:pt idx="115">
                  <c:v>43.5</c:v>
                </c:pt>
                <c:pt idx="116">
                  <c:v>44.5</c:v>
                </c:pt>
                <c:pt idx="117">
                  <c:v>45.5</c:v>
                </c:pt>
                <c:pt idx="118">
                  <c:v>46.5</c:v>
                </c:pt>
                <c:pt idx="119">
                  <c:v>47.5</c:v>
                </c:pt>
                <c:pt idx="120">
                  <c:v>48.5</c:v>
                </c:pt>
                <c:pt idx="121">
                  <c:v>49.5</c:v>
                </c:pt>
                <c:pt idx="122">
                  <c:v>50.5</c:v>
                </c:pt>
                <c:pt idx="123">
                  <c:v>51.5</c:v>
                </c:pt>
                <c:pt idx="124">
                  <c:v>52.5</c:v>
                </c:pt>
                <c:pt idx="125">
                  <c:v>53.5</c:v>
                </c:pt>
                <c:pt idx="126">
                  <c:v>54.5</c:v>
                </c:pt>
                <c:pt idx="127">
                  <c:v>55.5</c:v>
                </c:pt>
                <c:pt idx="128">
                  <c:v>56.5</c:v>
                </c:pt>
                <c:pt idx="129">
                  <c:v>57.5</c:v>
                </c:pt>
                <c:pt idx="130">
                  <c:v>58.5</c:v>
                </c:pt>
                <c:pt idx="131">
                  <c:v>59.5</c:v>
                </c:pt>
                <c:pt idx="132">
                  <c:v>60.5</c:v>
                </c:pt>
                <c:pt idx="133">
                  <c:v>61.5</c:v>
                </c:pt>
                <c:pt idx="134">
                  <c:v>62.5</c:v>
                </c:pt>
                <c:pt idx="135">
                  <c:v>63.5</c:v>
                </c:pt>
                <c:pt idx="136">
                  <c:v>64.5</c:v>
                </c:pt>
                <c:pt idx="137">
                  <c:v>65.5</c:v>
                </c:pt>
                <c:pt idx="138">
                  <c:v>66.5</c:v>
                </c:pt>
                <c:pt idx="139">
                  <c:v>67.5</c:v>
                </c:pt>
                <c:pt idx="140">
                  <c:v>68.5</c:v>
                </c:pt>
                <c:pt idx="141">
                  <c:v>69.5</c:v>
                </c:pt>
                <c:pt idx="142">
                  <c:v>70.5</c:v>
                </c:pt>
                <c:pt idx="143">
                  <c:v>71.5</c:v>
                </c:pt>
                <c:pt idx="144">
                  <c:v>72.5</c:v>
                </c:pt>
                <c:pt idx="145">
                  <c:v>73.5</c:v>
                </c:pt>
                <c:pt idx="146">
                  <c:v>74.5</c:v>
                </c:pt>
                <c:pt idx="147">
                  <c:v>75.5</c:v>
                </c:pt>
                <c:pt idx="148">
                  <c:v>76.5</c:v>
                </c:pt>
                <c:pt idx="149">
                  <c:v>77.5</c:v>
                </c:pt>
              </c:numCache>
            </c:numRef>
          </c:xVal>
          <c:yVal>
            <c:numRef>
              <c:f>'700'!$U$147:$U$296</c:f>
              <c:numCache>
                <c:formatCode>General</c:formatCode>
                <c:ptCount val="150"/>
                <c:pt idx="0">
                  <c:v>0.41675699999999999</c:v>
                </c:pt>
                <c:pt idx="1">
                  <c:v>0.42103000000000002</c:v>
                </c:pt>
                <c:pt idx="2">
                  <c:v>0.42487599999999998</c:v>
                </c:pt>
                <c:pt idx="3">
                  <c:v>0.42955199999999999</c:v>
                </c:pt>
                <c:pt idx="4">
                  <c:v>0.43610900000000002</c:v>
                </c:pt>
                <c:pt idx="5">
                  <c:v>0.44408900000000001</c:v>
                </c:pt>
                <c:pt idx="6">
                  <c:v>0.45373999999999998</c:v>
                </c:pt>
                <c:pt idx="7">
                  <c:v>0.46335599999999999</c:v>
                </c:pt>
                <c:pt idx="8">
                  <c:v>0.47311900000000001</c:v>
                </c:pt>
                <c:pt idx="9">
                  <c:v>0.48397299999999999</c:v>
                </c:pt>
                <c:pt idx="10">
                  <c:v>0.49539</c:v>
                </c:pt>
                <c:pt idx="11">
                  <c:v>0.50695500000000004</c:v>
                </c:pt>
                <c:pt idx="12">
                  <c:v>0.51974200000000004</c:v>
                </c:pt>
                <c:pt idx="13">
                  <c:v>0.53341300000000003</c:v>
                </c:pt>
                <c:pt idx="14">
                  <c:v>0.54725299999999999</c:v>
                </c:pt>
                <c:pt idx="15">
                  <c:v>0.56168899999999999</c:v>
                </c:pt>
                <c:pt idx="16">
                  <c:v>0.57652000000000003</c:v>
                </c:pt>
                <c:pt idx="17">
                  <c:v>0.59160299999999999</c:v>
                </c:pt>
                <c:pt idx="18">
                  <c:v>0.60642399999999996</c:v>
                </c:pt>
                <c:pt idx="19">
                  <c:v>0.62349200000000005</c:v>
                </c:pt>
                <c:pt idx="20">
                  <c:v>0.64066199999999995</c:v>
                </c:pt>
                <c:pt idx="21">
                  <c:v>0.65738600000000003</c:v>
                </c:pt>
                <c:pt idx="22">
                  <c:v>0.674261</c:v>
                </c:pt>
                <c:pt idx="23">
                  <c:v>0.69190099999999999</c:v>
                </c:pt>
                <c:pt idx="24">
                  <c:v>0.70985699999999996</c:v>
                </c:pt>
                <c:pt idx="25">
                  <c:v>0.728742</c:v>
                </c:pt>
                <c:pt idx="26">
                  <c:v>0.74765300000000001</c:v>
                </c:pt>
                <c:pt idx="27">
                  <c:v>0.76646800000000004</c:v>
                </c:pt>
                <c:pt idx="28">
                  <c:v>0.78500800000000004</c:v>
                </c:pt>
                <c:pt idx="29">
                  <c:v>0.80361700000000003</c:v>
                </c:pt>
                <c:pt idx="30">
                  <c:v>0.82300899999999999</c:v>
                </c:pt>
                <c:pt idx="31">
                  <c:v>0.84236500000000003</c:v>
                </c:pt>
                <c:pt idx="32">
                  <c:v>0.86141000000000001</c:v>
                </c:pt>
                <c:pt idx="33">
                  <c:v>0.87997899999999996</c:v>
                </c:pt>
                <c:pt idx="34">
                  <c:v>0.898837</c:v>
                </c:pt>
                <c:pt idx="35">
                  <c:v>0.91752299999999998</c:v>
                </c:pt>
                <c:pt idx="36">
                  <c:v>0.93562500000000004</c:v>
                </c:pt>
                <c:pt idx="37">
                  <c:v>0.95399299999999998</c:v>
                </c:pt>
                <c:pt idx="38">
                  <c:v>0.97303700000000004</c:v>
                </c:pt>
                <c:pt idx="39">
                  <c:v>0.99215500000000001</c:v>
                </c:pt>
                <c:pt idx="40">
                  <c:v>1.0124</c:v>
                </c:pt>
                <c:pt idx="41">
                  <c:v>1.0320800000000001</c:v>
                </c:pt>
                <c:pt idx="42">
                  <c:v>1.0503899999999999</c:v>
                </c:pt>
                <c:pt idx="43">
                  <c:v>1.0686899999999999</c:v>
                </c:pt>
                <c:pt idx="44">
                  <c:v>1.0868</c:v>
                </c:pt>
                <c:pt idx="45">
                  <c:v>1.10406</c:v>
                </c:pt>
                <c:pt idx="46">
                  <c:v>1.1201300000000001</c:v>
                </c:pt>
                <c:pt idx="47">
                  <c:v>1.1363000000000001</c:v>
                </c:pt>
                <c:pt idx="48">
                  <c:v>1.15282</c:v>
                </c:pt>
                <c:pt idx="49">
                  <c:v>1.16788</c:v>
                </c:pt>
                <c:pt idx="50">
                  <c:v>1.3171299999999999</c:v>
                </c:pt>
                <c:pt idx="51">
                  <c:v>1.45217</c:v>
                </c:pt>
                <c:pt idx="52">
                  <c:v>1.5544500000000001</c:v>
                </c:pt>
                <c:pt idx="53">
                  <c:v>1.62056</c:v>
                </c:pt>
                <c:pt idx="54">
                  <c:v>1.6365700000000001</c:v>
                </c:pt>
                <c:pt idx="55">
                  <c:v>1.6261699999999999</c:v>
                </c:pt>
                <c:pt idx="56">
                  <c:v>1.5911500000000001</c:v>
                </c:pt>
                <c:pt idx="57">
                  <c:v>1.53508</c:v>
                </c:pt>
                <c:pt idx="58">
                  <c:v>1.4588699999999999</c:v>
                </c:pt>
                <c:pt idx="59">
                  <c:v>1.36477</c:v>
                </c:pt>
                <c:pt idx="60">
                  <c:v>1.26919</c:v>
                </c:pt>
                <c:pt idx="61">
                  <c:v>1.19712</c:v>
                </c:pt>
                <c:pt idx="62">
                  <c:v>1.1625399999999999</c:v>
                </c:pt>
                <c:pt idx="63">
                  <c:v>1.1708499999999999</c:v>
                </c:pt>
                <c:pt idx="64">
                  <c:v>1.2060599999999999</c:v>
                </c:pt>
                <c:pt idx="65">
                  <c:v>1.25536</c:v>
                </c:pt>
                <c:pt idx="66">
                  <c:v>1.2999700000000001</c:v>
                </c:pt>
                <c:pt idx="67">
                  <c:v>1.3238700000000001</c:v>
                </c:pt>
                <c:pt idx="68">
                  <c:v>1.31955</c:v>
                </c:pt>
                <c:pt idx="69">
                  <c:v>1.2982499999999999</c:v>
                </c:pt>
                <c:pt idx="70">
                  <c:v>1.27457</c:v>
                </c:pt>
                <c:pt idx="71">
                  <c:v>1.2640100000000001</c:v>
                </c:pt>
                <c:pt idx="72">
                  <c:v>1.27206</c:v>
                </c:pt>
                <c:pt idx="73">
                  <c:v>1.3025800000000001</c:v>
                </c:pt>
                <c:pt idx="74">
                  <c:v>1.3489899999999999</c:v>
                </c:pt>
                <c:pt idx="75">
                  <c:v>1.4047799999999999</c:v>
                </c:pt>
                <c:pt idx="76">
                  <c:v>1.46258</c:v>
                </c:pt>
                <c:pt idx="77">
                  <c:v>1.5068600000000001</c:v>
                </c:pt>
                <c:pt idx="78">
                  <c:v>1.5365500000000001</c:v>
                </c:pt>
                <c:pt idx="79">
                  <c:v>1.55017</c:v>
                </c:pt>
                <c:pt idx="80">
                  <c:v>1.5469299999999999</c:v>
                </c:pt>
                <c:pt idx="81">
                  <c:v>1.5261400000000001</c:v>
                </c:pt>
                <c:pt idx="82">
                  <c:v>1.50404</c:v>
                </c:pt>
                <c:pt idx="83">
                  <c:v>1.4955700000000001</c:v>
                </c:pt>
                <c:pt idx="84">
                  <c:v>1.4861899999999999</c:v>
                </c:pt>
                <c:pt idx="85">
                  <c:v>1.4874000000000001</c:v>
                </c:pt>
                <c:pt idx="86">
                  <c:v>1.49115</c:v>
                </c:pt>
                <c:pt idx="87">
                  <c:v>1.49335</c:v>
                </c:pt>
                <c:pt idx="88">
                  <c:v>1.4965299999999999</c:v>
                </c:pt>
                <c:pt idx="89">
                  <c:v>1.49664</c:v>
                </c:pt>
                <c:pt idx="90">
                  <c:v>1.49139</c:v>
                </c:pt>
                <c:pt idx="91">
                  <c:v>1.4946200000000001</c:v>
                </c:pt>
                <c:pt idx="92">
                  <c:v>1.50406</c:v>
                </c:pt>
                <c:pt idx="93">
                  <c:v>1.5237499999999999</c:v>
                </c:pt>
                <c:pt idx="94">
                  <c:v>1.5543199999999999</c:v>
                </c:pt>
                <c:pt idx="95">
                  <c:v>1.5916300000000001</c:v>
                </c:pt>
                <c:pt idx="96">
                  <c:v>1.63083</c:v>
                </c:pt>
                <c:pt idx="97">
                  <c:v>1.65561</c:v>
                </c:pt>
                <c:pt idx="98">
                  <c:v>1.66584</c:v>
                </c:pt>
                <c:pt idx="99">
                  <c:v>1.6685300000000001</c:v>
                </c:pt>
                <c:pt idx="100">
                  <c:v>1.6367400000000001</c:v>
                </c:pt>
                <c:pt idx="101">
                  <c:v>1.59531</c:v>
                </c:pt>
                <c:pt idx="102">
                  <c:v>1.5760700000000001</c:v>
                </c:pt>
                <c:pt idx="103">
                  <c:v>1.6067800000000001</c:v>
                </c:pt>
                <c:pt idx="104">
                  <c:v>1.6434800000000001</c:v>
                </c:pt>
                <c:pt idx="105">
                  <c:v>1.65534</c:v>
                </c:pt>
                <c:pt idx="106">
                  <c:v>1.6351899999999999</c:v>
                </c:pt>
                <c:pt idx="107">
                  <c:v>1.6302000000000001</c:v>
                </c:pt>
                <c:pt idx="108">
                  <c:v>1.65761</c:v>
                </c:pt>
                <c:pt idx="109">
                  <c:v>1.7011499999999999</c:v>
                </c:pt>
                <c:pt idx="110">
                  <c:v>1.7330099999999999</c:v>
                </c:pt>
                <c:pt idx="111">
                  <c:v>1.72576</c:v>
                </c:pt>
                <c:pt idx="112">
                  <c:v>1.70079</c:v>
                </c:pt>
                <c:pt idx="113">
                  <c:v>1.6876199999999999</c:v>
                </c:pt>
                <c:pt idx="114">
                  <c:v>1.69042</c:v>
                </c:pt>
                <c:pt idx="115">
                  <c:v>1.70397</c:v>
                </c:pt>
                <c:pt idx="116">
                  <c:v>1.70197</c:v>
                </c:pt>
                <c:pt idx="117">
                  <c:v>1.7008799999999999</c:v>
                </c:pt>
                <c:pt idx="118">
                  <c:v>1.7115499999999999</c:v>
                </c:pt>
                <c:pt idx="119">
                  <c:v>1.73638</c:v>
                </c:pt>
                <c:pt idx="120">
                  <c:v>1.76013</c:v>
                </c:pt>
                <c:pt idx="121">
                  <c:v>1.76112</c:v>
                </c:pt>
                <c:pt idx="122">
                  <c:v>1.74207</c:v>
                </c:pt>
                <c:pt idx="123">
                  <c:v>1.7283999999999999</c:v>
                </c:pt>
                <c:pt idx="124">
                  <c:v>1.7325200000000001</c:v>
                </c:pt>
                <c:pt idx="125">
                  <c:v>1.7468900000000001</c:v>
                </c:pt>
                <c:pt idx="126">
                  <c:v>1.7618799999999999</c:v>
                </c:pt>
                <c:pt idx="127">
                  <c:v>1.75911</c:v>
                </c:pt>
                <c:pt idx="128">
                  <c:v>1.74875</c:v>
                </c:pt>
                <c:pt idx="129">
                  <c:v>1.74668</c:v>
                </c:pt>
                <c:pt idx="130">
                  <c:v>1.76128</c:v>
                </c:pt>
                <c:pt idx="131">
                  <c:v>1.7800400000000001</c:v>
                </c:pt>
                <c:pt idx="132">
                  <c:v>1.79339</c:v>
                </c:pt>
                <c:pt idx="133">
                  <c:v>1.78495</c:v>
                </c:pt>
                <c:pt idx="134">
                  <c:v>1.7764800000000001</c:v>
                </c:pt>
                <c:pt idx="135">
                  <c:v>1.7751699999999999</c:v>
                </c:pt>
                <c:pt idx="136">
                  <c:v>1.7819199999999999</c:v>
                </c:pt>
                <c:pt idx="137">
                  <c:v>1.7856000000000001</c:v>
                </c:pt>
                <c:pt idx="138">
                  <c:v>1.78464</c:v>
                </c:pt>
                <c:pt idx="139">
                  <c:v>1.7825</c:v>
                </c:pt>
                <c:pt idx="140">
                  <c:v>1.7930900000000001</c:v>
                </c:pt>
                <c:pt idx="141">
                  <c:v>1.7988299999999999</c:v>
                </c:pt>
                <c:pt idx="142">
                  <c:v>1.8078099999999999</c:v>
                </c:pt>
                <c:pt idx="143">
                  <c:v>1.8005100000000001</c:v>
                </c:pt>
                <c:pt idx="144">
                  <c:v>1.80023</c:v>
                </c:pt>
                <c:pt idx="145">
                  <c:v>1.79782</c:v>
                </c:pt>
                <c:pt idx="146">
                  <c:v>1.7988599999999999</c:v>
                </c:pt>
                <c:pt idx="147">
                  <c:v>1.80941</c:v>
                </c:pt>
                <c:pt idx="148">
                  <c:v>1.81663</c:v>
                </c:pt>
                <c:pt idx="149">
                  <c:v>1.81247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872-894A-A85E-388ADFBBD621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'700'!$M$147:$M$296</c:f>
              <c:numCache>
                <c:formatCode>General</c:formatCode>
                <c:ptCount val="150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  <c:pt idx="10">
                  <c:v>0.54999999999999993</c:v>
                </c:pt>
                <c:pt idx="11">
                  <c:v>0.6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0.75000000000000011</c:v>
                </c:pt>
                <c:pt idx="15">
                  <c:v>0.80000000000000016</c:v>
                </c:pt>
                <c:pt idx="16">
                  <c:v>0.8500000000000002</c:v>
                </c:pt>
                <c:pt idx="17">
                  <c:v>0.90000000000000024</c:v>
                </c:pt>
                <c:pt idx="18">
                  <c:v>0.95000000000000029</c:v>
                </c:pt>
                <c:pt idx="19">
                  <c:v>1.0000000000000002</c:v>
                </c:pt>
                <c:pt idx="20">
                  <c:v>1.0500000000000003</c:v>
                </c:pt>
                <c:pt idx="21">
                  <c:v>1.1000000000000003</c:v>
                </c:pt>
                <c:pt idx="22">
                  <c:v>1.1500000000000004</c:v>
                </c:pt>
                <c:pt idx="23">
                  <c:v>1.2000000000000004</c:v>
                </c:pt>
                <c:pt idx="24">
                  <c:v>1.2500000000000004</c:v>
                </c:pt>
                <c:pt idx="25">
                  <c:v>1.3000000000000005</c:v>
                </c:pt>
                <c:pt idx="26">
                  <c:v>1.3500000000000005</c:v>
                </c:pt>
                <c:pt idx="27">
                  <c:v>1.4000000000000006</c:v>
                </c:pt>
                <c:pt idx="28">
                  <c:v>1.4500000000000006</c:v>
                </c:pt>
                <c:pt idx="29">
                  <c:v>1.5000000000000007</c:v>
                </c:pt>
                <c:pt idx="30">
                  <c:v>1.5500000000000007</c:v>
                </c:pt>
                <c:pt idx="31">
                  <c:v>1.6000000000000008</c:v>
                </c:pt>
                <c:pt idx="32">
                  <c:v>1.6500000000000008</c:v>
                </c:pt>
                <c:pt idx="33">
                  <c:v>1.7000000000000008</c:v>
                </c:pt>
                <c:pt idx="34">
                  <c:v>1.7500000000000009</c:v>
                </c:pt>
                <c:pt idx="35">
                  <c:v>1.8000000000000009</c:v>
                </c:pt>
                <c:pt idx="36">
                  <c:v>1.850000000000001</c:v>
                </c:pt>
                <c:pt idx="37">
                  <c:v>1.900000000000001</c:v>
                </c:pt>
                <c:pt idx="38">
                  <c:v>1.9500000000000011</c:v>
                </c:pt>
                <c:pt idx="39">
                  <c:v>2.0000000000000009</c:v>
                </c:pt>
                <c:pt idx="40">
                  <c:v>2.0500000000000007</c:v>
                </c:pt>
                <c:pt idx="41">
                  <c:v>2.1000000000000005</c:v>
                </c:pt>
                <c:pt idx="42">
                  <c:v>2.1500000000000004</c:v>
                </c:pt>
                <c:pt idx="43">
                  <c:v>2.2000000000000002</c:v>
                </c:pt>
                <c:pt idx="44">
                  <c:v>2.25</c:v>
                </c:pt>
                <c:pt idx="45">
                  <c:v>2.2999999999999998</c:v>
                </c:pt>
                <c:pt idx="46">
                  <c:v>2.3499999999999996</c:v>
                </c:pt>
                <c:pt idx="47">
                  <c:v>2.3999999999999995</c:v>
                </c:pt>
                <c:pt idx="48">
                  <c:v>2.4499999999999993</c:v>
                </c:pt>
                <c:pt idx="49">
                  <c:v>2.4999999999999991</c:v>
                </c:pt>
                <c:pt idx="50">
                  <c:v>2.9999999999999991</c:v>
                </c:pt>
                <c:pt idx="51">
                  <c:v>3.4999999999999991</c:v>
                </c:pt>
                <c:pt idx="52">
                  <c:v>3.9999999999999991</c:v>
                </c:pt>
                <c:pt idx="53">
                  <c:v>4.4999999999999991</c:v>
                </c:pt>
                <c:pt idx="54">
                  <c:v>4.9999999999999991</c:v>
                </c:pt>
                <c:pt idx="55">
                  <c:v>5.4999999999999991</c:v>
                </c:pt>
                <c:pt idx="56">
                  <c:v>5.9999999999999991</c:v>
                </c:pt>
                <c:pt idx="57">
                  <c:v>6.4999999999999991</c:v>
                </c:pt>
                <c:pt idx="58">
                  <c:v>6.9999999999999991</c:v>
                </c:pt>
                <c:pt idx="59">
                  <c:v>7.4999999999999991</c:v>
                </c:pt>
                <c:pt idx="60">
                  <c:v>7.9999999999999991</c:v>
                </c:pt>
                <c:pt idx="61">
                  <c:v>8.5</c:v>
                </c:pt>
                <c:pt idx="62">
                  <c:v>9</c:v>
                </c:pt>
                <c:pt idx="63">
                  <c:v>9.5</c:v>
                </c:pt>
                <c:pt idx="64">
                  <c:v>10</c:v>
                </c:pt>
                <c:pt idx="65">
                  <c:v>10.5</c:v>
                </c:pt>
                <c:pt idx="66">
                  <c:v>11</c:v>
                </c:pt>
                <c:pt idx="67">
                  <c:v>11.5</c:v>
                </c:pt>
                <c:pt idx="68">
                  <c:v>12</c:v>
                </c:pt>
                <c:pt idx="69">
                  <c:v>12.5</c:v>
                </c:pt>
                <c:pt idx="70">
                  <c:v>13</c:v>
                </c:pt>
                <c:pt idx="71">
                  <c:v>13.5</c:v>
                </c:pt>
                <c:pt idx="72">
                  <c:v>14</c:v>
                </c:pt>
                <c:pt idx="73">
                  <c:v>14.5</c:v>
                </c:pt>
                <c:pt idx="74">
                  <c:v>15</c:v>
                </c:pt>
                <c:pt idx="75">
                  <c:v>15.5</c:v>
                </c:pt>
                <c:pt idx="76">
                  <c:v>16</c:v>
                </c:pt>
                <c:pt idx="77">
                  <c:v>16.5</c:v>
                </c:pt>
                <c:pt idx="78">
                  <c:v>17</c:v>
                </c:pt>
                <c:pt idx="79">
                  <c:v>17.5</c:v>
                </c:pt>
                <c:pt idx="80">
                  <c:v>18</c:v>
                </c:pt>
                <c:pt idx="81">
                  <c:v>18.5</c:v>
                </c:pt>
                <c:pt idx="82">
                  <c:v>19</c:v>
                </c:pt>
                <c:pt idx="83">
                  <c:v>19.5</c:v>
                </c:pt>
                <c:pt idx="84">
                  <c:v>20</c:v>
                </c:pt>
                <c:pt idx="85">
                  <c:v>20.5</c:v>
                </c:pt>
                <c:pt idx="86">
                  <c:v>21</c:v>
                </c:pt>
                <c:pt idx="87">
                  <c:v>21.5</c:v>
                </c:pt>
                <c:pt idx="88">
                  <c:v>22</c:v>
                </c:pt>
                <c:pt idx="89">
                  <c:v>22.5</c:v>
                </c:pt>
                <c:pt idx="90">
                  <c:v>23</c:v>
                </c:pt>
                <c:pt idx="91">
                  <c:v>23.5</c:v>
                </c:pt>
                <c:pt idx="92">
                  <c:v>24</c:v>
                </c:pt>
                <c:pt idx="93">
                  <c:v>24.5</c:v>
                </c:pt>
                <c:pt idx="94">
                  <c:v>25</c:v>
                </c:pt>
                <c:pt idx="95">
                  <c:v>25.5</c:v>
                </c:pt>
                <c:pt idx="96">
                  <c:v>26</c:v>
                </c:pt>
                <c:pt idx="97">
                  <c:v>26.5</c:v>
                </c:pt>
                <c:pt idx="98">
                  <c:v>27</c:v>
                </c:pt>
                <c:pt idx="99">
                  <c:v>27.5</c:v>
                </c:pt>
                <c:pt idx="100">
                  <c:v>28.5</c:v>
                </c:pt>
                <c:pt idx="101">
                  <c:v>29.5</c:v>
                </c:pt>
                <c:pt idx="102">
                  <c:v>30.5</c:v>
                </c:pt>
                <c:pt idx="103">
                  <c:v>31.5</c:v>
                </c:pt>
                <c:pt idx="104">
                  <c:v>32.5</c:v>
                </c:pt>
                <c:pt idx="105">
                  <c:v>33.5</c:v>
                </c:pt>
                <c:pt idx="106">
                  <c:v>34.5</c:v>
                </c:pt>
                <c:pt idx="107">
                  <c:v>35.5</c:v>
                </c:pt>
                <c:pt idx="108">
                  <c:v>36.5</c:v>
                </c:pt>
                <c:pt idx="109">
                  <c:v>37.5</c:v>
                </c:pt>
                <c:pt idx="110">
                  <c:v>38.5</c:v>
                </c:pt>
                <c:pt idx="111">
                  <c:v>39.5</c:v>
                </c:pt>
                <c:pt idx="112">
                  <c:v>40.5</c:v>
                </c:pt>
                <c:pt idx="113">
                  <c:v>41.5</c:v>
                </c:pt>
                <c:pt idx="114">
                  <c:v>42.5</c:v>
                </c:pt>
                <c:pt idx="115">
                  <c:v>43.5</c:v>
                </c:pt>
                <c:pt idx="116">
                  <c:v>44.5</c:v>
                </c:pt>
                <c:pt idx="117">
                  <c:v>45.5</c:v>
                </c:pt>
                <c:pt idx="118">
                  <c:v>46.5</c:v>
                </c:pt>
                <c:pt idx="119">
                  <c:v>47.5</c:v>
                </c:pt>
                <c:pt idx="120">
                  <c:v>48.5</c:v>
                </c:pt>
                <c:pt idx="121">
                  <c:v>49.5</c:v>
                </c:pt>
                <c:pt idx="122">
                  <c:v>50.5</c:v>
                </c:pt>
                <c:pt idx="123">
                  <c:v>51.5</c:v>
                </c:pt>
                <c:pt idx="124">
                  <c:v>52.5</c:v>
                </c:pt>
                <c:pt idx="125">
                  <c:v>53.5</c:v>
                </c:pt>
                <c:pt idx="126">
                  <c:v>54.5</c:v>
                </c:pt>
                <c:pt idx="127">
                  <c:v>55.5</c:v>
                </c:pt>
                <c:pt idx="128">
                  <c:v>56.5</c:v>
                </c:pt>
                <c:pt idx="129">
                  <c:v>57.5</c:v>
                </c:pt>
                <c:pt idx="130">
                  <c:v>58.5</c:v>
                </c:pt>
                <c:pt idx="131">
                  <c:v>59.5</c:v>
                </c:pt>
                <c:pt idx="132">
                  <c:v>60.5</c:v>
                </c:pt>
                <c:pt idx="133">
                  <c:v>61.5</c:v>
                </c:pt>
                <c:pt idx="134">
                  <c:v>62.5</c:v>
                </c:pt>
                <c:pt idx="135">
                  <c:v>63.5</c:v>
                </c:pt>
                <c:pt idx="136">
                  <c:v>64.5</c:v>
                </c:pt>
                <c:pt idx="137">
                  <c:v>65.5</c:v>
                </c:pt>
                <c:pt idx="138">
                  <c:v>66.5</c:v>
                </c:pt>
                <c:pt idx="139">
                  <c:v>67.5</c:v>
                </c:pt>
                <c:pt idx="140">
                  <c:v>68.5</c:v>
                </c:pt>
                <c:pt idx="141">
                  <c:v>69.5</c:v>
                </c:pt>
                <c:pt idx="142">
                  <c:v>70.5</c:v>
                </c:pt>
                <c:pt idx="143">
                  <c:v>71.5</c:v>
                </c:pt>
                <c:pt idx="144">
                  <c:v>72.5</c:v>
                </c:pt>
                <c:pt idx="145">
                  <c:v>73.5</c:v>
                </c:pt>
                <c:pt idx="146">
                  <c:v>74.5</c:v>
                </c:pt>
                <c:pt idx="147">
                  <c:v>75.5</c:v>
                </c:pt>
                <c:pt idx="148">
                  <c:v>76.5</c:v>
                </c:pt>
                <c:pt idx="149">
                  <c:v>77.5</c:v>
                </c:pt>
              </c:numCache>
            </c:numRef>
          </c:xVal>
          <c:yVal>
            <c:numRef>
              <c:f>'700'!$V$147:$V$296</c:f>
              <c:numCache>
                <c:formatCode>General</c:formatCode>
                <c:ptCount val="150"/>
                <c:pt idx="0">
                  <c:v>0.73050499999999996</c:v>
                </c:pt>
                <c:pt idx="1">
                  <c:v>0.72922500000000001</c:v>
                </c:pt>
                <c:pt idx="2">
                  <c:v>0.72920300000000005</c:v>
                </c:pt>
                <c:pt idx="3">
                  <c:v>0.73339299999999996</c:v>
                </c:pt>
                <c:pt idx="4">
                  <c:v>0.74319299999999999</c:v>
                </c:pt>
                <c:pt idx="5">
                  <c:v>0.74953099999999995</c:v>
                </c:pt>
                <c:pt idx="6">
                  <c:v>0.75660799999999995</c:v>
                </c:pt>
                <c:pt idx="7">
                  <c:v>0.76671400000000001</c:v>
                </c:pt>
                <c:pt idx="8">
                  <c:v>0.77260099999999998</c:v>
                </c:pt>
                <c:pt idx="9">
                  <c:v>0.77915400000000001</c:v>
                </c:pt>
                <c:pt idx="10">
                  <c:v>0.79103100000000004</c:v>
                </c:pt>
                <c:pt idx="11">
                  <c:v>0.80528</c:v>
                </c:pt>
                <c:pt idx="12">
                  <c:v>0.81860100000000002</c:v>
                </c:pt>
                <c:pt idx="13">
                  <c:v>0.82893799999999995</c:v>
                </c:pt>
                <c:pt idx="14">
                  <c:v>0.83987199999999995</c:v>
                </c:pt>
                <c:pt idx="15">
                  <c:v>0.85381399999999996</c:v>
                </c:pt>
                <c:pt idx="16">
                  <c:v>0.87178900000000004</c:v>
                </c:pt>
                <c:pt idx="17">
                  <c:v>0.88860899999999998</c:v>
                </c:pt>
                <c:pt idx="18">
                  <c:v>0.90354100000000004</c:v>
                </c:pt>
                <c:pt idx="19">
                  <c:v>0.91755399999999998</c:v>
                </c:pt>
                <c:pt idx="20">
                  <c:v>0.93129399999999996</c:v>
                </c:pt>
                <c:pt idx="21">
                  <c:v>0.94361399999999995</c:v>
                </c:pt>
                <c:pt idx="22">
                  <c:v>0.95494299999999999</c:v>
                </c:pt>
                <c:pt idx="23">
                  <c:v>0.96801899999999996</c:v>
                </c:pt>
                <c:pt idx="24">
                  <c:v>0.98033700000000001</c:v>
                </c:pt>
                <c:pt idx="25">
                  <c:v>0.98948700000000001</c:v>
                </c:pt>
                <c:pt idx="26">
                  <c:v>0.99929500000000004</c:v>
                </c:pt>
                <c:pt idx="27">
                  <c:v>1.01536</c:v>
                </c:pt>
                <c:pt idx="28">
                  <c:v>1.03332</c:v>
                </c:pt>
                <c:pt idx="29">
                  <c:v>1.04575</c:v>
                </c:pt>
                <c:pt idx="30">
                  <c:v>1.05653</c:v>
                </c:pt>
                <c:pt idx="31">
                  <c:v>1.0706</c:v>
                </c:pt>
                <c:pt idx="32">
                  <c:v>1.0865800000000001</c:v>
                </c:pt>
                <c:pt idx="33">
                  <c:v>1.1032</c:v>
                </c:pt>
                <c:pt idx="34">
                  <c:v>1.1183799999999999</c:v>
                </c:pt>
                <c:pt idx="35">
                  <c:v>1.1347799999999999</c:v>
                </c:pt>
                <c:pt idx="36">
                  <c:v>1.1537900000000001</c:v>
                </c:pt>
                <c:pt idx="37">
                  <c:v>1.17082</c:v>
                </c:pt>
                <c:pt idx="38">
                  <c:v>1.1872499999999999</c:v>
                </c:pt>
                <c:pt idx="39">
                  <c:v>1.2031700000000001</c:v>
                </c:pt>
                <c:pt idx="40">
                  <c:v>1.2196499999999999</c:v>
                </c:pt>
                <c:pt idx="41">
                  <c:v>1.23522</c:v>
                </c:pt>
                <c:pt idx="42">
                  <c:v>1.2490000000000001</c:v>
                </c:pt>
                <c:pt idx="43">
                  <c:v>1.26345</c:v>
                </c:pt>
                <c:pt idx="44">
                  <c:v>1.2822100000000001</c:v>
                </c:pt>
                <c:pt idx="45">
                  <c:v>1.30111</c:v>
                </c:pt>
                <c:pt idx="46">
                  <c:v>1.31856</c:v>
                </c:pt>
                <c:pt idx="47">
                  <c:v>1.3364799999999999</c:v>
                </c:pt>
                <c:pt idx="48">
                  <c:v>1.35561</c:v>
                </c:pt>
                <c:pt idx="49">
                  <c:v>1.37721</c:v>
                </c:pt>
                <c:pt idx="50">
                  <c:v>1.52586</c:v>
                </c:pt>
                <c:pt idx="51">
                  <c:v>1.6409400000000001</c:v>
                </c:pt>
                <c:pt idx="52">
                  <c:v>1.81185</c:v>
                </c:pt>
                <c:pt idx="53">
                  <c:v>1.9796499999999999</c:v>
                </c:pt>
                <c:pt idx="54">
                  <c:v>2.0828899999999999</c:v>
                </c:pt>
                <c:pt idx="55">
                  <c:v>2.2356199999999999</c:v>
                </c:pt>
                <c:pt idx="56">
                  <c:v>2.2961200000000002</c:v>
                </c:pt>
                <c:pt idx="57">
                  <c:v>2.4470499999999999</c:v>
                </c:pt>
                <c:pt idx="58">
                  <c:v>2.6480700000000001</c:v>
                </c:pt>
                <c:pt idx="59">
                  <c:v>2.7658700000000001</c:v>
                </c:pt>
                <c:pt idx="60">
                  <c:v>2.7655500000000002</c:v>
                </c:pt>
                <c:pt idx="61">
                  <c:v>2.61666</c:v>
                </c:pt>
                <c:pt idx="62">
                  <c:v>2.6223399999999999</c:v>
                </c:pt>
                <c:pt idx="63">
                  <c:v>2.6663700000000001</c:v>
                </c:pt>
                <c:pt idx="64">
                  <c:v>2.7611500000000002</c:v>
                </c:pt>
                <c:pt idx="65">
                  <c:v>2.7777599999999998</c:v>
                </c:pt>
                <c:pt idx="66">
                  <c:v>2.8091400000000002</c:v>
                </c:pt>
                <c:pt idx="67">
                  <c:v>2.8462999999999998</c:v>
                </c:pt>
                <c:pt idx="68">
                  <c:v>2.8625400000000001</c:v>
                </c:pt>
                <c:pt idx="69">
                  <c:v>2.81088</c:v>
                </c:pt>
                <c:pt idx="70">
                  <c:v>2.8081900000000002</c:v>
                </c:pt>
                <c:pt idx="71">
                  <c:v>2.8512900000000001</c:v>
                </c:pt>
                <c:pt idx="72">
                  <c:v>2.8881899999999998</c:v>
                </c:pt>
                <c:pt idx="73">
                  <c:v>2.8860600000000001</c:v>
                </c:pt>
                <c:pt idx="74">
                  <c:v>2.92645</c:v>
                </c:pt>
                <c:pt idx="75">
                  <c:v>3.0420500000000001</c:v>
                </c:pt>
                <c:pt idx="76">
                  <c:v>3.0787599999999999</c:v>
                </c:pt>
                <c:pt idx="77">
                  <c:v>3.13022</c:v>
                </c:pt>
                <c:pt idx="78">
                  <c:v>3.1779500000000001</c:v>
                </c:pt>
                <c:pt idx="79">
                  <c:v>3.13401</c:v>
                </c:pt>
                <c:pt idx="80">
                  <c:v>3.0780799999999999</c:v>
                </c:pt>
                <c:pt idx="81">
                  <c:v>3.0864400000000001</c:v>
                </c:pt>
                <c:pt idx="82">
                  <c:v>3.1361400000000001</c:v>
                </c:pt>
                <c:pt idx="83">
                  <c:v>3.1283799999999999</c:v>
                </c:pt>
                <c:pt idx="84">
                  <c:v>3.1437200000000001</c:v>
                </c:pt>
                <c:pt idx="85">
                  <c:v>3.1817500000000001</c:v>
                </c:pt>
                <c:pt idx="86">
                  <c:v>3.1959</c:v>
                </c:pt>
                <c:pt idx="87">
                  <c:v>3.2056300000000002</c:v>
                </c:pt>
                <c:pt idx="88">
                  <c:v>3.24675</c:v>
                </c:pt>
                <c:pt idx="89">
                  <c:v>3.2292200000000002</c:v>
                </c:pt>
                <c:pt idx="90">
                  <c:v>3.2166299999999999</c:v>
                </c:pt>
                <c:pt idx="91">
                  <c:v>3.22343</c:v>
                </c:pt>
                <c:pt idx="92">
                  <c:v>3.2146499999999998</c:v>
                </c:pt>
                <c:pt idx="93">
                  <c:v>3.22905</c:v>
                </c:pt>
                <c:pt idx="94">
                  <c:v>3.2503799999999998</c:v>
                </c:pt>
                <c:pt idx="95">
                  <c:v>3.2741600000000002</c:v>
                </c:pt>
                <c:pt idx="96">
                  <c:v>3.3540899999999998</c:v>
                </c:pt>
                <c:pt idx="97">
                  <c:v>3.3673799999999998</c:v>
                </c:pt>
                <c:pt idx="98">
                  <c:v>3.3581400000000001</c:v>
                </c:pt>
                <c:pt idx="99">
                  <c:v>3.3885999999999998</c:v>
                </c:pt>
                <c:pt idx="100">
                  <c:v>3.3169300000000002</c:v>
                </c:pt>
                <c:pt idx="101">
                  <c:v>3.2879900000000002</c:v>
                </c:pt>
                <c:pt idx="102">
                  <c:v>3.1868400000000001</c:v>
                </c:pt>
                <c:pt idx="103">
                  <c:v>3.2342</c:v>
                </c:pt>
                <c:pt idx="104">
                  <c:v>3.2575099999999999</c:v>
                </c:pt>
                <c:pt idx="105">
                  <c:v>3.2388300000000001</c:v>
                </c:pt>
                <c:pt idx="106">
                  <c:v>3.2317499999999999</c:v>
                </c:pt>
                <c:pt idx="107">
                  <c:v>3.2507999999999999</c:v>
                </c:pt>
                <c:pt idx="108">
                  <c:v>3.2660800000000001</c:v>
                </c:pt>
                <c:pt idx="109">
                  <c:v>3.3264</c:v>
                </c:pt>
                <c:pt idx="110">
                  <c:v>3.4247100000000001</c:v>
                </c:pt>
                <c:pt idx="111">
                  <c:v>3.45099</c:v>
                </c:pt>
                <c:pt idx="112">
                  <c:v>3.4541400000000002</c:v>
                </c:pt>
                <c:pt idx="113">
                  <c:v>3.5001099999999998</c:v>
                </c:pt>
                <c:pt idx="114">
                  <c:v>3.5655100000000002</c:v>
                </c:pt>
                <c:pt idx="115">
                  <c:v>3.66438</c:v>
                </c:pt>
                <c:pt idx="116">
                  <c:v>3.7103299999999999</c:v>
                </c:pt>
                <c:pt idx="117">
                  <c:v>3.6599499999999998</c:v>
                </c:pt>
                <c:pt idx="118">
                  <c:v>3.7006100000000002</c:v>
                </c:pt>
                <c:pt idx="119">
                  <c:v>3.67727</c:v>
                </c:pt>
                <c:pt idx="120">
                  <c:v>3.6884700000000001</c:v>
                </c:pt>
                <c:pt idx="121">
                  <c:v>3.6945199999999998</c:v>
                </c:pt>
                <c:pt idx="122">
                  <c:v>3.6313</c:v>
                </c:pt>
                <c:pt idx="123">
                  <c:v>3.6672500000000001</c:v>
                </c:pt>
                <c:pt idx="124">
                  <c:v>3.6607099999999999</c:v>
                </c:pt>
                <c:pt idx="125">
                  <c:v>3.7064599999999999</c:v>
                </c:pt>
                <c:pt idx="126">
                  <c:v>3.7914699999999999</c:v>
                </c:pt>
                <c:pt idx="127">
                  <c:v>3.8819400000000002</c:v>
                </c:pt>
                <c:pt idx="128">
                  <c:v>3.8667899999999999</c:v>
                </c:pt>
                <c:pt idx="129">
                  <c:v>3.8567399999999998</c:v>
                </c:pt>
                <c:pt idx="130">
                  <c:v>3.8571499999999999</c:v>
                </c:pt>
                <c:pt idx="131">
                  <c:v>3.8820600000000001</c:v>
                </c:pt>
                <c:pt idx="132">
                  <c:v>3.8382700000000001</c:v>
                </c:pt>
                <c:pt idx="133">
                  <c:v>3.8313799999999998</c:v>
                </c:pt>
                <c:pt idx="134">
                  <c:v>3.7983199999999999</c:v>
                </c:pt>
                <c:pt idx="135">
                  <c:v>3.77528</c:v>
                </c:pt>
                <c:pt idx="136">
                  <c:v>3.7748400000000002</c:v>
                </c:pt>
                <c:pt idx="137">
                  <c:v>3.7730100000000002</c:v>
                </c:pt>
                <c:pt idx="138">
                  <c:v>3.80993</c:v>
                </c:pt>
                <c:pt idx="139">
                  <c:v>3.75936</c:v>
                </c:pt>
                <c:pt idx="140">
                  <c:v>3.8040400000000001</c:v>
                </c:pt>
                <c:pt idx="141">
                  <c:v>3.8610600000000002</c:v>
                </c:pt>
                <c:pt idx="142">
                  <c:v>3.8284600000000002</c:v>
                </c:pt>
                <c:pt idx="143">
                  <c:v>3.8384299999999998</c:v>
                </c:pt>
                <c:pt idx="144">
                  <c:v>3.8388800000000001</c:v>
                </c:pt>
                <c:pt idx="145">
                  <c:v>3.85893</c:v>
                </c:pt>
                <c:pt idx="146">
                  <c:v>3.8474900000000001</c:v>
                </c:pt>
                <c:pt idx="147">
                  <c:v>3.87866</c:v>
                </c:pt>
                <c:pt idx="148">
                  <c:v>3.8572899999999999</c:v>
                </c:pt>
                <c:pt idx="149">
                  <c:v>3.8464800000000001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872-894A-A85E-388ADFBBD6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7667280"/>
        <c:axId val="949918288"/>
      </c:scatterChart>
      <c:valAx>
        <c:axId val="787667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918288"/>
        <c:crosses val="autoZero"/>
        <c:crossBetween val="midCat"/>
      </c:valAx>
      <c:valAx>
        <c:axId val="9499182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7667280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'300'!$M$183:$M$332</c:f>
              <c:numCache>
                <c:formatCode>General</c:formatCode>
                <c:ptCount val="150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  <c:pt idx="10">
                  <c:v>0.54999999999999993</c:v>
                </c:pt>
                <c:pt idx="11">
                  <c:v>0.6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0.75000000000000011</c:v>
                </c:pt>
                <c:pt idx="15">
                  <c:v>0.80000000000000016</c:v>
                </c:pt>
                <c:pt idx="16">
                  <c:v>0.8500000000000002</c:v>
                </c:pt>
                <c:pt idx="17">
                  <c:v>0.90000000000000024</c:v>
                </c:pt>
                <c:pt idx="18">
                  <c:v>0.95000000000000029</c:v>
                </c:pt>
                <c:pt idx="19">
                  <c:v>1.0000000000000002</c:v>
                </c:pt>
                <c:pt idx="20">
                  <c:v>1.0500000000000003</c:v>
                </c:pt>
                <c:pt idx="21">
                  <c:v>1.1000000000000003</c:v>
                </c:pt>
                <c:pt idx="22">
                  <c:v>1.1500000000000004</c:v>
                </c:pt>
                <c:pt idx="23">
                  <c:v>1.2000000000000004</c:v>
                </c:pt>
                <c:pt idx="24">
                  <c:v>1.2500000000000004</c:v>
                </c:pt>
                <c:pt idx="25">
                  <c:v>1.3000000000000005</c:v>
                </c:pt>
                <c:pt idx="26">
                  <c:v>1.3500000000000005</c:v>
                </c:pt>
                <c:pt idx="27">
                  <c:v>1.4000000000000006</c:v>
                </c:pt>
                <c:pt idx="28">
                  <c:v>1.4500000000000006</c:v>
                </c:pt>
                <c:pt idx="29">
                  <c:v>1.5000000000000007</c:v>
                </c:pt>
                <c:pt idx="30">
                  <c:v>1.5500000000000007</c:v>
                </c:pt>
                <c:pt idx="31">
                  <c:v>1.6000000000000008</c:v>
                </c:pt>
                <c:pt idx="32">
                  <c:v>1.6500000000000008</c:v>
                </c:pt>
                <c:pt idx="33">
                  <c:v>1.7000000000000008</c:v>
                </c:pt>
                <c:pt idx="34">
                  <c:v>1.7500000000000009</c:v>
                </c:pt>
                <c:pt idx="35">
                  <c:v>1.8000000000000009</c:v>
                </c:pt>
                <c:pt idx="36">
                  <c:v>1.850000000000001</c:v>
                </c:pt>
                <c:pt idx="37">
                  <c:v>1.900000000000001</c:v>
                </c:pt>
                <c:pt idx="38">
                  <c:v>1.9500000000000011</c:v>
                </c:pt>
                <c:pt idx="39">
                  <c:v>2.0000000000000009</c:v>
                </c:pt>
                <c:pt idx="40">
                  <c:v>2.0500000000000007</c:v>
                </c:pt>
                <c:pt idx="41">
                  <c:v>2.1000000000000005</c:v>
                </c:pt>
                <c:pt idx="42">
                  <c:v>2.1500000000000004</c:v>
                </c:pt>
                <c:pt idx="43">
                  <c:v>2.2000000000000002</c:v>
                </c:pt>
                <c:pt idx="44">
                  <c:v>2.25</c:v>
                </c:pt>
                <c:pt idx="45">
                  <c:v>2.2999999999999998</c:v>
                </c:pt>
                <c:pt idx="46">
                  <c:v>2.3499999999999996</c:v>
                </c:pt>
                <c:pt idx="47">
                  <c:v>2.3999999999999995</c:v>
                </c:pt>
                <c:pt idx="48">
                  <c:v>2.4499999999999993</c:v>
                </c:pt>
                <c:pt idx="49">
                  <c:v>2.4999999999999991</c:v>
                </c:pt>
                <c:pt idx="50">
                  <c:v>2.9999999999999991</c:v>
                </c:pt>
                <c:pt idx="51">
                  <c:v>3.4999999999999991</c:v>
                </c:pt>
                <c:pt idx="52">
                  <c:v>3.9999999999999991</c:v>
                </c:pt>
                <c:pt idx="53">
                  <c:v>4.4999999999999991</c:v>
                </c:pt>
                <c:pt idx="54">
                  <c:v>4.9999999999999991</c:v>
                </c:pt>
                <c:pt idx="55">
                  <c:v>5.4999999999999991</c:v>
                </c:pt>
                <c:pt idx="56">
                  <c:v>5.9999999999999991</c:v>
                </c:pt>
                <c:pt idx="57">
                  <c:v>6.4999999999999991</c:v>
                </c:pt>
                <c:pt idx="58">
                  <c:v>6.9999999999999991</c:v>
                </c:pt>
                <c:pt idx="59">
                  <c:v>7.4999999999999991</c:v>
                </c:pt>
                <c:pt idx="60">
                  <c:v>7.9999999999999991</c:v>
                </c:pt>
                <c:pt idx="61">
                  <c:v>8.5</c:v>
                </c:pt>
                <c:pt idx="62">
                  <c:v>9</c:v>
                </c:pt>
                <c:pt idx="63">
                  <c:v>9.5</c:v>
                </c:pt>
                <c:pt idx="64">
                  <c:v>10</c:v>
                </c:pt>
                <c:pt idx="65">
                  <c:v>10.5</c:v>
                </c:pt>
                <c:pt idx="66">
                  <c:v>11</c:v>
                </c:pt>
                <c:pt idx="67">
                  <c:v>11.5</c:v>
                </c:pt>
                <c:pt idx="68">
                  <c:v>12</c:v>
                </c:pt>
                <c:pt idx="69">
                  <c:v>12.5</c:v>
                </c:pt>
                <c:pt idx="70">
                  <c:v>13</c:v>
                </c:pt>
                <c:pt idx="71">
                  <c:v>13.5</c:v>
                </c:pt>
                <c:pt idx="72">
                  <c:v>14</c:v>
                </c:pt>
                <c:pt idx="73">
                  <c:v>14.5</c:v>
                </c:pt>
                <c:pt idx="74">
                  <c:v>15</c:v>
                </c:pt>
                <c:pt idx="75">
                  <c:v>15.5</c:v>
                </c:pt>
                <c:pt idx="76">
                  <c:v>16</c:v>
                </c:pt>
                <c:pt idx="77">
                  <c:v>16.5</c:v>
                </c:pt>
                <c:pt idx="78">
                  <c:v>17</c:v>
                </c:pt>
                <c:pt idx="79">
                  <c:v>17.5</c:v>
                </c:pt>
                <c:pt idx="80">
                  <c:v>18</c:v>
                </c:pt>
                <c:pt idx="81">
                  <c:v>18.5</c:v>
                </c:pt>
                <c:pt idx="82">
                  <c:v>19</c:v>
                </c:pt>
                <c:pt idx="83">
                  <c:v>19.5</c:v>
                </c:pt>
                <c:pt idx="84">
                  <c:v>20</c:v>
                </c:pt>
                <c:pt idx="85">
                  <c:v>20.5</c:v>
                </c:pt>
                <c:pt idx="86">
                  <c:v>21</c:v>
                </c:pt>
                <c:pt idx="87">
                  <c:v>21.5</c:v>
                </c:pt>
                <c:pt idx="88">
                  <c:v>22</c:v>
                </c:pt>
                <c:pt idx="89">
                  <c:v>22.5</c:v>
                </c:pt>
                <c:pt idx="90">
                  <c:v>23</c:v>
                </c:pt>
                <c:pt idx="91">
                  <c:v>23.5</c:v>
                </c:pt>
                <c:pt idx="92">
                  <c:v>24</c:v>
                </c:pt>
                <c:pt idx="93">
                  <c:v>24.5</c:v>
                </c:pt>
                <c:pt idx="94">
                  <c:v>25</c:v>
                </c:pt>
                <c:pt idx="95">
                  <c:v>25.5</c:v>
                </c:pt>
                <c:pt idx="96">
                  <c:v>26</c:v>
                </c:pt>
                <c:pt idx="97">
                  <c:v>26.5</c:v>
                </c:pt>
                <c:pt idx="98">
                  <c:v>27</c:v>
                </c:pt>
                <c:pt idx="99">
                  <c:v>27.5</c:v>
                </c:pt>
                <c:pt idx="100">
                  <c:v>28.5</c:v>
                </c:pt>
                <c:pt idx="101">
                  <c:v>29.5</c:v>
                </c:pt>
                <c:pt idx="102">
                  <c:v>30.5</c:v>
                </c:pt>
                <c:pt idx="103">
                  <c:v>31.5</c:v>
                </c:pt>
                <c:pt idx="104">
                  <c:v>32.5</c:v>
                </c:pt>
                <c:pt idx="105">
                  <c:v>33.5</c:v>
                </c:pt>
                <c:pt idx="106">
                  <c:v>34.5</c:v>
                </c:pt>
                <c:pt idx="107">
                  <c:v>35.5</c:v>
                </c:pt>
                <c:pt idx="108">
                  <c:v>36.5</c:v>
                </c:pt>
                <c:pt idx="109">
                  <c:v>37.5</c:v>
                </c:pt>
                <c:pt idx="110">
                  <c:v>38.5</c:v>
                </c:pt>
                <c:pt idx="111">
                  <c:v>39.5</c:v>
                </c:pt>
                <c:pt idx="112">
                  <c:v>40.5</c:v>
                </c:pt>
                <c:pt idx="113">
                  <c:v>41.5</c:v>
                </c:pt>
                <c:pt idx="114">
                  <c:v>42.5</c:v>
                </c:pt>
                <c:pt idx="115">
                  <c:v>43.5</c:v>
                </c:pt>
                <c:pt idx="116">
                  <c:v>44.5</c:v>
                </c:pt>
                <c:pt idx="117">
                  <c:v>45.5</c:v>
                </c:pt>
                <c:pt idx="118">
                  <c:v>46.5</c:v>
                </c:pt>
                <c:pt idx="119">
                  <c:v>47.5</c:v>
                </c:pt>
                <c:pt idx="120">
                  <c:v>48.5</c:v>
                </c:pt>
                <c:pt idx="121">
                  <c:v>49.5</c:v>
                </c:pt>
                <c:pt idx="122">
                  <c:v>50.5</c:v>
                </c:pt>
                <c:pt idx="123">
                  <c:v>51.5</c:v>
                </c:pt>
                <c:pt idx="124">
                  <c:v>52.5</c:v>
                </c:pt>
                <c:pt idx="125">
                  <c:v>53.5</c:v>
                </c:pt>
                <c:pt idx="126">
                  <c:v>54.5</c:v>
                </c:pt>
                <c:pt idx="127">
                  <c:v>55.5</c:v>
                </c:pt>
                <c:pt idx="128">
                  <c:v>56.5</c:v>
                </c:pt>
                <c:pt idx="129">
                  <c:v>57.5</c:v>
                </c:pt>
                <c:pt idx="130">
                  <c:v>58.5</c:v>
                </c:pt>
                <c:pt idx="131">
                  <c:v>59.5</c:v>
                </c:pt>
                <c:pt idx="132">
                  <c:v>60.5</c:v>
                </c:pt>
                <c:pt idx="133">
                  <c:v>61.5</c:v>
                </c:pt>
                <c:pt idx="134">
                  <c:v>62.5</c:v>
                </c:pt>
                <c:pt idx="135">
                  <c:v>63.5</c:v>
                </c:pt>
                <c:pt idx="136">
                  <c:v>64.5</c:v>
                </c:pt>
                <c:pt idx="137">
                  <c:v>65.5</c:v>
                </c:pt>
                <c:pt idx="138">
                  <c:v>66.5</c:v>
                </c:pt>
                <c:pt idx="139">
                  <c:v>67.5</c:v>
                </c:pt>
                <c:pt idx="140">
                  <c:v>68.5</c:v>
                </c:pt>
                <c:pt idx="141">
                  <c:v>69.5</c:v>
                </c:pt>
                <c:pt idx="142">
                  <c:v>70.5</c:v>
                </c:pt>
                <c:pt idx="143">
                  <c:v>71.5</c:v>
                </c:pt>
                <c:pt idx="144">
                  <c:v>72.5</c:v>
                </c:pt>
                <c:pt idx="145">
                  <c:v>73.5</c:v>
                </c:pt>
                <c:pt idx="146">
                  <c:v>74.5</c:v>
                </c:pt>
                <c:pt idx="147">
                  <c:v>75.5</c:v>
                </c:pt>
                <c:pt idx="148">
                  <c:v>76.5</c:v>
                </c:pt>
                <c:pt idx="149">
                  <c:v>77.5</c:v>
                </c:pt>
              </c:numCache>
            </c:numRef>
          </c:xVal>
          <c:yVal>
            <c:numRef>
              <c:f>'300'!$P$183:$P$332</c:f>
              <c:numCache>
                <c:formatCode>General</c:formatCode>
                <c:ptCount val="150"/>
                <c:pt idx="0">
                  <c:v>-4589226.0235409997</c:v>
                </c:pt>
                <c:pt idx="1">
                  <c:v>-4588280.1087100003</c:v>
                </c:pt>
                <c:pt idx="2">
                  <c:v>-4587625.2984790001</c:v>
                </c:pt>
                <c:pt idx="3">
                  <c:v>-4586828.5767440004</c:v>
                </c:pt>
                <c:pt idx="4">
                  <c:v>-4586151.6901129996</c:v>
                </c:pt>
                <c:pt idx="5">
                  <c:v>-4585752.8525710003</c:v>
                </c:pt>
                <c:pt idx="6">
                  <c:v>-4585307.6776919998</c:v>
                </c:pt>
                <c:pt idx="7">
                  <c:v>-4584977.7172739999</c:v>
                </c:pt>
                <c:pt idx="8">
                  <c:v>-4584767.8603330003</c:v>
                </c:pt>
                <c:pt idx="9">
                  <c:v>-4584550.4231430003</c:v>
                </c:pt>
                <c:pt idx="10">
                  <c:v>-4584380.1853400003</c:v>
                </c:pt>
                <c:pt idx="11">
                  <c:v>-4584254.2042260002</c:v>
                </c:pt>
                <c:pt idx="12">
                  <c:v>-4584130.0941420002</c:v>
                </c:pt>
                <c:pt idx="13">
                  <c:v>-4584033.526482</c:v>
                </c:pt>
                <c:pt idx="14">
                  <c:v>-4583917.8166629998</c:v>
                </c:pt>
                <c:pt idx="15">
                  <c:v>-4583789.1875360003</c:v>
                </c:pt>
                <c:pt idx="16">
                  <c:v>-4583701.065192</c:v>
                </c:pt>
                <c:pt idx="17">
                  <c:v>-4583560.2933299998</c:v>
                </c:pt>
                <c:pt idx="18">
                  <c:v>-4583537.9274749998</c:v>
                </c:pt>
                <c:pt idx="19">
                  <c:v>-4583387.7838949999</c:v>
                </c:pt>
                <c:pt idx="20">
                  <c:v>-4583309.7603949998</c:v>
                </c:pt>
                <c:pt idx="21">
                  <c:v>-4583221.3821369996</c:v>
                </c:pt>
                <c:pt idx="22">
                  <c:v>-4583101.8259410001</c:v>
                </c:pt>
                <c:pt idx="23">
                  <c:v>-4583033.4421189995</c:v>
                </c:pt>
                <c:pt idx="24">
                  <c:v>-4583009.0425030002</c:v>
                </c:pt>
                <c:pt idx="25">
                  <c:v>-4582924.5549640004</c:v>
                </c:pt>
                <c:pt idx="26">
                  <c:v>-4582821.2723949999</c:v>
                </c:pt>
                <c:pt idx="27">
                  <c:v>-4582798.7061879998</c:v>
                </c:pt>
                <c:pt idx="28">
                  <c:v>-4582709.5077520004</c:v>
                </c:pt>
                <c:pt idx="29">
                  <c:v>-4582640.1918860003</c:v>
                </c:pt>
                <c:pt idx="30">
                  <c:v>-4582611.4561109999</c:v>
                </c:pt>
                <c:pt idx="31">
                  <c:v>-4582563.1495449999</c:v>
                </c:pt>
                <c:pt idx="32">
                  <c:v>-4582536.9335679999</c:v>
                </c:pt>
                <c:pt idx="33">
                  <c:v>-4582488.6524630003</c:v>
                </c:pt>
                <c:pt idx="34">
                  <c:v>-4582405.4540200001</c:v>
                </c:pt>
                <c:pt idx="35">
                  <c:v>-4582405.6043079998</c:v>
                </c:pt>
                <c:pt idx="36">
                  <c:v>-4582369.3082020003</c:v>
                </c:pt>
                <c:pt idx="37">
                  <c:v>-4582326.2916360004</c:v>
                </c:pt>
                <c:pt idx="38">
                  <c:v>-4582375.9085250003</c:v>
                </c:pt>
                <c:pt idx="39">
                  <c:v>-4582259.1640760005</c:v>
                </c:pt>
                <c:pt idx="40">
                  <c:v>-4582206.508773</c:v>
                </c:pt>
                <c:pt idx="41">
                  <c:v>-4582227.184537</c:v>
                </c:pt>
                <c:pt idx="42">
                  <c:v>-4582228.3820150001</c:v>
                </c:pt>
                <c:pt idx="43">
                  <c:v>-4582252.2447739998</c:v>
                </c:pt>
                <c:pt idx="44">
                  <c:v>-4582213.7478569997</c:v>
                </c:pt>
                <c:pt idx="45">
                  <c:v>-4582177.8105769996</c:v>
                </c:pt>
                <c:pt idx="46">
                  <c:v>-4582183.2901839996</c:v>
                </c:pt>
                <c:pt idx="47">
                  <c:v>-4582174.0167770004</c:v>
                </c:pt>
                <c:pt idx="48">
                  <c:v>-4582106.8131980002</c:v>
                </c:pt>
                <c:pt idx="49">
                  <c:v>-4582083.7914140001</c:v>
                </c:pt>
                <c:pt idx="50">
                  <c:v>-4582042.1227320004</c:v>
                </c:pt>
                <c:pt idx="51">
                  <c:v>-4581901.0972030004</c:v>
                </c:pt>
                <c:pt idx="52">
                  <c:v>-4581906.6605240004</c:v>
                </c:pt>
                <c:pt idx="53">
                  <c:v>-4581860.1627280004</c:v>
                </c:pt>
                <c:pt idx="54">
                  <c:v>-4581957.3684599996</c:v>
                </c:pt>
                <c:pt idx="55">
                  <c:v>-4582025.8439339995</c:v>
                </c:pt>
                <c:pt idx="56">
                  <c:v>-4582081.3218710003</c:v>
                </c:pt>
                <c:pt idx="57">
                  <c:v>-4582111.7419760004</c:v>
                </c:pt>
                <c:pt idx="58">
                  <c:v>-4582214.3298709998</c:v>
                </c:pt>
                <c:pt idx="59">
                  <c:v>-4582369.0495739998</c:v>
                </c:pt>
                <c:pt idx="60">
                  <c:v>-4582505.9597129999</c:v>
                </c:pt>
                <c:pt idx="61">
                  <c:v>-4582540.0023480002</c:v>
                </c:pt>
                <c:pt idx="62">
                  <c:v>-4582625.1735739997</c:v>
                </c:pt>
                <c:pt idx="63">
                  <c:v>-4582576.9093599999</c:v>
                </c:pt>
                <c:pt idx="64">
                  <c:v>-4582433.0199269997</c:v>
                </c:pt>
                <c:pt idx="65">
                  <c:v>-4582431.2793840002</c:v>
                </c:pt>
                <c:pt idx="66">
                  <c:v>-4582379.022539</c:v>
                </c:pt>
                <c:pt idx="67">
                  <c:v>-4582410.6189569999</c:v>
                </c:pt>
                <c:pt idx="68">
                  <c:v>-4582489.1476379996</c:v>
                </c:pt>
                <c:pt idx="69">
                  <c:v>-4582521.4954159996</c:v>
                </c:pt>
                <c:pt idx="70">
                  <c:v>-4582606.8883039998</c:v>
                </c:pt>
                <c:pt idx="71">
                  <c:v>-4582626.0750979995</c:v>
                </c:pt>
                <c:pt idx="72">
                  <c:v>-4582473.7273319997</c:v>
                </c:pt>
                <c:pt idx="73">
                  <c:v>-4582465.2370419996</c:v>
                </c:pt>
                <c:pt idx="74">
                  <c:v>-4582367.4114950001</c:v>
                </c:pt>
                <c:pt idx="75">
                  <c:v>-4582375.8223940004</c:v>
                </c:pt>
                <c:pt idx="76">
                  <c:v>-4582410.4690279998</c:v>
                </c:pt>
                <c:pt idx="77">
                  <c:v>-4582413.4168020003</c:v>
                </c:pt>
                <c:pt idx="78">
                  <c:v>-4582398.5181630002</c:v>
                </c:pt>
                <c:pt idx="79">
                  <c:v>-4582400.1541240001</c:v>
                </c:pt>
                <c:pt idx="80">
                  <c:v>-4582487.4182820003</c:v>
                </c:pt>
                <c:pt idx="81">
                  <c:v>-4582574.9354490004</c:v>
                </c:pt>
                <c:pt idx="82">
                  <c:v>-4582580.4093580004</c:v>
                </c:pt>
                <c:pt idx="83">
                  <c:v>-4582575.7594539998</c:v>
                </c:pt>
                <c:pt idx="84">
                  <c:v>-4582615.2686179997</c:v>
                </c:pt>
                <c:pt idx="85">
                  <c:v>-4582603.4539430002</c:v>
                </c:pt>
                <c:pt idx="86">
                  <c:v>-4582622.1373920003</c:v>
                </c:pt>
                <c:pt idx="87">
                  <c:v>-4582632.9419590002</c:v>
                </c:pt>
                <c:pt idx="88">
                  <c:v>-4582676.6792529998</c:v>
                </c:pt>
                <c:pt idx="89">
                  <c:v>-4582740.6353719998</c:v>
                </c:pt>
                <c:pt idx="90">
                  <c:v>-4582699.1923820004</c:v>
                </c:pt>
                <c:pt idx="91">
                  <c:v>-4582659.0318320002</c:v>
                </c:pt>
                <c:pt idx="92">
                  <c:v>-4582658.4142180001</c:v>
                </c:pt>
                <c:pt idx="93">
                  <c:v>-4582577.2433770001</c:v>
                </c:pt>
                <c:pt idx="94">
                  <c:v>-4582550.4599040002</c:v>
                </c:pt>
                <c:pt idx="95">
                  <c:v>-4582543.9469489995</c:v>
                </c:pt>
                <c:pt idx="96">
                  <c:v>-4582490.4233010001</c:v>
                </c:pt>
                <c:pt idx="97">
                  <c:v>-4582519.6906120004</c:v>
                </c:pt>
                <c:pt idx="98">
                  <c:v>-4582606.422483</c:v>
                </c:pt>
                <c:pt idx="99">
                  <c:v>-4582600.2514000004</c:v>
                </c:pt>
                <c:pt idx="100">
                  <c:v>-4582682.1593110003</c:v>
                </c:pt>
                <c:pt idx="101">
                  <c:v>-4582730.116684</c:v>
                </c:pt>
                <c:pt idx="102">
                  <c:v>-4582722.7931209998</c:v>
                </c:pt>
                <c:pt idx="103">
                  <c:v>-4582700.4986180002</c:v>
                </c:pt>
                <c:pt idx="104">
                  <c:v>-4582740.5606720001</c:v>
                </c:pt>
                <c:pt idx="105">
                  <c:v>-4582737.9991560001</c:v>
                </c:pt>
                <c:pt idx="106">
                  <c:v>-4582746.8206270002</c:v>
                </c:pt>
                <c:pt idx="107">
                  <c:v>-4582709.0707090003</c:v>
                </c:pt>
                <c:pt idx="108">
                  <c:v>-4582677.9420689996</c:v>
                </c:pt>
                <c:pt idx="109">
                  <c:v>-4582707.0849299999</c:v>
                </c:pt>
                <c:pt idx="110">
                  <c:v>-4582739.8945709998</c:v>
                </c:pt>
                <c:pt idx="111">
                  <c:v>-4582765.2035579998</c:v>
                </c:pt>
                <c:pt idx="112">
                  <c:v>-4582811.3191290004</c:v>
                </c:pt>
                <c:pt idx="113">
                  <c:v>-4582811.076688</c:v>
                </c:pt>
                <c:pt idx="114">
                  <c:v>-4582810.195603</c:v>
                </c:pt>
                <c:pt idx="115">
                  <c:v>-4582818.1015720004</c:v>
                </c:pt>
                <c:pt idx="116">
                  <c:v>-4582788.957188</c:v>
                </c:pt>
                <c:pt idx="117">
                  <c:v>-4582787.6734039998</c:v>
                </c:pt>
                <c:pt idx="118">
                  <c:v>-4582761.4179429999</c:v>
                </c:pt>
                <c:pt idx="119">
                  <c:v>-4582812.2000949997</c:v>
                </c:pt>
                <c:pt idx="120">
                  <c:v>-4582801.1608539997</c:v>
                </c:pt>
                <c:pt idx="121">
                  <c:v>-4582793.5339900004</c:v>
                </c:pt>
                <c:pt idx="122">
                  <c:v>-4582838.1303239996</c:v>
                </c:pt>
                <c:pt idx="123">
                  <c:v>-4582819.4574480001</c:v>
                </c:pt>
                <c:pt idx="124">
                  <c:v>-4582846.5628140001</c:v>
                </c:pt>
                <c:pt idx="125">
                  <c:v>-4582835.8786810003</c:v>
                </c:pt>
                <c:pt idx="126">
                  <c:v>-4582835.0271749999</c:v>
                </c:pt>
                <c:pt idx="127">
                  <c:v>-4582804.8070970001</c:v>
                </c:pt>
                <c:pt idx="128">
                  <c:v>-4582807.4481610004</c:v>
                </c:pt>
                <c:pt idx="129">
                  <c:v>-4582824.0489210002</c:v>
                </c:pt>
                <c:pt idx="130">
                  <c:v>-4582846.4701680001</c:v>
                </c:pt>
                <c:pt idx="131">
                  <c:v>-4582853.9661769997</c:v>
                </c:pt>
                <c:pt idx="132">
                  <c:v>-4582900.6559680002</c:v>
                </c:pt>
                <c:pt idx="133">
                  <c:v>-4582825.0146369999</c:v>
                </c:pt>
                <c:pt idx="134">
                  <c:v>-4582855.5308659999</c:v>
                </c:pt>
                <c:pt idx="135">
                  <c:v>-4582867.0468269996</c:v>
                </c:pt>
                <c:pt idx="136">
                  <c:v>-4582835.4465319999</c:v>
                </c:pt>
                <c:pt idx="137">
                  <c:v>-4582815.1100080004</c:v>
                </c:pt>
                <c:pt idx="138">
                  <c:v>-4582853.2848230004</c:v>
                </c:pt>
                <c:pt idx="139">
                  <c:v>-4582846.2217929997</c:v>
                </c:pt>
                <c:pt idx="140">
                  <c:v>-4582857.9237230001</c:v>
                </c:pt>
                <c:pt idx="141">
                  <c:v>-4582865.678874</c:v>
                </c:pt>
                <c:pt idx="142">
                  <c:v>-4582853.7458509998</c:v>
                </c:pt>
                <c:pt idx="143">
                  <c:v>-4582884.2622769997</c:v>
                </c:pt>
                <c:pt idx="144">
                  <c:v>-4582900.7564610001</c:v>
                </c:pt>
                <c:pt idx="145">
                  <c:v>-4582881.9739030004</c:v>
                </c:pt>
                <c:pt idx="146">
                  <c:v>-4582894.8945939997</c:v>
                </c:pt>
                <c:pt idx="147">
                  <c:v>-4582903.2236169996</c:v>
                </c:pt>
                <c:pt idx="148">
                  <c:v>-4582853.1186629999</c:v>
                </c:pt>
                <c:pt idx="149">
                  <c:v>-4582872.189053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05-9249-B80A-7AA6966A49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103039"/>
        <c:axId val="198653967"/>
      </c:scatterChart>
      <c:valAx>
        <c:axId val="211103039"/>
        <c:scaling>
          <c:orientation val="minMax"/>
          <c:max val="8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653967"/>
        <c:crosses val="autoZero"/>
        <c:crossBetween val="midCat"/>
      </c:valAx>
      <c:valAx>
        <c:axId val="1986539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103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'300'!$Z$183:$Z$332</c:f>
              <c:numCache>
                <c:formatCode>General</c:formatCode>
                <c:ptCount val="150"/>
              </c:numCache>
            </c:numRef>
          </c:xVal>
          <c:yVal>
            <c:numRef>
              <c:f>'300'!$AC$183:$AC$332</c:f>
              <c:numCache>
                <c:formatCode>General</c:formatCode>
                <c:ptCount val="15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53-9442-AD02-9E87871E71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103039"/>
        <c:axId val="198653967"/>
      </c:scatterChart>
      <c:valAx>
        <c:axId val="211103039"/>
        <c:scaling>
          <c:orientation val="minMax"/>
          <c:max val="8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653967"/>
        <c:crosses val="autoZero"/>
        <c:crossBetween val="midCat"/>
      </c:valAx>
      <c:valAx>
        <c:axId val="1986539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103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5772397200349956"/>
                  <c:y val="-0.32869823563721201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'300_0.005'!$D$164:$D$169</c:f>
              <c:numCache>
                <c:formatCode>General</c:formatCode>
                <c:ptCount val="6"/>
                <c:pt idx="0">
                  <c:v>4.9302140526384153E+20</c:v>
                </c:pt>
                <c:pt idx="1">
                  <c:v>5.9162568631660996E+20</c:v>
                </c:pt>
                <c:pt idx="2">
                  <c:v>6.902299673693782E+20</c:v>
                </c:pt>
                <c:pt idx="3">
                  <c:v>7.8883424842214657E+20</c:v>
                </c:pt>
                <c:pt idx="4">
                  <c:v>8.8743852947491481E+20</c:v>
                </c:pt>
                <c:pt idx="5">
                  <c:v>9.8604281052768305E+20</c:v>
                </c:pt>
              </c:numCache>
            </c:numRef>
          </c:xVal>
          <c:yVal>
            <c:numRef>
              <c:f>'300_0.005'!$E$164:$E$169</c:f>
              <c:numCache>
                <c:formatCode>General</c:formatCode>
                <c:ptCount val="6"/>
                <c:pt idx="0">
                  <c:v>2.0077079999999997E-21</c:v>
                </c:pt>
                <c:pt idx="1">
                  <c:v>2.8011835000000005E-21</c:v>
                </c:pt>
                <c:pt idx="2">
                  <c:v>3.5518764999999994E-21</c:v>
                </c:pt>
                <c:pt idx="3">
                  <c:v>4.1939965000000001E-21</c:v>
                </c:pt>
                <c:pt idx="4">
                  <c:v>4.4683159999999999E-21</c:v>
                </c:pt>
                <c:pt idx="5">
                  <c:v>5.5694770000000001E-21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EE-D74C-B8EC-74F317CD2A79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7161286089238845"/>
                  <c:y val="-0.41319590259550887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'300_0.005'!$D$164:$D$169</c:f>
              <c:numCache>
                <c:formatCode>General</c:formatCode>
                <c:ptCount val="6"/>
                <c:pt idx="0">
                  <c:v>4.9302140526384153E+20</c:v>
                </c:pt>
                <c:pt idx="1">
                  <c:v>5.9162568631660996E+20</c:v>
                </c:pt>
                <c:pt idx="2">
                  <c:v>6.902299673693782E+20</c:v>
                </c:pt>
                <c:pt idx="3">
                  <c:v>7.8883424842214657E+20</c:v>
                </c:pt>
                <c:pt idx="4">
                  <c:v>8.8743852947491481E+20</c:v>
                </c:pt>
                <c:pt idx="5">
                  <c:v>9.8604281052768305E+20</c:v>
                </c:pt>
              </c:numCache>
            </c:numRef>
          </c:xVal>
          <c:yVal>
            <c:numRef>
              <c:f>'300_0.005'!$F$164:$F$169</c:f>
              <c:numCache>
                <c:formatCode>General</c:formatCode>
                <c:ptCount val="6"/>
                <c:pt idx="0">
                  <c:v>2.1084744999999999E-21</c:v>
                </c:pt>
                <c:pt idx="1">
                  <c:v>2.9271334999999996E-21</c:v>
                </c:pt>
                <c:pt idx="2">
                  <c:v>3.7476954999999999E-21</c:v>
                </c:pt>
                <c:pt idx="3">
                  <c:v>4.3528420000000002E-21</c:v>
                </c:pt>
                <c:pt idx="4">
                  <c:v>4.6245399999999994E-21</c:v>
                </c:pt>
                <c:pt idx="5">
                  <c:v>5.6128290000000011E-21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5EE-D74C-B8EC-74F317CD2A79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6327952755905509"/>
                  <c:y val="-8.6017424905220186E-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'300_0.005'!$D$164:$D$169</c:f>
              <c:numCache>
                <c:formatCode>General</c:formatCode>
                <c:ptCount val="6"/>
                <c:pt idx="0">
                  <c:v>4.9302140526384153E+20</c:v>
                </c:pt>
                <c:pt idx="1">
                  <c:v>5.9162568631660996E+20</c:v>
                </c:pt>
                <c:pt idx="2">
                  <c:v>6.902299673693782E+20</c:v>
                </c:pt>
                <c:pt idx="3">
                  <c:v>7.8883424842214657E+20</c:v>
                </c:pt>
                <c:pt idx="4">
                  <c:v>8.8743852947491481E+20</c:v>
                </c:pt>
                <c:pt idx="5">
                  <c:v>9.8604281052768305E+20</c:v>
                </c:pt>
              </c:numCache>
            </c:numRef>
          </c:xVal>
          <c:yVal>
            <c:numRef>
              <c:f>'300_0.005'!$G$164:$G$169</c:f>
              <c:numCache>
                <c:formatCode>General</c:formatCode>
                <c:ptCount val="6"/>
                <c:pt idx="0">
                  <c:v>6.2151114999999984E-21</c:v>
                </c:pt>
                <c:pt idx="1">
                  <c:v>8.7013394999999985E-21</c:v>
                </c:pt>
                <c:pt idx="2">
                  <c:v>1.0997381499999999E-20</c:v>
                </c:pt>
                <c:pt idx="3">
                  <c:v>1.4712851000000001E-20</c:v>
                </c:pt>
                <c:pt idx="4">
                  <c:v>1.293984E-20</c:v>
                </c:pt>
                <c:pt idx="5">
                  <c:v>1.6568294999999998E-20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5EE-D74C-B8EC-74F317CD2A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0076896"/>
        <c:axId val="888406720"/>
      </c:scatterChart>
      <c:valAx>
        <c:axId val="1280076896"/>
        <c:scaling>
          <c:orientation val="minMax"/>
          <c:max val="1E+21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406720"/>
        <c:crosses val="autoZero"/>
        <c:crossBetween val="midCat"/>
      </c:valAx>
      <c:valAx>
        <c:axId val="8884067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076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'300'!$M$183:$M$332</c:f>
              <c:numCache>
                <c:formatCode>General</c:formatCode>
                <c:ptCount val="150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  <c:pt idx="10">
                  <c:v>0.54999999999999993</c:v>
                </c:pt>
                <c:pt idx="11">
                  <c:v>0.6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0.75000000000000011</c:v>
                </c:pt>
                <c:pt idx="15">
                  <c:v>0.80000000000000016</c:v>
                </c:pt>
                <c:pt idx="16">
                  <c:v>0.8500000000000002</c:v>
                </c:pt>
                <c:pt idx="17">
                  <c:v>0.90000000000000024</c:v>
                </c:pt>
                <c:pt idx="18">
                  <c:v>0.95000000000000029</c:v>
                </c:pt>
                <c:pt idx="19">
                  <c:v>1.0000000000000002</c:v>
                </c:pt>
                <c:pt idx="20">
                  <c:v>1.0500000000000003</c:v>
                </c:pt>
                <c:pt idx="21">
                  <c:v>1.1000000000000003</c:v>
                </c:pt>
                <c:pt idx="22">
                  <c:v>1.1500000000000004</c:v>
                </c:pt>
                <c:pt idx="23">
                  <c:v>1.2000000000000004</c:v>
                </c:pt>
                <c:pt idx="24">
                  <c:v>1.2500000000000004</c:v>
                </c:pt>
                <c:pt idx="25">
                  <c:v>1.3000000000000005</c:v>
                </c:pt>
                <c:pt idx="26">
                  <c:v>1.3500000000000005</c:v>
                </c:pt>
                <c:pt idx="27">
                  <c:v>1.4000000000000006</c:v>
                </c:pt>
                <c:pt idx="28">
                  <c:v>1.4500000000000006</c:v>
                </c:pt>
                <c:pt idx="29">
                  <c:v>1.5000000000000007</c:v>
                </c:pt>
                <c:pt idx="30">
                  <c:v>1.5500000000000007</c:v>
                </c:pt>
                <c:pt idx="31">
                  <c:v>1.6000000000000008</c:v>
                </c:pt>
                <c:pt idx="32">
                  <c:v>1.6500000000000008</c:v>
                </c:pt>
                <c:pt idx="33">
                  <c:v>1.7000000000000008</c:v>
                </c:pt>
                <c:pt idx="34">
                  <c:v>1.7500000000000009</c:v>
                </c:pt>
                <c:pt idx="35">
                  <c:v>1.8000000000000009</c:v>
                </c:pt>
                <c:pt idx="36">
                  <c:v>1.850000000000001</c:v>
                </c:pt>
                <c:pt idx="37">
                  <c:v>1.900000000000001</c:v>
                </c:pt>
                <c:pt idx="38">
                  <c:v>1.9500000000000011</c:v>
                </c:pt>
                <c:pt idx="39">
                  <c:v>2.0000000000000009</c:v>
                </c:pt>
                <c:pt idx="40">
                  <c:v>2.0500000000000007</c:v>
                </c:pt>
                <c:pt idx="41">
                  <c:v>2.1000000000000005</c:v>
                </c:pt>
                <c:pt idx="42">
                  <c:v>2.1500000000000004</c:v>
                </c:pt>
                <c:pt idx="43">
                  <c:v>2.2000000000000002</c:v>
                </c:pt>
                <c:pt idx="44">
                  <c:v>2.25</c:v>
                </c:pt>
                <c:pt idx="45">
                  <c:v>2.2999999999999998</c:v>
                </c:pt>
                <c:pt idx="46">
                  <c:v>2.3499999999999996</c:v>
                </c:pt>
                <c:pt idx="47">
                  <c:v>2.3999999999999995</c:v>
                </c:pt>
                <c:pt idx="48">
                  <c:v>2.4499999999999993</c:v>
                </c:pt>
                <c:pt idx="49">
                  <c:v>2.4999999999999991</c:v>
                </c:pt>
                <c:pt idx="50">
                  <c:v>2.9999999999999991</c:v>
                </c:pt>
                <c:pt idx="51">
                  <c:v>3.4999999999999991</c:v>
                </c:pt>
                <c:pt idx="52">
                  <c:v>3.9999999999999991</c:v>
                </c:pt>
                <c:pt idx="53">
                  <c:v>4.4999999999999991</c:v>
                </c:pt>
                <c:pt idx="54">
                  <c:v>4.9999999999999991</c:v>
                </c:pt>
                <c:pt idx="55">
                  <c:v>5.4999999999999991</c:v>
                </c:pt>
                <c:pt idx="56">
                  <c:v>5.9999999999999991</c:v>
                </c:pt>
                <c:pt idx="57">
                  <c:v>6.4999999999999991</c:v>
                </c:pt>
                <c:pt idx="58">
                  <c:v>6.9999999999999991</c:v>
                </c:pt>
                <c:pt idx="59">
                  <c:v>7.4999999999999991</c:v>
                </c:pt>
                <c:pt idx="60">
                  <c:v>7.9999999999999991</c:v>
                </c:pt>
                <c:pt idx="61">
                  <c:v>8.5</c:v>
                </c:pt>
                <c:pt idx="62">
                  <c:v>9</c:v>
                </c:pt>
                <c:pt idx="63">
                  <c:v>9.5</c:v>
                </c:pt>
                <c:pt idx="64">
                  <c:v>10</c:v>
                </c:pt>
                <c:pt idx="65">
                  <c:v>10.5</c:v>
                </c:pt>
                <c:pt idx="66">
                  <c:v>11</c:v>
                </c:pt>
                <c:pt idx="67">
                  <c:v>11.5</c:v>
                </c:pt>
                <c:pt idx="68">
                  <c:v>12</c:v>
                </c:pt>
                <c:pt idx="69">
                  <c:v>12.5</c:v>
                </c:pt>
                <c:pt idx="70">
                  <c:v>13</c:v>
                </c:pt>
                <c:pt idx="71">
                  <c:v>13.5</c:v>
                </c:pt>
                <c:pt idx="72">
                  <c:v>14</c:v>
                </c:pt>
                <c:pt idx="73">
                  <c:v>14.5</c:v>
                </c:pt>
                <c:pt idx="74">
                  <c:v>15</c:v>
                </c:pt>
                <c:pt idx="75">
                  <c:v>15.5</c:v>
                </c:pt>
                <c:pt idx="76">
                  <c:v>16</c:v>
                </c:pt>
                <c:pt idx="77">
                  <c:v>16.5</c:v>
                </c:pt>
                <c:pt idx="78">
                  <c:v>17</c:v>
                </c:pt>
                <c:pt idx="79">
                  <c:v>17.5</c:v>
                </c:pt>
                <c:pt idx="80">
                  <c:v>18</c:v>
                </c:pt>
                <c:pt idx="81">
                  <c:v>18.5</c:v>
                </c:pt>
                <c:pt idx="82">
                  <c:v>19</c:v>
                </c:pt>
                <c:pt idx="83">
                  <c:v>19.5</c:v>
                </c:pt>
                <c:pt idx="84">
                  <c:v>20</c:v>
                </c:pt>
                <c:pt idx="85">
                  <c:v>20.5</c:v>
                </c:pt>
                <c:pt idx="86">
                  <c:v>21</c:v>
                </c:pt>
                <c:pt idx="87">
                  <c:v>21.5</c:v>
                </c:pt>
                <c:pt idx="88">
                  <c:v>22</c:v>
                </c:pt>
                <c:pt idx="89">
                  <c:v>22.5</c:v>
                </c:pt>
                <c:pt idx="90">
                  <c:v>23</c:v>
                </c:pt>
                <c:pt idx="91">
                  <c:v>23.5</c:v>
                </c:pt>
                <c:pt idx="92">
                  <c:v>24</c:v>
                </c:pt>
                <c:pt idx="93">
                  <c:v>24.5</c:v>
                </c:pt>
                <c:pt idx="94">
                  <c:v>25</c:v>
                </c:pt>
                <c:pt idx="95">
                  <c:v>25.5</c:v>
                </c:pt>
                <c:pt idx="96">
                  <c:v>26</c:v>
                </c:pt>
                <c:pt idx="97">
                  <c:v>26.5</c:v>
                </c:pt>
                <c:pt idx="98">
                  <c:v>27</c:v>
                </c:pt>
                <c:pt idx="99">
                  <c:v>27.5</c:v>
                </c:pt>
                <c:pt idx="100">
                  <c:v>28.5</c:v>
                </c:pt>
                <c:pt idx="101">
                  <c:v>29.5</c:v>
                </c:pt>
                <c:pt idx="102">
                  <c:v>30.5</c:v>
                </c:pt>
                <c:pt idx="103">
                  <c:v>31.5</c:v>
                </c:pt>
                <c:pt idx="104">
                  <c:v>32.5</c:v>
                </c:pt>
                <c:pt idx="105">
                  <c:v>33.5</c:v>
                </c:pt>
                <c:pt idx="106">
                  <c:v>34.5</c:v>
                </c:pt>
                <c:pt idx="107">
                  <c:v>35.5</c:v>
                </c:pt>
                <c:pt idx="108">
                  <c:v>36.5</c:v>
                </c:pt>
                <c:pt idx="109">
                  <c:v>37.5</c:v>
                </c:pt>
                <c:pt idx="110">
                  <c:v>38.5</c:v>
                </c:pt>
                <c:pt idx="111">
                  <c:v>39.5</c:v>
                </c:pt>
                <c:pt idx="112">
                  <c:v>40.5</c:v>
                </c:pt>
                <c:pt idx="113">
                  <c:v>41.5</c:v>
                </c:pt>
                <c:pt idx="114">
                  <c:v>42.5</c:v>
                </c:pt>
                <c:pt idx="115">
                  <c:v>43.5</c:v>
                </c:pt>
                <c:pt idx="116">
                  <c:v>44.5</c:v>
                </c:pt>
                <c:pt idx="117">
                  <c:v>45.5</c:v>
                </c:pt>
                <c:pt idx="118">
                  <c:v>46.5</c:v>
                </c:pt>
                <c:pt idx="119">
                  <c:v>47.5</c:v>
                </c:pt>
                <c:pt idx="120">
                  <c:v>48.5</c:v>
                </c:pt>
                <c:pt idx="121">
                  <c:v>49.5</c:v>
                </c:pt>
                <c:pt idx="122">
                  <c:v>50.5</c:v>
                </c:pt>
                <c:pt idx="123">
                  <c:v>51.5</c:v>
                </c:pt>
                <c:pt idx="124">
                  <c:v>52.5</c:v>
                </c:pt>
                <c:pt idx="125">
                  <c:v>53.5</c:v>
                </c:pt>
                <c:pt idx="126">
                  <c:v>54.5</c:v>
                </c:pt>
                <c:pt idx="127">
                  <c:v>55.5</c:v>
                </c:pt>
                <c:pt idx="128">
                  <c:v>56.5</c:v>
                </c:pt>
                <c:pt idx="129">
                  <c:v>57.5</c:v>
                </c:pt>
                <c:pt idx="130">
                  <c:v>58.5</c:v>
                </c:pt>
                <c:pt idx="131">
                  <c:v>59.5</c:v>
                </c:pt>
                <c:pt idx="132">
                  <c:v>60.5</c:v>
                </c:pt>
                <c:pt idx="133">
                  <c:v>61.5</c:v>
                </c:pt>
                <c:pt idx="134">
                  <c:v>62.5</c:v>
                </c:pt>
                <c:pt idx="135">
                  <c:v>63.5</c:v>
                </c:pt>
                <c:pt idx="136">
                  <c:v>64.5</c:v>
                </c:pt>
                <c:pt idx="137">
                  <c:v>65.5</c:v>
                </c:pt>
                <c:pt idx="138">
                  <c:v>66.5</c:v>
                </c:pt>
                <c:pt idx="139">
                  <c:v>67.5</c:v>
                </c:pt>
                <c:pt idx="140">
                  <c:v>68.5</c:v>
                </c:pt>
                <c:pt idx="141">
                  <c:v>69.5</c:v>
                </c:pt>
                <c:pt idx="142">
                  <c:v>70.5</c:v>
                </c:pt>
                <c:pt idx="143">
                  <c:v>71.5</c:v>
                </c:pt>
                <c:pt idx="144">
                  <c:v>72.5</c:v>
                </c:pt>
                <c:pt idx="145">
                  <c:v>73.5</c:v>
                </c:pt>
                <c:pt idx="146">
                  <c:v>74.5</c:v>
                </c:pt>
                <c:pt idx="147">
                  <c:v>75.5</c:v>
                </c:pt>
                <c:pt idx="148">
                  <c:v>76.5</c:v>
                </c:pt>
                <c:pt idx="149">
                  <c:v>77.5</c:v>
                </c:pt>
              </c:numCache>
            </c:numRef>
          </c:xVal>
          <c:yVal>
            <c:numRef>
              <c:f>'300'!$P$183:$P$332</c:f>
              <c:numCache>
                <c:formatCode>General</c:formatCode>
                <c:ptCount val="150"/>
                <c:pt idx="0">
                  <c:v>-4589226.0235409997</c:v>
                </c:pt>
                <c:pt idx="1">
                  <c:v>-4588280.1087100003</c:v>
                </c:pt>
                <c:pt idx="2">
                  <c:v>-4587625.2984790001</c:v>
                </c:pt>
                <c:pt idx="3">
                  <c:v>-4586828.5767440004</c:v>
                </c:pt>
                <c:pt idx="4">
                  <c:v>-4586151.6901129996</c:v>
                </c:pt>
                <c:pt idx="5">
                  <c:v>-4585752.8525710003</c:v>
                </c:pt>
                <c:pt idx="6">
                  <c:v>-4585307.6776919998</c:v>
                </c:pt>
                <c:pt idx="7">
                  <c:v>-4584977.7172739999</c:v>
                </c:pt>
                <c:pt idx="8">
                  <c:v>-4584767.8603330003</c:v>
                </c:pt>
                <c:pt idx="9">
                  <c:v>-4584550.4231430003</c:v>
                </c:pt>
                <c:pt idx="10">
                  <c:v>-4584380.1853400003</c:v>
                </c:pt>
                <c:pt idx="11">
                  <c:v>-4584254.2042260002</c:v>
                </c:pt>
                <c:pt idx="12">
                  <c:v>-4584130.0941420002</c:v>
                </c:pt>
                <c:pt idx="13">
                  <c:v>-4584033.526482</c:v>
                </c:pt>
                <c:pt idx="14">
                  <c:v>-4583917.8166629998</c:v>
                </c:pt>
                <c:pt idx="15">
                  <c:v>-4583789.1875360003</c:v>
                </c:pt>
                <c:pt idx="16">
                  <c:v>-4583701.065192</c:v>
                </c:pt>
                <c:pt idx="17">
                  <c:v>-4583560.2933299998</c:v>
                </c:pt>
                <c:pt idx="18">
                  <c:v>-4583537.9274749998</c:v>
                </c:pt>
                <c:pt idx="19">
                  <c:v>-4583387.7838949999</c:v>
                </c:pt>
                <c:pt idx="20">
                  <c:v>-4583309.7603949998</c:v>
                </c:pt>
                <c:pt idx="21">
                  <c:v>-4583221.3821369996</c:v>
                </c:pt>
                <c:pt idx="22">
                  <c:v>-4583101.8259410001</c:v>
                </c:pt>
                <c:pt idx="23">
                  <c:v>-4583033.4421189995</c:v>
                </c:pt>
                <c:pt idx="24">
                  <c:v>-4583009.0425030002</c:v>
                </c:pt>
                <c:pt idx="25">
                  <c:v>-4582924.5549640004</c:v>
                </c:pt>
                <c:pt idx="26">
                  <c:v>-4582821.2723949999</c:v>
                </c:pt>
                <c:pt idx="27">
                  <c:v>-4582798.7061879998</c:v>
                </c:pt>
                <c:pt idx="28">
                  <c:v>-4582709.5077520004</c:v>
                </c:pt>
                <c:pt idx="29">
                  <c:v>-4582640.1918860003</c:v>
                </c:pt>
                <c:pt idx="30">
                  <c:v>-4582611.4561109999</c:v>
                </c:pt>
                <c:pt idx="31">
                  <c:v>-4582563.1495449999</c:v>
                </c:pt>
                <c:pt idx="32">
                  <c:v>-4582536.9335679999</c:v>
                </c:pt>
                <c:pt idx="33">
                  <c:v>-4582488.6524630003</c:v>
                </c:pt>
                <c:pt idx="34">
                  <c:v>-4582405.4540200001</c:v>
                </c:pt>
                <c:pt idx="35">
                  <c:v>-4582405.6043079998</c:v>
                </c:pt>
                <c:pt idx="36">
                  <c:v>-4582369.3082020003</c:v>
                </c:pt>
                <c:pt idx="37">
                  <c:v>-4582326.2916360004</c:v>
                </c:pt>
                <c:pt idx="38">
                  <c:v>-4582375.9085250003</c:v>
                </c:pt>
                <c:pt idx="39">
                  <c:v>-4582259.1640760005</c:v>
                </c:pt>
                <c:pt idx="40">
                  <c:v>-4582206.508773</c:v>
                </c:pt>
                <c:pt idx="41">
                  <c:v>-4582227.184537</c:v>
                </c:pt>
                <c:pt idx="42">
                  <c:v>-4582228.3820150001</c:v>
                </c:pt>
                <c:pt idx="43">
                  <c:v>-4582252.2447739998</c:v>
                </c:pt>
                <c:pt idx="44">
                  <c:v>-4582213.7478569997</c:v>
                </c:pt>
                <c:pt idx="45">
                  <c:v>-4582177.8105769996</c:v>
                </c:pt>
                <c:pt idx="46">
                  <c:v>-4582183.2901839996</c:v>
                </c:pt>
                <c:pt idx="47">
                  <c:v>-4582174.0167770004</c:v>
                </c:pt>
                <c:pt idx="48">
                  <c:v>-4582106.8131980002</c:v>
                </c:pt>
                <c:pt idx="49">
                  <c:v>-4582083.7914140001</c:v>
                </c:pt>
                <c:pt idx="50">
                  <c:v>-4582042.1227320004</c:v>
                </c:pt>
                <c:pt idx="51">
                  <c:v>-4581901.0972030004</c:v>
                </c:pt>
                <c:pt idx="52">
                  <c:v>-4581906.6605240004</c:v>
                </c:pt>
                <c:pt idx="53">
                  <c:v>-4581860.1627280004</c:v>
                </c:pt>
                <c:pt idx="54">
                  <c:v>-4581957.3684599996</c:v>
                </c:pt>
                <c:pt idx="55">
                  <c:v>-4582025.8439339995</c:v>
                </c:pt>
                <c:pt idx="56">
                  <c:v>-4582081.3218710003</c:v>
                </c:pt>
                <c:pt idx="57">
                  <c:v>-4582111.7419760004</c:v>
                </c:pt>
                <c:pt idx="58">
                  <c:v>-4582214.3298709998</c:v>
                </c:pt>
                <c:pt idx="59">
                  <c:v>-4582369.0495739998</c:v>
                </c:pt>
                <c:pt idx="60">
                  <c:v>-4582505.9597129999</c:v>
                </c:pt>
                <c:pt idx="61">
                  <c:v>-4582540.0023480002</c:v>
                </c:pt>
                <c:pt idx="62">
                  <c:v>-4582625.1735739997</c:v>
                </c:pt>
                <c:pt idx="63">
                  <c:v>-4582576.9093599999</c:v>
                </c:pt>
                <c:pt idx="64">
                  <c:v>-4582433.0199269997</c:v>
                </c:pt>
                <c:pt idx="65">
                  <c:v>-4582431.2793840002</c:v>
                </c:pt>
                <c:pt idx="66">
                  <c:v>-4582379.022539</c:v>
                </c:pt>
                <c:pt idx="67">
                  <c:v>-4582410.6189569999</c:v>
                </c:pt>
                <c:pt idx="68">
                  <c:v>-4582489.1476379996</c:v>
                </c:pt>
                <c:pt idx="69">
                  <c:v>-4582521.4954159996</c:v>
                </c:pt>
                <c:pt idx="70">
                  <c:v>-4582606.8883039998</c:v>
                </c:pt>
                <c:pt idx="71">
                  <c:v>-4582626.0750979995</c:v>
                </c:pt>
                <c:pt idx="72">
                  <c:v>-4582473.7273319997</c:v>
                </c:pt>
                <c:pt idx="73">
                  <c:v>-4582465.2370419996</c:v>
                </c:pt>
                <c:pt idx="74">
                  <c:v>-4582367.4114950001</c:v>
                </c:pt>
                <c:pt idx="75">
                  <c:v>-4582375.8223940004</c:v>
                </c:pt>
                <c:pt idx="76">
                  <c:v>-4582410.4690279998</c:v>
                </c:pt>
                <c:pt idx="77">
                  <c:v>-4582413.4168020003</c:v>
                </c:pt>
                <c:pt idx="78">
                  <c:v>-4582398.5181630002</c:v>
                </c:pt>
                <c:pt idx="79">
                  <c:v>-4582400.1541240001</c:v>
                </c:pt>
                <c:pt idx="80">
                  <c:v>-4582487.4182820003</c:v>
                </c:pt>
                <c:pt idx="81">
                  <c:v>-4582574.9354490004</c:v>
                </c:pt>
                <c:pt idx="82">
                  <c:v>-4582580.4093580004</c:v>
                </c:pt>
                <c:pt idx="83">
                  <c:v>-4582575.7594539998</c:v>
                </c:pt>
                <c:pt idx="84">
                  <c:v>-4582615.2686179997</c:v>
                </c:pt>
                <c:pt idx="85">
                  <c:v>-4582603.4539430002</c:v>
                </c:pt>
                <c:pt idx="86">
                  <c:v>-4582622.1373920003</c:v>
                </c:pt>
                <c:pt idx="87">
                  <c:v>-4582632.9419590002</c:v>
                </c:pt>
                <c:pt idx="88">
                  <c:v>-4582676.6792529998</c:v>
                </c:pt>
                <c:pt idx="89">
                  <c:v>-4582740.6353719998</c:v>
                </c:pt>
                <c:pt idx="90">
                  <c:v>-4582699.1923820004</c:v>
                </c:pt>
                <c:pt idx="91">
                  <c:v>-4582659.0318320002</c:v>
                </c:pt>
                <c:pt idx="92">
                  <c:v>-4582658.4142180001</c:v>
                </c:pt>
                <c:pt idx="93">
                  <c:v>-4582577.2433770001</c:v>
                </c:pt>
                <c:pt idx="94">
                  <c:v>-4582550.4599040002</c:v>
                </c:pt>
                <c:pt idx="95">
                  <c:v>-4582543.9469489995</c:v>
                </c:pt>
                <c:pt idx="96">
                  <c:v>-4582490.4233010001</c:v>
                </c:pt>
                <c:pt idx="97">
                  <c:v>-4582519.6906120004</c:v>
                </c:pt>
                <c:pt idx="98">
                  <c:v>-4582606.422483</c:v>
                </c:pt>
                <c:pt idx="99">
                  <c:v>-4582600.2514000004</c:v>
                </c:pt>
                <c:pt idx="100">
                  <c:v>-4582682.1593110003</c:v>
                </c:pt>
                <c:pt idx="101">
                  <c:v>-4582730.116684</c:v>
                </c:pt>
                <c:pt idx="102">
                  <c:v>-4582722.7931209998</c:v>
                </c:pt>
                <c:pt idx="103">
                  <c:v>-4582700.4986180002</c:v>
                </c:pt>
                <c:pt idx="104">
                  <c:v>-4582740.5606720001</c:v>
                </c:pt>
                <c:pt idx="105">
                  <c:v>-4582737.9991560001</c:v>
                </c:pt>
                <c:pt idx="106">
                  <c:v>-4582746.8206270002</c:v>
                </c:pt>
                <c:pt idx="107">
                  <c:v>-4582709.0707090003</c:v>
                </c:pt>
                <c:pt idx="108">
                  <c:v>-4582677.9420689996</c:v>
                </c:pt>
                <c:pt idx="109">
                  <c:v>-4582707.0849299999</c:v>
                </c:pt>
                <c:pt idx="110">
                  <c:v>-4582739.8945709998</c:v>
                </c:pt>
                <c:pt idx="111">
                  <c:v>-4582765.2035579998</c:v>
                </c:pt>
                <c:pt idx="112">
                  <c:v>-4582811.3191290004</c:v>
                </c:pt>
                <c:pt idx="113">
                  <c:v>-4582811.076688</c:v>
                </c:pt>
                <c:pt idx="114">
                  <c:v>-4582810.195603</c:v>
                </c:pt>
                <c:pt idx="115">
                  <c:v>-4582818.1015720004</c:v>
                </c:pt>
                <c:pt idx="116">
                  <c:v>-4582788.957188</c:v>
                </c:pt>
                <c:pt idx="117">
                  <c:v>-4582787.6734039998</c:v>
                </c:pt>
                <c:pt idx="118">
                  <c:v>-4582761.4179429999</c:v>
                </c:pt>
                <c:pt idx="119">
                  <c:v>-4582812.2000949997</c:v>
                </c:pt>
                <c:pt idx="120">
                  <c:v>-4582801.1608539997</c:v>
                </c:pt>
                <c:pt idx="121">
                  <c:v>-4582793.5339900004</c:v>
                </c:pt>
                <c:pt idx="122">
                  <c:v>-4582838.1303239996</c:v>
                </c:pt>
                <c:pt idx="123">
                  <c:v>-4582819.4574480001</c:v>
                </c:pt>
                <c:pt idx="124">
                  <c:v>-4582846.5628140001</c:v>
                </c:pt>
                <c:pt idx="125">
                  <c:v>-4582835.8786810003</c:v>
                </c:pt>
                <c:pt idx="126">
                  <c:v>-4582835.0271749999</c:v>
                </c:pt>
                <c:pt idx="127">
                  <c:v>-4582804.8070970001</c:v>
                </c:pt>
                <c:pt idx="128">
                  <c:v>-4582807.4481610004</c:v>
                </c:pt>
                <c:pt idx="129">
                  <c:v>-4582824.0489210002</c:v>
                </c:pt>
                <c:pt idx="130">
                  <c:v>-4582846.4701680001</c:v>
                </c:pt>
                <c:pt idx="131">
                  <c:v>-4582853.9661769997</c:v>
                </c:pt>
                <c:pt idx="132">
                  <c:v>-4582900.6559680002</c:v>
                </c:pt>
                <c:pt idx="133">
                  <c:v>-4582825.0146369999</c:v>
                </c:pt>
                <c:pt idx="134">
                  <c:v>-4582855.5308659999</c:v>
                </c:pt>
                <c:pt idx="135">
                  <c:v>-4582867.0468269996</c:v>
                </c:pt>
                <c:pt idx="136">
                  <c:v>-4582835.4465319999</c:v>
                </c:pt>
                <c:pt idx="137">
                  <c:v>-4582815.1100080004</c:v>
                </c:pt>
                <c:pt idx="138">
                  <c:v>-4582853.2848230004</c:v>
                </c:pt>
                <c:pt idx="139">
                  <c:v>-4582846.2217929997</c:v>
                </c:pt>
                <c:pt idx="140">
                  <c:v>-4582857.9237230001</c:v>
                </c:pt>
                <c:pt idx="141">
                  <c:v>-4582865.678874</c:v>
                </c:pt>
                <c:pt idx="142">
                  <c:v>-4582853.7458509998</c:v>
                </c:pt>
                <c:pt idx="143">
                  <c:v>-4582884.2622769997</c:v>
                </c:pt>
                <c:pt idx="144">
                  <c:v>-4582900.7564610001</c:v>
                </c:pt>
                <c:pt idx="145">
                  <c:v>-4582881.9739030004</c:v>
                </c:pt>
                <c:pt idx="146">
                  <c:v>-4582894.8945939997</c:v>
                </c:pt>
                <c:pt idx="147">
                  <c:v>-4582903.2236169996</c:v>
                </c:pt>
                <c:pt idx="148">
                  <c:v>-4582853.1186629999</c:v>
                </c:pt>
                <c:pt idx="149">
                  <c:v>-4582872.189053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CC-DB43-AD5D-26C55C4B6A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103039"/>
        <c:axId val="198653967"/>
      </c:scatterChart>
      <c:valAx>
        <c:axId val="211103039"/>
        <c:scaling>
          <c:orientation val="minMax"/>
          <c:max val="8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653967"/>
        <c:crosses val="autoZero"/>
        <c:crossBetween val="midCat"/>
      </c:valAx>
      <c:valAx>
        <c:axId val="1986539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103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'300'!$Z$183:$Z$332</c:f>
              <c:numCache>
                <c:formatCode>General</c:formatCode>
                <c:ptCount val="150"/>
              </c:numCache>
            </c:numRef>
          </c:xVal>
          <c:yVal>
            <c:numRef>
              <c:f>'300'!$AC$183:$AC$332</c:f>
              <c:numCache>
                <c:formatCode>General</c:formatCode>
                <c:ptCount val="15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96-B642-A1AF-7A372B69AD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103039"/>
        <c:axId val="198653967"/>
      </c:scatterChart>
      <c:valAx>
        <c:axId val="211103039"/>
        <c:scaling>
          <c:orientation val="minMax"/>
          <c:max val="8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653967"/>
        <c:crosses val="autoZero"/>
        <c:crossBetween val="midCat"/>
      </c:valAx>
      <c:valAx>
        <c:axId val="1986539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103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49413480694431267"/>
                  <c:y val="-6.0948891805191016E-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'300_0.001'!$D$168:$D$177</c:f>
              <c:numCache>
                <c:formatCode>General</c:formatCode>
                <c:ptCount val="10"/>
                <c:pt idx="0">
                  <c:v>4.9302140526384153E+20</c:v>
                </c:pt>
                <c:pt idx="1">
                  <c:v>5.9162568631660996E+20</c:v>
                </c:pt>
                <c:pt idx="2">
                  <c:v>6.902299673693782E+20</c:v>
                </c:pt>
                <c:pt idx="3">
                  <c:v>7.8883424842214657E+20</c:v>
                </c:pt>
                <c:pt idx="4">
                  <c:v>8.8743852947491481E+20</c:v>
                </c:pt>
                <c:pt idx="5">
                  <c:v>9.8604281052768305E+20</c:v>
                </c:pt>
                <c:pt idx="6">
                  <c:v>1.2325535131596038E+21</c:v>
                </c:pt>
                <c:pt idx="7">
                  <c:v>1.4790642157915246E+21</c:v>
                </c:pt>
                <c:pt idx="8">
                  <c:v>1.7255749184234458E+21</c:v>
                </c:pt>
                <c:pt idx="9">
                  <c:v>1.9720856210553661E+21</c:v>
                </c:pt>
              </c:numCache>
            </c:numRef>
          </c:xVal>
          <c:yVal>
            <c:numRef>
              <c:f>'300_0.001'!$E$168:$E$177</c:f>
              <c:numCache>
                <c:formatCode>General</c:formatCode>
                <c:ptCount val="10"/>
                <c:pt idx="0">
                  <c:v>1.8845490000000004E-21</c:v>
                </c:pt>
                <c:pt idx="1">
                  <c:v>2.6621779999999994E-21</c:v>
                </c:pt>
                <c:pt idx="2">
                  <c:v>3.1246434999999998E-21</c:v>
                </c:pt>
                <c:pt idx="3">
                  <c:v>4.6610719999999997E-21</c:v>
                </c:pt>
                <c:pt idx="4">
                  <c:v>5.252405E-21</c:v>
                </c:pt>
                <c:pt idx="5">
                  <c:v>6.0772800000000003E-21</c:v>
                </c:pt>
                <c:pt idx="6">
                  <c:v>1.032751E-20</c:v>
                </c:pt>
                <c:pt idx="7">
                  <c:v>1.1268949999999999E-20</c:v>
                </c:pt>
                <c:pt idx="8">
                  <c:v>1.0222720000000001E-20</c:v>
                </c:pt>
                <c:pt idx="9">
                  <c:v>2.1549219999999999E-20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7F-E54F-9968-DA39F16F128D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47606251778768616"/>
                  <c:y val="-0.19454432779235933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'300_0.001'!$D$168:$D$177</c:f>
              <c:numCache>
                <c:formatCode>General</c:formatCode>
                <c:ptCount val="10"/>
                <c:pt idx="0">
                  <c:v>4.9302140526384153E+20</c:v>
                </c:pt>
                <c:pt idx="1">
                  <c:v>5.9162568631660996E+20</c:v>
                </c:pt>
                <c:pt idx="2">
                  <c:v>6.902299673693782E+20</c:v>
                </c:pt>
                <c:pt idx="3">
                  <c:v>7.8883424842214657E+20</c:v>
                </c:pt>
                <c:pt idx="4">
                  <c:v>8.8743852947491481E+20</c:v>
                </c:pt>
                <c:pt idx="5">
                  <c:v>9.8604281052768305E+20</c:v>
                </c:pt>
                <c:pt idx="6">
                  <c:v>1.2325535131596038E+21</c:v>
                </c:pt>
                <c:pt idx="7">
                  <c:v>1.4790642157915246E+21</c:v>
                </c:pt>
                <c:pt idx="8">
                  <c:v>1.7255749184234458E+21</c:v>
                </c:pt>
                <c:pt idx="9">
                  <c:v>1.9720856210553661E+21</c:v>
                </c:pt>
              </c:numCache>
            </c:numRef>
          </c:xVal>
          <c:yVal>
            <c:numRef>
              <c:f>'300_0.001'!$F$168:$F$177</c:f>
              <c:numCache>
                <c:formatCode>General</c:formatCode>
                <c:ptCount val="10"/>
                <c:pt idx="0">
                  <c:v>1.9109385000000004E-21</c:v>
                </c:pt>
                <c:pt idx="1">
                  <c:v>2.7197694999999998E-21</c:v>
                </c:pt>
                <c:pt idx="2">
                  <c:v>3.2444759999999998E-21</c:v>
                </c:pt>
                <c:pt idx="3">
                  <c:v>4.7913290000000006E-21</c:v>
                </c:pt>
                <c:pt idx="4">
                  <c:v>5.4175250000000005E-21</c:v>
                </c:pt>
                <c:pt idx="5">
                  <c:v>6.2316000000000009E-21</c:v>
                </c:pt>
                <c:pt idx="6">
                  <c:v>1.0595439999999999E-20</c:v>
                </c:pt>
                <c:pt idx="7">
                  <c:v>1.1375839999999999E-20</c:v>
                </c:pt>
                <c:pt idx="8">
                  <c:v>1.0332159999999998E-20</c:v>
                </c:pt>
                <c:pt idx="9">
                  <c:v>2.2046879999999998E-20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B7F-E54F-9968-DA39F16F128D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52425528887202355"/>
                  <c:y val="-2.9662073490813647E-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'300_0.001'!$D$168:$D$177</c:f>
              <c:numCache>
                <c:formatCode>General</c:formatCode>
                <c:ptCount val="10"/>
                <c:pt idx="0">
                  <c:v>4.9302140526384153E+20</c:v>
                </c:pt>
                <c:pt idx="1">
                  <c:v>5.9162568631660996E+20</c:v>
                </c:pt>
                <c:pt idx="2">
                  <c:v>6.902299673693782E+20</c:v>
                </c:pt>
                <c:pt idx="3">
                  <c:v>7.8883424842214657E+20</c:v>
                </c:pt>
                <c:pt idx="4">
                  <c:v>8.8743852947491481E+20</c:v>
                </c:pt>
                <c:pt idx="5">
                  <c:v>9.8604281052768305E+20</c:v>
                </c:pt>
                <c:pt idx="6">
                  <c:v>1.2325535131596038E+21</c:v>
                </c:pt>
                <c:pt idx="7">
                  <c:v>1.4790642157915246E+21</c:v>
                </c:pt>
                <c:pt idx="8">
                  <c:v>1.7255749184234458E+21</c:v>
                </c:pt>
                <c:pt idx="9">
                  <c:v>1.9720856210553661E+21</c:v>
                </c:pt>
              </c:numCache>
            </c:numRef>
          </c:xVal>
          <c:yVal>
            <c:numRef>
              <c:f>'300_0.001'!$G$168:$G$177</c:f>
              <c:numCache>
                <c:formatCode>General</c:formatCode>
                <c:ptCount val="10"/>
                <c:pt idx="0">
                  <c:v>5.493116E-21</c:v>
                </c:pt>
                <c:pt idx="1">
                  <c:v>6.8746829999999979E-21</c:v>
                </c:pt>
                <c:pt idx="2">
                  <c:v>9.7363910000000009E-21</c:v>
                </c:pt>
                <c:pt idx="3">
                  <c:v>1.4174222999999999E-20</c:v>
                </c:pt>
                <c:pt idx="4">
                  <c:v>1.546554E-20</c:v>
                </c:pt>
                <c:pt idx="5">
                  <c:v>1.9269874999999997E-20</c:v>
                </c:pt>
                <c:pt idx="6">
                  <c:v>3.0672990000000001E-20</c:v>
                </c:pt>
                <c:pt idx="7">
                  <c:v>2.9779999999999998E-20</c:v>
                </c:pt>
                <c:pt idx="8">
                  <c:v>2.3811890000000003E-20</c:v>
                </c:pt>
                <c:pt idx="9">
                  <c:v>4.482540999999999E-20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B7F-E54F-9968-DA39F16F12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6982704"/>
        <c:axId val="898801440"/>
      </c:scatterChart>
      <c:valAx>
        <c:axId val="1016982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801440"/>
        <c:crosses val="autoZero"/>
        <c:crossBetween val="midCat"/>
      </c:valAx>
      <c:valAx>
        <c:axId val="8988014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6982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U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10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'100'!$D$160:$D$169</c:f>
              <c:numCache>
                <c:formatCode>General</c:formatCode>
                <c:ptCount val="10"/>
                <c:pt idx="0">
                  <c:v>9.8604281052768322E+19</c:v>
                </c:pt>
                <c:pt idx="1">
                  <c:v>1.9720856210553664E+20</c:v>
                </c:pt>
                <c:pt idx="2">
                  <c:v>2.9581284315830498E+20</c:v>
                </c:pt>
                <c:pt idx="3">
                  <c:v>3.9441712421107329E+20</c:v>
                </c:pt>
                <c:pt idx="4">
                  <c:v>4.9302140526384153E+20</c:v>
                </c:pt>
                <c:pt idx="5">
                  <c:v>5.9162568631660996E+20</c:v>
                </c:pt>
                <c:pt idx="6">
                  <c:v>6.902299673693782E+20</c:v>
                </c:pt>
                <c:pt idx="7">
                  <c:v>7.8883424842214657E+20</c:v>
                </c:pt>
                <c:pt idx="8">
                  <c:v>8.8743852947491481E+20</c:v>
                </c:pt>
                <c:pt idx="9">
                  <c:v>9.8604281052768305E+20</c:v>
                </c:pt>
              </c:numCache>
            </c:numRef>
          </c:xVal>
          <c:yVal>
            <c:numRef>
              <c:f>'100'!$E$160:$E$169</c:f>
              <c:numCache>
                <c:formatCode>General</c:formatCode>
                <c:ptCount val="10"/>
                <c:pt idx="0">
                  <c:v>1.5410350000000021E-22</c:v>
                </c:pt>
                <c:pt idx="1">
                  <c:v>3.7009599999999988E-22</c:v>
                </c:pt>
                <c:pt idx="2">
                  <c:v>7.8012499999999982E-22</c:v>
                </c:pt>
                <c:pt idx="3">
                  <c:v>1.0916915000000002E-21</c:v>
                </c:pt>
                <c:pt idx="4">
                  <c:v>1.6911979999999997E-21</c:v>
                </c:pt>
                <c:pt idx="5">
                  <c:v>2.6780510000000002E-21</c:v>
                </c:pt>
                <c:pt idx="6">
                  <c:v>3.2786749999999996E-21</c:v>
                </c:pt>
                <c:pt idx="7">
                  <c:v>3.9688319999999998E-21</c:v>
                </c:pt>
                <c:pt idx="8">
                  <c:v>4.0175334999999998E-21</c:v>
                </c:pt>
                <c:pt idx="9">
                  <c:v>4.6503184999999998E-21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03-1542-968A-DC59D1C89C37}"/>
            </c:ext>
          </c:extLst>
        </c:ser>
        <c:ser>
          <c:idx val="1"/>
          <c:order val="1"/>
          <c:tx>
            <c:v>Mo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10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'100'!$D$160:$D$169</c:f>
              <c:numCache>
                <c:formatCode>General</c:formatCode>
                <c:ptCount val="10"/>
                <c:pt idx="0">
                  <c:v>9.8604281052768322E+19</c:v>
                </c:pt>
                <c:pt idx="1">
                  <c:v>1.9720856210553664E+20</c:v>
                </c:pt>
                <c:pt idx="2">
                  <c:v>2.9581284315830498E+20</c:v>
                </c:pt>
                <c:pt idx="3">
                  <c:v>3.9441712421107329E+20</c:v>
                </c:pt>
                <c:pt idx="4">
                  <c:v>4.9302140526384153E+20</c:v>
                </c:pt>
                <c:pt idx="5">
                  <c:v>5.9162568631660996E+20</c:v>
                </c:pt>
                <c:pt idx="6">
                  <c:v>6.902299673693782E+20</c:v>
                </c:pt>
                <c:pt idx="7">
                  <c:v>7.8883424842214657E+20</c:v>
                </c:pt>
                <c:pt idx="8">
                  <c:v>8.8743852947491481E+20</c:v>
                </c:pt>
                <c:pt idx="9">
                  <c:v>9.8604281052768305E+20</c:v>
                </c:pt>
              </c:numCache>
            </c:numRef>
          </c:xVal>
          <c:yVal>
            <c:numRef>
              <c:f>'100'!$F$160:$F$169</c:f>
              <c:numCache>
                <c:formatCode>General</c:formatCode>
                <c:ptCount val="10"/>
                <c:pt idx="0">
                  <c:v>1.5232099999999978E-22</c:v>
                </c:pt>
                <c:pt idx="1">
                  <c:v>3.7883700000000006E-22</c:v>
                </c:pt>
                <c:pt idx="2">
                  <c:v>7.959665000000001E-22</c:v>
                </c:pt>
                <c:pt idx="3">
                  <c:v>1.1597424999999998E-21</c:v>
                </c:pt>
                <c:pt idx="4">
                  <c:v>1.7648564999999997E-21</c:v>
                </c:pt>
                <c:pt idx="5">
                  <c:v>2.807892E-21</c:v>
                </c:pt>
                <c:pt idx="6">
                  <c:v>3.4195574999999997E-21</c:v>
                </c:pt>
                <c:pt idx="7">
                  <c:v>4.1585629999999999E-21</c:v>
                </c:pt>
                <c:pt idx="8">
                  <c:v>4.2285819999999999E-21</c:v>
                </c:pt>
                <c:pt idx="9">
                  <c:v>4.9449404999999994E-21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603-1542-968A-DC59D1C89C37}"/>
            </c:ext>
          </c:extLst>
        </c:ser>
        <c:ser>
          <c:idx val="2"/>
          <c:order val="2"/>
          <c:tx>
            <c:v>Xe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0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'100'!$D$160:$D$169</c:f>
              <c:numCache>
                <c:formatCode>General</c:formatCode>
                <c:ptCount val="10"/>
                <c:pt idx="0">
                  <c:v>9.8604281052768322E+19</c:v>
                </c:pt>
                <c:pt idx="1">
                  <c:v>1.9720856210553664E+20</c:v>
                </c:pt>
                <c:pt idx="2">
                  <c:v>2.9581284315830498E+20</c:v>
                </c:pt>
                <c:pt idx="3">
                  <c:v>3.9441712421107329E+20</c:v>
                </c:pt>
                <c:pt idx="4">
                  <c:v>4.9302140526384153E+20</c:v>
                </c:pt>
                <c:pt idx="5">
                  <c:v>5.9162568631660996E+20</c:v>
                </c:pt>
                <c:pt idx="6">
                  <c:v>6.902299673693782E+20</c:v>
                </c:pt>
                <c:pt idx="7">
                  <c:v>7.8883424842214657E+20</c:v>
                </c:pt>
                <c:pt idx="8">
                  <c:v>8.8743852947491481E+20</c:v>
                </c:pt>
                <c:pt idx="9">
                  <c:v>9.8604281052768305E+20</c:v>
                </c:pt>
              </c:numCache>
            </c:numRef>
          </c:xVal>
          <c:yVal>
            <c:numRef>
              <c:f>'100'!$G$160:$G$169</c:f>
              <c:numCache>
                <c:formatCode>General</c:formatCode>
                <c:ptCount val="10"/>
                <c:pt idx="0">
                  <c:v>5.1233950000000007E-22</c:v>
                </c:pt>
                <c:pt idx="1">
                  <c:v>1.3141560000000001E-21</c:v>
                </c:pt>
                <c:pt idx="2">
                  <c:v>2.5570609999999998E-21</c:v>
                </c:pt>
                <c:pt idx="3">
                  <c:v>4.0024374999999991E-21</c:v>
                </c:pt>
                <c:pt idx="4">
                  <c:v>5.1246724999999998E-21</c:v>
                </c:pt>
                <c:pt idx="5">
                  <c:v>9.6210349999999999E-21</c:v>
                </c:pt>
                <c:pt idx="6">
                  <c:v>1.110251E-20</c:v>
                </c:pt>
                <c:pt idx="7">
                  <c:v>1.2989200000000002E-20</c:v>
                </c:pt>
                <c:pt idx="8">
                  <c:v>1.3144210000000002E-20</c:v>
                </c:pt>
                <c:pt idx="9">
                  <c:v>1.5592219999999996E-20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603-1542-968A-DC59D1C89C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838943"/>
        <c:axId val="204059535"/>
      </c:scatterChart>
      <c:valAx>
        <c:axId val="498838943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MeV/nm3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59535"/>
        <c:crosses val="autoZero"/>
        <c:crossBetween val="midCat"/>
        <c:majorUnit val="4E+20"/>
      </c:valAx>
      <c:valAx>
        <c:axId val="204059535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r2 (m2)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838943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26845822397200347"/>
          <c:y val="7.5099792213473321E-2"/>
          <c:w val="0.13709733158355206"/>
          <c:h val="0.23868930446194225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9128925149416562"/>
                  <c:y val="7.4513706620005837E-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'300_0.001'!$D$168:$D$173</c:f>
              <c:numCache>
                <c:formatCode>General</c:formatCode>
                <c:ptCount val="6"/>
                <c:pt idx="0">
                  <c:v>4.9302140526384153E+20</c:v>
                </c:pt>
                <c:pt idx="1">
                  <c:v>5.9162568631660996E+20</c:v>
                </c:pt>
                <c:pt idx="2">
                  <c:v>6.902299673693782E+20</c:v>
                </c:pt>
                <c:pt idx="3">
                  <c:v>7.8883424842214657E+20</c:v>
                </c:pt>
                <c:pt idx="4">
                  <c:v>8.8743852947491481E+20</c:v>
                </c:pt>
                <c:pt idx="5">
                  <c:v>9.8604281052768305E+20</c:v>
                </c:pt>
              </c:numCache>
            </c:numRef>
          </c:xVal>
          <c:yVal>
            <c:numRef>
              <c:f>'300_0.001'!$M$168:$M$173</c:f>
              <c:numCache>
                <c:formatCode>General</c:formatCode>
                <c:ptCount val="6"/>
                <c:pt idx="0">
                  <c:v>4.2424568961763187E-21</c:v>
                </c:pt>
                <c:pt idx="1">
                  <c:v>5.8782478458246909E-21</c:v>
                </c:pt>
                <c:pt idx="2">
                  <c:v>7.7915884975286324E-21</c:v>
                </c:pt>
                <c:pt idx="3">
                  <c:v>1.1834253878044246E-20</c:v>
                </c:pt>
                <c:pt idx="4">
                  <c:v>1.2836614338227434E-20</c:v>
                </c:pt>
                <c:pt idx="5">
                  <c:v>1.6487237219055307E-20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9D-8F4B-B29C-24F4EB133348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9430129968693675"/>
                  <c:y val="-9.4215879265091868E-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'300_0.001'!$D$168:$D$173</c:f>
              <c:numCache>
                <c:formatCode>General</c:formatCode>
                <c:ptCount val="6"/>
                <c:pt idx="0">
                  <c:v>4.9302140526384153E+20</c:v>
                </c:pt>
                <c:pt idx="1">
                  <c:v>5.9162568631660996E+20</c:v>
                </c:pt>
                <c:pt idx="2">
                  <c:v>6.902299673693782E+20</c:v>
                </c:pt>
                <c:pt idx="3">
                  <c:v>7.8883424842214657E+20</c:v>
                </c:pt>
                <c:pt idx="4">
                  <c:v>8.8743852947491481E+20</c:v>
                </c:pt>
                <c:pt idx="5">
                  <c:v>9.8604281052768305E+20</c:v>
                </c:pt>
              </c:numCache>
            </c:numRef>
          </c:xVal>
          <c:yVal>
            <c:numRef>
              <c:f>'300_0.001'!$L$168:$L$173</c:f>
              <c:numCache>
                <c:formatCode>General</c:formatCode>
                <c:ptCount val="6"/>
                <c:pt idx="0">
                  <c:v>6.7437751038236814E-21</c:v>
                </c:pt>
                <c:pt idx="1">
                  <c:v>7.8711181541753042E-21</c:v>
                </c:pt>
                <c:pt idx="2">
                  <c:v>1.1681193502471366E-20</c:v>
                </c:pt>
                <c:pt idx="3">
                  <c:v>1.651419212195575E-20</c:v>
                </c:pt>
                <c:pt idx="4">
                  <c:v>1.8094465661772565E-20</c:v>
                </c:pt>
                <c:pt idx="5">
                  <c:v>2.2052512780944687E-20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99D-8F4B-B29C-24F4EB133348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9430129968693675"/>
                  <c:y val="-9.8512685914260711E-3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'300_0.001'!$D$168:$D$173</c:f>
              <c:numCache>
                <c:formatCode>General</c:formatCode>
                <c:ptCount val="6"/>
                <c:pt idx="0">
                  <c:v>4.9302140526384153E+20</c:v>
                </c:pt>
                <c:pt idx="1">
                  <c:v>5.9162568631660996E+20</c:v>
                </c:pt>
                <c:pt idx="2">
                  <c:v>6.902299673693782E+20</c:v>
                </c:pt>
                <c:pt idx="3">
                  <c:v>7.8883424842214657E+20</c:v>
                </c:pt>
                <c:pt idx="4">
                  <c:v>8.8743852947491481E+20</c:v>
                </c:pt>
                <c:pt idx="5">
                  <c:v>9.8604281052768305E+20</c:v>
                </c:pt>
              </c:numCache>
            </c:numRef>
          </c:xVal>
          <c:yVal>
            <c:numRef>
              <c:f>'300_0.001'!$G$168:$G$173</c:f>
              <c:numCache>
                <c:formatCode>General</c:formatCode>
                <c:ptCount val="6"/>
                <c:pt idx="0">
                  <c:v>5.493116E-21</c:v>
                </c:pt>
                <c:pt idx="1">
                  <c:v>6.8746829999999979E-21</c:v>
                </c:pt>
                <c:pt idx="2">
                  <c:v>9.7363910000000009E-21</c:v>
                </c:pt>
                <c:pt idx="3">
                  <c:v>1.4174222999999999E-20</c:v>
                </c:pt>
                <c:pt idx="4">
                  <c:v>1.546554E-20</c:v>
                </c:pt>
                <c:pt idx="5">
                  <c:v>1.9269874999999997E-20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99D-8F4B-B29C-24F4EB1333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6982704"/>
        <c:axId val="898801440"/>
      </c:scatterChart>
      <c:valAx>
        <c:axId val="1016982704"/>
        <c:scaling>
          <c:orientation val="minMax"/>
          <c:max val="1E+21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801440"/>
        <c:crosses val="autoZero"/>
        <c:crossBetween val="midCat"/>
      </c:valAx>
      <c:valAx>
        <c:axId val="8988014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6982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0.01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9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'300_0.001'!$P$183:$P$192</c:f>
              <c:numCache>
                <c:formatCode>General</c:formatCode>
                <c:ptCount val="10"/>
                <c:pt idx="0">
                  <c:v>9.8604281052768322E+19</c:v>
                </c:pt>
                <c:pt idx="1">
                  <c:v>1.9720856210553664E+20</c:v>
                </c:pt>
                <c:pt idx="2">
                  <c:v>2.9581284315830498E+20</c:v>
                </c:pt>
                <c:pt idx="3">
                  <c:v>3.9441712421107329E+20</c:v>
                </c:pt>
                <c:pt idx="4">
                  <c:v>4.9302140526384153E+20</c:v>
                </c:pt>
                <c:pt idx="5">
                  <c:v>5.9162568631660996E+20</c:v>
                </c:pt>
                <c:pt idx="6">
                  <c:v>6.902299673693782E+20</c:v>
                </c:pt>
                <c:pt idx="7">
                  <c:v>7.8883424842214657E+20</c:v>
                </c:pt>
                <c:pt idx="8">
                  <c:v>8.8743852947491481E+20</c:v>
                </c:pt>
                <c:pt idx="9">
                  <c:v>9.8604281052768305E+20</c:v>
                </c:pt>
              </c:numCache>
            </c:numRef>
          </c:xVal>
          <c:yVal>
            <c:numRef>
              <c:f>'300_0.001'!$Q$183:$Q$192</c:f>
              <c:numCache>
                <c:formatCode>General</c:formatCode>
                <c:ptCount val="10"/>
                <c:pt idx="0">
                  <c:v>6.5615549999999991E-22</c:v>
                </c:pt>
                <c:pt idx="1">
                  <c:v>1.5998075000000002E-21</c:v>
                </c:pt>
                <c:pt idx="2">
                  <c:v>2.5397294999999996E-21</c:v>
                </c:pt>
                <c:pt idx="3">
                  <c:v>3.5082145000000002E-21</c:v>
                </c:pt>
                <c:pt idx="4">
                  <c:v>7.0596040000000006E-21</c:v>
                </c:pt>
                <c:pt idx="5">
                  <c:v>9.2301770000000004E-21</c:v>
                </c:pt>
                <c:pt idx="6">
                  <c:v>1.2477848000000002E-20</c:v>
                </c:pt>
                <c:pt idx="7">
                  <c:v>1.35518255E-20</c:v>
                </c:pt>
                <c:pt idx="8">
                  <c:v>1.5408171999999998E-20</c:v>
                </c:pt>
                <c:pt idx="9">
                  <c:v>2.3148860499999999E-20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9A-E049-97BB-609D0298BC30}"/>
            </c:ext>
          </c:extLst>
        </c:ser>
        <c:ser>
          <c:idx val="1"/>
          <c:order val="1"/>
          <c:tx>
            <c:v>0.005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9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'300_0.001'!$P$183:$P$192</c:f>
              <c:numCache>
                <c:formatCode>General</c:formatCode>
                <c:ptCount val="10"/>
                <c:pt idx="0">
                  <c:v>9.8604281052768322E+19</c:v>
                </c:pt>
                <c:pt idx="1">
                  <c:v>1.9720856210553664E+20</c:v>
                </c:pt>
                <c:pt idx="2">
                  <c:v>2.9581284315830498E+20</c:v>
                </c:pt>
                <c:pt idx="3">
                  <c:v>3.9441712421107329E+20</c:v>
                </c:pt>
                <c:pt idx="4">
                  <c:v>4.9302140526384153E+20</c:v>
                </c:pt>
                <c:pt idx="5">
                  <c:v>5.9162568631660996E+20</c:v>
                </c:pt>
                <c:pt idx="6">
                  <c:v>6.902299673693782E+20</c:v>
                </c:pt>
                <c:pt idx="7">
                  <c:v>7.8883424842214657E+20</c:v>
                </c:pt>
                <c:pt idx="8">
                  <c:v>8.8743852947491481E+20</c:v>
                </c:pt>
                <c:pt idx="9">
                  <c:v>9.8604281052768305E+20</c:v>
                </c:pt>
              </c:numCache>
            </c:numRef>
          </c:xVal>
          <c:yVal>
            <c:numRef>
              <c:f>'300_0.001'!$R$183:$R$192</c:f>
              <c:numCache>
                <c:formatCode>General</c:formatCode>
                <c:ptCount val="10"/>
                <c:pt idx="0">
                  <c:v>4.7472649999999991E-22</c:v>
                </c:pt>
                <c:pt idx="1">
                  <c:v>9.3669150000000017E-22</c:v>
                </c:pt>
                <c:pt idx="2">
                  <c:v>2.5500840000000001E-21</c:v>
                </c:pt>
                <c:pt idx="3">
                  <c:v>4.1341094999999995E-21</c:v>
                </c:pt>
                <c:pt idx="4">
                  <c:v>6.2151114999999984E-21</c:v>
                </c:pt>
                <c:pt idx="5">
                  <c:v>8.7013394999999985E-21</c:v>
                </c:pt>
                <c:pt idx="6">
                  <c:v>1.0997381499999999E-20</c:v>
                </c:pt>
                <c:pt idx="7">
                  <c:v>1.4712851000000001E-20</c:v>
                </c:pt>
                <c:pt idx="8">
                  <c:v>1.293984E-20</c:v>
                </c:pt>
                <c:pt idx="9">
                  <c:v>1.6568294999999998E-20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9A-E049-97BB-609D0298BC30}"/>
            </c:ext>
          </c:extLst>
        </c:ser>
        <c:ser>
          <c:idx val="2"/>
          <c:order val="2"/>
          <c:tx>
            <c:v>0.001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9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'300_0.001'!$P$183:$P$192</c:f>
              <c:numCache>
                <c:formatCode>General</c:formatCode>
                <c:ptCount val="10"/>
                <c:pt idx="0">
                  <c:v>9.8604281052768322E+19</c:v>
                </c:pt>
                <c:pt idx="1">
                  <c:v>1.9720856210553664E+20</c:v>
                </c:pt>
                <c:pt idx="2">
                  <c:v>2.9581284315830498E+20</c:v>
                </c:pt>
                <c:pt idx="3">
                  <c:v>3.9441712421107329E+20</c:v>
                </c:pt>
                <c:pt idx="4">
                  <c:v>4.9302140526384153E+20</c:v>
                </c:pt>
                <c:pt idx="5">
                  <c:v>5.9162568631660996E+20</c:v>
                </c:pt>
                <c:pt idx="6">
                  <c:v>6.902299673693782E+20</c:v>
                </c:pt>
                <c:pt idx="7">
                  <c:v>7.8883424842214657E+20</c:v>
                </c:pt>
                <c:pt idx="8">
                  <c:v>8.8743852947491481E+20</c:v>
                </c:pt>
                <c:pt idx="9">
                  <c:v>9.8604281052768305E+20</c:v>
                </c:pt>
              </c:numCache>
            </c:numRef>
          </c:xVal>
          <c:yVal>
            <c:numRef>
              <c:f>'300_0.001'!$S$183:$S$192</c:f>
              <c:numCache>
                <c:formatCode>General</c:formatCode>
                <c:ptCount val="10"/>
                <c:pt idx="0">
                  <c:v>2.0437649999999952E-22</c:v>
                </c:pt>
                <c:pt idx="1">
                  <c:v>1.0478575000000004E-21</c:v>
                </c:pt>
                <c:pt idx="2">
                  <c:v>3.1640715E-21</c:v>
                </c:pt>
                <c:pt idx="3">
                  <c:v>3.5876154999999994E-21</c:v>
                </c:pt>
                <c:pt idx="4">
                  <c:v>5.493116E-21</c:v>
                </c:pt>
                <c:pt idx="5">
                  <c:v>6.8746829999999979E-21</c:v>
                </c:pt>
                <c:pt idx="6">
                  <c:v>9.7363910000000009E-21</c:v>
                </c:pt>
                <c:pt idx="7">
                  <c:v>1.4174222999999999E-20</c:v>
                </c:pt>
                <c:pt idx="8">
                  <c:v>1.546554E-20</c:v>
                </c:pt>
                <c:pt idx="9">
                  <c:v>1.9269874999999997E-20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79A-E049-97BB-609D0298BC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0251087"/>
        <c:axId val="1180081535"/>
      </c:scatterChart>
      <c:valAx>
        <c:axId val="1180251087"/>
        <c:scaling>
          <c:orientation val="minMax"/>
          <c:max val="1E+2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MeV/m3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80081535"/>
        <c:crosses val="autoZero"/>
        <c:crossBetween val="midCat"/>
        <c:majorUnit val="2E+20"/>
      </c:valAx>
      <c:valAx>
        <c:axId val="118008153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msd (m2)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80251087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27162467191601047"/>
          <c:y val="8.3272637795275592E-2"/>
          <c:w val="0.19781977252843394"/>
          <c:h val="0.2223433398950131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8550174978127735"/>
                  <c:y val="-0.28022236803732864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'100_u15mo'!$D$164:$D$169</c:f>
              <c:numCache>
                <c:formatCode>General</c:formatCode>
                <c:ptCount val="6"/>
                <c:pt idx="0">
                  <c:v>4.9302140526384153E+20</c:v>
                </c:pt>
                <c:pt idx="1">
                  <c:v>5.9162568631660996E+20</c:v>
                </c:pt>
                <c:pt idx="2">
                  <c:v>6.902299673693782E+20</c:v>
                </c:pt>
                <c:pt idx="3">
                  <c:v>7.8883424842214657E+20</c:v>
                </c:pt>
                <c:pt idx="4">
                  <c:v>8.8743852947491481E+20</c:v>
                </c:pt>
                <c:pt idx="5">
                  <c:v>9.8604281052768305E+20</c:v>
                </c:pt>
              </c:numCache>
            </c:numRef>
          </c:xVal>
          <c:yVal>
            <c:numRef>
              <c:f>'100_u15mo'!$E$164:$E$169</c:f>
              <c:numCache>
                <c:formatCode>General</c:formatCode>
                <c:ptCount val="6"/>
                <c:pt idx="0">
                  <c:v>2.4038145000000003E-21</c:v>
                </c:pt>
                <c:pt idx="1">
                  <c:v>2.8666460000000004E-21</c:v>
                </c:pt>
                <c:pt idx="2">
                  <c:v>3.4637915000000004E-21</c:v>
                </c:pt>
                <c:pt idx="3">
                  <c:v>4.1705985000000004E-21</c:v>
                </c:pt>
                <c:pt idx="4">
                  <c:v>6.319380000000001E-21</c:v>
                </c:pt>
                <c:pt idx="5">
                  <c:v>6.308929999999999E-21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21-014C-8C8F-F71CD2691860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7994619422572181"/>
                  <c:y val="-0.3643077427821522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'100_u15mo'!$D$164:$D$169</c:f>
              <c:numCache>
                <c:formatCode>General</c:formatCode>
                <c:ptCount val="6"/>
                <c:pt idx="0">
                  <c:v>4.9302140526384153E+20</c:v>
                </c:pt>
                <c:pt idx="1">
                  <c:v>5.9162568631660996E+20</c:v>
                </c:pt>
                <c:pt idx="2">
                  <c:v>6.902299673693782E+20</c:v>
                </c:pt>
                <c:pt idx="3">
                  <c:v>7.8883424842214657E+20</c:v>
                </c:pt>
                <c:pt idx="4">
                  <c:v>8.8743852947491481E+20</c:v>
                </c:pt>
                <c:pt idx="5">
                  <c:v>9.8604281052768305E+20</c:v>
                </c:pt>
              </c:numCache>
            </c:numRef>
          </c:xVal>
          <c:yVal>
            <c:numRef>
              <c:f>'100_u15mo'!$F$164:$F$169</c:f>
              <c:numCache>
                <c:formatCode>General</c:formatCode>
                <c:ptCount val="6"/>
                <c:pt idx="0">
                  <c:v>2.6018520000000004E-21</c:v>
                </c:pt>
                <c:pt idx="1">
                  <c:v>3.1186949999999991E-21</c:v>
                </c:pt>
                <c:pt idx="2">
                  <c:v>3.7385555E-21</c:v>
                </c:pt>
                <c:pt idx="3">
                  <c:v>4.6077575000000004E-21</c:v>
                </c:pt>
                <c:pt idx="4">
                  <c:v>6.4940999999999999E-21</c:v>
                </c:pt>
                <c:pt idx="5">
                  <c:v>6.5687150000000002E-21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021-014C-8C8F-F71CD2691860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9609317585301836"/>
                  <c:y val="-0.11106189851268591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'100_u15mo'!$D$164:$D$169</c:f>
              <c:numCache>
                <c:formatCode>General</c:formatCode>
                <c:ptCount val="6"/>
                <c:pt idx="0">
                  <c:v>4.9302140526384153E+20</c:v>
                </c:pt>
                <c:pt idx="1">
                  <c:v>5.9162568631660996E+20</c:v>
                </c:pt>
                <c:pt idx="2">
                  <c:v>6.902299673693782E+20</c:v>
                </c:pt>
                <c:pt idx="3">
                  <c:v>7.8883424842214657E+20</c:v>
                </c:pt>
                <c:pt idx="4">
                  <c:v>8.8743852947491481E+20</c:v>
                </c:pt>
                <c:pt idx="5">
                  <c:v>9.8604281052768305E+20</c:v>
                </c:pt>
              </c:numCache>
            </c:numRef>
          </c:xVal>
          <c:yVal>
            <c:numRef>
              <c:f>'100_u15mo'!$G$164:$G$169</c:f>
              <c:numCache>
                <c:formatCode>General</c:formatCode>
                <c:ptCount val="6"/>
                <c:pt idx="0">
                  <c:v>8.5496674999999968E-21</c:v>
                </c:pt>
                <c:pt idx="1">
                  <c:v>8.9311229999999991E-21</c:v>
                </c:pt>
                <c:pt idx="2">
                  <c:v>1.0274813500000001E-20</c:v>
                </c:pt>
                <c:pt idx="3">
                  <c:v>1.3296323499999997E-20</c:v>
                </c:pt>
                <c:pt idx="4">
                  <c:v>2.2626934999999999E-20</c:v>
                </c:pt>
                <c:pt idx="5">
                  <c:v>1.9500905000000002E-20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021-014C-8C8F-F71CD26918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030143"/>
        <c:axId val="217687199"/>
      </c:scatterChart>
      <c:valAx>
        <c:axId val="192030143"/>
        <c:scaling>
          <c:orientation val="minMax"/>
          <c:max val="1E+21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687199"/>
        <c:crosses val="autoZero"/>
        <c:crossBetween val="midCat"/>
      </c:valAx>
      <c:valAx>
        <c:axId val="2176871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0301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5659317585301838"/>
                  <c:y val="-0.25090624088655583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'300_u15mo'!$D$164:$D$169</c:f>
              <c:numCache>
                <c:formatCode>General</c:formatCode>
                <c:ptCount val="6"/>
                <c:pt idx="0">
                  <c:v>4.9302140526384153E+20</c:v>
                </c:pt>
                <c:pt idx="1">
                  <c:v>5.9162568631660996E+20</c:v>
                </c:pt>
                <c:pt idx="2">
                  <c:v>6.902299673693782E+20</c:v>
                </c:pt>
                <c:pt idx="3">
                  <c:v>7.8883424842214657E+20</c:v>
                </c:pt>
                <c:pt idx="4">
                  <c:v>8.8743852947491481E+20</c:v>
                </c:pt>
                <c:pt idx="5">
                  <c:v>9.8604281052768305E+20</c:v>
                </c:pt>
              </c:numCache>
            </c:numRef>
          </c:xVal>
          <c:yVal>
            <c:numRef>
              <c:f>'300_u15mo'!$E$164:$E$169</c:f>
              <c:numCache>
                <c:formatCode>General</c:formatCode>
                <c:ptCount val="6"/>
                <c:pt idx="0">
                  <c:v>2.5241955000000003E-21</c:v>
                </c:pt>
                <c:pt idx="1">
                  <c:v>4.0012040000000004E-21</c:v>
                </c:pt>
                <c:pt idx="2">
                  <c:v>4.8233235000000002E-21</c:v>
                </c:pt>
                <c:pt idx="3">
                  <c:v>6.2284595000000006E-21</c:v>
                </c:pt>
                <c:pt idx="4">
                  <c:v>7.1340899999999996E-21</c:v>
                </c:pt>
                <c:pt idx="5">
                  <c:v>9.5756599999999958E-21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A9-F64E-A3B5-314B74521C95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5659317585301838"/>
                  <c:y val="-0.35902850685331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'300_u15mo'!$D$164:$D$169</c:f>
              <c:numCache>
                <c:formatCode>General</c:formatCode>
                <c:ptCount val="6"/>
                <c:pt idx="0">
                  <c:v>4.9302140526384153E+20</c:v>
                </c:pt>
                <c:pt idx="1">
                  <c:v>5.9162568631660996E+20</c:v>
                </c:pt>
                <c:pt idx="2">
                  <c:v>6.902299673693782E+20</c:v>
                </c:pt>
                <c:pt idx="3">
                  <c:v>7.8883424842214657E+20</c:v>
                </c:pt>
                <c:pt idx="4">
                  <c:v>8.8743852947491481E+20</c:v>
                </c:pt>
                <c:pt idx="5">
                  <c:v>9.8604281052768305E+20</c:v>
                </c:pt>
              </c:numCache>
            </c:numRef>
          </c:xVal>
          <c:yVal>
            <c:numRef>
              <c:f>'300_u15mo'!$F$164:$F$169</c:f>
              <c:numCache>
                <c:formatCode>General</c:formatCode>
                <c:ptCount val="6"/>
                <c:pt idx="0">
                  <c:v>2.7020709999999997E-21</c:v>
                </c:pt>
                <c:pt idx="1">
                  <c:v>4.3722004999999992E-21</c:v>
                </c:pt>
                <c:pt idx="2">
                  <c:v>5.4278509999999989E-21</c:v>
                </c:pt>
                <c:pt idx="3">
                  <c:v>6.6566564999999994E-21</c:v>
                </c:pt>
                <c:pt idx="4">
                  <c:v>7.3296949999999993E-21</c:v>
                </c:pt>
                <c:pt idx="5">
                  <c:v>9.8060850000000009E-21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A9-F64E-A3B5-314B74521C95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5937095363079615"/>
                  <c:y val="-0.10724956255468067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'300_u15mo'!$D$164:$D$169</c:f>
              <c:numCache>
                <c:formatCode>General</c:formatCode>
                <c:ptCount val="6"/>
                <c:pt idx="0">
                  <c:v>4.9302140526384153E+20</c:v>
                </c:pt>
                <c:pt idx="1">
                  <c:v>5.9162568631660996E+20</c:v>
                </c:pt>
                <c:pt idx="2">
                  <c:v>6.902299673693782E+20</c:v>
                </c:pt>
                <c:pt idx="3">
                  <c:v>7.8883424842214657E+20</c:v>
                </c:pt>
                <c:pt idx="4">
                  <c:v>8.8743852947491481E+20</c:v>
                </c:pt>
                <c:pt idx="5">
                  <c:v>9.8604281052768305E+20</c:v>
                </c:pt>
              </c:numCache>
            </c:numRef>
          </c:xVal>
          <c:yVal>
            <c:numRef>
              <c:f>'300_u15mo'!$G$164:$G$169</c:f>
              <c:numCache>
                <c:formatCode>General</c:formatCode>
                <c:ptCount val="6"/>
                <c:pt idx="0">
                  <c:v>7.6833969999999975E-21</c:v>
                </c:pt>
                <c:pt idx="1">
                  <c:v>1.4826982999999998E-20</c:v>
                </c:pt>
                <c:pt idx="2">
                  <c:v>1.6962891E-20</c:v>
                </c:pt>
                <c:pt idx="3">
                  <c:v>1.86969545E-20</c:v>
                </c:pt>
                <c:pt idx="4">
                  <c:v>2.302178E-20</c:v>
                </c:pt>
                <c:pt idx="5">
                  <c:v>3.003089E-20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FA9-F64E-A3B5-314B74521C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5505295"/>
        <c:axId val="196806463"/>
      </c:scatterChart>
      <c:valAx>
        <c:axId val="265505295"/>
        <c:scaling>
          <c:orientation val="minMax"/>
          <c:max val="1E+21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806463"/>
        <c:crosses val="autoZero"/>
        <c:crossBetween val="midCat"/>
      </c:valAx>
      <c:valAx>
        <c:axId val="1968064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505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3550174978127733"/>
                  <c:y val="-0.3081813210848644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'300_u15mo_0.005'!$D$164:$D$169</c:f>
              <c:numCache>
                <c:formatCode>General</c:formatCode>
                <c:ptCount val="6"/>
                <c:pt idx="0">
                  <c:v>4.9302140526384153E+20</c:v>
                </c:pt>
                <c:pt idx="1">
                  <c:v>5.9162568631660996E+20</c:v>
                </c:pt>
                <c:pt idx="2">
                  <c:v>6.902299673693782E+20</c:v>
                </c:pt>
                <c:pt idx="3">
                  <c:v>7.8883424842214657E+20</c:v>
                </c:pt>
                <c:pt idx="4">
                  <c:v>8.8743852947491481E+20</c:v>
                </c:pt>
                <c:pt idx="5">
                  <c:v>9.8604281052768305E+20</c:v>
                </c:pt>
              </c:numCache>
            </c:numRef>
          </c:xVal>
          <c:yVal>
            <c:numRef>
              <c:f>'300_u15mo_0.005'!$E$164:$E$169</c:f>
              <c:numCache>
                <c:formatCode>General</c:formatCode>
                <c:ptCount val="6"/>
                <c:pt idx="0">
                  <c:v>2.8532174999999998E-21</c:v>
                </c:pt>
                <c:pt idx="1">
                  <c:v>2.7594220000000003E-21</c:v>
                </c:pt>
                <c:pt idx="2">
                  <c:v>4.3952229999999998E-21</c:v>
                </c:pt>
                <c:pt idx="3">
                  <c:v>5.4564934999999986E-21</c:v>
                </c:pt>
                <c:pt idx="4">
                  <c:v>6.7515100000000005E-21</c:v>
                </c:pt>
                <c:pt idx="5">
                  <c:v>8.5828100000000001E-21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E1-A446-87DF-9F3B4A8983DD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4105730533683289"/>
                  <c:y val="-0.39910433070866141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'300_u15mo_0.005'!$D$164:$D$169</c:f>
              <c:numCache>
                <c:formatCode>General</c:formatCode>
                <c:ptCount val="6"/>
                <c:pt idx="0">
                  <c:v>4.9302140526384153E+20</c:v>
                </c:pt>
                <c:pt idx="1">
                  <c:v>5.9162568631660996E+20</c:v>
                </c:pt>
                <c:pt idx="2">
                  <c:v>6.902299673693782E+20</c:v>
                </c:pt>
                <c:pt idx="3">
                  <c:v>7.8883424842214657E+20</c:v>
                </c:pt>
                <c:pt idx="4">
                  <c:v>8.8743852947491481E+20</c:v>
                </c:pt>
                <c:pt idx="5">
                  <c:v>9.8604281052768305E+20</c:v>
                </c:pt>
              </c:numCache>
            </c:numRef>
          </c:xVal>
          <c:yVal>
            <c:numRef>
              <c:f>'300_u15mo_0.005'!$F$164:$F$169</c:f>
              <c:numCache>
                <c:formatCode>General</c:formatCode>
                <c:ptCount val="6"/>
                <c:pt idx="0">
                  <c:v>2.9714309999999986E-21</c:v>
                </c:pt>
                <c:pt idx="1">
                  <c:v>2.9392084999999993E-21</c:v>
                </c:pt>
                <c:pt idx="2">
                  <c:v>4.6650999999999985E-21</c:v>
                </c:pt>
                <c:pt idx="3">
                  <c:v>5.6290355000000001E-21</c:v>
                </c:pt>
                <c:pt idx="4">
                  <c:v>6.9373849999999995E-21</c:v>
                </c:pt>
                <c:pt idx="5">
                  <c:v>8.7318999999999993E-21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CE1-A446-87DF-9F3B4A8983DD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4701137357830272"/>
                  <c:y val="-0.12345873432487606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'300_u15mo_0.005'!$D$164:$D$169</c:f>
              <c:numCache>
                <c:formatCode>General</c:formatCode>
                <c:ptCount val="6"/>
                <c:pt idx="0">
                  <c:v>4.9302140526384153E+20</c:v>
                </c:pt>
                <c:pt idx="1">
                  <c:v>5.9162568631660996E+20</c:v>
                </c:pt>
                <c:pt idx="2">
                  <c:v>6.902299673693782E+20</c:v>
                </c:pt>
                <c:pt idx="3">
                  <c:v>7.8883424842214657E+20</c:v>
                </c:pt>
                <c:pt idx="4">
                  <c:v>8.8743852947491481E+20</c:v>
                </c:pt>
                <c:pt idx="5">
                  <c:v>9.8604281052768305E+20</c:v>
                </c:pt>
              </c:numCache>
            </c:numRef>
          </c:xVal>
          <c:yVal>
            <c:numRef>
              <c:f>'300_u15mo_0.005'!$G$164:$G$169</c:f>
              <c:numCache>
                <c:formatCode>General</c:formatCode>
                <c:ptCount val="6"/>
                <c:pt idx="0">
                  <c:v>8.2335254999999975E-21</c:v>
                </c:pt>
                <c:pt idx="1">
                  <c:v>8.6779905E-21</c:v>
                </c:pt>
                <c:pt idx="2">
                  <c:v>1.2602174499999998E-20</c:v>
                </c:pt>
                <c:pt idx="3">
                  <c:v>1.6340080499999998E-20</c:v>
                </c:pt>
                <c:pt idx="4">
                  <c:v>2.0660050000000001E-20</c:v>
                </c:pt>
                <c:pt idx="5">
                  <c:v>2.6877329999999999E-20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CE1-A446-87DF-9F3B4A8983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8308768"/>
        <c:axId val="938333680"/>
      </c:scatterChart>
      <c:valAx>
        <c:axId val="938308768"/>
        <c:scaling>
          <c:orientation val="minMax"/>
          <c:max val="1E+21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333680"/>
        <c:crosses val="autoZero"/>
        <c:crossBetween val="midCat"/>
      </c:valAx>
      <c:valAx>
        <c:axId val="9383336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308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'300_u15mo_0.001'!$D$164:$D$169</c:f>
              <c:numCache>
                <c:formatCode>General</c:formatCode>
                <c:ptCount val="6"/>
                <c:pt idx="0">
                  <c:v>4.9302140526384153E+20</c:v>
                </c:pt>
                <c:pt idx="1">
                  <c:v>5.9162568631660996E+20</c:v>
                </c:pt>
                <c:pt idx="2">
                  <c:v>6.902299673693782E+20</c:v>
                </c:pt>
                <c:pt idx="3">
                  <c:v>7.8883424842214657E+20</c:v>
                </c:pt>
                <c:pt idx="4">
                  <c:v>8.8743852947491481E+20</c:v>
                </c:pt>
                <c:pt idx="5">
                  <c:v>9.8604281052768305E+20</c:v>
                </c:pt>
              </c:numCache>
            </c:numRef>
          </c:xVal>
          <c:yVal>
            <c:numRef>
              <c:f>'300_u15mo_0.001'!$G$164:$G$169</c:f>
              <c:numCache>
                <c:formatCode>General</c:formatCode>
                <c:ptCount val="6"/>
                <c:pt idx="0">
                  <c:v>6.7636924999999999E-21</c:v>
                </c:pt>
                <c:pt idx="1">
                  <c:v>9.5315455000000001E-21</c:v>
                </c:pt>
                <c:pt idx="2">
                  <c:v>1.0183267999999998E-20</c:v>
                </c:pt>
                <c:pt idx="3">
                  <c:v>1.4140501500000003E-20</c:v>
                </c:pt>
                <c:pt idx="4">
                  <c:v>2.1369739999999997E-20</c:v>
                </c:pt>
                <c:pt idx="5">
                  <c:v>2.5090934999999995E-20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65-0B4F-9BE1-7BE484AC1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8200032"/>
        <c:axId val="937807392"/>
      </c:scatterChart>
      <c:valAx>
        <c:axId val="938200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7807392"/>
        <c:crosses val="autoZero"/>
        <c:crossBetween val="midCat"/>
      </c:valAx>
      <c:valAx>
        <c:axId val="9378073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200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6214873140857392"/>
                  <c:y val="-0.26833588509769613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'500_u15mo'!$D$164:$D$169</c:f>
              <c:numCache>
                <c:formatCode>General</c:formatCode>
                <c:ptCount val="6"/>
                <c:pt idx="0">
                  <c:v>4.9302140526384153E+20</c:v>
                </c:pt>
                <c:pt idx="1">
                  <c:v>5.9162568631660996E+20</c:v>
                </c:pt>
                <c:pt idx="2">
                  <c:v>6.902299673693782E+20</c:v>
                </c:pt>
                <c:pt idx="3">
                  <c:v>7.8883424842214657E+20</c:v>
                </c:pt>
                <c:pt idx="4">
                  <c:v>8.8743852947491481E+20</c:v>
                </c:pt>
                <c:pt idx="5">
                  <c:v>9.8604281052768305E+20</c:v>
                </c:pt>
              </c:numCache>
            </c:numRef>
          </c:xVal>
          <c:yVal>
            <c:numRef>
              <c:f>'500_u15mo'!$E$164:$E$169</c:f>
              <c:numCache>
                <c:formatCode>General</c:formatCode>
                <c:ptCount val="6"/>
                <c:pt idx="0">
                  <c:v>3.3699544999999994E-21</c:v>
                </c:pt>
                <c:pt idx="1">
                  <c:v>4.7660119999999996E-21</c:v>
                </c:pt>
                <c:pt idx="2">
                  <c:v>5.5363774999999999E-21</c:v>
                </c:pt>
                <c:pt idx="3">
                  <c:v>6.8273174999999997E-21</c:v>
                </c:pt>
                <c:pt idx="4">
                  <c:v>8.6340899999999998E-21</c:v>
                </c:pt>
                <c:pt idx="5">
                  <c:v>1.2139179999999999E-20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9C-2740-8BAD-F6CED9F2C7CD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6492650918635169"/>
                  <c:y val="-0.3803222513852435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'500_u15mo'!$D$164:$D$169</c:f>
              <c:numCache>
                <c:formatCode>General</c:formatCode>
                <c:ptCount val="6"/>
                <c:pt idx="0">
                  <c:v>4.9302140526384153E+20</c:v>
                </c:pt>
                <c:pt idx="1">
                  <c:v>5.9162568631660996E+20</c:v>
                </c:pt>
                <c:pt idx="2">
                  <c:v>6.902299673693782E+20</c:v>
                </c:pt>
                <c:pt idx="3">
                  <c:v>7.8883424842214657E+20</c:v>
                </c:pt>
                <c:pt idx="4">
                  <c:v>8.8743852947491481E+20</c:v>
                </c:pt>
                <c:pt idx="5">
                  <c:v>9.8604281052768305E+20</c:v>
                </c:pt>
              </c:numCache>
            </c:numRef>
          </c:xVal>
          <c:yVal>
            <c:numRef>
              <c:f>'500_u15mo'!$F$164:$F$169</c:f>
              <c:numCache>
                <c:formatCode>General</c:formatCode>
                <c:ptCount val="6"/>
                <c:pt idx="0">
                  <c:v>3.6312944999999991E-21</c:v>
                </c:pt>
                <c:pt idx="1">
                  <c:v>5.2097455000000004E-21</c:v>
                </c:pt>
                <c:pt idx="2">
                  <c:v>6.0511254999999993E-21</c:v>
                </c:pt>
                <c:pt idx="3">
                  <c:v>7.3616725000000007E-21</c:v>
                </c:pt>
                <c:pt idx="4">
                  <c:v>8.6578049999999988E-21</c:v>
                </c:pt>
                <c:pt idx="5">
                  <c:v>1.2484579999999998E-20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9C-2740-8BAD-F6CED9F2C7CD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5659317585301838"/>
                  <c:y val="-0.12304133858267717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'500_u15mo'!$D$164:$D$169</c:f>
              <c:numCache>
                <c:formatCode>General</c:formatCode>
                <c:ptCount val="6"/>
                <c:pt idx="0">
                  <c:v>4.9302140526384153E+20</c:v>
                </c:pt>
                <c:pt idx="1">
                  <c:v>5.9162568631660996E+20</c:v>
                </c:pt>
                <c:pt idx="2">
                  <c:v>6.902299673693782E+20</c:v>
                </c:pt>
                <c:pt idx="3">
                  <c:v>7.8883424842214657E+20</c:v>
                </c:pt>
                <c:pt idx="4">
                  <c:v>8.8743852947491481E+20</c:v>
                </c:pt>
                <c:pt idx="5">
                  <c:v>9.8604281052768305E+20</c:v>
                </c:pt>
              </c:numCache>
            </c:numRef>
          </c:xVal>
          <c:yVal>
            <c:numRef>
              <c:f>'500_u15mo'!$G$164:$G$169</c:f>
              <c:numCache>
                <c:formatCode>General</c:formatCode>
                <c:ptCount val="6"/>
                <c:pt idx="0">
                  <c:v>1.0977837999999999E-20</c:v>
                </c:pt>
                <c:pt idx="1">
                  <c:v>1.3473487000000001E-20</c:v>
                </c:pt>
                <c:pt idx="2">
                  <c:v>1.8392220500000001E-20</c:v>
                </c:pt>
                <c:pt idx="3">
                  <c:v>1.9862272499999995E-20</c:v>
                </c:pt>
                <c:pt idx="4">
                  <c:v>2.6379710000000001E-20</c:v>
                </c:pt>
                <c:pt idx="5">
                  <c:v>3.6227140000000002E-20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89C-2740-8BAD-F6CED9F2C7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9188383"/>
        <c:axId val="265312143"/>
      </c:scatterChart>
      <c:valAx>
        <c:axId val="279188383"/>
        <c:scaling>
          <c:orientation val="minMax"/>
          <c:max val="1E+21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312143"/>
        <c:crosses val="autoZero"/>
        <c:crossBetween val="midCat"/>
      </c:valAx>
      <c:valAx>
        <c:axId val="2653121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1883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6214873140857392"/>
                  <c:y val="-0.26833588509769613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'700_u15mo'!$D$164:$D$169</c:f>
              <c:numCache>
                <c:formatCode>General</c:formatCode>
                <c:ptCount val="6"/>
                <c:pt idx="0">
                  <c:v>4.9302140526384153E+20</c:v>
                </c:pt>
                <c:pt idx="1">
                  <c:v>5.9162568631660996E+20</c:v>
                </c:pt>
                <c:pt idx="2">
                  <c:v>6.902299673693782E+20</c:v>
                </c:pt>
                <c:pt idx="3">
                  <c:v>7.8883424842214657E+20</c:v>
                </c:pt>
                <c:pt idx="4">
                  <c:v>8.8743852947491481E+20</c:v>
                </c:pt>
                <c:pt idx="5">
                  <c:v>9.8604281052768305E+20</c:v>
                </c:pt>
              </c:numCache>
            </c:numRef>
          </c:xVal>
          <c:yVal>
            <c:numRef>
              <c:f>'700_u15mo'!$E$164:$E$169</c:f>
              <c:numCache>
                <c:formatCode>General</c:formatCode>
                <c:ptCount val="6"/>
                <c:pt idx="0">
                  <c:v>5.4805449999999987E-21</c:v>
                </c:pt>
                <c:pt idx="1">
                  <c:v>6.59773E-21</c:v>
                </c:pt>
                <c:pt idx="2">
                  <c:v>8.9454199999999984E-21</c:v>
                </c:pt>
                <c:pt idx="3">
                  <c:v>9.541004999999999E-21</c:v>
                </c:pt>
                <c:pt idx="4">
                  <c:v>1.299893E-20</c:v>
                </c:pt>
                <c:pt idx="5">
                  <c:v>1.461121E-20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034-484C-8BF4-8CCD881FCC3E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6492650918635169"/>
                  <c:y val="-0.3803222513852435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'700_u15mo'!$D$164:$D$169</c:f>
              <c:numCache>
                <c:formatCode>General</c:formatCode>
                <c:ptCount val="6"/>
                <c:pt idx="0">
                  <c:v>4.9302140526384153E+20</c:v>
                </c:pt>
                <c:pt idx="1">
                  <c:v>5.9162568631660996E+20</c:v>
                </c:pt>
                <c:pt idx="2">
                  <c:v>6.902299673693782E+20</c:v>
                </c:pt>
                <c:pt idx="3">
                  <c:v>7.8883424842214657E+20</c:v>
                </c:pt>
                <c:pt idx="4">
                  <c:v>8.8743852947491481E+20</c:v>
                </c:pt>
                <c:pt idx="5">
                  <c:v>9.8604281052768305E+20</c:v>
                </c:pt>
              </c:numCache>
            </c:numRef>
          </c:xVal>
          <c:yVal>
            <c:numRef>
              <c:f>'700_u15mo'!$F$164:$F$169</c:f>
              <c:numCache>
                <c:formatCode>General</c:formatCode>
                <c:ptCount val="6"/>
                <c:pt idx="0">
                  <c:v>5.6418350000000001E-21</c:v>
                </c:pt>
                <c:pt idx="1">
                  <c:v>6.7457750000000001E-21</c:v>
                </c:pt>
                <c:pt idx="2">
                  <c:v>9.1619850000000012E-21</c:v>
                </c:pt>
                <c:pt idx="3">
                  <c:v>9.7613249999999985E-21</c:v>
                </c:pt>
                <c:pt idx="4">
                  <c:v>1.3361459999999997E-20</c:v>
                </c:pt>
                <c:pt idx="5">
                  <c:v>1.4929254999999998E-20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034-484C-8BF4-8CCD881FCC3E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5659317585301838"/>
                  <c:y val="-0.12304133858267717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'700_u15mo'!$D$164:$D$169</c:f>
              <c:numCache>
                <c:formatCode>General</c:formatCode>
                <c:ptCount val="6"/>
                <c:pt idx="0">
                  <c:v>4.9302140526384153E+20</c:v>
                </c:pt>
                <c:pt idx="1">
                  <c:v>5.9162568631660996E+20</c:v>
                </c:pt>
                <c:pt idx="2">
                  <c:v>6.902299673693782E+20</c:v>
                </c:pt>
                <c:pt idx="3">
                  <c:v>7.8883424842214657E+20</c:v>
                </c:pt>
                <c:pt idx="4">
                  <c:v>8.8743852947491481E+20</c:v>
                </c:pt>
                <c:pt idx="5">
                  <c:v>9.8604281052768305E+20</c:v>
                </c:pt>
              </c:numCache>
            </c:numRef>
          </c:xVal>
          <c:yVal>
            <c:numRef>
              <c:f>'700_u15mo'!$G$164:$G$169</c:f>
              <c:numCache>
                <c:formatCode>General</c:formatCode>
                <c:ptCount val="6"/>
                <c:pt idx="0">
                  <c:v>1.8148244999999997E-20</c:v>
                </c:pt>
                <c:pt idx="1">
                  <c:v>2.0612964999999995E-20</c:v>
                </c:pt>
                <c:pt idx="2">
                  <c:v>2.5116199999999997E-20</c:v>
                </c:pt>
                <c:pt idx="3">
                  <c:v>2.5973370000000003E-20</c:v>
                </c:pt>
                <c:pt idx="4">
                  <c:v>3.405581500000001E-20</c:v>
                </c:pt>
                <c:pt idx="5">
                  <c:v>3.8107325000000004E-20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034-484C-8BF4-8CCD881FCC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9188383"/>
        <c:axId val="265312143"/>
      </c:scatterChart>
      <c:valAx>
        <c:axId val="279188383"/>
        <c:scaling>
          <c:orientation val="minMax"/>
          <c:max val="1E+21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312143"/>
        <c:crosses val="autoZero"/>
        <c:crossBetween val="midCat"/>
      </c:valAx>
      <c:valAx>
        <c:axId val="2653121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1883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3437095363079616"/>
                  <c:y val="-0.12440981335666375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'100_u30mo'!$D$164:$D$169</c:f>
              <c:numCache>
                <c:formatCode>General</c:formatCode>
                <c:ptCount val="6"/>
                <c:pt idx="0">
                  <c:v>4.9302140526384153E+20</c:v>
                </c:pt>
                <c:pt idx="1">
                  <c:v>5.9162568631660996E+20</c:v>
                </c:pt>
                <c:pt idx="2">
                  <c:v>6.902299673693782E+20</c:v>
                </c:pt>
                <c:pt idx="3">
                  <c:v>7.8883424842214657E+20</c:v>
                </c:pt>
                <c:pt idx="4">
                  <c:v>8.8743852947491481E+20</c:v>
                </c:pt>
                <c:pt idx="5">
                  <c:v>9.8604281052768305E+20</c:v>
                </c:pt>
              </c:numCache>
            </c:numRef>
          </c:xVal>
          <c:yVal>
            <c:numRef>
              <c:f>'100_u30mo'!$E$164:$E$169</c:f>
              <c:numCache>
                <c:formatCode>General</c:formatCode>
                <c:ptCount val="6"/>
                <c:pt idx="0">
                  <c:v>1.438691000000001E-21</c:v>
                </c:pt>
                <c:pt idx="1">
                  <c:v>2.1110530000000004E-21</c:v>
                </c:pt>
                <c:pt idx="2">
                  <c:v>1.679123999999999E-21</c:v>
                </c:pt>
                <c:pt idx="3">
                  <c:v>3.6912779999999987E-21</c:v>
                </c:pt>
                <c:pt idx="4">
                  <c:v>4.1553450000000013E-21</c:v>
                </c:pt>
                <c:pt idx="5">
                  <c:v>4.2987799999999965E-21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A4A-4E4C-9C61-EA05C3B6AD8C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315931758530184"/>
                  <c:y val="-0.2124715660542432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'100_u30mo'!$D$164:$D$169</c:f>
              <c:numCache>
                <c:formatCode>General</c:formatCode>
                <c:ptCount val="6"/>
                <c:pt idx="0">
                  <c:v>4.9302140526384153E+20</c:v>
                </c:pt>
                <c:pt idx="1">
                  <c:v>5.9162568631660996E+20</c:v>
                </c:pt>
                <c:pt idx="2">
                  <c:v>6.902299673693782E+20</c:v>
                </c:pt>
                <c:pt idx="3">
                  <c:v>7.8883424842214657E+20</c:v>
                </c:pt>
                <c:pt idx="4">
                  <c:v>8.8743852947491481E+20</c:v>
                </c:pt>
                <c:pt idx="5">
                  <c:v>9.8604281052768305E+20</c:v>
                </c:pt>
              </c:numCache>
            </c:numRef>
          </c:xVal>
          <c:yVal>
            <c:numRef>
              <c:f>'100_u30mo'!$F$164:$F$169</c:f>
              <c:numCache>
                <c:formatCode>General</c:formatCode>
                <c:ptCount val="6"/>
                <c:pt idx="0">
                  <c:v>1.5462439999999993E-21</c:v>
                </c:pt>
                <c:pt idx="1">
                  <c:v>2.3248255000000004E-21</c:v>
                </c:pt>
                <c:pt idx="2">
                  <c:v>1.8285509999999991E-21</c:v>
                </c:pt>
                <c:pt idx="3">
                  <c:v>3.9391039999999983E-21</c:v>
                </c:pt>
                <c:pt idx="4">
                  <c:v>4.3491900000000006E-21</c:v>
                </c:pt>
                <c:pt idx="5">
                  <c:v>4.5401250000000014E-21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A4A-4E4C-9C61-EA05C3B6AD8C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260376202974628"/>
                  <c:y val="-4.3379994167395741E-4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'100_u30mo'!$D$164:$D$169</c:f>
              <c:numCache>
                <c:formatCode>General</c:formatCode>
                <c:ptCount val="6"/>
                <c:pt idx="0">
                  <c:v>4.9302140526384153E+20</c:v>
                </c:pt>
                <c:pt idx="1">
                  <c:v>5.9162568631660996E+20</c:v>
                </c:pt>
                <c:pt idx="2">
                  <c:v>6.902299673693782E+20</c:v>
                </c:pt>
                <c:pt idx="3">
                  <c:v>7.8883424842214657E+20</c:v>
                </c:pt>
                <c:pt idx="4">
                  <c:v>8.8743852947491481E+20</c:v>
                </c:pt>
                <c:pt idx="5">
                  <c:v>9.8604281052768305E+20</c:v>
                </c:pt>
              </c:numCache>
            </c:numRef>
          </c:xVal>
          <c:yVal>
            <c:numRef>
              <c:f>'100_u30mo'!$G$164:$G$169</c:f>
              <c:numCache>
                <c:formatCode>General</c:formatCode>
                <c:ptCount val="6"/>
                <c:pt idx="0">
                  <c:v>4.801394000000002E-21</c:v>
                </c:pt>
                <c:pt idx="1">
                  <c:v>6.1831215000000017E-21</c:v>
                </c:pt>
                <c:pt idx="2">
                  <c:v>4.3865610000000005E-21</c:v>
                </c:pt>
                <c:pt idx="3">
                  <c:v>9.7085504999999993E-21</c:v>
                </c:pt>
                <c:pt idx="4">
                  <c:v>1.4013539999999995E-20</c:v>
                </c:pt>
                <c:pt idx="5">
                  <c:v>1.2446659999999999E-20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A4A-4E4C-9C61-EA05C3B6AD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9188383"/>
        <c:axId val="265312143"/>
      </c:scatterChart>
      <c:valAx>
        <c:axId val="279188383"/>
        <c:scaling>
          <c:orientation val="minMax"/>
          <c:max val="1E+21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312143"/>
        <c:crosses val="autoZero"/>
        <c:crossBetween val="midCat"/>
      </c:valAx>
      <c:valAx>
        <c:axId val="2653121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1883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3827952755905513"/>
                  <c:y val="-0.12428003791192768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'300_u30mo'!$D$164:$D$169</c:f>
              <c:numCache>
                <c:formatCode>General</c:formatCode>
                <c:ptCount val="6"/>
                <c:pt idx="0">
                  <c:v>4.9302140526384153E+20</c:v>
                </c:pt>
                <c:pt idx="1">
                  <c:v>5.9162568631660996E+20</c:v>
                </c:pt>
                <c:pt idx="2">
                  <c:v>6.902299673693782E+20</c:v>
                </c:pt>
                <c:pt idx="3">
                  <c:v>7.8883424842214657E+20</c:v>
                </c:pt>
                <c:pt idx="4">
                  <c:v>8.8743852947491481E+20</c:v>
                </c:pt>
                <c:pt idx="5">
                  <c:v>9.8604281052768305E+20</c:v>
                </c:pt>
              </c:numCache>
            </c:numRef>
          </c:xVal>
          <c:yVal>
            <c:numRef>
              <c:f>'300_u30mo'!$E$164:$E$169</c:f>
              <c:numCache>
                <c:formatCode>General</c:formatCode>
                <c:ptCount val="6"/>
                <c:pt idx="0">
                  <c:v>1.6585955000000012E-21</c:v>
                </c:pt>
                <c:pt idx="1">
                  <c:v>1.7578221052631584E-21</c:v>
                </c:pt>
                <c:pt idx="2">
                  <c:v>2.5158364999999985E-21</c:v>
                </c:pt>
                <c:pt idx="3">
                  <c:v>3.9315310000000007E-21</c:v>
                </c:pt>
                <c:pt idx="4">
                  <c:v>4.2426549999999998E-21</c:v>
                </c:pt>
                <c:pt idx="5">
                  <c:v>5.5601400000000006E-21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B3F-7D42-A456-937543B22194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4939063867016623"/>
                  <c:y val="-0.2391652085156022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'300_u30mo'!$D$164:$D$169</c:f>
              <c:numCache>
                <c:formatCode>General</c:formatCode>
                <c:ptCount val="6"/>
                <c:pt idx="0">
                  <c:v>4.9302140526384153E+20</c:v>
                </c:pt>
                <c:pt idx="1">
                  <c:v>5.9162568631660996E+20</c:v>
                </c:pt>
                <c:pt idx="2">
                  <c:v>6.902299673693782E+20</c:v>
                </c:pt>
                <c:pt idx="3">
                  <c:v>7.8883424842214657E+20</c:v>
                </c:pt>
                <c:pt idx="4">
                  <c:v>8.8743852947491481E+20</c:v>
                </c:pt>
                <c:pt idx="5">
                  <c:v>9.8604281052768305E+20</c:v>
                </c:pt>
              </c:numCache>
            </c:numRef>
          </c:xVal>
          <c:yVal>
            <c:numRef>
              <c:f>'300_u30mo'!$F$164:$F$169</c:f>
              <c:numCache>
                <c:formatCode>General</c:formatCode>
                <c:ptCount val="6"/>
                <c:pt idx="0">
                  <c:v>1.7965879999999997E-21</c:v>
                </c:pt>
                <c:pt idx="1">
                  <c:v>1.8778210526315795E-21</c:v>
                </c:pt>
                <c:pt idx="2">
                  <c:v>2.7247954999999994E-21</c:v>
                </c:pt>
                <c:pt idx="3">
                  <c:v>4.2352370000000017E-21</c:v>
                </c:pt>
                <c:pt idx="4">
                  <c:v>4.5127500000000014E-21</c:v>
                </c:pt>
                <c:pt idx="5">
                  <c:v>5.7955099999999987E-21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B3F-7D42-A456-937543B22194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4105730533683289"/>
                  <c:y val="-4.3793744531933507E-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'300_u30mo'!$D$164:$D$169</c:f>
              <c:numCache>
                <c:formatCode>General</c:formatCode>
                <c:ptCount val="6"/>
                <c:pt idx="0">
                  <c:v>4.9302140526384153E+20</c:v>
                </c:pt>
                <c:pt idx="1">
                  <c:v>5.9162568631660996E+20</c:v>
                </c:pt>
                <c:pt idx="2">
                  <c:v>6.902299673693782E+20</c:v>
                </c:pt>
                <c:pt idx="3">
                  <c:v>7.8883424842214657E+20</c:v>
                </c:pt>
                <c:pt idx="4">
                  <c:v>8.8743852947491481E+20</c:v>
                </c:pt>
                <c:pt idx="5">
                  <c:v>9.8604281052768305E+20</c:v>
                </c:pt>
              </c:numCache>
            </c:numRef>
          </c:xVal>
          <c:yVal>
            <c:numRef>
              <c:f>'300_u30mo'!$G$164:$G$169</c:f>
              <c:numCache>
                <c:formatCode>General</c:formatCode>
                <c:ptCount val="6"/>
                <c:pt idx="0">
                  <c:v>5.5058735E-21</c:v>
                </c:pt>
                <c:pt idx="1">
                  <c:v>5.851203684210525E-21</c:v>
                </c:pt>
                <c:pt idx="2">
                  <c:v>8.2780489999999992E-21</c:v>
                </c:pt>
                <c:pt idx="3">
                  <c:v>1.1495498500000001E-20</c:v>
                </c:pt>
                <c:pt idx="4">
                  <c:v>1.1654329999999998E-20</c:v>
                </c:pt>
                <c:pt idx="5">
                  <c:v>1.5389459999999997E-20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B3F-7D42-A456-937543B221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711887"/>
        <c:axId val="188689119"/>
      </c:scatterChart>
      <c:valAx>
        <c:axId val="267711887"/>
        <c:scaling>
          <c:orientation val="minMax"/>
          <c:max val="1E+21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89119"/>
        <c:crosses val="autoZero"/>
        <c:crossBetween val="midCat"/>
      </c:valAx>
      <c:valAx>
        <c:axId val="1886891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7118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100 K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10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'100'!$N$173:$N$182</c:f>
              <c:numCache>
                <c:formatCode>General</c:formatCode>
                <c:ptCount val="10"/>
                <c:pt idx="0">
                  <c:v>9.8604281052768322E+19</c:v>
                </c:pt>
                <c:pt idx="1">
                  <c:v>1.9720856210553664E+20</c:v>
                </c:pt>
                <c:pt idx="2">
                  <c:v>2.9581284315830498E+20</c:v>
                </c:pt>
                <c:pt idx="3">
                  <c:v>3.9441712421107329E+20</c:v>
                </c:pt>
                <c:pt idx="4">
                  <c:v>4.9302140526384153E+20</c:v>
                </c:pt>
                <c:pt idx="5">
                  <c:v>5.9162568631660996E+20</c:v>
                </c:pt>
                <c:pt idx="6">
                  <c:v>6.902299673693782E+20</c:v>
                </c:pt>
                <c:pt idx="7">
                  <c:v>7.8883424842214657E+20</c:v>
                </c:pt>
                <c:pt idx="8">
                  <c:v>8.8743852947491481E+20</c:v>
                </c:pt>
                <c:pt idx="9">
                  <c:v>9.8604281052768305E+20</c:v>
                </c:pt>
              </c:numCache>
            </c:numRef>
          </c:xVal>
          <c:yVal>
            <c:numRef>
              <c:f>'100'!$O$173:$O$182</c:f>
              <c:numCache>
                <c:formatCode>General</c:formatCode>
                <c:ptCount val="10"/>
                <c:pt idx="0">
                  <c:v>5.1233950000000007E-22</c:v>
                </c:pt>
                <c:pt idx="1">
                  <c:v>1.3141560000000001E-21</c:v>
                </c:pt>
                <c:pt idx="2">
                  <c:v>2.5570609999999998E-21</c:v>
                </c:pt>
                <c:pt idx="3">
                  <c:v>4.0024374999999991E-21</c:v>
                </c:pt>
                <c:pt idx="4">
                  <c:v>5.1246724999999998E-21</c:v>
                </c:pt>
                <c:pt idx="5">
                  <c:v>9.6210349999999999E-21</c:v>
                </c:pt>
                <c:pt idx="6">
                  <c:v>1.110251E-20</c:v>
                </c:pt>
                <c:pt idx="7">
                  <c:v>1.2989200000000002E-20</c:v>
                </c:pt>
                <c:pt idx="8">
                  <c:v>1.3144210000000002E-20</c:v>
                </c:pt>
                <c:pt idx="9">
                  <c:v>1.5592219999999996E-20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24-1248-AB8A-007DBAF6D94F}"/>
            </c:ext>
          </c:extLst>
        </c:ser>
        <c:ser>
          <c:idx val="1"/>
          <c:order val="1"/>
          <c:tx>
            <c:v>300 K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'100'!$N$173:$N$182</c:f>
              <c:numCache>
                <c:formatCode>General</c:formatCode>
                <c:ptCount val="10"/>
                <c:pt idx="0">
                  <c:v>9.8604281052768322E+19</c:v>
                </c:pt>
                <c:pt idx="1">
                  <c:v>1.9720856210553664E+20</c:v>
                </c:pt>
                <c:pt idx="2">
                  <c:v>2.9581284315830498E+20</c:v>
                </c:pt>
                <c:pt idx="3">
                  <c:v>3.9441712421107329E+20</c:v>
                </c:pt>
                <c:pt idx="4">
                  <c:v>4.9302140526384153E+20</c:v>
                </c:pt>
                <c:pt idx="5">
                  <c:v>5.9162568631660996E+20</c:v>
                </c:pt>
                <c:pt idx="6">
                  <c:v>6.902299673693782E+20</c:v>
                </c:pt>
                <c:pt idx="7">
                  <c:v>7.8883424842214657E+20</c:v>
                </c:pt>
                <c:pt idx="8">
                  <c:v>8.8743852947491481E+20</c:v>
                </c:pt>
                <c:pt idx="9">
                  <c:v>9.8604281052768305E+20</c:v>
                </c:pt>
              </c:numCache>
            </c:numRef>
          </c:xVal>
          <c:yVal>
            <c:numRef>
              <c:f>'100'!$P$173:$P$182</c:f>
              <c:numCache>
                <c:formatCode>General</c:formatCode>
                <c:ptCount val="10"/>
                <c:pt idx="0">
                  <c:v>6.5615549999999991E-22</c:v>
                </c:pt>
                <c:pt idx="1">
                  <c:v>1.5998075000000002E-21</c:v>
                </c:pt>
                <c:pt idx="2">
                  <c:v>2.5397294999999996E-21</c:v>
                </c:pt>
                <c:pt idx="3">
                  <c:v>3.5082145000000002E-21</c:v>
                </c:pt>
                <c:pt idx="4">
                  <c:v>7.0596040000000006E-21</c:v>
                </c:pt>
                <c:pt idx="5">
                  <c:v>9.2301770000000004E-21</c:v>
                </c:pt>
                <c:pt idx="6">
                  <c:v>1.2477848000000002E-20</c:v>
                </c:pt>
                <c:pt idx="7">
                  <c:v>1.35518255E-20</c:v>
                </c:pt>
                <c:pt idx="8">
                  <c:v>1.5408171999999998E-20</c:v>
                </c:pt>
                <c:pt idx="9">
                  <c:v>2.3148860499999999E-20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724-1248-AB8A-007DBAF6D94F}"/>
            </c:ext>
          </c:extLst>
        </c:ser>
        <c:ser>
          <c:idx val="2"/>
          <c:order val="2"/>
          <c:tx>
            <c:v>500 K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'100'!$N$173:$N$182</c:f>
              <c:numCache>
                <c:formatCode>General</c:formatCode>
                <c:ptCount val="10"/>
                <c:pt idx="0">
                  <c:v>9.8604281052768322E+19</c:v>
                </c:pt>
                <c:pt idx="1">
                  <c:v>1.9720856210553664E+20</c:v>
                </c:pt>
                <c:pt idx="2">
                  <c:v>2.9581284315830498E+20</c:v>
                </c:pt>
                <c:pt idx="3">
                  <c:v>3.9441712421107329E+20</c:v>
                </c:pt>
                <c:pt idx="4">
                  <c:v>4.9302140526384153E+20</c:v>
                </c:pt>
                <c:pt idx="5">
                  <c:v>5.9162568631660996E+20</c:v>
                </c:pt>
                <c:pt idx="6">
                  <c:v>6.902299673693782E+20</c:v>
                </c:pt>
                <c:pt idx="7">
                  <c:v>7.8883424842214657E+20</c:v>
                </c:pt>
                <c:pt idx="8">
                  <c:v>8.8743852947491481E+20</c:v>
                </c:pt>
                <c:pt idx="9">
                  <c:v>9.8604281052768305E+20</c:v>
                </c:pt>
              </c:numCache>
            </c:numRef>
          </c:xVal>
          <c:yVal>
            <c:numRef>
              <c:f>'100'!$Q$173:$Q$182</c:f>
              <c:numCache>
                <c:formatCode>General</c:formatCode>
                <c:ptCount val="10"/>
                <c:pt idx="0">
                  <c:v>9.8388899999999974E-22</c:v>
                </c:pt>
                <c:pt idx="1">
                  <c:v>2.2579425000000001E-21</c:v>
                </c:pt>
                <c:pt idx="2">
                  <c:v>4.4195455000000001E-21</c:v>
                </c:pt>
                <c:pt idx="3">
                  <c:v>6.5741060000000014E-21</c:v>
                </c:pt>
                <c:pt idx="4">
                  <c:v>9.1308814999999998E-21</c:v>
                </c:pt>
                <c:pt idx="5">
                  <c:v>1.1892706999999999E-20</c:v>
                </c:pt>
                <c:pt idx="6">
                  <c:v>1.6137219999999997E-20</c:v>
                </c:pt>
                <c:pt idx="7">
                  <c:v>1.8785180499999997E-20</c:v>
                </c:pt>
                <c:pt idx="8">
                  <c:v>2.1504096999999998E-20</c:v>
                </c:pt>
                <c:pt idx="9">
                  <c:v>2.4587223499999997E-20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724-1248-AB8A-007DBAF6D94F}"/>
            </c:ext>
          </c:extLst>
        </c:ser>
        <c:ser>
          <c:idx val="3"/>
          <c:order val="3"/>
          <c:tx>
            <c:v>700 K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'100'!$N$173:$N$182</c:f>
              <c:numCache>
                <c:formatCode>General</c:formatCode>
                <c:ptCount val="10"/>
                <c:pt idx="0">
                  <c:v>9.8604281052768322E+19</c:v>
                </c:pt>
                <c:pt idx="1">
                  <c:v>1.9720856210553664E+20</c:v>
                </c:pt>
                <c:pt idx="2">
                  <c:v>2.9581284315830498E+20</c:v>
                </c:pt>
                <c:pt idx="3">
                  <c:v>3.9441712421107329E+20</c:v>
                </c:pt>
                <c:pt idx="4">
                  <c:v>4.9302140526384153E+20</c:v>
                </c:pt>
                <c:pt idx="5">
                  <c:v>5.9162568631660996E+20</c:v>
                </c:pt>
                <c:pt idx="6">
                  <c:v>6.902299673693782E+20</c:v>
                </c:pt>
                <c:pt idx="7">
                  <c:v>7.8883424842214657E+20</c:v>
                </c:pt>
                <c:pt idx="8">
                  <c:v>8.8743852947491481E+20</c:v>
                </c:pt>
                <c:pt idx="9">
                  <c:v>9.8604281052768305E+20</c:v>
                </c:pt>
              </c:numCache>
            </c:numRef>
          </c:xVal>
          <c:yVal>
            <c:numRef>
              <c:f>'100'!$R$173:$R$182</c:f>
              <c:numCache>
                <c:formatCode>General</c:formatCode>
                <c:ptCount val="10"/>
                <c:pt idx="0">
                  <c:v>2.3978024999999998E-21</c:v>
                </c:pt>
                <c:pt idx="1">
                  <c:v>4.0553264999999995E-21</c:v>
                </c:pt>
                <c:pt idx="2">
                  <c:v>5.3515589999999988E-21</c:v>
                </c:pt>
                <c:pt idx="3">
                  <c:v>8.3297954999999991E-21</c:v>
                </c:pt>
                <c:pt idx="4">
                  <c:v>1.1812136499999998E-20</c:v>
                </c:pt>
                <c:pt idx="5">
                  <c:v>1.3131822999999999E-20</c:v>
                </c:pt>
                <c:pt idx="6">
                  <c:v>1.6375155500000002E-20</c:v>
                </c:pt>
                <c:pt idx="7">
                  <c:v>1.5145734499999998E-20</c:v>
                </c:pt>
                <c:pt idx="8">
                  <c:v>2.3217835E-20</c:v>
                </c:pt>
                <c:pt idx="9">
                  <c:v>3.0143936999999999E-20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724-1248-AB8A-007DBAF6D9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838943"/>
        <c:axId val="204059535"/>
      </c:scatterChart>
      <c:valAx>
        <c:axId val="498838943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MeV/nm3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59535"/>
        <c:crosses val="autoZero"/>
        <c:crossBetween val="midCat"/>
        <c:majorUnit val="4E+20"/>
      </c:valAx>
      <c:valAx>
        <c:axId val="204059535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r2 (m2)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838943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26845822397200347"/>
          <c:y val="7.5099792213473321E-2"/>
          <c:w val="0.17145888013998251"/>
          <c:h val="0.3183191163604549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3198075240594926"/>
                  <c:y val="-0.26492308253135027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'300_u30mo_0.005'!$D$164:$D$169</c:f>
              <c:numCache>
                <c:formatCode>General</c:formatCode>
                <c:ptCount val="6"/>
                <c:pt idx="0">
                  <c:v>4.9302140526384153E+20</c:v>
                </c:pt>
                <c:pt idx="1">
                  <c:v>5.9162568631660996E+20</c:v>
                </c:pt>
                <c:pt idx="2">
                  <c:v>6.902299673693782E+20</c:v>
                </c:pt>
                <c:pt idx="3">
                  <c:v>7.8883424842214657E+20</c:v>
                </c:pt>
                <c:pt idx="4">
                  <c:v>8.8743852947491481E+20</c:v>
                </c:pt>
                <c:pt idx="5">
                  <c:v>9.8604281052768305E+20</c:v>
                </c:pt>
              </c:numCache>
            </c:numRef>
          </c:xVal>
          <c:yVal>
            <c:numRef>
              <c:f>'300_u30mo_0.005'!$E$164:$E$169</c:f>
              <c:numCache>
                <c:formatCode>General</c:formatCode>
                <c:ptCount val="6"/>
                <c:pt idx="0">
                  <c:v>1.2332219999999989E-21</c:v>
                </c:pt>
                <c:pt idx="1">
                  <c:v>1.3926735000000022E-21</c:v>
                </c:pt>
                <c:pt idx="2">
                  <c:v>2.2182435000000004E-21</c:v>
                </c:pt>
                <c:pt idx="3">
                  <c:v>2.4184175000000005E-21</c:v>
                </c:pt>
                <c:pt idx="4">
                  <c:v>3.7275900000000011E-21</c:v>
                </c:pt>
                <c:pt idx="5">
                  <c:v>3.4752549999999994E-21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DC-4B40-AF00-1D5F0D3CAB59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3753630796150482"/>
                  <c:y val="-0.37001057159521727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'300_u30mo_0.005'!$D$164:$D$169</c:f>
              <c:numCache>
                <c:formatCode>General</c:formatCode>
                <c:ptCount val="6"/>
                <c:pt idx="0">
                  <c:v>4.9302140526384153E+20</c:v>
                </c:pt>
                <c:pt idx="1">
                  <c:v>5.9162568631660996E+20</c:v>
                </c:pt>
                <c:pt idx="2">
                  <c:v>6.902299673693782E+20</c:v>
                </c:pt>
                <c:pt idx="3">
                  <c:v>7.8883424842214657E+20</c:v>
                </c:pt>
                <c:pt idx="4">
                  <c:v>8.8743852947491481E+20</c:v>
                </c:pt>
                <c:pt idx="5">
                  <c:v>9.8604281052768305E+20</c:v>
                </c:pt>
              </c:numCache>
            </c:numRef>
          </c:xVal>
          <c:yVal>
            <c:numRef>
              <c:f>'300_u30mo_0.005'!$F$164:$F$169</c:f>
              <c:numCache>
                <c:formatCode>General</c:formatCode>
                <c:ptCount val="6"/>
                <c:pt idx="0">
                  <c:v>1.3358505E-21</c:v>
                </c:pt>
                <c:pt idx="1">
                  <c:v>1.4847984999999999E-21</c:v>
                </c:pt>
                <c:pt idx="2">
                  <c:v>2.3347920000000005E-21</c:v>
                </c:pt>
                <c:pt idx="3">
                  <c:v>2.5579804999999977E-21</c:v>
                </c:pt>
                <c:pt idx="4">
                  <c:v>3.9617650000000006E-21</c:v>
                </c:pt>
                <c:pt idx="5">
                  <c:v>3.7934849999999981E-21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DC-4B40-AF00-1D5F0D3CAB59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3475853018372703"/>
                  <c:y val="-2.7179206765820939E-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'300_u30mo_0.005'!$D$164:$D$169</c:f>
              <c:numCache>
                <c:formatCode>General</c:formatCode>
                <c:ptCount val="6"/>
                <c:pt idx="0">
                  <c:v>4.9302140526384153E+20</c:v>
                </c:pt>
                <c:pt idx="1">
                  <c:v>5.9162568631660996E+20</c:v>
                </c:pt>
                <c:pt idx="2">
                  <c:v>6.902299673693782E+20</c:v>
                </c:pt>
                <c:pt idx="3">
                  <c:v>7.8883424842214657E+20</c:v>
                </c:pt>
                <c:pt idx="4">
                  <c:v>8.8743852947491481E+20</c:v>
                </c:pt>
                <c:pt idx="5">
                  <c:v>9.8604281052768305E+20</c:v>
                </c:pt>
              </c:numCache>
            </c:numRef>
          </c:xVal>
          <c:yVal>
            <c:numRef>
              <c:f>'300_u30mo_0.005'!$G$164:$G$169</c:f>
              <c:numCache>
                <c:formatCode>General</c:formatCode>
                <c:ptCount val="6"/>
                <c:pt idx="0">
                  <c:v>3.7377769999999996E-21</c:v>
                </c:pt>
                <c:pt idx="1">
                  <c:v>5.6810309999999997E-21</c:v>
                </c:pt>
                <c:pt idx="2">
                  <c:v>6.7168099999999994E-21</c:v>
                </c:pt>
                <c:pt idx="3">
                  <c:v>5.8516735000000008E-21</c:v>
                </c:pt>
                <c:pt idx="4">
                  <c:v>1.1102660000000001E-20</c:v>
                </c:pt>
                <c:pt idx="5">
                  <c:v>1.0082929999999999E-20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0DC-4B40-AF00-1D5F0D3CAB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2139920"/>
        <c:axId val="935539680"/>
      </c:scatterChart>
      <c:valAx>
        <c:axId val="972139920"/>
        <c:scaling>
          <c:orientation val="minMax"/>
          <c:max val="1E+21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539680"/>
        <c:crosses val="autoZero"/>
        <c:crossBetween val="midCat"/>
      </c:valAx>
      <c:valAx>
        <c:axId val="9355396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2139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320424321959755"/>
                  <c:y val="2.3684018664333626E-3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'300_u30_0.001'!$D$164:$D$169</c:f>
              <c:numCache>
                <c:formatCode>General</c:formatCode>
                <c:ptCount val="6"/>
                <c:pt idx="0">
                  <c:v>4.9302140526384153E+20</c:v>
                </c:pt>
                <c:pt idx="1">
                  <c:v>5.9162568631660996E+20</c:v>
                </c:pt>
                <c:pt idx="2">
                  <c:v>6.902299673693782E+20</c:v>
                </c:pt>
                <c:pt idx="3">
                  <c:v>7.8883424842214657E+20</c:v>
                </c:pt>
                <c:pt idx="4">
                  <c:v>8.8743852947491481E+20</c:v>
                </c:pt>
                <c:pt idx="5">
                  <c:v>9.8604281052768305E+20</c:v>
                </c:pt>
              </c:numCache>
            </c:numRef>
          </c:xVal>
          <c:yVal>
            <c:numRef>
              <c:f>'300_u30_0.001'!$G$164:$G$169</c:f>
              <c:numCache>
                <c:formatCode>General</c:formatCode>
                <c:ptCount val="6"/>
                <c:pt idx="0">
                  <c:v>4.5530640000000006E-21</c:v>
                </c:pt>
                <c:pt idx="1">
                  <c:v>5.6333414999999995E-21</c:v>
                </c:pt>
                <c:pt idx="2">
                  <c:v>6.9871860000000006E-21</c:v>
                </c:pt>
                <c:pt idx="3">
                  <c:v>6.9113304999999981E-21</c:v>
                </c:pt>
                <c:pt idx="4">
                  <c:v>9.7356000000000008E-21</c:v>
                </c:pt>
                <c:pt idx="5">
                  <c:v>1.2371900000000001E-20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40-B94E-BF3E-BA7A2D2D99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2736336"/>
        <c:axId val="1017264528"/>
      </c:scatterChart>
      <c:valAx>
        <c:axId val="982736336"/>
        <c:scaling>
          <c:orientation val="minMax"/>
          <c:max val="1E+21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264528"/>
        <c:crosses val="autoZero"/>
        <c:crossBetween val="midCat"/>
      </c:valAx>
      <c:valAx>
        <c:axId val="10172645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2736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946347331583552"/>
                  <c:y val="-0.22697251385243511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'500_u30mo'!$D$164:$D$169</c:f>
              <c:numCache>
                <c:formatCode>General</c:formatCode>
                <c:ptCount val="6"/>
                <c:pt idx="0">
                  <c:v>4.9302140526384153E+20</c:v>
                </c:pt>
                <c:pt idx="1">
                  <c:v>5.9162568631660996E+20</c:v>
                </c:pt>
                <c:pt idx="2">
                  <c:v>6.902299673693782E+20</c:v>
                </c:pt>
                <c:pt idx="3">
                  <c:v>7.8883424842214657E+20</c:v>
                </c:pt>
                <c:pt idx="4">
                  <c:v>8.8743852947491481E+20</c:v>
                </c:pt>
                <c:pt idx="5">
                  <c:v>9.8604281052768305E+20</c:v>
                </c:pt>
              </c:numCache>
            </c:numRef>
          </c:xVal>
          <c:yVal>
            <c:numRef>
              <c:f>'500_u30mo'!$E$164:$E$169</c:f>
              <c:numCache>
                <c:formatCode>General</c:formatCode>
                <c:ptCount val="6"/>
                <c:pt idx="0">
                  <c:v>2.3696755000000004E-21</c:v>
                </c:pt>
                <c:pt idx="1">
                  <c:v>2.8420599999999985E-21</c:v>
                </c:pt>
                <c:pt idx="2">
                  <c:v>3.7862629999999993E-21</c:v>
                </c:pt>
                <c:pt idx="3">
                  <c:v>5.049766500000002E-21</c:v>
                </c:pt>
                <c:pt idx="4">
                  <c:v>5.7226649999999996E-21</c:v>
                </c:pt>
                <c:pt idx="5">
                  <c:v>6.1379450000000012E-21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81-C741-A2B0-29EB41769ED5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8907917760279966"/>
                  <c:y val="-0.35282881306503355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'500_u30mo'!$D$164:$D$169</c:f>
              <c:numCache>
                <c:formatCode>General</c:formatCode>
                <c:ptCount val="6"/>
                <c:pt idx="0">
                  <c:v>4.9302140526384153E+20</c:v>
                </c:pt>
                <c:pt idx="1">
                  <c:v>5.9162568631660996E+20</c:v>
                </c:pt>
                <c:pt idx="2">
                  <c:v>6.902299673693782E+20</c:v>
                </c:pt>
                <c:pt idx="3">
                  <c:v>7.8883424842214657E+20</c:v>
                </c:pt>
                <c:pt idx="4">
                  <c:v>8.8743852947491481E+20</c:v>
                </c:pt>
                <c:pt idx="5">
                  <c:v>9.8604281052768305E+20</c:v>
                </c:pt>
              </c:numCache>
            </c:numRef>
          </c:xVal>
          <c:yVal>
            <c:numRef>
              <c:f>'500_u30mo'!$F$164:$F$169</c:f>
              <c:numCache>
                <c:formatCode>General</c:formatCode>
                <c:ptCount val="6"/>
                <c:pt idx="0">
                  <c:v>2.4874925000000012E-21</c:v>
                </c:pt>
                <c:pt idx="1">
                  <c:v>2.9849594999999999E-21</c:v>
                </c:pt>
                <c:pt idx="2">
                  <c:v>3.9715859999999986E-21</c:v>
                </c:pt>
                <c:pt idx="3">
                  <c:v>5.3383029999999994E-21</c:v>
                </c:pt>
                <c:pt idx="4">
                  <c:v>5.9286100000000007E-21</c:v>
                </c:pt>
                <c:pt idx="5">
                  <c:v>6.3315350000000013E-21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81-C741-A2B0-29EB41769ED5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1130139982502186"/>
                  <c:y val="-0.13219962088072323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'500_u30mo'!$D$164:$D$169</c:f>
              <c:numCache>
                <c:formatCode>General</c:formatCode>
                <c:ptCount val="6"/>
                <c:pt idx="0">
                  <c:v>4.9302140526384153E+20</c:v>
                </c:pt>
                <c:pt idx="1">
                  <c:v>5.9162568631660996E+20</c:v>
                </c:pt>
                <c:pt idx="2">
                  <c:v>6.902299673693782E+20</c:v>
                </c:pt>
                <c:pt idx="3">
                  <c:v>7.8883424842214657E+20</c:v>
                </c:pt>
                <c:pt idx="4">
                  <c:v>8.8743852947491481E+20</c:v>
                </c:pt>
                <c:pt idx="5">
                  <c:v>9.8604281052768305E+20</c:v>
                </c:pt>
              </c:numCache>
            </c:numRef>
          </c:xVal>
          <c:yVal>
            <c:numRef>
              <c:f>'500_u30mo'!$G$164:$G$169</c:f>
              <c:numCache>
                <c:formatCode>General</c:formatCode>
                <c:ptCount val="6"/>
                <c:pt idx="0">
                  <c:v>6.6991729999999998E-21</c:v>
                </c:pt>
                <c:pt idx="1">
                  <c:v>7.1679639999999995E-21</c:v>
                </c:pt>
                <c:pt idx="2">
                  <c:v>8.5583695000000026E-21</c:v>
                </c:pt>
                <c:pt idx="3">
                  <c:v>1.3208386499999997E-20</c:v>
                </c:pt>
                <c:pt idx="4">
                  <c:v>1.6183575000000002E-20</c:v>
                </c:pt>
                <c:pt idx="5">
                  <c:v>1.4278765000000003E-20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281-C741-A2B0-29EB41769E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9188383"/>
        <c:axId val="265312143"/>
      </c:scatterChart>
      <c:valAx>
        <c:axId val="279188383"/>
        <c:scaling>
          <c:orientation val="minMax"/>
          <c:max val="1E+21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312143"/>
        <c:crosses val="autoZero"/>
        <c:crossBetween val="midCat"/>
      </c:valAx>
      <c:valAx>
        <c:axId val="2653121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1883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946347331583552"/>
                  <c:y val="-0.22697251385243511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'700_u30mo'!$D$164:$D$169</c:f>
              <c:numCache>
                <c:formatCode>General</c:formatCode>
                <c:ptCount val="6"/>
                <c:pt idx="0">
                  <c:v>4.9302140526384153E+20</c:v>
                </c:pt>
                <c:pt idx="1">
                  <c:v>5.9162568631660996E+20</c:v>
                </c:pt>
                <c:pt idx="2">
                  <c:v>6.902299673693782E+20</c:v>
                </c:pt>
                <c:pt idx="3">
                  <c:v>7.8883424842214657E+20</c:v>
                </c:pt>
                <c:pt idx="4">
                  <c:v>8.8743852947491481E+20</c:v>
                </c:pt>
                <c:pt idx="5">
                  <c:v>9.8604281052768305E+20</c:v>
                </c:pt>
              </c:numCache>
            </c:numRef>
          </c:xVal>
          <c:yVal>
            <c:numRef>
              <c:f>'700_u30mo'!$E$164:$E$169</c:f>
              <c:numCache>
                <c:formatCode>General</c:formatCode>
                <c:ptCount val="6"/>
                <c:pt idx="0">
                  <c:v>2.3174349999999996E-21</c:v>
                </c:pt>
                <c:pt idx="1">
                  <c:v>4.3929899999999996E-21</c:v>
                </c:pt>
                <c:pt idx="2">
                  <c:v>4.8891399999999981E-21</c:v>
                </c:pt>
                <c:pt idx="3">
                  <c:v>6.5433200000000002E-21</c:v>
                </c:pt>
                <c:pt idx="4">
                  <c:v>7.4744749999999977E-21</c:v>
                </c:pt>
                <c:pt idx="5">
                  <c:v>1.0467515E-20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39F-D54E-82F7-0385B258F424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8907917760279966"/>
                  <c:y val="-0.35282881306503355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'700_u30mo'!$D$164:$D$169</c:f>
              <c:numCache>
                <c:formatCode>General</c:formatCode>
                <c:ptCount val="6"/>
                <c:pt idx="0">
                  <c:v>4.9302140526384153E+20</c:v>
                </c:pt>
                <c:pt idx="1">
                  <c:v>5.9162568631660996E+20</c:v>
                </c:pt>
                <c:pt idx="2">
                  <c:v>6.902299673693782E+20</c:v>
                </c:pt>
                <c:pt idx="3">
                  <c:v>7.8883424842214657E+20</c:v>
                </c:pt>
                <c:pt idx="4">
                  <c:v>8.8743852947491481E+20</c:v>
                </c:pt>
                <c:pt idx="5">
                  <c:v>9.8604281052768305E+20</c:v>
                </c:pt>
              </c:numCache>
            </c:numRef>
          </c:xVal>
          <c:yVal>
            <c:numRef>
              <c:f>'700_u30mo'!$F$164:$F$169</c:f>
              <c:numCache>
                <c:formatCode>General</c:formatCode>
                <c:ptCount val="6"/>
                <c:pt idx="0">
                  <c:v>2.4041099999999995E-21</c:v>
                </c:pt>
                <c:pt idx="1">
                  <c:v>4.5293949999999992E-21</c:v>
                </c:pt>
                <c:pt idx="2">
                  <c:v>5.1134100000000002E-21</c:v>
                </c:pt>
                <c:pt idx="3">
                  <c:v>6.7796600000000009E-21</c:v>
                </c:pt>
                <c:pt idx="4">
                  <c:v>7.763285000000001E-21</c:v>
                </c:pt>
                <c:pt idx="5">
                  <c:v>1.0834934999999999E-20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39F-D54E-82F7-0385B258F424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1130139982502186"/>
                  <c:y val="-0.13219962088072323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'700_u30mo'!$D$164:$D$169</c:f>
              <c:numCache>
                <c:formatCode>General</c:formatCode>
                <c:ptCount val="6"/>
                <c:pt idx="0">
                  <c:v>4.9302140526384153E+20</c:v>
                </c:pt>
                <c:pt idx="1">
                  <c:v>5.9162568631660996E+20</c:v>
                </c:pt>
                <c:pt idx="2">
                  <c:v>6.902299673693782E+20</c:v>
                </c:pt>
                <c:pt idx="3">
                  <c:v>7.8883424842214657E+20</c:v>
                </c:pt>
                <c:pt idx="4">
                  <c:v>8.8743852947491481E+20</c:v>
                </c:pt>
                <c:pt idx="5">
                  <c:v>9.8604281052768305E+20</c:v>
                </c:pt>
              </c:numCache>
            </c:numRef>
          </c:xVal>
          <c:yVal>
            <c:numRef>
              <c:f>'700_u30mo'!$G$164:$G$169</c:f>
              <c:numCache>
                <c:formatCode>General</c:formatCode>
                <c:ptCount val="6"/>
                <c:pt idx="0">
                  <c:v>4.7220549999999993E-21</c:v>
                </c:pt>
                <c:pt idx="1">
                  <c:v>1.0809394999999999E-20</c:v>
                </c:pt>
                <c:pt idx="2">
                  <c:v>1.2829264999999998E-20</c:v>
                </c:pt>
                <c:pt idx="3">
                  <c:v>1.6378634999999997E-20</c:v>
                </c:pt>
                <c:pt idx="4">
                  <c:v>1.6259964999999997E-20</c:v>
                </c:pt>
                <c:pt idx="5">
                  <c:v>2.4207645E-20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39F-D54E-82F7-0385B258F4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9188383"/>
        <c:axId val="265312143"/>
      </c:scatterChart>
      <c:valAx>
        <c:axId val="279188383"/>
        <c:scaling>
          <c:orientation val="minMax"/>
          <c:max val="1E+21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312143"/>
        <c:crosses val="autoZero"/>
        <c:crossBetween val="midCat"/>
      </c:valAx>
      <c:valAx>
        <c:axId val="2653121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1883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summary!$J$35:$J$37</c:f>
              <c:numCache>
                <c:formatCode>General</c:formatCode>
                <c:ptCount val="3"/>
                <c:pt idx="0">
                  <c:v>116.04562914137837</c:v>
                </c:pt>
                <c:pt idx="1">
                  <c:v>38.681876380459457</c:v>
                </c:pt>
                <c:pt idx="2">
                  <c:v>23.209125828275678</c:v>
                </c:pt>
              </c:numCache>
            </c:numRef>
          </c:xVal>
          <c:yVal>
            <c:numRef>
              <c:f>summary!$K$35:$K$37</c:f>
              <c:numCache>
                <c:formatCode>0.00E+00</c:formatCode>
                <c:ptCount val="3"/>
                <c:pt idx="0">
                  <c:v>7.7916666666666673E-23</c:v>
                </c:pt>
                <c:pt idx="1">
                  <c:v>1.0313333333333331E-22</c:v>
                </c:pt>
                <c:pt idx="2">
                  <c:v>1.3798333333333334E-22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B0-EF41-A8E2-64234DCF620D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summary!$J$35:$J$37</c:f>
              <c:numCache>
                <c:formatCode>General</c:formatCode>
                <c:ptCount val="3"/>
                <c:pt idx="0">
                  <c:v>116.04562914137837</c:v>
                </c:pt>
                <c:pt idx="1">
                  <c:v>38.681876380459457</c:v>
                </c:pt>
                <c:pt idx="2">
                  <c:v>23.209125828275678</c:v>
                </c:pt>
              </c:numCache>
            </c:numRef>
          </c:xVal>
          <c:yVal>
            <c:numRef>
              <c:f>summary!$L$35:$L$37</c:f>
              <c:numCache>
                <c:formatCode>0.00E+00</c:formatCode>
                <c:ptCount val="3"/>
                <c:pt idx="0">
                  <c:v>8.2449999999999999E-23</c:v>
                </c:pt>
                <c:pt idx="1">
                  <c:v>1.06675E-22</c:v>
                </c:pt>
                <c:pt idx="2">
                  <c:v>1.4166666666666668E-22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B0-EF41-A8E2-64234DCF620D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summary!$J$35:$J$37</c:f>
              <c:numCache>
                <c:formatCode>General</c:formatCode>
                <c:ptCount val="3"/>
                <c:pt idx="0">
                  <c:v>116.04562914137837</c:v>
                </c:pt>
                <c:pt idx="1">
                  <c:v>38.681876380459457</c:v>
                </c:pt>
                <c:pt idx="2">
                  <c:v>23.209125828275678</c:v>
                </c:pt>
              </c:numCache>
            </c:numRef>
          </c:xVal>
          <c:yVal>
            <c:numRef>
              <c:f>summary!$M$35:$M$37</c:f>
              <c:numCache>
                <c:formatCode>0.00E+00</c:formatCode>
                <c:ptCount val="3"/>
                <c:pt idx="0">
                  <c:v>2.5783333333333338E-22</c:v>
                </c:pt>
                <c:pt idx="1">
                  <c:v>3.3433333333333333E-22</c:v>
                </c:pt>
                <c:pt idx="2">
                  <c:v>3.9241666666666672E-22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8B0-EF41-A8E2-64234DCF62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7361679"/>
        <c:axId val="198377343"/>
      </c:scatterChart>
      <c:valAx>
        <c:axId val="217361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77343"/>
        <c:crosses val="autoZero"/>
        <c:crossBetween val="midCat"/>
      </c:valAx>
      <c:valAx>
        <c:axId val="198377343"/>
        <c:scaling>
          <c:orientation val="minMax"/>
        </c:scaling>
        <c:delete val="0"/>
        <c:axPos val="l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3616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summary!$J$35:$J$37</c:f>
              <c:numCache>
                <c:formatCode>General</c:formatCode>
                <c:ptCount val="3"/>
                <c:pt idx="0">
                  <c:v>116.04562914137837</c:v>
                </c:pt>
                <c:pt idx="1">
                  <c:v>38.681876380459457</c:v>
                </c:pt>
                <c:pt idx="2">
                  <c:v>23.209125828275678</c:v>
                </c:pt>
              </c:numCache>
            </c:numRef>
          </c:xVal>
          <c:yVal>
            <c:numRef>
              <c:f>summary!$Q$35:$Q$37</c:f>
              <c:numCache>
                <c:formatCode>0.00E+00</c:formatCode>
                <c:ptCount val="3"/>
                <c:pt idx="0">
                  <c:v>1.7283333333333336E-22</c:v>
                </c:pt>
                <c:pt idx="1">
                  <c:v>8.6841666666666662E-23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2D-CB4D-8019-C70B3321A8F2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summary!$J$35:$J$37</c:f>
              <c:numCache>
                <c:formatCode>General</c:formatCode>
                <c:ptCount val="3"/>
                <c:pt idx="0">
                  <c:v>116.04562914137837</c:v>
                </c:pt>
                <c:pt idx="1">
                  <c:v>38.681876380459457</c:v>
                </c:pt>
                <c:pt idx="2">
                  <c:v>23.209125828275678</c:v>
                </c:pt>
              </c:numCache>
            </c:numRef>
          </c:xVal>
          <c:yVal>
            <c:numRef>
              <c:f>summary!$R$35:$R$37</c:f>
              <c:numCache>
                <c:formatCode>0.00E+00</c:formatCode>
                <c:ptCount val="3"/>
                <c:pt idx="0">
                  <c:v>1.7708333333333335E-22</c:v>
                </c:pt>
                <c:pt idx="1">
                  <c:v>9.1375E-23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2D-CB4D-8019-C70B3321A8F2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5.3313648293963258E-3"/>
                  <c:y val="7.375437445319335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summary!$J$35:$J$37</c:f>
              <c:numCache>
                <c:formatCode>General</c:formatCode>
                <c:ptCount val="3"/>
                <c:pt idx="0">
                  <c:v>116.04562914137837</c:v>
                </c:pt>
                <c:pt idx="1">
                  <c:v>38.681876380459457</c:v>
                </c:pt>
                <c:pt idx="2">
                  <c:v>23.209125828275678</c:v>
                </c:pt>
              </c:numCache>
            </c:numRef>
          </c:xVal>
          <c:yVal>
            <c:numRef>
              <c:f>summary!$S$35:$S$37</c:f>
              <c:numCache>
                <c:formatCode>0.00E+00</c:formatCode>
                <c:ptCount val="3"/>
                <c:pt idx="0">
                  <c:v>4.9299999999999998E-22</c:v>
                </c:pt>
                <c:pt idx="1">
                  <c:v>2.4083333333333339E-22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F2D-CB4D-8019-C70B3321A8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7361679"/>
        <c:axId val="198377343"/>
      </c:scatterChart>
      <c:valAx>
        <c:axId val="217361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77343"/>
        <c:crosses val="autoZero"/>
        <c:crossBetween val="midCat"/>
      </c:valAx>
      <c:valAx>
        <c:axId val="198377343"/>
        <c:scaling>
          <c:orientation val="minMax"/>
        </c:scaling>
        <c:delete val="0"/>
        <c:axPos val="l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3616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U15Mo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summary!$K$34:$M$34</c:f>
              <c:strCache>
                <c:ptCount val="3"/>
                <c:pt idx="0">
                  <c:v>U</c:v>
                </c:pt>
                <c:pt idx="1">
                  <c:v>Mo</c:v>
                </c:pt>
                <c:pt idx="2">
                  <c:v>Xe</c:v>
                </c:pt>
              </c:strCache>
            </c:strRef>
          </c:xVal>
          <c:yVal>
            <c:numRef>
              <c:f>summary!$E$35:$G$35</c:f>
              <c:numCache>
                <c:formatCode>0.00E+00</c:formatCode>
                <c:ptCount val="3"/>
                <c:pt idx="0">
                  <c:v>1.0355833333333334E-22</c:v>
                </c:pt>
                <c:pt idx="1">
                  <c:v>1.0809166666666669E-22</c:v>
                </c:pt>
                <c:pt idx="2">
                  <c:v>3.3574999999999995E-22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7A-BA47-931F-F70F6EB4ACC7}"/>
            </c:ext>
          </c:extLst>
        </c:ser>
        <c:ser>
          <c:idx val="1"/>
          <c:order val="1"/>
          <c:tx>
            <c:v>U23Mo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summary!$K$34:$M$34</c:f>
              <c:strCache>
                <c:ptCount val="3"/>
                <c:pt idx="0">
                  <c:v>U</c:v>
                </c:pt>
                <c:pt idx="1">
                  <c:v>Mo</c:v>
                </c:pt>
                <c:pt idx="2">
                  <c:v>Xe</c:v>
                </c:pt>
              </c:strCache>
            </c:strRef>
          </c:xVal>
          <c:yVal>
            <c:numRef>
              <c:f>summary!$K$35:$M$35</c:f>
              <c:numCache>
                <c:formatCode>0.00E+00</c:formatCode>
                <c:ptCount val="3"/>
                <c:pt idx="0">
                  <c:v>7.7916666666666673E-23</c:v>
                </c:pt>
                <c:pt idx="1">
                  <c:v>8.2449999999999999E-23</c:v>
                </c:pt>
                <c:pt idx="2">
                  <c:v>2.5783333333333338E-22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07A-BA47-931F-F70F6EB4ACC7}"/>
            </c:ext>
          </c:extLst>
        </c:ser>
        <c:ser>
          <c:idx val="2"/>
          <c:order val="2"/>
          <c:tx>
            <c:v>U30Mo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summary!$Q$35:$S$35</c:f>
              <c:numCache>
                <c:formatCode>0.00E+00</c:formatCode>
                <c:ptCount val="3"/>
                <c:pt idx="0">
                  <c:v>1.7283333333333336E-22</c:v>
                </c:pt>
                <c:pt idx="1">
                  <c:v>1.7708333333333335E-22</c:v>
                </c:pt>
                <c:pt idx="2">
                  <c:v>4.9299999999999998E-22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07A-BA47-931F-F70F6EB4AC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7361679"/>
        <c:axId val="198377343"/>
      </c:scatterChart>
      <c:valAx>
        <c:axId val="217361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77343"/>
        <c:crosses val="autoZero"/>
        <c:crossBetween val="midCat"/>
      </c:valAx>
      <c:valAx>
        <c:axId val="198377343"/>
        <c:scaling>
          <c:orientation val="minMax"/>
        </c:scaling>
        <c:delete val="0"/>
        <c:axPos val="l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3616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U15Mo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summary!$K$34:$M$34</c:f>
              <c:strCache>
                <c:ptCount val="3"/>
                <c:pt idx="0">
                  <c:v>U</c:v>
                </c:pt>
                <c:pt idx="1">
                  <c:v>Mo</c:v>
                </c:pt>
                <c:pt idx="2">
                  <c:v>Xe</c:v>
                </c:pt>
              </c:strCache>
            </c:strRef>
          </c:cat>
          <c:val>
            <c:numRef>
              <c:f>summary!$E$36:$G$36</c:f>
              <c:numCache>
                <c:formatCode>0.00E+00</c:formatCode>
                <c:ptCount val="3"/>
                <c:pt idx="0">
                  <c:v>1.4308333333333334E-22</c:v>
                </c:pt>
                <c:pt idx="1">
                  <c:v>1.4875000000000003E-22</c:v>
                </c:pt>
                <c:pt idx="2">
                  <c:v>4.4625000000000003E-22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DA-294E-8F11-36C33A124691}"/>
            </c:ext>
          </c:extLst>
        </c:ser>
        <c:ser>
          <c:idx val="1"/>
          <c:order val="1"/>
          <c:tx>
            <c:v>U23Mo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summary!$K$34:$M$34</c:f>
              <c:strCache>
                <c:ptCount val="3"/>
                <c:pt idx="0">
                  <c:v>U</c:v>
                </c:pt>
                <c:pt idx="1">
                  <c:v>Mo</c:v>
                </c:pt>
                <c:pt idx="2">
                  <c:v>Xe</c:v>
                </c:pt>
              </c:strCache>
            </c:strRef>
          </c:cat>
          <c:val>
            <c:numRef>
              <c:f>summary!$K$36:$M$36</c:f>
              <c:numCache>
                <c:formatCode>0.00E+00</c:formatCode>
                <c:ptCount val="3"/>
                <c:pt idx="0">
                  <c:v>1.0313333333333331E-22</c:v>
                </c:pt>
                <c:pt idx="1">
                  <c:v>1.06675E-22</c:v>
                </c:pt>
                <c:pt idx="2">
                  <c:v>3.3433333333333333E-22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DA-294E-8F11-36C33A124691}"/>
            </c:ext>
          </c:extLst>
        </c:ser>
        <c:ser>
          <c:idx val="2"/>
          <c:order val="2"/>
          <c:tx>
            <c:v>U30Mo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summary!$Q$36:$S$36</c:f>
              <c:numCache>
                <c:formatCode>0.00E+00</c:formatCode>
                <c:ptCount val="3"/>
                <c:pt idx="0">
                  <c:v>8.6841666666666662E-23</c:v>
                </c:pt>
                <c:pt idx="1">
                  <c:v>9.1375E-23</c:v>
                </c:pt>
                <c:pt idx="2">
                  <c:v>2.4083333333333339E-22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DA-294E-8F11-36C33A1246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7361679"/>
        <c:axId val="198377343"/>
      </c:lineChart>
      <c:catAx>
        <c:axId val="217361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77343"/>
        <c:crosses val="autoZero"/>
        <c:auto val="1"/>
        <c:lblAlgn val="ctr"/>
        <c:lblOffset val="100"/>
        <c:noMultiLvlLbl val="0"/>
      </c:catAx>
      <c:valAx>
        <c:axId val="198377343"/>
        <c:scaling>
          <c:orientation val="minMax"/>
        </c:scaling>
        <c:delete val="0"/>
        <c:axPos val="l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361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U15Mo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summary!$K$34:$M$34</c:f>
              <c:strCache>
                <c:ptCount val="3"/>
                <c:pt idx="0">
                  <c:v>U</c:v>
                </c:pt>
                <c:pt idx="1">
                  <c:v>Mo</c:v>
                </c:pt>
                <c:pt idx="2">
                  <c:v>Xe</c:v>
                </c:pt>
              </c:strCache>
            </c:strRef>
          </c:cat>
          <c:val>
            <c:numRef>
              <c:f>summary!$E$37:$G$37</c:f>
              <c:numCache>
                <c:formatCode>0.00E+00</c:formatCode>
                <c:ptCount val="3"/>
                <c:pt idx="0">
                  <c:v>1.7283333333333336E-22</c:v>
                </c:pt>
                <c:pt idx="1">
                  <c:v>1.7708333333333335E-22</c:v>
                </c:pt>
                <c:pt idx="2">
                  <c:v>4.9299999999999998E-22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EE-D94D-ACEA-1A7791DCA98E}"/>
            </c:ext>
          </c:extLst>
        </c:ser>
        <c:ser>
          <c:idx val="1"/>
          <c:order val="1"/>
          <c:tx>
            <c:v>U23Mo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summary!$K$34:$M$34</c:f>
              <c:strCache>
                <c:ptCount val="3"/>
                <c:pt idx="0">
                  <c:v>U</c:v>
                </c:pt>
                <c:pt idx="1">
                  <c:v>Mo</c:v>
                </c:pt>
                <c:pt idx="2">
                  <c:v>Xe</c:v>
                </c:pt>
              </c:strCache>
            </c:strRef>
          </c:cat>
          <c:val>
            <c:numRef>
              <c:f>summary!$K$37:$M$37</c:f>
              <c:numCache>
                <c:formatCode>0.00E+00</c:formatCode>
                <c:ptCount val="3"/>
                <c:pt idx="0">
                  <c:v>1.3798333333333334E-22</c:v>
                </c:pt>
                <c:pt idx="1">
                  <c:v>1.4166666666666668E-22</c:v>
                </c:pt>
                <c:pt idx="2">
                  <c:v>3.9241666666666672E-22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EE-D94D-ACEA-1A7791DCA98E}"/>
            </c:ext>
          </c:extLst>
        </c:ser>
        <c:ser>
          <c:idx val="2"/>
          <c:order val="2"/>
          <c:tx>
            <c:v>U30Mo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summary!$Q$37:$S$37</c:f>
              <c:numCache>
                <c:formatCode>0.00E+00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4EE-D94D-ACEA-1A7791DCA9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7361679"/>
        <c:axId val="198377343"/>
      </c:lineChart>
      <c:catAx>
        <c:axId val="217361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77343"/>
        <c:crosses val="autoZero"/>
        <c:auto val="1"/>
        <c:lblAlgn val="ctr"/>
        <c:lblOffset val="100"/>
        <c:noMultiLvlLbl val="0"/>
      </c:catAx>
      <c:valAx>
        <c:axId val="198377343"/>
        <c:scaling>
          <c:orientation val="minMax"/>
        </c:scaling>
        <c:delete val="0"/>
        <c:axPos val="l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361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summary!$J$35:$J$37</c:f>
              <c:numCache>
                <c:formatCode>General</c:formatCode>
                <c:ptCount val="3"/>
                <c:pt idx="0">
                  <c:v>116.04562914137837</c:v>
                </c:pt>
                <c:pt idx="1">
                  <c:v>38.681876380459457</c:v>
                </c:pt>
                <c:pt idx="2">
                  <c:v>23.209125828275678</c:v>
                </c:pt>
              </c:numCache>
            </c:numRef>
          </c:xVal>
          <c:yVal>
            <c:numRef>
              <c:f>summary!$E$35:$E$37</c:f>
              <c:numCache>
                <c:formatCode>0.00E+00</c:formatCode>
                <c:ptCount val="3"/>
                <c:pt idx="0">
                  <c:v>1.0355833333333334E-22</c:v>
                </c:pt>
                <c:pt idx="1">
                  <c:v>1.4308333333333334E-22</c:v>
                </c:pt>
                <c:pt idx="2">
                  <c:v>1.7283333333333336E-22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E2-5840-B775-581FFA22182B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summary!$J$35:$J$37</c:f>
              <c:numCache>
                <c:formatCode>General</c:formatCode>
                <c:ptCount val="3"/>
                <c:pt idx="0">
                  <c:v>116.04562914137837</c:v>
                </c:pt>
                <c:pt idx="1">
                  <c:v>38.681876380459457</c:v>
                </c:pt>
                <c:pt idx="2">
                  <c:v>23.209125828275678</c:v>
                </c:pt>
              </c:numCache>
            </c:numRef>
          </c:xVal>
          <c:yVal>
            <c:numRef>
              <c:f>summary!$F$35:$F$37</c:f>
              <c:numCache>
                <c:formatCode>0.00E+00</c:formatCode>
                <c:ptCount val="3"/>
                <c:pt idx="0">
                  <c:v>1.0809166666666669E-22</c:v>
                </c:pt>
                <c:pt idx="1">
                  <c:v>1.4875000000000003E-22</c:v>
                </c:pt>
                <c:pt idx="2">
                  <c:v>1.7708333333333335E-22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E2-5840-B775-581FFA22182B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summary!$J$35:$J$37</c:f>
              <c:numCache>
                <c:formatCode>General</c:formatCode>
                <c:ptCount val="3"/>
                <c:pt idx="0">
                  <c:v>116.04562914137837</c:v>
                </c:pt>
                <c:pt idx="1">
                  <c:v>38.681876380459457</c:v>
                </c:pt>
                <c:pt idx="2">
                  <c:v>23.209125828275678</c:v>
                </c:pt>
              </c:numCache>
            </c:numRef>
          </c:xVal>
          <c:yVal>
            <c:numRef>
              <c:f>summary!$G$35:$G$37</c:f>
              <c:numCache>
                <c:formatCode>0.00E+00</c:formatCode>
                <c:ptCount val="3"/>
                <c:pt idx="0">
                  <c:v>3.3574999999999995E-22</c:v>
                </c:pt>
                <c:pt idx="1">
                  <c:v>4.4625000000000003E-22</c:v>
                </c:pt>
                <c:pt idx="2">
                  <c:v>4.9299999999999998E-22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8E2-5840-B775-581FFA2218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7361679"/>
        <c:axId val="198377343"/>
      </c:scatterChart>
      <c:valAx>
        <c:axId val="217361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77343"/>
        <c:crosses val="autoZero"/>
        <c:crossBetween val="midCat"/>
      </c:valAx>
      <c:valAx>
        <c:axId val="198377343"/>
        <c:scaling>
          <c:orientation val="minMax"/>
        </c:scaling>
        <c:delete val="0"/>
        <c:axPos val="l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3616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U-4Mo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10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'100'!$N$186:$N$195</c:f>
              <c:numCache>
                <c:formatCode>General</c:formatCode>
                <c:ptCount val="10"/>
                <c:pt idx="0">
                  <c:v>9.8604281052768322E+19</c:v>
                </c:pt>
                <c:pt idx="1">
                  <c:v>1.9720856210553664E+20</c:v>
                </c:pt>
                <c:pt idx="2">
                  <c:v>2.9581284315830498E+20</c:v>
                </c:pt>
                <c:pt idx="3">
                  <c:v>3.9441712421107329E+20</c:v>
                </c:pt>
                <c:pt idx="4">
                  <c:v>4.9302140526384153E+20</c:v>
                </c:pt>
                <c:pt idx="5">
                  <c:v>5.9162568631660996E+20</c:v>
                </c:pt>
                <c:pt idx="6">
                  <c:v>6.902299673693782E+20</c:v>
                </c:pt>
                <c:pt idx="7">
                  <c:v>7.8883424842214657E+20</c:v>
                </c:pt>
                <c:pt idx="8">
                  <c:v>8.8743852947491481E+20</c:v>
                </c:pt>
                <c:pt idx="9">
                  <c:v>9.8604281052768305E+20</c:v>
                </c:pt>
              </c:numCache>
            </c:numRef>
          </c:xVal>
          <c:yVal>
            <c:numRef>
              <c:f>'100'!$O$186:$O$195</c:f>
              <c:numCache>
                <c:formatCode>General</c:formatCode>
                <c:ptCount val="10"/>
                <c:pt idx="0">
                  <c:v>7.6316315789473696E-22</c:v>
                </c:pt>
                <c:pt idx="1">
                  <c:v>1.8714850000000009E-21</c:v>
                </c:pt>
                <c:pt idx="2">
                  <c:v>4.1965349999999978E-21</c:v>
                </c:pt>
                <c:pt idx="3">
                  <c:v>6.4932599999999979E-21</c:v>
                </c:pt>
                <c:pt idx="4">
                  <c:v>9.2671949999999989E-21</c:v>
                </c:pt>
                <c:pt idx="5">
                  <c:v>1.2662589473684211E-20</c:v>
                </c:pt>
                <c:pt idx="6">
                  <c:v>1.2638226315789473E-20</c:v>
                </c:pt>
                <c:pt idx="7">
                  <c:v>1.6062724999999998E-20</c:v>
                </c:pt>
                <c:pt idx="8">
                  <c:v>1.9789269999999998E-20</c:v>
                </c:pt>
                <c:pt idx="9">
                  <c:v>2.6503330000000001E-20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E5-6040-B52B-C440F2A4AA6D}"/>
            </c:ext>
          </c:extLst>
        </c:ser>
        <c:ser>
          <c:idx val="1"/>
          <c:order val="1"/>
          <c:tx>
            <c:v>U-7Mo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'100'!$N$186:$N$195</c:f>
              <c:numCache>
                <c:formatCode>General</c:formatCode>
                <c:ptCount val="10"/>
                <c:pt idx="0">
                  <c:v>9.8604281052768322E+19</c:v>
                </c:pt>
                <c:pt idx="1">
                  <c:v>1.9720856210553664E+20</c:v>
                </c:pt>
                <c:pt idx="2">
                  <c:v>2.9581284315830498E+20</c:v>
                </c:pt>
                <c:pt idx="3">
                  <c:v>3.9441712421107329E+20</c:v>
                </c:pt>
                <c:pt idx="4">
                  <c:v>4.9302140526384153E+20</c:v>
                </c:pt>
                <c:pt idx="5">
                  <c:v>5.9162568631660996E+20</c:v>
                </c:pt>
                <c:pt idx="6">
                  <c:v>6.902299673693782E+20</c:v>
                </c:pt>
                <c:pt idx="7">
                  <c:v>7.8883424842214657E+20</c:v>
                </c:pt>
                <c:pt idx="8">
                  <c:v>8.8743852947491481E+20</c:v>
                </c:pt>
                <c:pt idx="9">
                  <c:v>9.8604281052768305E+20</c:v>
                </c:pt>
              </c:numCache>
            </c:numRef>
          </c:xVal>
          <c:yVal>
            <c:numRef>
              <c:f>'100'!$P$186:$P$195</c:f>
              <c:numCache>
                <c:formatCode>General</c:formatCode>
                <c:ptCount val="10"/>
                <c:pt idx="0">
                  <c:v>5.5958199999999931E-22</c:v>
                </c:pt>
                <c:pt idx="1">
                  <c:v>1.4730745E-21</c:v>
                </c:pt>
                <c:pt idx="2">
                  <c:v>2.6401744999999997E-21</c:v>
                </c:pt>
                <c:pt idx="3">
                  <c:v>5.7888195000000009E-21</c:v>
                </c:pt>
                <c:pt idx="4">
                  <c:v>8.5496674999999968E-21</c:v>
                </c:pt>
                <c:pt idx="5">
                  <c:v>8.9311229999999991E-21</c:v>
                </c:pt>
                <c:pt idx="6">
                  <c:v>1.0274813500000001E-20</c:v>
                </c:pt>
                <c:pt idx="7">
                  <c:v>1.3296323499999997E-20</c:v>
                </c:pt>
                <c:pt idx="8">
                  <c:v>2.2626934999999999E-20</c:v>
                </c:pt>
                <c:pt idx="9">
                  <c:v>1.9500905000000002E-20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E5-6040-B52B-C440F2A4AA6D}"/>
            </c:ext>
          </c:extLst>
        </c:ser>
        <c:ser>
          <c:idx val="2"/>
          <c:order val="2"/>
          <c:tx>
            <c:v>U-10Mo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'100'!$N$186:$N$195</c:f>
              <c:numCache>
                <c:formatCode>General</c:formatCode>
                <c:ptCount val="10"/>
                <c:pt idx="0">
                  <c:v>9.8604281052768322E+19</c:v>
                </c:pt>
                <c:pt idx="1">
                  <c:v>1.9720856210553664E+20</c:v>
                </c:pt>
                <c:pt idx="2">
                  <c:v>2.9581284315830498E+20</c:v>
                </c:pt>
                <c:pt idx="3">
                  <c:v>3.9441712421107329E+20</c:v>
                </c:pt>
                <c:pt idx="4">
                  <c:v>4.9302140526384153E+20</c:v>
                </c:pt>
                <c:pt idx="5">
                  <c:v>5.9162568631660996E+20</c:v>
                </c:pt>
                <c:pt idx="6">
                  <c:v>6.902299673693782E+20</c:v>
                </c:pt>
                <c:pt idx="7">
                  <c:v>7.8883424842214657E+20</c:v>
                </c:pt>
                <c:pt idx="8">
                  <c:v>8.8743852947491481E+20</c:v>
                </c:pt>
                <c:pt idx="9">
                  <c:v>9.8604281052768305E+20</c:v>
                </c:pt>
              </c:numCache>
            </c:numRef>
          </c:xVal>
          <c:yVal>
            <c:numRef>
              <c:f>'100'!$Q$186:$Q$195</c:f>
              <c:numCache>
                <c:formatCode>General</c:formatCode>
                <c:ptCount val="10"/>
                <c:pt idx="0">
                  <c:v>5.1233950000000007E-22</c:v>
                </c:pt>
                <c:pt idx="1">
                  <c:v>1.3141560000000001E-21</c:v>
                </c:pt>
                <c:pt idx="2">
                  <c:v>2.5570609999999998E-21</c:v>
                </c:pt>
                <c:pt idx="3">
                  <c:v>4.0024374999999991E-21</c:v>
                </c:pt>
                <c:pt idx="4">
                  <c:v>5.1246724999999998E-21</c:v>
                </c:pt>
                <c:pt idx="5">
                  <c:v>9.6210349999999999E-21</c:v>
                </c:pt>
                <c:pt idx="6">
                  <c:v>1.110251E-20</c:v>
                </c:pt>
                <c:pt idx="7">
                  <c:v>1.2989200000000002E-20</c:v>
                </c:pt>
                <c:pt idx="8">
                  <c:v>1.3144210000000002E-20</c:v>
                </c:pt>
                <c:pt idx="9">
                  <c:v>1.5592219999999996E-20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FE5-6040-B52B-C440F2A4AA6D}"/>
            </c:ext>
          </c:extLst>
        </c:ser>
        <c:ser>
          <c:idx val="3"/>
          <c:order val="3"/>
          <c:tx>
            <c:v>U-15Mo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'100'!$N$186:$N$195</c:f>
              <c:numCache>
                <c:formatCode>General</c:formatCode>
                <c:ptCount val="10"/>
                <c:pt idx="0">
                  <c:v>9.8604281052768322E+19</c:v>
                </c:pt>
                <c:pt idx="1">
                  <c:v>1.9720856210553664E+20</c:v>
                </c:pt>
                <c:pt idx="2">
                  <c:v>2.9581284315830498E+20</c:v>
                </c:pt>
                <c:pt idx="3">
                  <c:v>3.9441712421107329E+20</c:v>
                </c:pt>
                <c:pt idx="4">
                  <c:v>4.9302140526384153E+20</c:v>
                </c:pt>
                <c:pt idx="5">
                  <c:v>5.9162568631660996E+20</c:v>
                </c:pt>
                <c:pt idx="6">
                  <c:v>6.902299673693782E+20</c:v>
                </c:pt>
                <c:pt idx="7">
                  <c:v>7.8883424842214657E+20</c:v>
                </c:pt>
                <c:pt idx="8">
                  <c:v>8.8743852947491481E+20</c:v>
                </c:pt>
                <c:pt idx="9">
                  <c:v>9.8604281052768305E+20</c:v>
                </c:pt>
              </c:numCache>
            </c:numRef>
          </c:xVal>
          <c:yVal>
            <c:numRef>
              <c:f>'100'!$R$186:$R$195</c:f>
              <c:numCache>
                <c:formatCode>General</c:formatCode>
                <c:ptCount val="10"/>
                <c:pt idx="0">
                  <c:v>3.2936850000000108E-22</c:v>
                </c:pt>
                <c:pt idx="1">
                  <c:v>1.1031300000000008E-21</c:v>
                </c:pt>
                <c:pt idx="2">
                  <c:v>1.5842404999999989E-21</c:v>
                </c:pt>
                <c:pt idx="3">
                  <c:v>3.0947869999999997E-21</c:v>
                </c:pt>
                <c:pt idx="4">
                  <c:v>4.801394000000002E-21</c:v>
                </c:pt>
                <c:pt idx="5">
                  <c:v>6.1831215000000017E-21</c:v>
                </c:pt>
                <c:pt idx="6">
                  <c:v>4.3865610000000005E-21</c:v>
                </c:pt>
                <c:pt idx="7">
                  <c:v>9.7085504999999993E-21</c:v>
                </c:pt>
                <c:pt idx="8">
                  <c:v>1.4013539999999995E-20</c:v>
                </c:pt>
                <c:pt idx="9">
                  <c:v>1.2446659999999999E-20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FE5-6040-B52B-C440F2A4AA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838943"/>
        <c:axId val="204059535"/>
      </c:scatterChart>
      <c:valAx>
        <c:axId val="498838943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MeV/nm3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59535"/>
        <c:crosses val="autoZero"/>
        <c:crossBetween val="midCat"/>
        <c:majorUnit val="4E+20"/>
      </c:valAx>
      <c:valAx>
        <c:axId val="204059535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r2 (m2)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838943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26845822397200347"/>
          <c:y val="7.5099792213473321E-2"/>
          <c:w val="0.28256999125109361"/>
          <c:h val="0.33915244969378827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summary!$W$22:$W$24</c:f>
              <c:numCache>
                <c:formatCode>General</c:formatCode>
                <c:ptCount val="3"/>
                <c:pt idx="0">
                  <c:v>15</c:v>
                </c:pt>
                <c:pt idx="1">
                  <c:v>23</c:v>
                </c:pt>
                <c:pt idx="2">
                  <c:v>30</c:v>
                </c:pt>
              </c:numCache>
            </c:numRef>
          </c:xVal>
          <c:yVal>
            <c:numRef>
              <c:f>summary!$X$22:$X$24</c:f>
              <c:numCache>
                <c:formatCode>General</c:formatCode>
                <c:ptCount val="3"/>
                <c:pt idx="0">
                  <c:v>1475</c:v>
                </c:pt>
                <c:pt idx="1">
                  <c:v>1525</c:v>
                </c:pt>
                <c:pt idx="2">
                  <c:v>1600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C1-2A49-AE40-5D81F3757B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6138032"/>
        <c:axId val="983047040"/>
      </c:scatterChart>
      <c:valAx>
        <c:axId val="936138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3047040"/>
        <c:crosses val="autoZero"/>
        <c:crossBetween val="midCat"/>
      </c:valAx>
      <c:valAx>
        <c:axId val="9830470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138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summary!$L$3:$L$5</c:f>
              <c:numCache>
                <c:formatCode>General</c:formatCode>
                <c:ptCount val="3"/>
                <c:pt idx="0">
                  <c:v>1E-3</c:v>
                </c:pt>
                <c:pt idx="1">
                  <c:v>5.0000000000000001E-3</c:v>
                </c:pt>
                <c:pt idx="2">
                  <c:v>0.01</c:v>
                </c:pt>
              </c:numCache>
            </c:numRef>
          </c:xVal>
          <c:yVal>
            <c:numRef>
              <c:f>summary!$M$3:$M$5</c:f>
              <c:numCache>
                <c:formatCode>0.00E+00</c:formatCode>
                <c:ptCount val="3"/>
                <c:pt idx="1">
                  <c:v>9.1299999999999995E-42</c:v>
                </c:pt>
                <c:pt idx="2">
                  <c:v>1.0099999999999999E-41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C32-AB47-9B58-0D6BBCB159E8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summary!$L$3:$L$5</c:f>
              <c:numCache>
                <c:formatCode>General</c:formatCode>
                <c:ptCount val="3"/>
                <c:pt idx="0">
                  <c:v>1E-3</c:v>
                </c:pt>
                <c:pt idx="1">
                  <c:v>5.0000000000000001E-3</c:v>
                </c:pt>
                <c:pt idx="2">
                  <c:v>0.01</c:v>
                </c:pt>
              </c:numCache>
            </c:numRef>
          </c:xVal>
          <c:yVal>
            <c:numRef>
              <c:f>summary!$N$3:$N$5</c:f>
              <c:numCache>
                <c:formatCode>0.00E+00</c:formatCode>
                <c:ptCount val="3"/>
                <c:pt idx="1">
                  <c:v>9.3599999999999994E-42</c:v>
                </c:pt>
                <c:pt idx="2">
                  <c:v>1.0500000000000001E-41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C32-AB47-9B58-0D6BBCB159E8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summary!$L$3:$L$5</c:f>
              <c:numCache>
                <c:formatCode>General</c:formatCode>
                <c:ptCount val="3"/>
                <c:pt idx="0">
                  <c:v>1E-3</c:v>
                </c:pt>
                <c:pt idx="1">
                  <c:v>5.0000000000000001E-3</c:v>
                </c:pt>
                <c:pt idx="2">
                  <c:v>0.01</c:v>
                </c:pt>
              </c:numCache>
            </c:numRef>
          </c:xVal>
          <c:yVal>
            <c:numRef>
              <c:f>summary!$O$3:$O$5</c:f>
              <c:numCache>
                <c:formatCode>0.00E+00</c:formatCode>
                <c:ptCount val="3"/>
                <c:pt idx="1">
                  <c:v>2.8000000000000002E-41</c:v>
                </c:pt>
                <c:pt idx="2">
                  <c:v>3.1500000000000001E-41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C32-AB47-9B58-0D6BBCB159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5883408"/>
        <c:axId val="971768112"/>
      </c:scatterChart>
      <c:valAx>
        <c:axId val="965883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768112"/>
        <c:crosses val="autoZero"/>
        <c:crossBetween val="midCat"/>
      </c:valAx>
      <c:valAx>
        <c:axId val="971768112"/>
        <c:scaling>
          <c:orientation val="minMax"/>
        </c:scaling>
        <c:delete val="0"/>
        <c:axPos val="l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588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summary!$Y$41:$AA$41</c:f>
              <c:numCache>
                <c:formatCode>General</c:formatCode>
                <c:ptCount val="3"/>
                <c:pt idx="0">
                  <c:v>15</c:v>
                </c:pt>
                <c:pt idx="1">
                  <c:v>23</c:v>
                </c:pt>
                <c:pt idx="2">
                  <c:v>30</c:v>
                </c:pt>
              </c:numCache>
            </c:numRef>
          </c:xVal>
          <c:yVal>
            <c:numRef>
              <c:f>summary!$Y$42:$AA$42</c:f>
              <c:numCache>
                <c:formatCode>0.00E+00</c:formatCode>
                <c:ptCount val="3"/>
                <c:pt idx="0">
                  <c:v>6.4199999999999996E-42</c:v>
                </c:pt>
                <c:pt idx="1">
                  <c:v>6.2100000000000001E-42</c:v>
                </c:pt>
                <c:pt idx="2">
                  <c:v>4.7700000000000001E-42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EF-BD4A-ACE6-D3C635B5EB34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summary!$Y$41:$AA$41</c:f>
              <c:numCache>
                <c:formatCode>General</c:formatCode>
                <c:ptCount val="3"/>
                <c:pt idx="0">
                  <c:v>15</c:v>
                </c:pt>
                <c:pt idx="1">
                  <c:v>23</c:v>
                </c:pt>
                <c:pt idx="2">
                  <c:v>30</c:v>
                </c:pt>
              </c:numCache>
            </c:numRef>
          </c:xVal>
          <c:yVal>
            <c:numRef>
              <c:f>summary!$Y$43:$AA$43</c:f>
              <c:numCache>
                <c:formatCode>0.00E+00</c:formatCode>
                <c:ptCount val="3"/>
                <c:pt idx="0">
                  <c:v>7.3700000000000004E-42</c:v>
                </c:pt>
                <c:pt idx="1">
                  <c:v>6.5200000000000002E-42</c:v>
                </c:pt>
                <c:pt idx="2">
                  <c:v>5.2100000000000002E-42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EF-BD4A-ACE6-D3C635B5EB34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summary!$Y$41:$AA$41</c:f>
              <c:numCache>
                <c:formatCode>General</c:formatCode>
                <c:ptCount val="3"/>
                <c:pt idx="0">
                  <c:v>15</c:v>
                </c:pt>
                <c:pt idx="1">
                  <c:v>23</c:v>
                </c:pt>
                <c:pt idx="2">
                  <c:v>30</c:v>
                </c:pt>
              </c:numCache>
            </c:numRef>
          </c:xVal>
          <c:yVal>
            <c:numRef>
              <c:f>summary!$Y$44:$AA$44</c:f>
              <c:numCache>
                <c:formatCode>0.00E+00</c:formatCode>
                <c:ptCount val="3"/>
                <c:pt idx="0">
                  <c:v>2.0500000000000001E-41</c:v>
                </c:pt>
                <c:pt idx="1">
                  <c:v>2.0500000000000001E-41</c:v>
                </c:pt>
                <c:pt idx="2">
                  <c:v>1.3699999999999999E-41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0EF-BD4A-ACE6-D3C635B5EB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6061552"/>
        <c:axId val="1016717264"/>
      </c:scatterChart>
      <c:valAx>
        <c:axId val="1126061552"/>
        <c:scaling>
          <c:orientation val="minMax"/>
          <c:max val="35"/>
          <c:min val="1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6717264"/>
        <c:crosses val="autoZero"/>
        <c:crossBetween val="midCat"/>
      </c:valAx>
      <c:valAx>
        <c:axId val="1016717264"/>
        <c:scaling>
          <c:orientation val="minMax"/>
        </c:scaling>
        <c:delete val="0"/>
        <c:axPos val="l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061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summary!$Y$41:$AA$41</c:f>
              <c:numCache>
                <c:formatCode>General</c:formatCode>
                <c:ptCount val="3"/>
                <c:pt idx="0">
                  <c:v>15</c:v>
                </c:pt>
                <c:pt idx="1">
                  <c:v>23</c:v>
                </c:pt>
                <c:pt idx="2">
                  <c:v>30</c:v>
                </c:pt>
              </c:numCache>
            </c:numRef>
          </c:xVal>
          <c:yVal>
            <c:numRef>
              <c:f>summary!$Y$45:$AA$45</c:f>
              <c:numCache>
                <c:formatCode>0.00E+00</c:formatCode>
                <c:ptCount val="3"/>
                <c:pt idx="0">
                  <c:v>8.6000000000000002E-42</c:v>
                </c:pt>
                <c:pt idx="1">
                  <c:v>6.6000000000000005E-42</c:v>
                </c:pt>
                <c:pt idx="2">
                  <c:v>4.9E-42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11-5943-8C84-2FEEB7EF613F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summary!$Y$41:$AA$41</c:f>
              <c:numCache>
                <c:formatCode>General</c:formatCode>
                <c:ptCount val="3"/>
                <c:pt idx="0">
                  <c:v>15</c:v>
                </c:pt>
                <c:pt idx="1">
                  <c:v>23</c:v>
                </c:pt>
                <c:pt idx="2">
                  <c:v>30</c:v>
                </c:pt>
              </c:numCache>
            </c:numRef>
          </c:xVal>
          <c:yVal>
            <c:numRef>
              <c:f>summary!$Y$46:$AA$46</c:f>
              <c:numCache>
                <c:formatCode>0.00E+00</c:formatCode>
                <c:ptCount val="3"/>
                <c:pt idx="0">
                  <c:v>9.8899999999999999E-42</c:v>
                </c:pt>
                <c:pt idx="1">
                  <c:v>6.81E-42</c:v>
                </c:pt>
                <c:pt idx="2">
                  <c:v>5.3599999999999999E-42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011-5943-8C84-2FEEB7EF613F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summary!$Y$41:$AA$41</c:f>
              <c:numCache>
                <c:formatCode>General</c:formatCode>
                <c:ptCount val="3"/>
                <c:pt idx="0">
                  <c:v>15</c:v>
                </c:pt>
                <c:pt idx="1">
                  <c:v>23</c:v>
                </c:pt>
                <c:pt idx="2">
                  <c:v>30</c:v>
                </c:pt>
              </c:numCache>
            </c:numRef>
          </c:xVal>
          <c:yVal>
            <c:numRef>
              <c:f>summary!$Y$47:$AA$47</c:f>
              <c:numCache>
                <c:formatCode>0.00E+00</c:formatCode>
                <c:ptCount val="3"/>
                <c:pt idx="0">
                  <c:v>2.8800000000000002E-41</c:v>
                </c:pt>
                <c:pt idx="1">
                  <c:v>2.0500000000000001E-41</c:v>
                </c:pt>
                <c:pt idx="2">
                  <c:v>1.5299999999999999E-41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011-5943-8C84-2FEEB7EF61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6061552"/>
        <c:axId val="1016717264"/>
      </c:scatterChart>
      <c:valAx>
        <c:axId val="1126061552"/>
        <c:scaling>
          <c:orientation val="minMax"/>
          <c:max val="35"/>
          <c:min val="1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6717264"/>
        <c:crosses val="autoZero"/>
        <c:crossBetween val="midCat"/>
      </c:valAx>
      <c:valAx>
        <c:axId val="1016717264"/>
        <c:scaling>
          <c:orientation val="minMax"/>
        </c:scaling>
        <c:delete val="0"/>
        <c:axPos val="l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061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summary!$Y$41:$AA$41</c:f>
              <c:numCache>
                <c:formatCode>General</c:formatCode>
                <c:ptCount val="3"/>
                <c:pt idx="0">
                  <c:v>15</c:v>
                </c:pt>
                <c:pt idx="1">
                  <c:v>23</c:v>
                </c:pt>
                <c:pt idx="2">
                  <c:v>30</c:v>
                </c:pt>
              </c:numCache>
            </c:numRef>
          </c:xVal>
          <c:yVal>
            <c:numRef>
              <c:f>summary!$Y$48:$AA$48</c:f>
              <c:numCache>
                <c:formatCode>0.00E+00</c:formatCode>
                <c:ptCount val="3"/>
                <c:pt idx="0">
                  <c:v>9.5900000000000006E-42</c:v>
                </c:pt>
                <c:pt idx="1">
                  <c:v>9.0800000000000004E-42</c:v>
                </c:pt>
                <c:pt idx="2">
                  <c:v>6.8000000000000004E-42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76-3747-BA06-8DF4F7D70CC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summary!$Y$41:$AA$41</c:f>
              <c:numCache>
                <c:formatCode>General</c:formatCode>
                <c:ptCount val="3"/>
                <c:pt idx="0">
                  <c:v>15</c:v>
                </c:pt>
                <c:pt idx="1">
                  <c:v>23</c:v>
                </c:pt>
                <c:pt idx="2">
                  <c:v>30</c:v>
                </c:pt>
              </c:numCache>
            </c:numRef>
          </c:xVal>
          <c:yVal>
            <c:numRef>
              <c:f>summary!$Y$49:$AA$49</c:f>
              <c:numCache>
                <c:formatCode>0.00E+00</c:formatCode>
                <c:ptCount val="3"/>
                <c:pt idx="0">
                  <c:v>1.08E-41</c:v>
                </c:pt>
                <c:pt idx="1">
                  <c:v>9.3499999999999998E-42</c:v>
                </c:pt>
                <c:pt idx="2">
                  <c:v>7.2799999999999994E-42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76-3747-BA06-8DF4F7D70CCE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summary!$Y$41:$AA$41</c:f>
              <c:numCache>
                <c:formatCode>General</c:formatCode>
                <c:ptCount val="3"/>
                <c:pt idx="0">
                  <c:v>15</c:v>
                </c:pt>
                <c:pt idx="1">
                  <c:v>23</c:v>
                </c:pt>
                <c:pt idx="2">
                  <c:v>30</c:v>
                </c:pt>
              </c:numCache>
            </c:numRef>
          </c:xVal>
          <c:yVal>
            <c:numRef>
              <c:f>summary!$Y$50:$AA$50</c:f>
              <c:numCache>
                <c:formatCode>0.00E+00</c:formatCode>
                <c:ptCount val="3"/>
                <c:pt idx="0">
                  <c:v>2.7399999999999998E-41</c:v>
                </c:pt>
                <c:pt idx="1">
                  <c:v>2.36E-41</c:v>
                </c:pt>
                <c:pt idx="2">
                  <c:v>1.6199999999999999E-41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476-3747-BA06-8DF4F7D70C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6061552"/>
        <c:axId val="1016717264"/>
      </c:scatterChart>
      <c:valAx>
        <c:axId val="1126061552"/>
        <c:scaling>
          <c:orientation val="minMax"/>
          <c:max val="35"/>
          <c:min val="1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6717264"/>
        <c:crosses val="autoZero"/>
        <c:crossBetween val="midCat"/>
      </c:valAx>
      <c:valAx>
        <c:axId val="1016717264"/>
        <c:scaling>
          <c:orientation val="minMax"/>
        </c:scaling>
        <c:delete val="0"/>
        <c:axPos val="l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061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summary!$AI$41:$AI$51</c:f>
              <c:numCache>
                <c:formatCode>General</c:formatCode>
                <c:ptCount val="11"/>
                <c:pt idx="0">
                  <c:v>38.681876380459464</c:v>
                </c:pt>
                <c:pt idx="1">
                  <c:v>29.0114072853446</c:v>
                </c:pt>
                <c:pt idx="2">
                  <c:v>23.209125828275678</c:v>
                </c:pt>
                <c:pt idx="3">
                  <c:v>19.340938190229732</c:v>
                </c:pt>
                <c:pt idx="4">
                  <c:v>16.577947020196913</c:v>
                </c:pt>
                <c:pt idx="5">
                  <c:v>14.5057036426723</c:v>
                </c:pt>
                <c:pt idx="6">
                  <c:v>12.893958793486487</c:v>
                </c:pt>
                <c:pt idx="7">
                  <c:v>11.604562914137839</c:v>
                </c:pt>
                <c:pt idx="8">
                  <c:v>10.549602649216217</c:v>
                </c:pt>
                <c:pt idx="9">
                  <c:v>9.670469095114866</c:v>
                </c:pt>
                <c:pt idx="10">
                  <c:v>8.9265868570291058</c:v>
                </c:pt>
              </c:numCache>
            </c:numRef>
          </c:xVal>
          <c:yVal>
            <c:numRef>
              <c:f>summary!$AJ$41:$AJ$51</c:f>
              <c:numCache>
                <c:formatCode>General</c:formatCode>
                <c:ptCount val="11"/>
                <c:pt idx="0">
                  <c:v>1.5951909999504288E-22</c:v>
                </c:pt>
                <c:pt idx="1">
                  <c:v>1.5300053877480284E-19</c:v>
                </c:pt>
                <c:pt idx="2">
                  <c:v>9.4150172880070111E-18</c:v>
                </c:pt>
                <c:pt idx="3">
                  <c:v>1.4674835092542194E-16</c:v>
                </c:pt>
                <c:pt idx="4">
                  <c:v>1.0436118958558159E-15</c:v>
                </c:pt>
                <c:pt idx="5">
                  <c:v>4.5447852242540992E-15</c:v>
                </c:pt>
                <c:pt idx="6">
                  <c:v>1.427228170647773E-14</c:v>
                </c:pt>
                <c:pt idx="7">
                  <c:v>3.565147029059175E-14</c:v>
                </c:pt>
                <c:pt idx="8">
                  <c:v>7.5400369571226629E-14</c:v>
                </c:pt>
                <c:pt idx="9">
                  <c:v>1.4075165141102949E-13</c:v>
                </c:pt>
                <c:pt idx="10">
                  <c:v>2.3868707607804968E-13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01-094E-8C5A-320ACEBE9CB9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summary!$AI$54:$AI$56</c:f>
              <c:numCache>
                <c:formatCode>General</c:formatCode>
                <c:ptCount val="3"/>
                <c:pt idx="0">
                  <c:v>116.0456291413784</c:v>
                </c:pt>
                <c:pt idx="1">
                  <c:v>38.681876380459464</c:v>
                </c:pt>
                <c:pt idx="2">
                  <c:v>23.209125828275678</c:v>
                </c:pt>
              </c:numCache>
            </c:numRef>
          </c:xVal>
          <c:yVal>
            <c:numRef>
              <c:f>summary!$AJ$54:$AJ$56</c:f>
              <c:numCache>
                <c:formatCode>0.00E+00</c:formatCode>
                <c:ptCount val="3"/>
                <c:pt idx="0">
                  <c:v>9.0950000000000008E-23</c:v>
                </c:pt>
                <c:pt idx="1">
                  <c:v>1.2183333333333336E-22</c:v>
                </c:pt>
                <c:pt idx="2">
                  <c:v>1.3585833333333335E-22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901-094E-8C5A-320ACEBE9C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9185072"/>
        <c:axId val="1044326048"/>
      </c:scatterChart>
      <c:valAx>
        <c:axId val="969185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326048"/>
        <c:crosses val="autoZero"/>
        <c:crossBetween val="midCat"/>
      </c:valAx>
      <c:valAx>
        <c:axId val="1044326048"/>
        <c:scaling>
          <c:logBase val="10"/>
          <c:orientation val="minMax"/>
          <c:max val="1.0000000000000006E-11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9185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summary!$AI$42:$AI$51</c:f>
              <c:numCache>
                <c:formatCode>General</c:formatCode>
                <c:ptCount val="10"/>
                <c:pt idx="0">
                  <c:v>29.0114072853446</c:v>
                </c:pt>
                <c:pt idx="1">
                  <c:v>23.209125828275678</c:v>
                </c:pt>
                <c:pt idx="2">
                  <c:v>19.340938190229732</c:v>
                </c:pt>
                <c:pt idx="3">
                  <c:v>16.577947020196913</c:v>
                </c:pt>
                <c:pt idx="4">
                  <c:v>14.5057036426723</c:v>
                </c:pt>
                <c:pt idx="5">
                  <c:v>12.893958793486487</c:v>
                </c:pt>
                <c:pt idx="6">
                  <c:v>11.604562914137839</c:v>
                </c:pt>
                <c:pt idx="7">
                  <c:v>10.549602649216217</c:v>
                </c:pt>
                <c:pt idx="8">
                  <c:v>9.670469095114866</c:v>
                </c:pt>
                <c:pt idx="9">
                  <c:v>8.9265868570291058</c:v>
                </c:pt>
              </c:numCache>
            </c:numRef>
          </c:xVal>
          <c:yVal>
            <c:numRef>
              <c:f>summary!$AK$42:$AK$51</c:f>
              <c:numCache>
                <c:formatCode>General</c:formatCode>
                <c:ptCount val="10"/>
                <c:pt idx="0">
                  <c:v>2.7973795261435955E-25</c:v>
                </c:pt>
                <c:pt idx="1">
                  <c:v>7.4784877424715022E-22</c:v>
                </c:pt>
                <c:pt idx="2">
                  <c:v>1.440529143479721E-19</c:v>
                </c:pt>
                <c:pt idx="3">
                  <c:v>6.1724349598086133E-18</c:v>
                </c:pt>
                <c:pt idx="4">
                  <c:v>1.0337306123874119E-16</c:v>
                </c:pt>
                <c:pt idx="5">
                  <c:v>9.2548450855883906E-16</c:v>
                </c:pt>
                <c:pt idx="6">
                  <c:v>5.3448875737700164E-15</c:v>
                </c:pt>
                <c:pt idx="7">
                  <c:v>2.2440928810557988E-14</c:v>
                </c:pt>
                <c:pt idx="8">
                  <c:v>7.4181003822356932E-14</c:v>
                </c:pt>
                <c:pt idx="9">
                  <c:v>2.0401386312231555E-13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2A-3243-BAE9-839108B1E73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summary!$AI$54:$AI$56</c:f>
              <c:numCache>
                <c:formatCode>General</c:formatCode>
                <c:ptCount val="3"/>
                <c:pt idx="0">
                  <c:v>116.0456291413784</c:v>
                </c:pt>
                <c:pt idx="1">
                  <c:v>38.681876380459464</c:v>
                </c:pt>
                <c:pt idx="2">
                  <c:v>23.209125828275678</c:v>
                </c:pt>
              </c:numCache>
            </c:numRef>
          </c:xVal>
          <c:yVal>
            <c:numRef>
              <c:f>summary!$AK$54:$AK$56</c:f>
              <c:numCache>
                <c:formatCode>0.00E+00</c:formatCode>
                <c:ptCount val="3"/>
                <c:pt idx="0">
                  <c:v>1.0440833333333335E-22</c:v>
                </c:pt>
                <c:pt idx="1">
                  <c:v>1.4010833333333334E-22</c:v>
                </c:pt>
                <c:pt idx="2">
                  <c:v>1.5300000000000004E-22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E2A-3243-BAE9-839108B1E7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9185072"/>
        <c:axId val="1044326048"/>
      </c:scatterChart>
      <c:valAx>
        <c:axId val="969185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326048"/>
        <c:crosses val="autoZero"/>
        <c:crossBetween val="midCat"/>
      </c:valAx>
      <c:valAx>
        <c:axId val="1044326048"/>
        <c:scaling>
          <c:logBase val="10"/>
          <c:orientation val="minMax"/>
          <c:max val="1.0000000000000006E-11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9185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summary!$L$7:$L$9</c:f>
              <c:numCache>
                <c:formatCode>General</c:formatCode>
                <c:ptCount val="3"/>
                <c:pt idx="0">
                  <c:v>1E-3</c:v>
                </c:pt>
                <c:pt idx="1">
                  <c:v>5.0000000000000001E-3</c:v>
                </c:pt>
                <c:pt idx="2">
                  <c:v>0.01</c:v>
                </c:pt>
              </c:numCache>
            </c:numRef>
          </c:xVal>
          <c:yVal>
            <c:numRef>
              <c:f>summary!$M$7:$M$9</c:f>
              <c:numCache>
                <c:formatCode>0.00E+00</c:formatCode>
                <c:ptCount val="3"/>
                <c:pt idx="0">
                  <c:v>6.8900000000000002E-42</c:v>
                </c:pt>
                <c:pt idx="1">
                  <c:v>6.2300000000000005E-42</c:v>
                </c:pt>
                <c:pt idx="2">
                  <c:v>7.2799999999999994E-42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BB-0D42-8305-4988B48172A2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summary!$L$7:$L$9</c:f>
              <c:numCache>
                <c:formatCode>General</c:formatCode>
                <c:ptCount val="3"/>
                <c:pt idx="0">
                  <c:v>1E-3</c:v>
                </c:pt>
                <c:pt idx="1">
                  <c:v>5.0000000000000001E-3</c:v>
                </c:pt>
                <c:pt idx="2">
                  <c:v>0.01</c:v>
                </c:pt>
              </c:numCache>
            </c:numRef>
          </c:xVal>
          <c:yVal>
            <c:numRef>
              <c:f>summary!$N$7:$N$9</c:f>
              <c:numCache>
                <c:formatCode>0.00E+00</c:formatCode>
                <c:ptCount val="3"/>
                <c:pt idx="0">
                  <c:v>7.0900000000000002E-42</c:v>
                </c:pt>
                <c:pt idx="1">
                  <c:v>6.3700000000000006E-42</c:v>
                </c:pt>
                <c:pt idx="2">
                  <c:v>7.5299999999999997E-42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EBB-0D42-8305-4988B48172A2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summary!$L$7:$L$9</c:f>
              <c:numCache>
                <c:formatCode>General</c:formatCode>
                <c:ptCount val="3"/>
                <c:pt idx="0">
                  <c:v>1E-3</c:v>
                </c:pt>
                <c:pt idx="1">
                  <c:v>5.0000000000000001E-3</c:v>
                </c:pt>
                <c:pt idx="2">
                  <c:v>0.01</c:v>
                </c:pt>
              </c:numCache>
            </c:numRef>
          </c:xVal>
          <c:yVal>
            <c:numRef>
              <c:f>summary!$O$7:$O$9</c:f>
              <c:numCache>
                <c:formatCode>0.00E+00</c:formatCode>
                <c:ptCount val="3"/>
                <c:pt idx="0">
                  <c:v>2.41E-41</c:v>
                </c:pt>
                <c:pt idx="1">
                  <c:v>1.92E-41</c:v>
                </c:pt>
                <c:pt idx="2">
                  <c:v>2.36E-41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EBB-0D42-8305-4988B48172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5883408"/>
        <c:axId val="971768112"/>
      </c:scatterChart>
      <c:valAx>
        <c:axId val="965883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768112"/>
        <c:crosses val="autoZero"/>
        <c:crossBetween val="midCat"/>
      </c:valAx>
      <c:valAx>
        <c:axId val="971768112"/>
        <c:scaling>
          <c:orientation val="minMax"/>
        </c:scaling>
        <c:delete val="0"/>
        <c:axPos val="l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588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summary!$L$11:$L$13</c:f>
              <c:numCache>
                <c:formatCode>General</c:formatCode>
                <c:ptCount val="3"/>
                <c:pt idx="0">
                  <c:v>1E-3</c:v>
                </c:pt>
                <c:pt idx="1">
                  <c:v>5.0000000000000001E-3</c:v>
                </c:pt>
                <c:pt idx="2">
                  <c:v>0.01</c:v>
                </c:pt>
              </c:numCache>
            </c:numRef>
          </c:xVal>
          <c:yVal>
            <c:numRef>
              <c:f>summary!$M$11:$M$13</c:f>
              <c:numCache>
                <c:formatCode>0.00E+00</c:formatCode>
                <c:ptCount val="3"/>
                <c:pt idx="0">
                  <c:v>5.4100000000000002E-42</c:v>
                </c:pt>
                <c:pt idx="1">
                  <c:v>4.2199999999999999E-42</c:v>
                </c:pt>
                <c:pt idx="2">
                  <c:v>6.1299999999999998E-42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7F-E949-832A-86537AE705BC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summary!$L$11:$L$13</c:f>
              <c:numCache>
                <c:formatCode>General</c:formatCode>
                <c:ptCount val="3"/>
                <c:pt idx="0">
                  <c:v>1E-3</c:v>
                </c:pt>
                <c:pt idx="1">
                  <c:v>5.0000000000000001E-3</c:v>
                </c:pt>
                <c:pt idx="2">
                  <c:v>0.01</c:v>
                </c:pt>
              </c:numCache>
            </c:numRef>
          </c:xVal>
          <c:yVal>
            <c:numRef>
              <c:f>summary!$N$11:$N$13</c:f>
              <c:numCache>
                <c:formatCode>0.00E+00</c:formatCode>
                <c:ptCount val="3"/>
                <c:pt idx="0">
                  <c:v>5.6800000000000002E-42</c:v>
                </c:pt>
                <c:pt idx="1">
                  <c:v>4.53E-42</c:v>
                </c:pt>
                <c:pt idx="2">
                  <c:v>6.4499999999999995E-42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D7F-E949-832A-86537AE705BC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summary!$L$11:$L$13</c:f>
              <c:numCache>
                <c:formatCode>General</c:formatCode>
                <c:ptCount val="3"/>
                <c:pt idx="0">
                  <c:v>1E-3</c:v>
                </c:pt>
                <c:pt idx="1">
                  <c:v>5.0000000000000001E-3</c:v>
                </c:pt>
                <c:pt idx="2">
                  <c:v>0.01</c:v>
                </c:pt>
              </c:numCache>
            </c:numRef>
          </c:xVal>
          <c:yVal>
            <c:numRef>
              <c:f>summary!$O$11:$O$13</c:f>
              <c:numCache>
                <c:formatCode>0.00E+00</c:formatCode>
                <c:ptCount val="3"/>
                <c:pt idx="0">
                  <c:v>1.2899999999999999E-41</c:v>
                </c:pt>
                <c:pt idx="1">
                  <c:v>1.2000000000000001E-41</c:v>
                </c:pt>
                <c:pt idx="2">
                  <c:v>1.6999999999999999E-41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D7F-E949-832A-86537AE705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5883408"/>
        <c:axId val="971768112"/>
      </c:scatterChart>
      <c:valAx>
        <c:axId val="965883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768112"/>
        <c:crosses val="autoZero"/>
        <c:crossBetween val="midCat"/>
      </c:valAx>
      <c:valAx>
        <c:axId val="971768112"/>
        <c:scaling>
          <c:orientation val="minMax"/>
        </c:scaling>
        <c:delete val="0"/>
        <c:axPos val="l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588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summary!$I$100:$I$102</c:f>
              <c:numCache>
                <c:formatCode>General</c:formatCode>
                <c:ptCount val="3"/>
                <c:pt idx="0">
                  <c:v>1E-3</c:v>
                </c:pt>
                <c:pt idx="1">
                  <c:v>5.0000000000000001E-3</c:v>
                </c:pt>
                <c:pt idx="2">
                  <c:v>0.01</c:v>
                </c:pt>
              </c:numCache>
            </c:numRef>
          </c:xVal>
          <c:yVal>
            <c:numRef>
              <c:f>summary!$J$100:$J$102</c:f>
              <c:numCache>
                <c:formatCode>0.00E+00</c:formatCode>
                <c:ptCount val="3"/>
                <c:pt idx="0">
                  <c:v>1.1300000000000001E-41</c:v>
                </c:pt>
                <c:pt idx="1">
                  <c:v>1.2099999999999999E-41</c:v>
                </c:pt>
                <c:pt idx="2">
                  <c:v>1.3299999999999999E-41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B5-9E41-B6D1-C021AC7B8DD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summary!$I$100:$I$102</c:f>
              <c:numCache>
                <c:formatCode>General</c:formatCode>
                <c:ptCount val="3"/>
                <c:pt idx="0">
                  <c:v>1E-3</c:v>
                </c:pt>
                <c:pt idx="1">
                  <c:v>5.0000000000000001E-3</c:v>
                </c:pt>
                <c:pt idx="2">
                  <c:v>0.01</c:v>
                </c:pt>
              </c:numCache>
            </c:numRef>
          </c:xVal>
          <c:yVal>
            <c:numRef>
              <c:f>summary!$K$100:$K$102</c:f>
              <c:numCache>
                <c:formatCode>0.00E+00</c:formatCode>
                <c:ptCount val="3"/>
                <c:pt idx="0">
                  <c:v>1.14E-41</c:v>
                </c:pt>
                <c:pt idx="1">
                  <c:v>1.2099999999999999E-41</c:v>
                </c:pt>
                <c:pt idx="2">
                  <c:v>1.3200000000000001E-41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B5-9E41-B6D1-C021AC7B8DD0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summary!$I$100:$I$102</c:f>
              <c:numCache>
                <c:formatCode>General</c:formatCode>
                <c:ptCount val="3"/>
                <c:pt idx="0">
                  <c:v>1E-3</c:v>
                </c:pt>
                <c:pt idx="1">
                  <c:v>5.0000000000000001E-3</c:v>
                </c:pt>
                <c:pt idx="2">
                  <c:v>0.01</c:v>
                </c:pt>
              </c:numCache>
            </c:numRef>
          </c:xVal>
          <c:yVal>
            <c:numRef>
              <c:f>summary!$L$100:$L$102</c:f>
              <c:numCache>
                <c:formatCode>0.00E+00</c:formatCode>
                <c:ptCount val="3"/>
                <c:pt idx="0">
                  <c:v>3.7999999999999998E-41</c:v>
                </c:pt>
                <c:pt idx="1">
                  <c:v>3.8499999999999999E-41</c:v>
                </c:pt>
                <c:pt idx="2">
                  <c:v>4E-41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DB5-9E41-B6D1-C021AC7B8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5351967"/>
        <c:axId val="18900464"/>
      </c:scatterChart>
      <c:valAx>
        <c:axId val="2135351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00464"/>
        <c:crosses val="autoZero"/>
        <c:crossBetween val="midCat"/>
      </c:valAx>
      <c:valAx>
        <c:axId val="18900464"/>
        <c:scaling>
          <c:orientation val="minMax"/>
        </c:scaling>
        <c:delete val="0"/>
        <c:axPos val="l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351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U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'300'!$M$183:$M$332</c:f>
              <c:numCache>
                <c:formatCode>General</c:formatCode>
                <c:ptCount val="150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  <c:pt idx="10">
                  <c:v>0.54999999999999993</c:v>
                </c:pt>
                <c:pt idx="11">
                  <c:v>0.6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0.75000000000000011</c:v>
                </c:pt>
                <c:pt idx="15">
                  <c:v>0.80000000000000016</c:v>
                </c:pt>
                <c:pt idx="16">
                  <c:v>0.8500000000000002</c:v>
                </c:pt>
                <c:pt idx="17">
                  <c:v>0.90000000000000024</c:v>
                </c:pt>
                <c:pt idx="18">
                  <c:v>0.95000000000000029</c:v>
                </c:pt>
                <c:pt idx="19">
                  <c:v>1.0000000000000002</c:v>
                </c:pt>
                <c:pt idx="20">
                  <c:v>1.0500000000000003</c:v>
                </c:pt>
                <c:pt idx="21">
                  <c:v>1.1000000000000003</c:v>
                </c:pt>
                <c:pt idx="22">
                  <c:v>1.1500000000000004</c:v>
                </c:pt>
                <c:pt idx="23">
                  <c:v>1.2000000000000004</c:v>
                </c:pt>
                <c:pt idx="24">
                  <c:v>1.2500000000000004</c:v>
                </c:pt>
                <c:pt idx="25">
                  <c:v>1.3000000000000005</c:v>
                </c:pt>
                <c:pt idx="26">
                  <c:v>1.3500000000000005</c:v>
                </c:pt>
                <c:pt idx="27">
                  <c:v>1.4000000000000006</c:v>
                </c:pt>
                <c:pt idx="28">
                  <c:v>1.4500000000000006</c:v>
                </c:pt>
                <c:pt idx="29">
                  <c:v>1.5000000000000007</c:v>
                </c:pt>
                <c:pt idx="30">
                  <c:v>1.5500000000000007</c:v>
                </c:pt>
                <c:pt idx="31">
                  <c:v>1.6000000000000008</c:v>
                </c:pt>
                <c:pt idx="32">
                  <c:v>1.6500000000000008</c:v>
                </c:pt>
                <c:pt idx="33">
                  <c:v>1.7000000000000008</c:v>
                </c:pt>
                <c:pt idx="34">
                  <c:v>1.7500000000000009</c:v>
                </c:pt>
                <c:pt idx="35">
                  <c:v>1.8000000000000009</c:v>
                </c:pt>
                <c:pt idx="36">
                  <c:v>1.850000000000001</c:v>
                </c:pt>
                <c:pt idx="37">
                  <c:v>1.900000000000001</c:v>
                </c:pt>
                <c:pt idx="38">
                  <c:v>1.9500000000000011</c:v>
                </c:pt>
                <c:pt idx="39">
                  <c:v>2.0000000000000009</c:v>
                </c:pt>
                <c:pt idx="40">
                  <c:v>2.0500000000000007</c:v>
                </c:pt>
                <c:pt idx="41">
                  <c:v>2.1000000000000005</c:v>
                </c:pt>
                <c:pt idx="42">
                  <c:v>2.1500000000000004</c:v>
                </c:pt>
                <c:pt idx="43">
                  <c:v>2.2000000000000002</c:v>
                </c:pt>
                <c:pt idx="44">
                  <c:v>2.25</c:v>
                </c:pt>
                <c:pt idx="45">
                  <c:v>2.2999999999999998</c:v>
                </c:pt>
                <c:pt idx="46">
                  <c:v>2.3499999999999996</c:v>
                </c:pt>
                <c:pt idx="47">
                  <c:v>2.3999999999999995</c:v>
                </c:pt>
                <c:pt idx="48">
                  <c:v>2.4499999999999993</c:v>
                </c:pt>
                <c:pt idx="49">
                  <c:v>2.4999999999999991</c:v>
                </c:pt>
                <c:pt idx="50">
                  <c:v>2.9999999999999991</c:v>
                </c:pt>
                <c:pt idx="51">
                  <c:v>3.4999999999999991</c:v>
                </c:pt>
                <c:pt idx="52">
                  <c:v>3.9999999999999991</c:v>
                </c:pt>
                <c:pt idx="53">
                  <c:v>4.4999999999999991</c:v>
                </c:pt>
                <c:pt idx="54">
                  <c:v>4.9999999999999991</c:v>
                </c:pt>
                <c:pt idx="55">
                  <c:v>5.4999999999999991</c:v>
                </c:pt>
                <c:pt idx="56">
                  <c:v>5.9999999999999991</c:v>
                </c:pt>
                <c:pt idx="57">
                  <c:v>6.4999999999999991</c:v>
                </c:pt>
                <c:pt idx="58">
                  <c:v>6.9999999999999991</c:v>
                </c:pt>
                <c:pt idx="59">
                  <c:v>7.4999999999999991</c:v>
                </c:pt>
                <c:pt idx="60">
                  <c:v>7.9999999999999991</c:v>
                </c:pt>
                <c:pt idx="61">
                  <c:v>8.5</c:v>
                </c:pt>
                <c:pt idx="62">
                  <c:v>9</c:v>
                </c:pt>
                <c:pt idx="63">
                  <c:v>9.5</c:v>
                </c:pt>
                <c:pt idx="64">
                  <c:v>10</c:v>
                </c:pt>
                <c:pt idx="65">
                  <c:v>10.5</c:v>
                </c:pt>
                <c:pt idx="66">
                  <c:v>11</c:v>
                </c:pt>
                <c:pt idx="67">
                  <c:v>11.5</c:v>
                </c:pt>
                <c:pt idx="68">
                  <c:v>12</c:v>
                </c:pt>
                <c:pt idx="69">
                  <c:v>12.5</c:v>
                </c:pt>
                <c:pt idx="70">
                  <c:v>13</c:v>
                </c:pt>
                <c:pt idx="71">
                  <c:v>13.5</c:v>
                </c:pt>
                <c:pt idx="72">
                  <c:v>14</c:v>
                </c:pt>
                <c:pt idx="73">
                  <c:v>14.5</c:v>
                </c:pt>
                <c:pt idx="74">
                  <c:v>15</c:v>
                </c:pt>
                <c:pt idx="75">
                  <c:v>15.5</c:v>
                </c:pt>
                <c:pt idx="76">
                  <c:v>16</c:v>
                </c:pt>
                <c:pt idx="77">
                  <c:v>16.5</c:v>
                </c:pt>
                <c:pt idx="78">
                  <c:v>17</c:v>
                </c:pt>
                <c:pt idx="79">
                  <c:v>17.5</c:v>
                </c:pt>
                <c:pt idx="80">
                  <c:v>18</c:v>
                </c:pt>
                <c:pt idx="81">
                  <c:v>18.5</c:v>
                </c:pt>
                <c:pt idx="82">
                  <c:v>19</c:v>
                </c:pt>
                <c:pt idx="83">
                  <c:v>19.5</c:v>
                </c:pt>
                <c:pt idx="84">
                  <c:v>20</c:v>
                </c:pt>
                <c:pt idx="85">
                  <c:v>20.5</c:v>
                </c:pt>
                <c:pt idx="86">
                  <c:v>21</c:v>
                </c:pt>
                <c:pt idx="87">
                  <c:v>21.5</c:v>
                </c:pt>
                <c:pt idx="88">
                  <c:v>22</c:v>
                </c:pt>
                <c:pt idx="89">
                  <c:v>22.5</c:v>
                </c:pt>
                <c:pt idx="90">
                  <c:v>23</c:v>
                </c:pt>
                <c:pt idx="91">
                  <c:v>23.5</c:v>
                </c:pt>
                <c:pt idx="92">
                  <c:v>24</c:v>
                </c:pt>
                <c:pt idx="93">
                  <c:v>24.5</c:v>
                </c:pt>
                <c:pt idx="94">
                  <c:v>25</c:v>
                </c:pt>
                <c:pt idx="95">
                  <c:v>25.5</c:v>
                </c:pt>
                <c:pt idx="96">
                  <c:v>26</c:v>
                </c:pt>
                <c:pt idx="97">
                  <c:v>26.5</c:v>
                </c:pt>
                <c:pt idx="98">
                  <c:v>27</c:v>
                </c:pt>
                <c:pt idx="99">
                  <c:v>27.5</c:v>
                </c:pt>
                <c:pt idx="100">
                  <c:v>28.5</c:v>
                </c:pt>
                <c:pt idx="101">
                  <c:v>29.5</c:v>
                </c:pt>
                <c:pt idx="102">
                  <c:v>30.5</c:v>
                </c:pt>
                <c:pt idx="103">
                  <c:v>31.5</c:v>
                </c:pt>
                <c:pt idx="104">
                  <c:v>32.5</c:v>
                </c:pt>
                <c:pt idx="105">
                  <c:v>33.5</c:v>
                </c:pt>
                <c:pt idx="106">
                  <c:v>34.5</c:v>
                </c:pt>
                <c:pt idx="107">
                  <c:v>35.5</c:v>
                </c:pt>
                <c:pt idx="108">
                  <c:v>36.5</c:v>
                </c:pt>
                <c:pt idx="109">
                  <c:v>37.5</c:v>
                </c:pt>
                <c:pt idx="110">
                  <c:v>38.5</c:v>
                </c:pt>
                <c:pt idx="111">
                  <c:v>39.5</c:v>
                </c:pt>
                <c:pt idx="112">
                  <c:v>40.5</c:v>
                </c:pt>
                <c:pt idx="113">
                  <c:v>41.5</c:v>
                </c:pt>
                <c:pt idx="114">
                  <c:v>42.5</c:v>
                </c:pt>
                <c:pt idx="115">
                  <c:v>43.5</c:v>
                </c:pt>
                <c:pt idx="116">
                  <c:v>44.5</c:v>
                </c:pt>
                <c:pt idx="117">
                  <c:v>45.5</c:v>
                </c:pt>
                <c:pt idx="118">
                  <c:v>46.5</c:v>
                </c:pt>
                <c:pt idx="119">
                  <c:v>47.5</c:v>
                </c:pt>
                <c:pt idx="120">
                  <c:v>48.5</c:v>
                </c:pt>
                <c:pt idx="121">
                  <c:v>49.5</c:v>
                </c:pt>
                <c:pt idx="122">
                  <c:v>50.5</c:v>
                </c:pt>
                <c:pt idx="123">
                  <c:v>51.5</c:v>
                </c:pt>
                <c:pt idx="124">
                  <c:v>52.5</c:v>
                </c:pt>
                <c:pt idx="125">
                  <c:v>53.5</c:v>
                </c:pt>
                <c:pt idx="126">
                  <c:v>54.5</c:v>
                </c:pt>
                <c:pt idx="127">
                  <c:v>55.5</c:v>
                </c:pt>
                <c:pt idx="128">
                  <c:v>56.5</c:v>
                </c:pt>
                <c:pt idx="129">
                  <c:v>57.5</c:v>
                </c:pt>
                <c:pt idx="130">
                  <c:v>58.5</c:v>
                </c:pt>
                <c:pt idx="131">
                  <c:v>59.5</c:v>
                </c:pt>
                <c:pt idx="132">
                  <c:v>60.5</c:v>
                </c:pt>
                <c:pt idx="133">
                  <c:v>61.5</c:v>
                </c:pt>
                <c:pt idx="134">
                  <c:v>62.5</c:v>
                </c:pt>
                <c:pt idx="135">
                  <c:v>63.5</c:v>
                </c:pt>
                <c:pt idx="136">
                  <c:v>64.5</c:v>
                </c:pt>
                <c:pt idx="137">
                  <c:v>65.5</c:v>
                </c:pt>
                <c:pt idx="138">
                  <c:v>66.5</c:v>
                </c:pt>
                <c:pt idx="139">
                  <c:v>67.5</c:v>
                </c:pt>
                <c:pt idx="140">
                  <c:v>68.5</c:v>
                </c:pt>
                <c:pt idx="141">
                  <c:v>69.5</c:v>
                </c:pt>
                <c:pt idx="142">
                  <c:v>70.5</c:v>
                </c:pt>
                <c:pt idx="143">
                  <c:v>71.5</c:v>
                </c:pt>
                <c:pt idx="144">
                  <c:v>72.5</c:v>
                </c:pt>
                <c:pt idx="145">
                  <c:v>73.5</c:v>
                </c:pt>
                <c:pt idx="146">
                  <c:v>74.5</c:v>
                </c:pt>
                <c:pt idx="147">
                  <c:v>75.5</c:v>
                </c:pt>
                <c:pt idx="148">
                  <c:v>76.5</c:v>
                </c:pt>
                <c:pt idx="149">
                  <c:v>77.5</c:v>
                </c:pt>
              </c:numCache>
            </c:numRef>
          </c:xVal>
          <c:yVal>
            <c:numRef>
              <c:f>'300'!$V$183:$V$332</c:f>
              <c:numCache>
                <c:formatCode>General</c:formatCode>
                <c:ptCount val="150"/>
                <c:pt idx="0">
                  <c:v>0</c:v>
                </c:pt>
                <c:pt idx="1">
                  <c:v>3.0719999999999636E-3</c:v>
                </c:pt>
                <c:pt idx="2">
                  <c:v>7.0360000000000422E-3</c:v>
                </c:pt>
                <c:pt idx="3">
                  <c:v>1.2333000000000038E-2</c:v>
                </c:pt>
                <c:pt idx="4">
                  <c:v>1.8796999999999953E-2</c:v>
                </c:pt>
                <c:pt idx="5">
                  <c:v>2.6100000000000012E-2</c:v>
                </c:pt>
                <c:pt idx="6">
                  <c:v>3.4044999999999992E-2</c:v>
                </c:pt>
                <c:pt idx="7">
                  <c:v>4.2785999999999991E-2</c:v>
                </c:pt>
                <c:pt idx="8">
                  <c:v>5.206299999999997E-2</c:v>
                </c:pt>
                <c:pt idx="9">
                  <c:v>6.2116999999999978E-2</c:v>
                </c:pt>
                <c:pt idx="10">
                  <c:v>7.2860000000000036E-2</c:v>
                </c:pt>
                <c:pt idx="11">
                  <c:v>8.4189999999999987E-2</c:v>
                </c:pt>
                <c:pt idx="12">
                  <c:v>9.5921999999999952E-2</c:v>
                </c:pt>
                <c:pt idx="13">
                  <c:v>0.10835399999999995</c:v>
                </c:pt>
                <c:pt idx="14">
                  <c:v>0.12140899999999999</c:v>
                </c:pt>
                <c:pt idx="15">
                  <c:v>0.13489099999999998</c:v>
                </c:pt>
                <c:pt idx="16">
                  <c:v>0.14868899999999996</c:v>
                </c:pt>
                <c:pt idx="17">
                  <c:v>0.16296500000000003</c:v>
                </c:pt>
                <c:pt idx="18">
                  <c:v>0.17766000000000004</c:v>
                </c:pt>
                <c:pt idx="19">
                  <c:v>0.19267500000000004</c:v>
                </c:pt>
                <c:pt idx="20">
                  <c:v>0.20781799999999995</c:v>
                </c:pt>
                <c:pt idx="21">
                  <c:v>0.2232630000000001</c:v>
                </c:pt>
                <c:pt idx="22">
                  <c:v>0.2389929999999999</c:v>
                </c:pt>
                <c:pt idx="23">
                  <c:v>0.25480000000000003</c:v>
                </c:pt>
                <c:pt idx="24">
                  <c:v>0.2709069999999999</c:v>
                </c:pt>
                <c:pt idx="25">
                  <c:v>0.28704999999999992</c:v>
                </c:pt>
                <c:pt idx="26">
                  <c:v>0.3031879999999999</c:v>
                </c:pt>
                <c:pt idx="27">
                  <c:v>0.31923000000000001</c:v>
                </c:pt>
                <c:pt idx="28">
                  <c:v>0.33520300000000003</c:v>
                </c:pt>
                <c:pt idx="29">
                  <c:v>0.35120099999999999</c:v>
                </c:pt>
                <c:pt idx="30">
                  <c:v>0.36724799999999991</c:v>
                </c:pt>
                <c:pt idx="31">
                  <c:v>0.38324600000000009</c:v>
                </c:pt>
                <c:pt idx="32">
                  <c:v>0.39900400000000003</c:v>
                </c:pt>
                <c:pt idx="33">
                  <c:v>0.41477799999999998</c:v>
                </c:pt>
                <c:pt idx="34">
                  <c:v>0.43045999999999995</c:v>
                </c:pt>
                <c:pt idx="35">
                  <c:v>0.44605100000000009</c:v>
                </c:pt>
                <c:pt idx="36">
                  <c:v>0.46140799999999993</c:v>
                </c:pt>
                <c:pt idx="37">
                  <c:v>0.47660899999999995</c:v>
                </c:pt>
                <c:pt idx="38">
                  <c:v>0.49166999999999994</c:v>
                </c:pt>
                <c:pt idx="39">
                  <c:v>0.50662700000000005</c:v>
                </c:pt>
                <c:pt idx="40">
                  <c:v>0.52138399999999996</c:v>
                </c:pt>
                <c:pt idx="41">
                  <c:v>0.53584599999999993</c:v>
                </c:pt>
                <c:pt idx="42">
                  <c:v>0.550091</c:v>
                </c:pt>
                <c:pt idx="43">
                  <c:v>0.56404899999999991</c:v>
                </c:pt>
                <c:pt idx="44">
                  <c:v>0.57795099999999999</c:v>
                </c:pt>
                <c:pt idx="45">
                  <c:v>0.59190200000000004</c:v>
                </c:pt>
                <c:pt idx="46">
                  <c:v>0.60553899999999994</c:v>
                </c:pt>
                <c:pt idx="47">
                  <c:v>0.61862399999999995</c:v>
                </c:pt>
                <c:pt idx="48">
                  <c:v>0.6312890000000001</c:v>
                </c:pt>
                <c:pt idx="49">
                  <c:v>0.64398999999999995</c:v>
                </c:pt>
                <c:pt idx="50">
                  <c:v>0.75560700000000003</c:v>
                </c:pt>
                <c:pt idx="51">
                  <c:v>0.85516500000000006</c:v>
                </c:pt>
                <c:pt idx="52">
                  <c:v>0.92432100000000006</c:v>
                </c:pt>
                <c:pt idx="53">
                  <c:v>0.95930700000000002</c:v>
                </c:pt>
                <c:pt idx="54">
                  <c:v>0.95345000000000002</c:v>
                </c:pt>
                <c:pt idx="55">
                  <c:v>0.91369500000000003</c:v>
                </c:pt>
                <c:pt idx="56">
                  <c:v>0.85576299999999994</c:v>
                </c:pt>
                <c:pt idx="57">
                  <c:v>0.78280699999999992</c:v>
                </c:pt>
                <c:pt idx="58">
                  <c:v>0.70450899999999994</c:v>
                </c:pt>
                <c:pt idx="59">
                  <c:v>0.62553500000000006</c:v>
                </c:pt>
                <c:pt idx="60">
                  <c:v>0.55301699999999998</c:v>
                </c:pt>
                <c:pt idx="61">
                  <c:v>0.49282499999999996</c:v>
                </c:pt>
                <c:pt idx="62">
                  <c:v>0.45482199999999995</c:v>
                </c:pt>
                <c:pt idx="63">
                  <c:v>0.44078699999999993</c:v>
                </c:pt>
                <c:pt idx="64">
                  <c:v>0.44446299999999994</c:v>
                </c:pt>
                <c:pt idx="65">
                  <c:v>0.45938599999999996</c:v>
                </c:pt>
                <c:pt idx="66">
                  <c:v>0.474136</c:v>
                </c:pt>
                <c:pt idx="67">
                  <c:v>0.48339300000000007</c:v>
                </c:pt>
                <c:pt idx="68">
                  <c:v>0.48442200000000002</c:v>
                </c:pt>
                <c:pt idx="69">
                  <c:v>0.48545000000000005</c:v>
                </c:pt>
                <c:pt idx="70">
                  <c:v>0.48903299999999994</c:v>
                </c:pt>
                <c:pt idx="71">
                  <c:v>0.50255100000000008</c:v>
                </c:pt>
                <c:pt idx="72">
                  <c:v>0.5252960000000001</c:v>
                </c:pt>
                <c:pt idx="73">
                  <c:v>0.553392</c:v>
                </c:pt>
                <c:pt idx="74">
                  <c:v>0.57828200000000007</c:v>
                </c:pt>
                <c:pt idx="75">
                  <c:v>0.5980390000000001</c:v>
                </c:pt>
                <c:pt idx="76">
                  <c:v>0.60953200000000007</c:v>
                </c:pt>
                <c:pt idx="77">
                  <c:v>0.61416400000000004</c:v>
                </c:pt>
                <c:pt idx="78">
                  <c:v>0.60886000000000007</c:v>
                </c:pt>
                <c:pt idx="79">
                  <c:v>0.59689399999999992</c:v>
                </c:pt>
                <c:pt idx="80">
                  <c:v>0.5795229999999999</c:v>
                </c:pt>
                <c:pt idx="81">
                  <c:v>0.56282799999999999</c:v>
                </c:pt>
                <c:pt idx="82">
                  <c:v>0.54831099999999988</c:v>
                </c:pt>
                <c:pt idx="83">
                  <c:v>0.54022899999999996</c:v>
                </c:pt>
                <c:pt idx="84">
                  <c:v>0.53550299999999995</c:v>
                </c:pt>
                <c:pt idx="85">
                  <c:v>0.53473399999999993</c:v>
                </c:pt>
                <c:pt idx="86">
                  <c:v>0.53538300000000005</c:v>
                </c:pt>
                <c:pt idx="87">
                  <c:v>0.53677600000000003</c:v>
                </c:pt>
                <c:pt idx="88">
                  <c:v>0.53793799999999992</c:v>
                </c:pt>
                <c:pt idx="89">
                  <c:v>0.53965000000000007</c:v>
                </c:pt>
                <c:pt idx="90">
                  <c:v>0.5478249999999999</c:v>
                </c:pt>
                <c:pt idx="91">
                  <c:v>0.56070000000000009</c:v>
                </c:pt>
                <c:pt idx="92">
                  <c:v>0.57582199999999994</c:v>
                </c:pt>
                <c:pt idx="93">
                  <c:v>0.59451599999999993</c:v>
                </c:pt>
                <c:pt idx="94">
                  <c:v>0.6093909999999999</c:v>
                </c:pt>
                <c:pt idx="95">
                  <c:v>0.62016700000000002</c:v>
                </c:pt>
                <c:pt idx="96">
                  <c:v>0.62479800000000008</c:v>
                </c:pt>
                <c:pt idx="97">
                  <c:v>0.62238699999999991</c:v>
                </c:pt>
                <c:pt idx="98">
                  <c:v>0.61338199999999998</c:v>
                </c:pt>
                <c:pt idx="99">
                  <c:v>0.60069600000000001</c:v>
                </c:pt>
                <c:pt idx="100">
                  <c:v>0.57428899999999994</c:v>
                </c:pt>
                <c:pt idx="101">
                  <c:v>0.56239000000000006</c:v>
                </c:pt>
                <c:pt idx="102">
                  <c:v>0.56748499999999991</c:v>
                </c:pt>
                <c:pt idx="103">
                  <c:v>0.57285099999999989</c:v>
                </c:pt>
                <c:pt idx="104">
                  <c:v>0.57845800000000003</c:v>
                </c:pt>
                <c:pt idx="105">
                  <c:v>0.58501100000000006</c:v>
                </c:pt>
                <c:pt idx="106">
                  <c:v>0.59841200000000005</c:v>
                </c:pt>
                <c:pt idx="107">
                  <c:v>0.61076399999999997</c:v>
                </c:pt>
                <c:pt idx="108">
                  <c:v>0.6120739999999999</c:v>
                </c:pt>
                <c:pt idx="109">
                  <c:v>0.60891700000000004</c:v>
                </c:pt>
                <c:pt idx="110">
                  <c:v>0.59607700000000008</c:v>
                </c:pt>
                <c:pt idx="111">
                  <c:v>0.58530999999999989</c:v>
                </c:pt>
                <c:pt idx="112">
                  <c:v>0.58199900000000004</c:v>
                </c:pt>
                <c:pt idx="113">
                  <c:v>0.58304699999999998</c:v>
                </c:pt>
                <c:pt idx="114">
                  <c:v>0.58790400000000009</c:v>
                </c:pt>
                <c:pt idx="115">
                  <c:v>0.59305400000000008</c:v>
                </c:pt>
                <c:pt idx="116">
                  <c:v>0.60134600000000005</c:v>
                </c:pt>
                <c:pt idx="117">
                  <c:v>0.60725599999999991</c:v>
                </c:pt>
                <c:pt idx="118">
                  <c:v>0.609209</c:v>
                </c:pt>
                <c:pt idx="119">
                  <c:v>0.60082099999999994</c:v>
                </c:pt>
                <c:pt idx="120">
                  <c:v>0.59398800000000007</c:v>
                </c:pt>
                <c:pt idx="121">
                  <c:v>0.58829900000000002</c:v>
                </c:pt>
                <c:pt idx="122">
                  <c:v>0.58775499999999992</c:v>
                </c:pt>
                <c:pt idx="123">
                  <c:v>0.59151900000000002</c:v>
                </c:pt>
                <c:pt idx="124">
                  <c:v>0.59493699999999994</c:v>
                </c:pt>
                <c:pt idx="125">
                  <c:v>0.59909899999999994</c:v>
                </c:pt>
                <c:pt idx="126">
                  <c:v>0.60272899999999996</c:v>
                </c:pt>
                <c:pt idx="127">
                  <c:v>0.60595900000000003</c:v>
                </c:pt>
                <c:pt idx="128">
                  <c:v>0.60518700000000003</c:v>
                </c:pt>
                <c:pt idx="129">
                  <c:v>0.599638</c:v>
                </c:pt>
                <c:pt idx="130">
                  <c:v>0.5972559999999999</c:v>
                </c:pt>
                <c:pt idx="131">
                  <c:v>0.59339200000000003</c:v>
                </c:pt>
                <c:pt idx="132">
                  <c:v>0.59197399999999989</c:v>
                </c:pt>
                <c:pt idx="133">
                  <c:v>0.594696</c:v>
                </c:pt>
                <c:pt idx="134">
                  <c:v>0.59797</c:v>
                </c:pt>
                <c:pt idx="135">
                  <c:v>0.60190599999999994</c:v>
                </c:pt>
                <c:pt idx="136">
                  <c:v>0.60485500000000003</c:v>
                </c:pt>
                <c:pt idx="137">
                  <c:v>0.60875899999999994</c:v>
                </c:pt>
                <c:pt idx="138">
                  <c:v>0.60831200000000007</c:v>
                </c:pt>
                <c:pt idx="139">
                  <c:v>0.60784800000000005</c:v>
                </c:pt>
                <c:pt idx="140">
                  <c:v>0.60272800000000004</c:v>
                </c:pt>
                <c:pt idx="141">
                  <c:v>0.5996769999999999</c:v>
                </c:pt>
                <c:pt idx="142">
                  <c:v>0.59582799999999991</c:v>
                </c:pt>
                <c:pt idx="143">
                  <c:v>0.59737000000000007</c:v>
                </c:pt>
                <c:pt idx="144">
                  <c:v>0.59975900000000004</c:v>
                </c:pt>
                <c:pt idx="145">
                  <c:v>0.60420499999999999</c:v>
                </c:pt>
                <c:pt idx="146">
                  <c:v>0.60906199999999988</c:v>
                </c:pt>
                <c:pt idx="147">
                  <c:v>0.61115700000000006</c:v>
                </c:pt>
                <c:pt idx="148">
                  <c:v>0.61228500000000008</c:v>
                </c:pt>
                <c:pt idx="149">
                  <c:v>0.60918400000000006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07-A048-8F71-964A39B20383}"/>
            </c:ext>
          </c:extLst>
        </c:ser>
        <c:ser>
          <c:idx val="1"/>
          <c:order val="1"/>
          <c:tx>
            <c:v>Mo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'300'!$M$183:$M$332</c:f>
              <c:numCache>
                <c:formatCode>General</c:formatCode>
                <c:ptCount val="150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  <c:pt idx="10">
                  <c:v>0.54999999999999993</c:v>
                </c:pt>
                <c:pt idx="11">
                  <c:v>0.6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0.75000000000000011</c:v>
                </c:pt>
                <c:pt idx="15">
                  <c:v>0.80000000000000016</c:v>
                </c:pt>
                <c:pt idx="16">
                  <c:v>0.8500000000000002</c:v>
                </c:pt>
                <c:pt idx="17">
                  <c:v>0.90000000000000024</c:v>
                </c:pt>
                <c:pt idx="18">
                  <c:v>0.95000000000000029</c:v>
                </c:pt>
                <c:pt idx="19">
                  <c:v>1.0000000000000002</c:v>
                </c:pt>
                <c:pt idx="20">
                  <c:v>1.0500000000000003</c:v>
                </c:pt>
                <c:pt idx="21">
                  <c:v>1.1000000000000003</c:v>
                </c:pt>
                <c:pt idx="22">
                  <c:v>1.1500000000000004</c:v>
                </c:pt>
                <c:pt idx="23">
                  <c:v>1.2000000000000004</c:v>
                </c:pt>
                <c:pt idx="24">
                  <c:v>1.2500000000000004</c:v>
                </c:pt>
                <c:pt idx="25">
                  <c:v>1.3000000000000005</c:v>
                </c:pt>
                <c:pt idx="26">
                  <c:v>1.3500000000000005</c:v>
                </c:pt>
                <c:pt idx="27">
                  <c:v>1.4000000000000006</c:v>
                </c:pt>
                <c:pt idx="28">
                  <c:v>1.4500000000000006</c:v>
                </c:pt>
                <c:pt idx="29">
                  <c:v>1.5000000000000007</c:v>
                </c:pt>
                <c:pt idx="30">
                  <c:v>1.5500000000000007</c:v>
                </c:pt>
                <c:pt idx="31">
                  <c:v>1.6000000000000008</c:v>
                </c:pt>
                <c:pt idx="32">
                  <c:v>1.6500000000000008</c:v>
                </c:pt>
                <c:pt idx="33">
                  <c:v>1.7000000000000008</c:v>
                </c:pt>
                <c:pt idx="34">
                  <c:v>1.7500000000000009</c:v>
                </c:pt>
                <c:pt idx="35">
                  <c:v>1.8000000000000009</c:v>
                </c:pt>
                <c:pt idx="36">
                  <c:v>1.850000000000001</c:v>
                </c:pt>
                <c:pt idx="37">
                  <c:v>1.900000000000001</c:v>
                </c:pt>
                <c:pt idx="38">
                  <c:v>1.9500000000000011</c:v>
                </c:pt>
                <c:pt idx="39">
                  <c:v>2.0000000000000009</c:v>
                </c:pt>
                <c:pt idx="40">
                  <c:v>2.0500000000000007</c:v>
                </c:pt>
                <c:pt idx="41">
                  <c:v>2.1000000000000005</c:v>
                </c:pt>
                <c:pt idx="42">
                  <c:v>2.1500000000000004</c:v>
                </c:pt>
                <c:pt idx="43">
                  <c:v>2.2000000000000002</c:v>
                </c:pt>
                <c:pt idx="44">
                  <c:v>2.25</c:v>
                </c:pt>
                <c:pt idx="45">
                  <c:v>2.2999999999999998</c:v>
                </c:pt>
                <c:pt idx="46">
                  <c:v>2.3499999999999996</c:v>
                </c:pt>
                <c:pt idx="47">
                  <c:v>2.3999999999999995</c:v>
                </c:pt>
                <c:pt idx="48">
                  <c:v>2.4499999999999993</c:v>
                </c:pt>
                <c:pt idx="49">
                  <c:v>2.4999999999999991</c:v>
                </c:pt>
                <c:pt idx="50">
                  <c:v>2.9999999999999991</c:v>
                </c:pt>
                <c:pt idx="51">
                  <c:v>3.4999999999999991</c:v>
                </c:pt>
                <c:pt idx="52">
                  <c:v>3.9999999999999991</c:v>
                </c:pt>
                <c:pt idx="53">
                  <c:v>4.4999999999999991</c:v>
                </c:pt>
                <c:pt idx="54">
                  <c:v>4.9999999999999991</c:v>
                </c:pt>
                <c:pt idx="55">
                  <c:v>5.4999999999999991</c:v>
                </c:pt>
                <c:pt idx="56">
                  <c:v>5.9999999999999991</c:v>
                </c:pt>
                <c:pt idx="57">
                  <c:v>6.4999999999999991</c:v>
                </c:pt>
                <c:pt idx="58">
                  <c:v>6.9999999999999991</c:v>
                </c:pt>
                <c:pt idx="59">
                  <c:v>7.4999999999999991</c:v>
                </c:pt>
                <c:pt idx="60">
                  <c:v>7.9999999999999991</c:v>
                </c:pt>
                <c:pt idx="61">
                  <c:v>8.5</c:v>
                </c:pt>
                <c:pt idx="62">
                  <c:v>9</c:v>
                </c:pt>
                <c:pt idx="63">
                  <c:v>9.5</c:v>
                </c:pt>
                <c:pt idx="64">
                  <c:v>10</c:v>
                </c:pt>
                <c:pt idx="65">
                  <c:v>10.5</c:v>
                </c:pt>
                <c:pt idx="66">
                  <c:v>11</c:v>
                </c:pt>
                <c:pt idx="67">
                  <c:v>11.5</c:v>
                </c:pt>
                <c:pt idx="68">
                  <c:v>12</c:v>
                </c:pt>
                <c:pt idx="69">
                  <c:v>12.5</c:v>
                </c:pt>
                <c:pt idx="70">
                  <c:v>13</c:v>
                </c:pt>
                <c:pt idx="71">
                  <c:v>13.5</c:v>
                </c:pt>
                <c:pt idx="72">
                  <c:v>14</c:v>
                </c:pt>
                <c:pt idx="73">
                  <c:v>14.5</c:v>
                </c:pt>
                <c:pt idx="74">
                  <c:v>15</c:v>
                </c:pt>
                <c:pt idx="75">
                  <c:v>15.5</c:v>
                </c:pt>
                <c:pt idx="76">
                  <c:v>16</c:v>
                </c:pt>
                <c:pt idx="77">
                  <c:v>16.5</c:v>
                </c:pt>
                <c:pt idx="78">
                  <c:v>17</c:v>
                </c:pt>
                <c:pt idx="79">
                  <c:v>17.5</c:v>
                </c:pt>
                <c:pt idx="80">
                  <c:v>18</c:v>
                </c:pt>
                <c:pt idx="81">
                  <c:v>18.5</c:v>
                </c:pt>
                <c:pt idx="82">
                  <c:v>19</c:v>
                </c:pt>
                <c:pt idx="83">
                  <c:v>19.5</c:v>
                </c:pt>
                <c:pt idx="84">
                  <c:v>20</c:v>
                </c:pt>
                <c:pt idx="85">
                  <c:v>20.5</c:v>
                </c:pt>
                <c:pt idx="86">
                  <c:v>21</c:v>
                </c:pt>
                <c:pt idx="87">
                  <c:v>21.5</c:v>
                </c:pt>
                <c:pt idx="88">
                  <c:v>22</c:v>
                </c:pt>
                <c:pt idx="89">
                  <c:v>22.5</c:v>
                </c:pt>
                <c:pt idx="90">
                  <c:v>23</c:v>
                </c:pt>
                <c:pt idx="91">
                  <c:v>23.5</c:v>
                </c:pt>
                <c:pt idx="92">
                  <c:v>24</c:v>
                </c:pt>
                <c:pt idx="93">
                  <c:v>24.5</c:v>
                </c:pt>
                <c:pt idx="94">
                  <c:v>25</c:v>
                </c:pt>
                <c:pt idx="95">
                  <c:v>25.5</c:v>
                </c:pt>
                <c:pt idx="96">
                  <c:v>26</c:v>
                </c:pt>
                <c:pt idx="97">
                  <c:v>26.5</c:v>
                </c:pt>
                <c:pt idx="98">
                  <c:v>27</c:v>
                </c:pt>
                <c:pt idx="99">
                  <c:v>27.5</c:v>
                </c:pt>
                <c:pt idx="100">
                  <c:v>28.5</c:v>
                </c:pt>
                <c:pt idx="101">
                  <c:v>29.5</c:v>
                </c:pt>
                <c:pt idx="102">
                  <c:v>30.5</c:v>
                </c:pt>
                <c:pt idx="103">
                  <c:v>31.5</c:v>
                </c:pt>
                <c:pt idx="104">
                  <c:v>32.5</c:v>
                </c:pt>
                <c:pt idx="105">
                  <c:v>33.5</c:v>
                </c:pt>
                <c:pt idx="106">
                  <c:v>34.5</c:v>
                </c:pt>
                <c:pt idx="107">
                  <c:v>35.5</c:v>
                </c:pt>
                <c:pt idx="108">
                  <c:v>36.5</c:v>
                </c:pt>
                <c:pt idx="109">
                  <c:v>37.5</c:v>
                </c:pt>
                <c:pt idx="110">
                  <c:v>38.5</c:v>
                </c:pt>
                <c:pt idx="111">
                  <c:v>39.5</c:v>
                </c:pt>
                <c:pt idx="112">
                  <c:v>40.5</c:v>
                </c:pt>
                <c:pt idx="113">
                  <c:v>41.5</c:v>
                </c:pt>
                <c:pt idx="114">
                  <c:v>42.5</c:v>
                </c:pt>
                <c:pt idx="115">
                  <c:v>43.5</c:v>
                </c:pt>
                <c:pt idx="116">
                  <c:v>44.5</c:v>
                </c:pt>
                <c:pt idx="117">
                  <c:v>45.5</c:v>
                </c:pt>
                <c:pt idx="118">
                  <c:v>46.5</c:v>
                </c:pt>
                <c:pt idx="119">
                  <c:v>47.5</c:v>
                </c:pt>
                <c:pt idx="120">
                  <c:v>48.5</c:v>
                </c:pt>
                <c:pt idx="121">
                  <c:v>49.5</c:v>
                </c:pt>
                <c:pt idx="122">
                  <c:v>50.5</c:v>
                </c:pt>
                <c:pt idx="123">
                  <c:v>51.5</c:v>
                </c:pt>
                <c:pt idx="124">
                  <c:v>52.5</c:v>
                </c:pt>
                <c:pt idx="125">
                  <c:v>53.5</c:v>
                </c:pt>
                <c:pt idx="126">
                  <c:v>54.5</c:v>
                </c:pt>
                <c:pt idx="127">
                  <c:v>55.5</c:v>
                </c:pt>
                <c:pt idx="128">
                  <c:v>56.5</c:v>
                </c:pt>
                <c:pt idx="129">
                  <c:v>57.5</c:v>
                </c:pt>
                <c:pt idx="130">
                  <c:v>58.5</c:v>
                </c:pt>
                <c:pt idx="131">
                  <c:v>59.5</c:v>
                </c:pt>
                <c:pt idx="132">
                  <c:v>60.5</c:v>
                </c:pt>
                <c:pt idx="133">
                  <c:v>61.5</c:v>
                </c:pt>
                <c:pt idx="134">
                  <c:v>62.5</c:v>
                </c:pt>
                <c:pt idx="135">
                  <c:v>63.5</c:v>
                </c:pt>
                <c:pt idx="136">
                  <c:v>64.5</c:v>
                </c:pt>
                <c:pt idx="137">
                  <c:v>65.5</c:v>
                </c:pt>
                <c:pt idx="138">
                  <c:v>66.5</c:v>
                </c:pt>
                <c:pt idx="139">
                  <c:v>67.5</c:v>
                </c:pt>
                <c:pt idx="140">
                  <c:v>68.5</c:v>
                </c:pt>
                <c:pt idx="141">
                  <c:v>69.5</c:v>
                </c:pt>
                <c:pt idx="142">
                  <c:v>70.5</c:v>
                </c:pt>
                <c:pt idx="143">
                  <c:v>71.5</c:v>
                </c:pt>
                <c:pt idx="144">
                  <c:v>72.5</c:v>
                </c:pt>
                <c:pt idx="145">
                  <c:v>73.5</c:v>
                </c:pt>
                <c:pt idx="146">
                  <c:v>74.5</c:v>
                </c:pt>
                <c:pt idx="147">
                  <c:v>75.5</c:v>
                </c:pt>
                <c:pt idx="148">
                  <c:v>76.5</c:v>
                </c:pt>
                <c:pt idx="149">
                  <c:v>77.5</c:v>
                </c:pt>
              </c:numCache>
            </c:numRef>
          </c:xVal>
          <c:yVal>
            <c:numRef>
              <c:f>'300'!$W$183:$W$332</c:f>
              <c:numCache>
                <c:formatCode>General</c:formatCode>
                <c:ptCount val="150"/>
                <c:pt idx="0">
                  <c:v>0</c:v>
                </c:pt>
                <c:pt idx="1">
                  <c:v>1.5760000000000218E-3</c:v>
                </c:pt>
                <c:pt idx="2">
                  <c:v>4.5430000000000748E-3</c:v>
                </c:pt>
                <c:pt idx="3">
                  <c:v>9.5210000000000017E-3</c:v>
                </c:pt>
                <c:pt idx="4">
                  <c:v>1.5684000000000031E-2</c:v>
                </c:pt>
                <c:pt idx="5">
                  <c:v>2.2697999999999996E-2</c:v>
                </c:pt>
                <c:pt idx="6">
                  <c:v>3.0183000000000071E-2</c:v>
                </c:pt>
                <c:pt idx="7">
                  <c:v>3.8490000000000024E-2</c:v>
                </c:pt>
                <c:pt idx="8">
                  <c:v>4.7406000000000059E-2</c:v>
                </c:pt>
                <c:pt idx="9">
                  <c:v>5.7350000000000012E-2</c:v>
                </c:pt>
                <c:pt idx="10">
                  <c:v>6.7501000000000033E-2</c:v>
                </c:pt>
                <c:pt idx="11">
                  <c:v>7.7961999999999976E-2</c:v>
                </c:pt>
                <c:pt idx="12">
                  <c:v>8.8633999999999991E-2</c:v>
                </c:pt>
                <c:pt idx="13">
                  <c:v>0.10091700000000003</c:v>
                </c:pt>
                <c:pt idx="14">
                  <c:v>0.114514</c:v>
                </c:pt>
                <c:pt idx="15">
                  <c:v>0.12809000000000004</c:v>
                </c:pt>
                <c:pt idx="16">
                  <c:v>0.14172200000000001</c:v>
                </c:pt>
                <c:pt idx="17">
                  <c:v>0.15589300000000006</c:v>
                </c:pt>
                <c:pt idx="18">
                  <c:v>0.17102600000000001</c:v>
                </c:pt>
                <c:pt idx="19">
                  <c:v>0.18633500000000003</c:v>
                </c:pt>
                <c:pt idx="20">
                  <c:v>0.201461</c:v>
                </c:pt>
                <c:pt idx="21">
                  <c:v>0.2167690000000001</c:v>
                </c:pt>
                <c:pt idx="22">
                  <c:v>0.2318920000000001</c:v>
                </c:pt>
                <c:pt idx="23">
                  <c:v>0.24682400000000004</c:v>
                </c:pt>
                <c:pt idx="24">
                  <c:v>0.26284399999999997</c:v>
                </c:pt>
                <c:pt idx="25">
                  <c:v>0.27900399999999992</c:v>
                </c:pt>
                <c:pt idx="26">
                  <c:v>0.29509900000000011</c:v>
                </c:pt>
                <c:pt idx="27">
                  <c:v>0.31087300000000007</c:v>
                </c:pt>
                <c:pt idx="28">
                  <c:v>0.32599100000000003</c:v>
                </c:pt>
                <c:pt idx="29">
                  <c:v>0.34106200000000009</c:v>
                </c:pt>
                <c:pt idx="30">
                  <c:v>0.35671200000000003</c:v>
                </c:pt>
                <c:pt idx="31">
                  <c:v>0.37299000000000004</c:v>
                </c:pt>
                <c:pt idx="32">
                  <c:v>0.38841000000000003</c:v>
                </c:pt>
                <c:pt idx="33">
                  <c:v>0.40477900000000011</c:v>
                </c:pt>
                <c:pt idx="34">
                  <c:v>0.42112000000000005</c:v>
                </c:pt>
                <c:pt idx="35">
                  <c:v>0.43732800000000005</c:v>
                </c:pt>
                <c:pt idx="36">
                  <c:v>0.45290599999999992</c:v>
                </c:pt>
                <c:pt idx="37">
                  <c:v>0.467194</c:v>
                </c:pt>
                <c:pt idx="38">
                  <c:v>0.48122500000000012</c:v>
                </c:pt>
                <c:pt idx="39">
                  <c:v>0.49599099999999996</c:v>
                </c:pt>
                <c:pt idx="40">
                  <c:v>0.51096299999999995</c:v>
                </c:pt>
                <c:pt idx="41">
                  <c:v>0.52511800000000008</c:v>
                </c:pt>
                <c:pt idx="42">
                  <c:v>0.53899700000000006</c:v>
                </c:pt>
                <c:pt idx="43">
                  <c:v>0.55227700000000002</c:v>
                </c:pt>
                <c:pt idx="44">
                  <c:v>0.56578500000000009</c:v>
                </c:pt>
                <c:pt idx="45">
                  <c:v>0.58091799999999993</c:v>
                </c:pt>
                <c:pt idx="46">
                  <c:v>0.59653100000000003</c:v>
                </c:pt>
                <c:pt idx="47">
                  <c:v>0.61056800000000011</c:v>
                </c:pt>
                <c:pt idx="48">
                  <c:v>0.62270499999999995</c:v>
                </c:pt>
                <c:pt idx="49">
                  <c:v>0.63529000000000002</c:v>
                </c:pt>
                <c:pt idx="50">
                  <c:v>0.74860099999999996</c:v>
                </c:pt>
                <c:pt idx="51">
                  <c:v>0.85331699999999999</c:v>
                </c:pt>
                <c:pt idx="52">
                  <c:v>0.92484299999999997</c:v>
                </c:pt>
                <c:pt idx="53">
                  <c:v>0.96165500000000004</c:v>
                </c:pt>
                <c:pt idx="54">
                  <c:v>0.9589120000000001</c:v>
                </c:pt>
                <c:pt idx="55">
                  <c:v>0.91916199999999992</c:v>
                </c:pt>
                <c:pt idx="56">
                  <c:v>0.86534699999999998</c:v>
                </c:pt>
                <c:pt idx="57">
                  <c:v>0.79424799999999995</c:v>
                </c:pt>
                <c:pt idx="58">
                  <c:v>0.7173790000000001</c:v>
                </c:pt>
                <c:pt idx="59">
                  <c:v>0.63921900000000009</c:v>
                </c:pt>
                <c:pt idx="60">
                  <c:v>0.56391800000000003</c:v>
                </c:pt>
                <c:pt idx="61">
                  <c:v>0.50428499999999998</c:v>
                </c:pt>
                <c:pt idx="62">
                  <c:v>0.46774499999999997</c:v>
                </c:pt>
                <c:pt idx="63">
                  <c:v>0.45633899999999994</c:v>
                </c:pt>
                <c:pt idx="64">
                  <c:v>0.4596110000000001</c:v>
                </c:pt>
                <c:pt idx="65">
                  <c:v>0.47512999999999994</c:v>
                </c:pt>
                <c:pt idx="66">
                  <c:v>0.48874099999999998</c:v>
                </c:pt>
                <c:pt idx="67">
                  <c:v>0.49737200000000004</c:v>
                </c:pt>
                <c:pt idx="68">
                  <c:v>0.50166699999999997</c:v>
                </c:pt>
                <c:pt idx="69">
                  <c:v>0.5061540000000001</c:v>
                </c:pt>
                <c:pt idx="70">
                  <c:v>0.50931399999999993</c:v>
                </c:pt>
                <c:pt idx="71">
                  <c:v>0.5220760000000001</c:v>
                </c:pt>
                <c:pt idx="72">
                  <c:v>0.54653999999999991</c:v>
                </c:pt>
                <c:pt idx="73">
                  <c:v>0.57419100000000001</c:v>
                </c:pt>
                <c:pt idx="74">
                  <c:v>0.60056300000000007</c:v>
                </c:pt>
                <c:pt idx="75">
                  <c:v>0.62104799999999993</c:v>
                </c:pt>
                <c:pt idx="76">
                  <c:v>0.63316099999999997</c:v>
                </c:pt>
                <c:pt idx="77">
                  <c:v>0.63825999999999994</c:v>
                </c:pt>
                <c:pt idx="78">
                  <c:v>0.63261599999999996</c:v>
                </c:pt>
                <c:pt idx="79">
                  <c:v>0.62219999999999998</c:v>
                </c:pt>
                <c:pt idx="80">
                  <c:v>0.60513899999999998</c:v>
                </c:pt>
                <c:pt idx="81">
                  <c:v>0.5844410000000001</c:v>
                </c:pt>
                <c:pt idx="82">
                  <c:v>0.56670699999999996</c:v>
                </c:pt>
                <c:pt idx="83">
                  <c:v>0.55954399999999993</c:v>
                </c:pt>
                <c:pt idx="84">
                  <c:v>0.55472100000000013</c:v>
                </c:pt>
                <c:pt idx="85">
                  <c:v>0.55399600000000004</c:v>
                </c:pt>
                <c:pt idx="86">
                  <c:v>0.55400799999999994</c:v>
                </c:pt>
                <c:pt idx="87">
                  <c:v>0.55541699999999994</c:v>
                </c:pt>
                <c:pt idx="88">
                  <c:v>0.55624299999999993</c:v>
                </c:pt>
                <c:pt idx="89">
                  <c:v>0.55888300000000013</c:v>
                </c:pt>
                <c:pt idx="90">
                  <c:v>0.56490800000000008</c:v>
                </c:pt>
                <c:pt idx="91">
                  <c:v>0.57726</c:v>
                </c:pt>
                <c:pt idx="92">
                  <c:v>0.59313000000000005</c:v>
                </c:pt>
                <c:pt idx="93">
                  <c:v>0.61066699999999996</c:v>
                </c:pt>
                <c:pt idx="94">
                  <c:v>0.62503699999999995</c:v>
                </c:pt>
                <c:pt idx="95">
                  <c:v>0.63803200000000004</c:v>
                </c:pt>
                <c:pt idx="96">
                  <c:v>0.64345100000000011</c:v>
                </c:pt>
                <c:pt idx="97">
                  <c:v>0.64099600000000001</c:v>
                </c:pt>
                <c:pt idx="98">
                  <c:v>0.63037799999999999</c:v>
                </c:pt>
                <c:pt idx="99">
                  <c:v>0.6168570000000001</c:v>
                </c:pt>
                <c:pt idx="100">
                  <c:v>0.59309899999999993</c:v>
                </c:pt>
                <c:pt idx="101">
                  <c:v>0.57921400000000001</c:v>
                </c:pt>
                <c:pt idx="102">
                  <c:v>0.58064300000000013</c:v>
                </c:pt>
                <c:pt idx="103">
                  <c:v>0.58486500000000008</c:v>
                </c:pt>
                <c:pt idx="104">
                  <c:v>0.59252099999999996</c:v>
                </c:pt>
                <c:pt idx="105">
                  <c:v>0.59765499999999994</c:v>
                </c:pt>
                <c:pt idx="106">
                  <c:v>0.60932100000000011</c:v>
                </c:pt>
                <c:pt idx="107">
                  <c:v>0.62026499999999996</c:v>
                </c:pt>
                <c:pt idx="108">
                  <c:v>0.62127800000000011</c:v>
                </c:pt>
                <c:pt idx="109">
                  <c:v>0.61927100000000002</c:v>
                </c:pt>
                <c:pt idx="110">
                  <c:v>0.60396400000000006</c:v>
                </c:pt>
                <c:pt idx="111">
                  <c:v>0.59340599999999999</c:v>
                </c:pt>
                <c:pt idx="112">
                  <c:v>0.58916200000000007</c:v>
                </c:pt>
                <c:pt idx="113">
                  <c:v>0.58937500000000009</c:v>
                </c:pt>
                <c:pt idx="114">
                  <c:v>0.59373200000000004</c:v>
                </c:pt>
                <c:pt idx="115">
                  <c:v>0.59872899999999996</c:v>
                </c:pt>
                <c:pt idx="116">
                  <c:v>0.60506399999999994</c:v>
                </c:pt>
                <c:pt idx="117">
                  <c:v>0.61122900000000013</c:v>
                </c:pt>
                <c:pt idx="118">
                  <c:v>0.61501700000000004</c:v>
                </c:pt>
                <c:pt idx="119">
                  <c:v>0.60681499999999999</c:v>
                </c:pt>
                <c:pt idx="120">
                  <c:v>0.59991399999999995</c:v>
                </c:pt>
                <c:pt idx="121">
                  <c:v>0.59446199999999993</c:v>
                </c:pt>
                <c:pt idx="122">
                  <c:v>0.59446699999999997</c:v>
                </c:pt>
                <c:pt idx="123">
                  <c:v>0.59702899999999992</c:v>
                </c:pt>
                <c:pt idx="124">
                  <c:v>0.60019999999999996</c:v>
                </c:pt>
                <c:pt idx="125">
                  <c:v>0.60368000000000011</c:v>
                </c:pt>
                <c:pt idx="126">
                  <c:v>0.60748900000000006</c:v>
                </c:pt>
                <c:pt idx="127">
                  <c:v>0.61161199999999993</c:v>
                </c:pt>
                <c:pt idx="128">
                  <c:v>0.61029000000000011</c:v>
                </c:pt>
                <c:pt idx="129">
                  <c:v>0.60377399999999992</c:v>
                </c:pt>
                <c:pt idx="130">
                  <c:v>0.60062099999999996</c:v>
                </c:pt>
                <c:pt idx="131">
                  <c:v>0.59713099999999997</c:v>
                </c:pt>
                <c:pt idx="132">
                  <c:v>0.59431400000000012</c:v>
                </c:pt>
                <c:pt idx="133">
                  <c:v>0.59653400000000001</c:v>
                </c:pt>
                <c:pt idx="134">
                  <c:v>0.60036199999999995</c:v>
                </c:pt>
                <c:pt idx="135">
                  <c:v>0.60495200000000005</c:v>
                </c:pt>
                <c:pt idx="136">
                  <c:v>0.60732799999999998</c:v>
                </c:pt>
                <c:pt idx="137">
                  <c:v>0.61062200000000011</c:v>
                </c:pt>
                <c:pt idx="138">
                  <c:v>0.61016999999999999</c:v>
                </c:pt>
                <c:pt idx="139">
                  <c:v>0.60958600000000007</c:v>
                </c:pt>
                <c:pt idx="140">
                  <c:v>0.60359200000000002</c:v>
                </c:pt>
                <c:pt idx="141">
                  <c:v>0.60065200000000007</c:v>
                </c:pt>
                <c:pt idx="142">
                  <c:v>0.59828700000000012</c:v>
                </c:pt>
                <c:pt idx="143">
                  <c:v>0.59945499999999996</c:v>
                </c:pt>
                <c:pt idx="144">
                  <c:v>0.60155799999999993</c:v>
                </c:pt>
                <c:pt idx="145">
                  <c:v>0.60534100000000002</c:v>
                </c:pt>
                <c:pt idx="146">
                  <c:v>0.61156899999999992</c:v>
                </c:pt>
                <c:pt idx="147">
                  <c:v>0.61477300000000012</c:v>
                </c:pt>
                <c:pt idx="148">
                  <c:v>0.61483199999999993</c:v>
                </c:pt>
                <c:pt idx="149">
                  <c:v>0.61115100000000011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B07-A048-8F71-964A39B20383}"/>
            </c:ext>
          </c:extLst>
        </c:ser>
        <c:ser>
          <c:idx val="2"/>
          <c:order val="2"/>
          <c:tx>
            <c:v>Xe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'300'!$M$183:$M$332</c:f>
              <c:numCache>
                <c:formatCode>General</c:formatCode>
                <c:ptCount val="150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  <c:pt idx="10">
                  <c:v>0.54999999999999993</c:v>
                </c:pt>
                <c:pt idx="11">
                  <c:v>0.6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0.75000000000000011</c:v>
                </c:pt>
                <c:pt idx="15">
                  <c:v>0.80000000000000016</c:v>
                </c:pt>
                <c:pt idx="16">
                  <c:v>0.8500000000000002</c:v>
                </c:pt>
                <c:pt idx="17">
                  <c:v>0.90000000000000024</c:v>
                </c:pt>
                <c:pt idx="18">
                  <c:v>0.95000000000000029</c:v>
                </c:pt>
                <c:pt idx="19">
                  <c:v>1.0000000000000002</c:v>
                </c:pt>
                <c:pt idx="20">
                  <c:v>1.0500000000000003</c:v>
                </c:pt>
                <c:pt idx="21">
                  <c:v>1.1000000000000003</c:v>
                </c:pt>
                <c:pt idx="22">
                  <c:v>1.1500000000000004</c:v>
                </c:pt>
                <c:pt idx="23">
                  <c:v>1.2000000000000004</c:v>
                </c:pt>
                <c:pt idx="24">
                  <c:v>1.2500000000000004</c:v>
                </c:pt>
                <c:pt idx="25">
                  <c:v>1.3000000000000005</c:v>
                </c:pt>
                <c:pt idx="26">
                  <c:v>1.3500000000000005</c:v>
                </c:pt>
                <c:pt idx="27">
                  <c:v>1.4000000000000006</c:v>
                </c:pt>
                <c:pt idx="28">
                  <c:v>1.4500000000000006</c:v>
                </c:pt>
                <c:pt idx="29">
                  <c:v>1.5000000000000007</c:v>
                </c:pt>
                <c:pt idx="30">
                  <c:v>1.5500000000000007</c:v>
                </c:pt>
                <c:pt idx="31">
                  <c:v>1.6000000000000008</c:v>
                </c:pt>
                <c:pt idx="32">
                  <c:v>1.6500000000000008</c:v>
                </c:pt>
                <c:pt idx="33">
                  <c:v>1.7000000000000008</c:v>
                </c:pt>
                <c:pt idx="34">
                  <c:v>1.7500000000000009</c:v>
                </c:pt>
                <c:pt idx="35">
                  <c:v>1.8000000000000009</c:v>
                </c:pt>
                <c:pt idx="36">
                  <c:v>1.850000000000001</c:v>
                </c:pt>
                <c:pt idx="37">
                  <c:v>1.900000000000001</c:v>
                </c:pt>
                <c:pt idx="38">
                  <c:v>1.9500000000000011</c:v>
                </c:pt>
                <c:pt idx="39">
                  <c:v>2.0000000000000009</c:v>
                </c:pt>
                <c:pt idx="40">
                  <c:v>2.0500000000000007</c:v>
                </c:pt>
                <c:pt idx="41">
                  <c:v>2.1000000000000005</c:v>
                </c:pt>
                <c:pt idx="42">
                  <c:v>2.1500000000000004</c:v>
                </c:pt>
                <c:pt idx="43">
                  <c:v>2.2000000000000002</c:v>
                </c:pt>
                <c:pt idx="44">
                  <c:v>2.25</c:v>
                </c:pt>
                <c:pt idx="45">
                  <c:v>2.2999999999999998</c:v>
                </c:pt>
                <c:pt idx="46">
                  <c:v>2.3499999999999996</c:v>
                </c:pt>
                <c:pt idx="47">
                  <c:v>2.3999999999999995</c:v>
                </c:pt>
                <c:pt idx="48">
                  <c:v>2.4499999999999993</c:v>
                </c:pt>
                <c:pt idx="49">
                  <c:v>2.4999999999999991</c:v>
                </c:pt>
                <c:pt idx="50">
                  <c:v>2.9999999999999991</c:v>
                </c:pt>
                <c:pt idx="51">
                  <c:v>3.4999999999999991</c:v>
                </c:pt>
                <c:pt idx="52">
                  <c:v>3.9999999999999991</c:v>
                </c:pt>
                <c:pt idx="53">
                  <c:v>4.4999999999999991</c:v>
                </c:pt>
                <c:pt idx="54">
                  <c:v>4.9999999999999991</c:v>
                </c:pt>
                <c:pt idx="55">
                  <c:v>5.4999999999999991</c:v>
                </c:pt>
                <c:pt idx="56">
                  <c:v>5.9999999999999991</c:v>
                </c:pt>
                <c:pt idx="57">
                  <c:v>6.4999999999999991</c:v>
                </c:pt>
                <c:pt idx="58">
                  <c:v>6.9999999999999991</c:v>
                </c:pt>
                <c:pt idx="59">
                  <c:v>7.4999999999999991</c:v>
                </c:pt>
                <c:pt idx="60">
                  <c:v>7.9999999999999991</c:v>
                </c:pt>
                <c:pt idx="61">
                  <c:v>8.5</c:v>
                </c:pt>
                <c:pt idx="62">
                  <c:v>9</c:v>
                </c:pt>
                <c:pt idx="63">
                  <c:v>9.5</c:v>
                </c:pt>
                <c:pt idx="64">
                  <c:v>10</c:v>
                </c:pt>
                <c:pt idx="65">
                  <c:v>10.5</c:v>
                </c:pt>
                <c:pt idx="66">
                  <c:v>11</c:v>
                </c:pt>
                <c:pt idx="67">
                  <c:v>11.5</c:v>
                </c:pt>
                <c:pt idx="68">
                  <c:v>12</c:v>
                </c:pt>
                <c:pt idx="69">
                  <c:v>12.5</c:v>
                </c:pt>
                <c:pt idx="70">
                  <c:v>13</c:v>
                </c:pt>
                <c:pt idx="71">
                  <c:v>13.5</c:v>
                </c:pt>
                <c:pt idx="72">
                  <c:v>14</c:v>
                </c:pt>
                <c:pt idx="73">
                  <c:v>14.5</c:v>
                </c:pt>
                <c:pt idx="74">
                  <c:v>15</c:v>
                </c:pt>
                <c:pt idx="75">
                  <c:v>15.5</c:v>
                </c:pt>
                <c:pt idx="76">
                  <c:v>16</c:v>
                </c:pt>
                <c:pt idx="77">
                  <c:v>16.5</c:v>
                </c:pt>
                <c:pt idx="78">
                  <c:v>17</c:v>
                </c:pt>
                <c:pt idx="79">
                  <c:v>17.5</c:v>
                </c:pt>
                <c:pt idx="80">
                  <c:v>18</c:v>
                </c:pt>
                <c:pt idx="81">
                  <c:v>18.5</c:v>
                </c:pt>
                <c:pt idx="82">
                  <c:v>19</c:v>
                </c:pt>
                <c:pt idx="83">
                  <c:v>19.5</c:v>
                </c:pt>
                <c:pt idx="84">
                  <c:v>20</c:v>
                </c:pt>
                <c:pt idx="85">
                  <c:v>20.5</c:v>
                </c:pt>
                <c:pt idx="86">
                  <c:v>21</c:v>
                </c:pt>
                <c:pt idx="87">
                  <c:v>21.5</c:v>
                </c:pt>
                <c:pt idx="88">
                  <c:v>22</c:v>
                </c:pt>
                <c:pt idx="89">
                  <c:v>22.5</c:v>
                </c:pt>
                <c:pt idx="90">
                  <c:v>23</c:v>
                </c:pt>
                <c:pt idx="91">
                  <c:v>23.5</c:v>
                </c:pt>
                <c:pt idx="92">
                  <c:v>24</c:v>
                </c:pt>
                <c:pt idx="93">
                  <c:v>24.5</c:v>
                </c:pt>
                <c:pt idx="94">
                  <c:v>25</c:v>
                </c:pt>
                <c:pt idx="95">
                  <c:v>25.5</c:v>
                </c:pt>
                <c:pt idx="96">
                  <c:v>26</c:v>
                </c:pt>
                <c:pt idx="97">
                  <c:v>26.5</c:v>
                </c:pt>
                <c:pt idx="98">
                  <c:v>27</c:v>
                </c:pt>
                <c:pt idx="99">
                  <c:v>27.5</c:v>
                </c:pt>
                <c:pt idx="100">
                  <c:v>28.5</c:v>
                </c:pt>
                <c:pt idx="101">
                  <c:v>29.5</c:v>
                </c:pt>
                <c:pt idx="102">
                  <c:v>30.5</c:v>
                </c:pt>
                <c:pt idx="103">
                  <c:v>31.5</c:v>
                </c:pt>
                <c:pt idx="104">
                  <c:v>32.5</c:v>
                </c:pt>
                <c:pt idx="105">
                  <c:v>33.5</c:v>
                </c:pt>
                <c:pt idx="106">
                  <c:v>34.5</c:v>
                </c:pt>
                <c:pt idx="107">
                  <c:v>35.5</c:v>
                </c:pt>
                <c:pt idx="108">
                  <c:v>36.5</c:v>
                </c:pt>
                <c:pt idx="109">
                  <c:v>37.5</c:v>
                </c:pt>
                <c:pt idx="110">
                  <c:v>38.5</c:v>
                </c:pt>
                <c:pt idx="111">
                  <c:v>39.5</c:v>
                </c:pt>
                <c:pt idx="112">
                  <c:v>40.5</c:v>
                </c:pt>
                <c:pt idx="113">
                  <c:v>41.5</c:v>
                </c:pt>
                <c:pt idx="114">
                  <c:v>42.5</c:v>
                </c:pt>
                <c:pt idx="115">
                  <c:v>43.5</c:v>
                </c:pt>
                <c:pt idx="116">
                  <c:v>44.5</c:v>
                </c:pt>
                <c:pt idx="117">
                  <c:v>45.5</c:v>
                </c:pt>
                <c:pt idx="118">
                  <c:v>46.5</c:v>
                </c:pt>
                <c:pt idx="119">
                  <c:v>47.5</c:v>
                </c:pt>
                <c:pt idx="120">
                  <c:v>48.5</c:v>
                </c:pt>
                <c:pt idx="121">
                  <c:v>49.5</c:v>
                </c:pt>
                <c:pt idx="122">
                  <c:v>50.5</c:v>
                </c:pt>
                <c:pt idx="123">
                  <c:v>51.5</c:v>
                </c:pt>
                <c:pt idx="124">
                  <c:v>52.5</c:v>
                </c:pt>
                <c:pt idx="125">
                  <c:v>53.5</c:v>
                </c:pt>
                <c:pt idx="126">
                  <c:v>54.5</c:v>
                </c:pt>
                <c:pt idx="127">
                  <c:v>55.5</c:v>
                </c:pt>
                <c:pt idx="128">
                  <c:v>56.5</c:v>
                </c:pt>
                <c:pt idx="129">
                  <c:v>57.5</c:v>
                </c:pt>
                <c:pt idx="130">
                  <c:v>58.5</c:v>
                </c:pt>
                <c:pt idx="131">
                  <c:v>59.5</c:v>
                </c:pt>
                <c:pt idx="132">
                  <c:v>60.5</c:v>
                </c:pt>
                <c:pt idx="133">
                  <c:v>61.5</c:v>
                </c:pt>
                <c:pt idx="134">
                  <c:v>62.5</c:v>
                </c:pt>
                <c:pt idx="135">
                  <c:v>63.5</c:v>
                </c:pt>
                <c:pt idx="136">
                  <c:v>64.5</c:v>
                </c:pt>
                <c:pt idx="137">
                  <c:v>65.5</c:v>
                </c:pt>
                <c:pt idx="138">
                  <c:v>66.5</c:v>
                </c:pt>
                <c:pt idx="139">
                  <c:v>67.5</c:v>
                </c:pt>
                <c:pt idx="140">
                  <c:v>68.5</c:v>
                </c:pt>
                <c:pt idx="141">
                  <c:v>69.5</c:v>
                </c:pt>
                <c:pt idx="142">
                  <c:v>70.5</c:v>
                </c:pt>
                <c:pt idx="143">
                  <c:v>71.5</c:v>
                </c:pt>
                <c:pt idx="144">
                  <c:v>72.5</c:v>
                </c:pt>
                <c:pt idx="145">
                  <c:v>73.5</c:v>
                </c:pt>
                <c:pt idx="146">
                  <c:v>74.5</c:v>
                </c:pt>
                <c:pt idx="147">
                  <c:v>75.5</c:v>
                </c:pt>
                <c:pt idx="148">
                  <c:v>76.5</c:v>
                </c:pt>
                <c:pt idx="149">
                  <c:v>77.5</c:v>
                </c:pt>
              </c:numCache>
            </c:numRef>
          </c:xVal>
          <c:yVal>
            <c:numRef>
              <c:f>'300'!$X$183:$X$332</c:f>
              <c:numCache>
                <c:formatCode>General</c:formatCode>
                <c:ptCount val="150"/>
                <c:pt idx="0">
                  <c:v>0</c:v>
                </c:pt>
                <c:pt idx="1">
                  <c:v>-8.3530000000000548E-3</c:v>
                </c:pt>
                <c:pt idx="2">
                  <c:v>-6.7749999999999755E-3</c:v>
                </c:pt>
                <c:pt idx="3">
                  <c:v>-5.8409999999999851E-3</c:v>
                </c:pt>
                <c:pt idx="4">
                  <c:v>2.3700000000004273E-4</c:v>
                </c:pt>
                <c:pt idx="5">
                  <c:v>2.431000000000072E-3</c:v>
                </c:pt>
                <c:pt idx="6">
                  <c:v>5.6700000000000639E-3</c:v>
                </c:pt>
                <c:pt idx="7">
                  <c:v>1.7020000000000035E-2</c:v>
                </c:pt>
                <c:pt idx="8">
                  <c:v>2.247100000000013E-2</c:v>
                </c:pt>
                <c:pt idx="9">
                  <c:v>2.6498000000000133E-2</c:v>
                </c:pt>
                <c:pt idx="10">
                  <c:v>3.5416000000000114E-2</c:v>
                </c:pt>
                <c:pt idx="11">
                  <c:v>5.1492000000000093E-2</c:v>
                </c:pt>
                <c:pt idx="12">
                  <c:v>6.354100000000007E-2</c:v>
                </c:pt>
                <c:pt idx="13">
                  <c:v>7.2969999999999979E-2</c:v>
                </c:pt>
                <c:pt idx="14">
                  <c:v>8.5463999999999984E-2</c:v>
                </c:pt>
                <c:pt idx="15">
                  <c:v>9.6453000000000122E-2</c:v>
                </c:pt>
                <c:pt idx="16">
                  <c:v>0.10530200000000001</c:v>
                </c:pt>
                <c:pt idx="17">
                  <c:v>0.1174170000000001</c:v>
                </c:pt>
                <c:pt idx="18">
                  <c:v>0.12983699999999998</c:v>
                </c:pt>
                <c:pt idx="19">
                  <c:v>0.13905100000000004</c:v>
                </c:pt>
                <c:pt idx="20">
                  <c:v>0.148366</c:v>
                </c:pt>
                <c:pt idx="21">
                  <c:v>0.15774599999999994</c:v>
                </c:pt>
                <c:pt idx="22">
                  <c:v>0.17051700000000003</c:v>
                </c:pt>
                <c:pt idx="23">
                  <c:v>0.18449399999999994</c:v>
                </c:pt>
                <c:pt idx="24">
                  <c:v>0.19951000000000008</c:v>
                </c:pt>
                <c:pt idx="25">
                  <c:v>0.21357599999999999</c:v>
                </c:pt>
                <c:pt idx="26">
                  <c:v>0.22490199999999994</c:v>
                </c:pt>
                <c:pt idx="27">
                  <c:v>0.23753599999999997</c:v>
                </c:pt>
                <c:pt idx="28">
                  <c:v>0.25370899999999996</c:v>
                </c:pt>
                <c:pt idx="29">
                  <c:v>0.27100499999999994</c:v>
                </c:pt>
                <c:pt idx="30">
                  <c:v>0.28476999999999997</c:v>
                </c:pt>
                <c:pt idx="31">
                  <c:v>0.29586899999999994</c:v>
                </c:pt>
                <c:pt idx="32">
                  <c:v>0.30773099999999998</c:v>
                </c:pt>
                <c:pt idx="33">
                  <c:v>0.3238160000000001</c:v>
                </c:pt>
                <c:pt idx="34">
                  <c:v>0.343113</c:v>
                </c:pt>
                <c:pt idx="35">
                  <c:v>0.35928099999999996</c:v>
                </c:pt>
                <c:pt idx="36">
                  <c:v>0.37169099999999999</c:v>
                </c:pt>
                <c:pt idx="37">
                  <c:v>0.38580199999999998</c:v>
                </c:pt>
                <c:pt idx="38">
                  <c:v>0.40391200000000005</c:v>
                </c:pt>
                <c:pt idx="39">
                  <c:v>0.41891900000000004</c:v>
                </c:pt>
                <c:pt idx="40">
                  <c:v>0.43440800000000013</c:v>
                </c:pt>
                <c:pt idx="41">
                  <c:v>0.45229699999999995</c:v>
                </c:pt>
                <c:pt idx="42">
                  <c:v>0.47006799999999993</c:v>
                </c:pt>
                <c:pt idx="43">
                  <c:v>0.48550599999999999</c:v>
                </c:pt>
                <c:pt idx="44">
                  <c:v>0.49979299999999993</c:v>
                </c:pt>
                <c:pt idx="45">
                  <c:v>0.51468200000000008</c:v>
                </c:pt>
                <c:pt idx="46">
                  <c:v>0.52729899999999996</c:v>
                </c:pt>
                <c:pt idx="47">
                  <c:v>0.53662600000000005</c:v>
                </c:pt>
                <c:pt idx="48">
                  <c:v>0.54801800000000012</c:v>
                </c:pt>
                <c:pt idx="49">
                  <c:v>0.56235800000000014</c:v>
                </c:pt>
                <c:pt idx="50">
                  <c:v>0.67304900000000001</c:v>
                </c:pt>
                <c:pt idx="51">
                  <c:v>0.73929400000000012</c:v>
                </c:pt>
                <c:pt idx="52">
                  <c:v>0.81374199999999997</c:v>
                </c:pt>
                <c:pt idx="53">
                  <c:v>0.89239299999999999</c:v>
                </c:pt>
                <c:pt idx="54">
                  <c:v>0.97889999999999988</c:v>
                </c:pt>
                <c:pt idx="55">
                  <c:v>1.029369</c:v>
                </c:pt>
                <c:pt idx="56">
                  <c:v>1.1540750000000002</c:v>
                </c:pt>
                <c:pt idx="57">
                  <c:v>1.246756</c:v>
                </c:pt>
                <c:pt idx="58">
                  <c:v>1.370797</c:v>
                </c:pt>
                <c:pt idx="59">
                  <c:v>1.5781770000000002</c:v>
                </c:pt>
                <c:pt idx="60">
                  <c:v>1.6508669999999999</c:v>
                </c:pt>
                <c:pt idx="61">
                  <c:v>1.6457419999999998</c:v>
                </c:pt>
                <c:pt idx="62">
                  <c:v>1.6412819999999999</c:v>
                </c:pt>
                <c:pt idx="63">
                  <c:v>1.753171</c:v>
                </c:pt>
                <c:pt idx="64">
                  <c:v>1.717301</c:v>
                </c:pt>
                <c:pt idx="65">
                  <c:v>1.7451210000000001</c:v>
                </c:pt>
                <c:pt idx="66">
                  <c:v>1.7592720000000002</c:v>
                </c:pt>
                <c:pt idx="67">
                  <c:v>1.79427</c:v>
                </c:pt>
                <c:pt idx="68">
                  <c:v>1.816106</c:v>
                </c:pt>
                <c:pt idx="69">
                  <c:v>1.8618100000000002</c:v>
                </c:pt>
                <c:pt idx="70">
                  <c:v>1.8624200000000002</c:v>
                </c:pt>
                <c:pt idx="71">
                  <c:v>1.8314530000000002</c:v>
                </c:pt>
                <c:pt idx="72">
                  <c:v>1.8656960000000002</c:v>
                </c:pt>
                <c:pt idx="73">
                  <c:v>1.8457029999999999</c:v>
                </c:pt>
                <c:pt idx="74">
                  <c:v>1.8464719999999999</c:v>
                </c:pt>
                <c:pt idx="75">
                  <c:v>1.8903820000000002</c:v>
                </c:pt>
                <c:pt idx="76">
                  <c:v>1.9314399999999998</c:v>
                </c:pt>
                <c:pt idx="77">
                  <c:v>1.9710320000000001</c:v>
                </c:pt>
                <c:pt idx="78">
                  <c:v>1.9524300000000001</c:v>
                </c:pt>
                <c:pt idx="79">
                  <c:v>1.926247</c:v>
                </c:pt>
                <c:pt idx="80">
                  <c:v>1.9389219999999998</c:v>
                </c:pt>
                <c:pt idx="81">
                  <c:v>1.9909379999999999</c:v>
                </c:pt>
                <c:pt idx="82">
                  <c:v>1.9758469999999999</c:v>
                </c:pt>
                <c:pt idx="83">
                  <c:v>1.9628779999999999</c:v>
                </c:pt>
                <c:pt idx="84">
                  <c:v>1.9602590000000002</c:v>
                </c:pt>
                <c:pt idx="85">
                  <c:v>1.9608140000000001</c:v>
                </c:pt>
                <c:pt idx="86">
                  <c:v>1.990103</c:v>
                </c:pt>
                <c:pt idx="87">
                  <c:v>1.9939430000000002</c:v>
                </c:pt>
                <c:pt idx="88">
                  <c:v>2.0134449999999999</c:v>
                </c:pt>
                <c:pt idx="89">
                  <c:v>2.00305</c:v>
                </c:pt>
                <c:pt idx="90">
                  <c:v>2.0189979999999998</c:v>
                </c:pt>
                <c:pt idx="91">
                  <c:v>2.0656789999999998</c:v>
                </c:pt>
                <c:pt idx="92">
                  <c:v>2.068384</c:v>
                </c:pt>
                <c:pt idx="93">
                  <c:v>2.0763060000000002</c:v>
                </c:pt>
                <c:pt idx="94">
                  <c:v>2.0750739999999999</c:v>
                </c:pt>
                <c:pt idx="95">
                  <c:v>2.0642239999999998</c:v>
                </c:pt>
                <c:pt idx="96">
                  <c:v>2.1258210000000002</c:v>
                </c:pt>
                <c:pt idx="97">
                  <c:v>2.130598</c:v>
                </c:pt>
                <c:pt idx="98">
                  <c:v>2.0804279999999999</c:v>
                </c:pt>
                <c:pt idx="99">
                  <c:v>2.033722</c:v>
                </c:pt>
                <c:pt idx="100">
                  <c:v>2.0050509999999999</c:v>
                </c:pt>
                <c:pt idx="101">
                  <c:v>1.98516</c:v>
                </c:pt>
                <c:pt idx="102">
                  <c:v>2.0203829999999998</c:v>
                </c:pt>
                <c:pt idx="103">
                  <c:v>2.0391490000000001</c:v>
                </c:pt>
                <c:pt idx="104">
                  <c:v>2.0906060000000002</c:v>
                </c:pt>
                <c:pt idx="105">
                  <c:v>2.043714</c:v>
                </c:pt>
                <c:pt idx="106">
                  <c:v>2.049766</c:v>
                </c:pt>
                <c:pt idx="107">
                  <c:v>2.0522589999999998</c:v>
                </c:pt>
                <c:pt idx="108">
                  <c:v>2.079275</c:v>
                </c:pt>
                <c:pt idx="109">
                  <c:v>2.0551210000000002</c:v>
                </c:pt>
                <c:pt idx="110">
                  <c:v>2.0238840000000002</c:v>
                </c:pt>
                <c:pt idx="111">
                  <c:v>2.0387729999999999</c:v>
                </c:pt>
                <c:pt idx="112">
                  <c:v>2.0125450000000003</c:v>
                </c:pt>
                <c:pt idx="113">
                  <c:v>2.0236269999999998</c:v>
                </c:pt>
                <c:pt idx="114">
                  <c:v>2.044476</c:v>
                </c:pt>
                <c:pt idx="115">
                  <c:v>2.0627750000000002</c:v>
                </c:pt>
                <c:pt idx="116">
                  <c:v>2.0732379999999999</c:v>
                </c:pt>
                <c:pt idx="117">
                  <c:v>2.1002930000000002</c:v>
                </c:pt>
                <c:pt idx="118">
                  <c:v>2.1101930000000002</c:v>
                </c:pt>
                <c:pt idx="119">
                  <c:v>2.0777860000000001</c:v>
                </c:pt>
                <c:pt idx="120">
                  <c:v>2.07159</c:v>
                </c:pt>
                <c:pt idx="121">
                  <c:v>2.0797050000000001</c:v>
                </c:pt>
                <c:pt idx="122">
                  <c:v>2.0638429999999999</c:v>
                </c:pt>
                <c:pt idx="123">
                  <c:v>2.0487670000000002</c:v>
                </c:pt>
                <c:pt idx="124">
                  <c:v>2.0861689999999999</c:v>
                </c:pt>
                <c:pt idx="125">
                  <c:v>2.083831</c:v>
                </c:pt>
                <c:pt idx="126">
                  <c:v>2.0765410000000002</c:v>
                </c:pt>
                <c:pt idx="127">
                  <c:v>2.0850020000000002</c:v>
                </c:pt>
                <c:pt idx="128">
                  <c:v>2.094789</c:v>
                </c:pt>
                <c:pt idx="129">
                  <c:v>2.0994290000000002</c:v>
                </c:pt>
                <c:pt idx="130">
                  <c:v>2.0975649999999999</c:v>
                </c:pt>
                <c:pt idx="131">
                  <c:v>2.0972940000000002</c:v>
                </c:pt>
                <c:pt idx="132">
                  <c:v>2.0881349999999999</c:v>
                </c:pt>
                <c:pt idx="133">
                  <c:v>2.097156</c:v>
                </c:pt>
                <c:pt idx="134">
                  <c:v>2.1149110000000002</c:v>
                </c:pt>
                <c:pt idx="135">
                  <c:v>2.098169</c:v>
                </c:pt>
                <c:pt idx="136">
                  <c:v>2.1116079999999999</c:v>
                </c:pt>
                <c:pt idx="137">
                  <c:v>2.1197360000000001</c:v>
                </c:pt>
                <c:pt idx="138">
                  <c:v>2.1124520000000002</c:v>
                </c:pt>
                <c:pt idx="139">
                  <c:v>2.1187819999999999</c:v>
                </c:pt>
                <c:pt idx="140">
                  <c:v>2.1355469999999999</c:v>
                </c:pt>
                <c:pt idx="141">
                  <c:v>2.137499</c:v>
                </c:pt>
                <c:pt idx="142">
                  <c:v>2.12148</c:v>
                </c:pt>
                <c:pt idx="143">
                  <c:v>2.1350700000000002</c:v>
                </c:pt>
                <c:pt idx="144">
                  <c:v>2.1253790000000001</c:v>
                </c:pt>
                <c:pt idx="145">
                  <c:v>2.1511610000000001</c:v>
                </c:pt>
                <c:pt idx="146">
                  <c:v>2.1373069999999998</c:v>
                </c:pt>
                <c:pt idx="147">
                  <c:v>2.1206969999999998</c:v>
                </c:pt>
                <c:pt idx="148">
                  <c:v>2.1207929999999999</c:v>
                </c:pt>
                <c:pt idx="149">
                  <c:v>2.1164230000000002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B07-A048-8F71-964A39B203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103039"/>
        <c:axId val="198653967"/>
      </c:scatterChart>
      <c:valAx>
        <c:axId val="211103039"/>
        <c:scaling>
          <c:orientation val="minMax"/>
          <c:max val="8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653967"/>
        <c:crosses val="autoZero"/>
        <c:crossBetween val="midCat"/>
      </c:valAx>
      <c:valAx>
        <c:axId val="198653967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103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summary!$I$105:$I$107</c:f>
              <c:numCache>
                <c:formatCode>General</c:formatCode>
                <c:ptCount val="3"/>
                <c:pt idx="0">
                  <c:v>1E-3</c:v>
                </c:pt>
                <c:pt idx="1">
                  <c:v>5.0000000000000001E-3</c:v>
                </c:pt>
                <c:pt idx="2">
                  <c:v>0.01</c:v>
                </c:pt>
              </c:numCache>
            </c:numRef>
          </c:xVal>
          <c:yVal>
            <c:numRef>
              <c:f>summary!$J$105:$J$107</c:f>
              <c:numCache>
                <c:formatCode>0.00E+00</c:formatCode>
                <c:ptCount val="3"/>
                <c:pt idx="0">
                  <c:v>8.7700000000000003E-42</c:v>
                </c:pt>
                <c:pt idx="1">
                  <c:v>6.8000000000000004E-42</c:v>
                </c:pt>
                <c:pt idx="2">
                  <c:v>8.7599999999999994E-42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0E-5947-A520-16B0829AA84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summary!$I$105:$I$107</c:f>
              <c:numCache>
                <c:formatCode>General</c:formatCode>
                <c:ptCount val="3"/>
                <c:pt idx="0">
                  <c:v>1E-3</c:v>
                </c:pt>
                <c:pt idx="1">
                  <c:v>5.0000000000000001E-3</c:v>
                </c:pt>
                <c:pt idx="2">
                  <c:v>0.01</c:v>
                </c:pt>
              </c:numCache>
            </c:numRef>
          </c:xVal>
          <c:yVal>
            <c:numRef>
              <c:f>summary!$K$105:$K$107</c:f>
              <c:numCache>
                <c:formatCode>0.00E+00</c:formatCode>
                <c:ptCount val="3"/>
                <c:pt idx="0">
                  <c:v>9.0500000000000005E-42</c:v>
                </c:pt>
                <c:pt idx="1">
                  <c:v>6.7299999999999998E-42</c:v>
                </c:pt>
                <c:pt idx="2">
                  <c:v>9.1599999999999994E-42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0E-5947-A520-16B0829AA841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summary!$I$105:$I$107</c:f>
              <c:numCache>
                <c:formatCode>General</c:formatCode>
                <c:ptCount val="3"/>
                <c:pt idx="0">
                  <c:v>1E-3</c:v>
                </c:pt>
                <c:pt idx="1">
                  <c:v>5.0000000000000001E-3</c:v>
                </c:pt>
                <c:pt idx="2">
                  <c:v>0.01</c:v>
                </c:pt>
              </c:numCache>
            </c:numRef>
          </c:xVal>
          <c:yVal>
            <c:numRef>
              <c:f>summary!$L$105:$L$107</c:f>
              <c:numCache>
                <c:formatCode>0.00E+00</c:formatCode>
                <c:ptCount val="3"/>
                <c:pt idx="0">
                  <c:v>2.8699999999999998E-41</c:v>
                </c:pt>
                <c:pt idx="1">
                  <c:v>1.9799999999999999E-41</c:v>
                </c:pt>
                <c:pt idx="2">
                  <c:v>2.8999999999999998E-41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20E-5947-A520-16B0829AA8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5351967"/>
        <c:axId val="18900464"/>
      </c:scatterChart>
      <c:valAx>
        <c:axId val="2135351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00464"/>
        <c:crosses val="autoZero"/>
        <c:crossBetween val="midCat"/>
      </c:valAx>
      <c:valAx>
        <c:axId val="18900464"/>
        <c:scaling>
          <c:orientation val="minMax"/>
        </c:scaling>
        <c:delete val="0"/>
        <c:axPos val="l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351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summary!$I$110:$I$112</c:f>
              <c:numCache>
                <c:formatCode>General</c:formatCode>
                <c:ptCount val="3"/>
                <c:pt idx="0">
                  <c:v>1E-3</c:v>
                </c:pt>
                <c:pt idx="1">
                  <c:v>5.0000000000000001E-3</c:v>
                </c:pt>
                <c:pt idx="2">
                  <c:v>0.01</c:v>
                </c:pt>
              </c:numCache>
            </c:numRef>
          </c:xVal>
          <c:yVal>
            <c:numRef>
              <c:f>summary!$J$110:$J$112</c:f>
              <c:numCache>
                <c:formatCode>0.00E+00</c:formatCode>
                <c:ptCount val="3"/>
                <c:pt idx="0">
                  <c:v>7.0999999999999998E-42</c:v>
                </c:pt>
                <c:pt idx="1">
                  <c:v>5.3400000000000001E-42</c:v>
                </c:pt>
                <c:pt idx="2">
                  <c:v>8.2199999999999994E-42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0E-B442-9916-D71A86FC5DBB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summary!$I$110:$I$112</c:f>
              <c:numCache>
                <c:formatCode>General</c:formatCode>
                <c:ptCount val="3"/>
                <c:pt idx="0">
                  <c:v>1E-3</c:v>
                </c:pt>
                <c:pt idx="1">
                  <c:v>5.0000000000000001E-3</c:v>
                </c:pt>
                <c:pt idx="2">
                  <c:v>0.01</c:v>
                </c:pt>
              </c:numCache>
            </c:numRef>
          </c:xVal>
          <c:yVal>
            <c:numRef>
              <c:f>summary!$K$110:$K$112</c:f>
              <c:numCache>
                <c:formatCode>0.00E+00</c:formatCode>
                <c:ptCount val="3"/>
                <c:pt idx="0">
                  <c:v>7.5400000000000005E-42</c:v>
                </c:pt>
                <c:pt idx="1">
                  <c:v>5.7800000000000002E-42</c:v>
                </c:pt>
                <c:pt idx="2">
                  <c:v>8.52E-42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80E-B442-9916-D71A86FC5DBB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summary!$I$110:$I$112</c:f>
              <c:numCache>
                <c:formatCode>General</c:formatCode>
                <c:ptCount val="3"/>
                <c:pt idx="0">
                  <c:v>1E-3</c:v>
                </c:pt>
                <c:pt idx="1">
                  <c:v>5.0000000000000001E-3</c:v>
                </c:pt>
                <c:pt idx="2">
                  <c:v>0.01</c:v>
                </c:pt>
              </c:numCache>
            </c:numRef>
          </c:xVal>
          <c:yVal>
            <c:numRef>
              <c:f>summary!$L$110:$L$112</c:f>
              <c:numCache>
                <c:formatCode>0.00E+00</c:formatCode>
                <c:ptCount val="3"/>
                <c:pt idx="0">
                  <c:v>1.4899999999999999E-41</c:v>
                </c:pt>
                <c:pt idx="1">
                  <c:v>1.3699999999999999E-41</c:v>
                </c:pt>
                <c:pt idx="2">
                  <c:v>2.0299999999999999E-41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80E-B442-9916-D71A86FC5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5351967"/>
        <c:axId val="18900464"/>
      </c:scatterChart>
      <c:valAx>
        <c:axId val="2135351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00464"/>
        <c:crosses val="autoZero"/>
        <c:crossBetween val="midCat"/>
      </c:valAx>
      <c:valAx>
        <c:axId val="18900464"/>
        <c:scaling>
          <c:orientation val="minMax"/>
        </c:scaling>
        <c:delete val="0"/>
        <c:axPos val="l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351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summary!$D$101:$D$103</c:f>
              <c:strCache>
                <c:ptCount val="3"/>
                <c:pt idx="0">
                  <c:v>u15mo</c:v>
                </c:pt>
                <c:pt idx="1">
                  <c:v>u23mo</c:v>
                </c:pt>
                <c:pt idx="2">
                  <c:v>u30mo</c:v>
                </c:pt>
              </c:strCache>
            </c:strRef>
          </c:cat>
          <c:val>
            <c:numRef>
              <c:f>summary!$E$101:$E$103</c:f>
              <c:numCache>
                <c:formatCode>0.00E+00</c:formatCode>
                <c:ptCount val="3"/>
                <c:pt idx="0">
                  <c:v>1.1300000000000001E-41</c:v>
                </c:pt>
                <c:pt idx="1">
                  <c:v>8.7700000000000003E-42</c:v>
                </c:pt>
                <c:pt idx="2">
                  <c:v>7.0999999999999998E-42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31-9A49-A894-EB09504EC67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summary!$D$101:$D$103</c:f>
              <c:strCache>
                <c:ptCount val="3"/>
                <c:pt idx="0">
                  <c:v>u15mo</c:v>
                </c:pt>
                <c:pt idx="1">
                  <c:v>u23mo</c:v>
                </c:pt>
                <c:pt idx="2">
                  <c:v>u30mo</c:v>
                </c:pt>
              </c:strCache>
            </c:strRef>
          </c:cat>
          <c:val>
            <c:numRef>
              <c:f>summary!$F$101:$F$103</c:f>
              <c:numCache>
                <c:formatCode>0.00E+00</c:formatCode>
                <c:ptCount val="3"/>
                <c:pt idx="0">
                  <c:v>1.14E-41</c:v>
                </c:pt>
                <c:pt idx="1">
                  <c:v>9.0500000000000005E-42</c:v>
                </c:pt>
                <c:pt idx="2">
                  <c:v>7.5400000000000005E-42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531-9A49-A894-EB09504EC671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summary!$D$101:$D$103</c:f>
              <c:strCache>
                <c:ptCount val="3"/>
                <c:pt idx="0">
                  <c:v>u15mo</c:v>
                </c:pt>
                <c:pt idx="1">
                  <c:v>u23mo</c:v>
                </c:pt>
                <c:pt idx="2">
                  <c:v>u30mo</c:v>
                </c:pt>
              </c:strCache>
            </c:strRef>
          </c:cat>
          <c:val>
            <c:numRef>
              <c:f>summary!$G$101:$G$103</c:f>
              <c:numCache>
                <c:formatCode>0.00E+00</c:formatCode>
                <c:ptCount val="3"/>
                <c:pt idx="0">
                  <c:v>3.7999999999999998E-41</c:v>
                </c:pt>
                <c:pt idx="1">
                  <c:v>2.8699999999999998E-41</c:v>
                </c:pt>
                <c:pt idx="2">
                  <c:v>1.4899999999999999E-41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531-9A49-A894-EB09504EC6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5351967"/>
        <c:axId val="18900464"/>
      </c:lineChart>
      <c:catAx>
        <c:axId val="2135351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00464"/>
        <c:crosses val="autoZero"/>
        <c:auto val="1"/>
        <c:lblAlgn val="ctr"/>
        <c:lblOffset val="100"/>
        <c:noMultiLvlLbl val="0"/>
      </c:catAx>
      <c:valAx>
        <c:axId val="18900464"/>
        <c:scaling>
          <c:orientation val="minMax"/>
        </c:scaling>
        <c:delete val="0"/>
        <c:axPos val="l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3519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summary!$C$111:$C$114</c:f>
              <c:strCache>
                <c:ptCount val="4"/>
                <c:pt idx="0">
                  <c:v>U4Mo</c:v>
                </c:pt>
                <c:pt idx="1">
                  <c:v>U7Mo</c:v>
                </c:pt>
                <c:pt idx="2">
                  <c:v>U10Mo</c:v>
                </c:pt>
                <c:pt idx="3">
                  <c:v>U15Mo</c:v>
                </c:pt>
              </c:strCache>
            </c:strRef>
          </c:cat>
          <c:val>
            <c:numRef>
              <c:f>summary!$AA$129:$AA$132</c:f>
              <c:numCache>
                <c:formatCode>0.00E+00</c:formatCode>
                <c:ptCount val="4"/>
                <c:pt idx="0">
                  <c:v>2.1958333333333337E-41</c:v>
                </c:pt>
                <c:pt idx="1">
                  <c:v>2.3233333333333337E-41</c:v>
                </c:pt>
                <c:pt idx="2">
                  <c:v>1.6149999999999998E-41</c:v>
                </c:pt>
                <c:pt idx="3">
                  <c:v>1.1800833333333332E-41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C1-7240-8969-1B208DC5CB12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summary!$C$111:$C$114</c:f>
              <c:strCache>
                <c:ptCount val="4"/>
                <c:pt idx="0">
                  <c:v>U4Mo</c:v>
                </c:pt>
                <c:pt idx="1">
                  <c:v>U7Mo</c:v>
                </c:pt>
                <c:pt idx="2">
                  <c:v>U10Mo</c:v>
                </c:pt>
                <c:pt idx="3">
                  <c:v>U15Mo</c:v>
                </c:pt>
              </c:strCache>
            </c:strRef>
          </c:cat>
          <c:val>
            <c:numRef>
              <c:f>summary!$AB$129:$AB$132</c:f>
              <c:numCache>
                <c:formatCode>0.00E+00</c:formatCode>
                <c:ptCount val="4"/>
                <c:pt idx="0">
                  <c:v>2.2241666666666664E-41</c:v>
                </c:pt>
                <c:pt idx="1">
                  <c:v>2.2949999999999999E-41</c:v>
                </c:pt>
                <c:pt idx="2">
                  <c:v>1.6716666666666667E-41</c:v>
                </c:pt>
                <c:pt idx="3">
                  <c:v>1.2069999999999999E-41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C1-7240-8969-1B208DC5CB12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summary!$C$111:$C$114</c:f>
              <c:strCache>
                <c:ptCount val="4"/>
                <c:pt idx="0">
                  <c:v>U4Mo</c:v>
                </c:pt>
                <c:pt idx="1">
                  <c:v>U7Mo</c:v>
                </c:pt>
                <c:pt idx="2">
                  <c:v>U10Mo</c:v>
                </c:pt>
                <c:pt idx="3">
                  <c:v>U15Mo</c:v>
                </c:pt>
              </c:strCache>
            </c:strRef>
          </c:cat>
          <c:val>
            <c:numRef>
              <c:f>summary!$AC$129:$AC$132</c:f>
              <c:numCache>
                <c:formatCode>0.00E+00</c:formatCode>
                <c:ptCount val="4"/>
                <c:pt idx="0">
                  <c:v>5.3408333333333331E-41</c:v>
                </c:pt>
                <c:pt idx="1">
                  <c:v>6.8283333333333339E-41</c:v>
                </c:pt>
                <c:pt idx="2">
                  <c:v>4.4624999999999999E-41</c:v>
                </c:pt>
                <c:pt idx="3">
                  <c:v>2.8616666666666668E-41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C1-7240-8969-1B208DC5CB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5351967"/>
        <c:axId val="18900464"/>
      </c:lineChart>
      <c:catAx>
        <c:axId val="21353519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UMo Composition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900464"/>
        <c:crosses val="autoZero"/>
        <c:auto val="1"/>
        <c:lblAlgn val="ctr"/>
        <c:lblOffset val="100"/>
        <c:noMultiLvlLbl val="0"/>
      </c:catAx>
      <c:valAx>
        <c:axId val="189004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A Coefficient (m5)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135351967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0557114735658044"/>
          <c:y val="0.12650880596447184"/>
          <c:w val="0.15157170978627671"/>
          <c:h val="0.24456692913385827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summary!$D$111:$D$113</c:f>
              <c:strCache>
                <c:ptCount val="3"/>
                <c:pt idx="0">
                  <c:v>u10mo</c:v>
                </c:pt>
                <c:pt idx="1">
                  <c:v>u15mo</c:v>
                </c:pt>
                <c:pt idx="2">
                  <c:v>u23mo</c:v>
                </c:pt>
              </c:strCache>
            </c:strRef>
          </c:cat>
          <c:val>
            <c:numRef>
              <c:f>summary!$E$112:$E$114</c:f>
              <c:numCache>
                <c:formatCode>0.00E+00</c:formatCode>
                <c:ptCount val="3"/>
                <c:pt idx="0">
                  <c:v>1.8841666666666666E-41</c:v>
                </c:pt>
                <c:pt idx="1">
                  <c:v>1.2409999999999999E-41</c:v>
                </c:pt>
                <c:pt idx="2">
                  <c:v>1.1644999999999998E-41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BC-8746-AF87-3F7BD230988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summary!$D$111:$D$113</c:f>
              <c:strCache>
                <c:ptCount val="3"/>
                <c:pt idx="0">
                  <c:v>u10mo</c:v>
                </c:pt>
                <c:pt idx="1">
                  <c:v>u15mo</c:v>
                </c:pt>
                <c:pt idx="2">
                  <c:v>u23mo</c:v>
                </c:pt>
              </c:strCache>
            </c:strRef>
          </c:cat>
          <c:val>
            <c:numRef>
              <c:f>summary!$F$112:$F$114</c:f>
              <c:numCache>
                <c:formatCode>0.00E+00</c:formatCode>
                <c:ptCount val="3"/>
                <c:pt idx="0">
                  <c:v>1.8700000000000002E-41</c:v>
                </c:pt>
                <c:pt idx="1">
                  <c:v>1.2976666666666669E-41</c:v>
                </c:pt>
                <c:pt idx="2">
                  <c:v>1.2069999999999999E-41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BC-8746-AF87-3F7BD230988A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summary!$D$111:$D$113</c:f>
              <c:strCache>
                <c:ptCount val="3"/>
                <c:pt idx="0">
                  <c:v>u10mo</c:v>
                </c:pt>
                <c:pt idx="1">
                  <c:v>u15mo</c:v>
                </c:pt>
                <c:pt idx="2">
                  <c:v>u23mo</c:v>
                </c:pt>
              </c:strCache>
            </c:strRef>
          </c:cat>
          <c:val>
            <c:numRef>
              <c:f>summary!$G$112:$G$114</c:f>
              <c:numCache>
                <c:formatCode>0.00E+00</c:formatCode>
                <c:ptCount val="3"/>
                <c:pt idx="0">
                  <c:v>5.6666666666666671E-41</c:v>
                </c:pt>
                <c:pt idx="1">
                  <c:v>4.1083333333333332E-41</c:v>
                </c:pt>
                <c:pt idx="2">
                  <c:v>2.8758333333333334E-41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BC-8746-AF87-3F7BD23098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5351967"/>
        <c:axId val="18900464"/>
      </c:lineChart>
      <c:catAx>
        <c:axId val="2135351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00464"/>
        <c:crosses val="autoZero"/>
        <c:auto val="1"/>
        <c:lblAlgn val="ctr"/>
        <c:lblOffset val="100"/>
        <c:noMultiLvlLbl val="0"/>
      </c:catAx>
      <c:valAx>
        <c:axId val="18900464"/>
        <c:scaling>
          <c:orientation val="minMax"/>
        </c:scaling>
        <c:delete val="0"/>
        <c:axPos val="l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3519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summary!$E$118:$E$128</c:f>
              <c:numCache>
                <c:formatCode>General</c:formatCode>
                <c:ptCount val="11"/>
                <c:pt idx="0">
                  <c:v>38.681876380459464</c:v>
                </c:pt>
                <c:pt idx="1">
                  <c:v>29.0114072853446</c:v>
                </c:pt>
                <c:pt idx="2">
                  <c:v>23.209125828275678</c:v>
                </c:pt>
                <c:pt idx="3">
                  <c:v>19.340938190229732</c:v>
                </c:pt>
                <c:pt idx="4">
                  <c:v>16.577947020196913</c:v>
                </c:pt>
                <c:pt idx="5">
                  <c:v>14.5057036426723</c:v>
                </c:pt>
                <c:pt idx="6">
                  <c:v>12.893958793486487</c:v>
                </c:pt>
                <c:pt idx="7">
                  <c:v>11.604562914137839</c:v>
                </c:pt>
                <c:pt idx="8">
                  <c:v>10.549602649216217</c:v>
                </c:pt>
                <c:pt idx="9">
                  <c:v>9.670469095114866</c:v>
                </c:pt>
                <c:pt idx="10">
                  <c:v>8.9265868570291058</c:v>
                </c:pt>
              </c:numCache>
            </c:numRef>
          </c:xVal>
          <c:yVal>
            <c:numRef>
              <c:f>summary!$F$118:$F$128</c:f>
              <c:numCache>
                <c:formatCode>0.00E+00</c:formatCode>
                <c:ptCount val="11"/>
                <c:pt idx="0">
                  <c:v>3.4705408214644281E-35</c:v>
                </c:pt>
                <c:pt idx="1">
                  <c:v>8.5526433130353248E-28</c:v>
                </c:pt>
                <c:pt idx="2">
                  <c:v>2.328746858810618E-23</c:v>
                </c:pt>
                <c:pt idx="3">
                  <c:v>2.1076746075887681E-20</c:v>
                </c:pt>
                <c:pt idx="4">
                  <c:v>2.7272111528144761E-18</c:v>
                </c:pt>
                <c:pt idx="5">
                  <c:v>1.0462974453130054E-16</c:v>
                </c:pt>
                <c:pt idx="6">
                  <c:v>1.7848663372505874E-15</c:v>
                </c:pt>
                <c:pt idx="7">
                  <c:v>1.726498183977496E-14</c:v>
                </c:pt>
                <c:pt idx="8">
                  <c:v>1.1054363669829378E-13</c:v>
                </c:pt>
                <c:pt idx="9">
                  <c:v>5.1940576601666859E-13</c:v>
                </c:pt>
                <c:pt idx="10">
                  <c:v>1.9235315789519387E-12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4D-4248-A372-FFC2054DB3B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summary!$E$119:$E$128</c:f>
              <c:numCache>
                <c:formatCode>General</c:formatCode>
                <c:ptCount val="10"/>
                <c:pt idx="0">
                  <c:v>29.0114072853446</c:v>
                </c:pt>
                <c:pt idx="1">
                  <c:v>23.209125828275678</c:v>
                </c:pt>
                <c:pt idx="2">
                  <c:v>19.340938190229732</c:v>
                </c:pt>
                <c:pt idx="3">
                  <c:v>16.577947020196913</c:v>
                </c:pt>
                <c:pt idx="4">
                  <c:v>14.5057036426723</c:v>
                </c:pt>
                <c:pt idx="5">
                  <c:v>12.893958793486487</c:v>
                </c:pt>
                <c:pt idx="6">
                  <c:v>11.604562914137839</c:v>
                </c:pt>
                <c:pt idx="7">
                  <c:v>10.549602649216217</c:v>
                </c:pt>
                <c:pt idx="8">
                  <c:v>9.670469095114866</c:v>
                </c:pt>
                <c:pt idx="9">
                  <c:v>8.9265868570291058</c:v>
                </c:pt>
              </c:numCache>
            </c:numRef>
          </c:xVal>
          <c:yVal>
            <c:numRef>
              <c:f>summary!$G$119:$G$128</c:f>
              <c:numCache>
                <c:formatCode>General</c:formatCode>
                <c:ptCount val="10"/>
                <c:pt idx="0">
                  <c:v>2.4463108689330224E-30</c:v>
                </c:pt>
                <c:pt idx="1">
                  <c:v>2.2527464751003093E-25</c:v>
                </c:pt>
                <c:pt idx="2">
                  <c:v>4.5938777604481041E-22</c:v>
                </c:pt>
                <c:pt idx="3">
                  <c:v>1.0619021927677313E-19</c:v>
                </c:pt>
                <c:pt idx="4">
                  <c:v>6.2952550446121691E-18</c:v>
                </c:pt>
                <c:pt idx="5">
                  <c:v>1.5064612373832348E-16</c:v>
                </c:pt>
                <c:pt idx="6">
                  <c:v>1.9103531845348653E-15</c:v>
                </c:pt>
                <c:pt idx="7">
                  <c:v>1.5264957777708914E-14</c:v>
                </c:pt>
                <c:pt idx="8">
                  <c:v>8.6267502409226671E-14</c:v>
                </c:pt>
                <c:pt idx="9">
                  <c:v>3.7349363795399093E-13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D4D-4248-A372-FFC2054DB3B1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summary!$E$131:$E$135</c:f>
              <c:numCache>
                <c:formatCode>General</c:formatCode>
                <c:ptCount val="5"/>
                <c:pt idx="0">
                  <c:v>116.0456291413784</c:v>
                </c:pt>
                <c:pt idx="1">
                  <c:v>38.681876380459464</c:v>
                </c:pt>
                <c:pt idx="2">
                  <c:v>23.209125828275678</c:v>
                </c:pt>
                <c:pt idx="3">
                  <c:v>19.340938190229732</c:v>
                </c:pt>
                <c:pt idx="4">
                  <c:v>16.577947020196913</c:v>
                </c:pt>
              </c:numCache>
            </c:numRef>
          </c:xVal>
          <c:yVal>
            <c:numRef>
              <c:f>summary!$F$131:$F$135</c:f>
              <c:numCache>
                <c:formatCode>0.00E+00</c:formatCode>
                <c:ptCount val="5"/>
                <c:pt idx="0">
                  <c:v>4.002083333333334E-21</c:v>
                </c:pt>
                <c:pt idx="1">
                  <c:v>6.205E-21</c:v>
                </c:pt>
                <c:pt idx="2">
                  <c:v>8.0749999999999987E-21</c:v>
                </c:pt>
                <c:pt idx="3">
                  <c:v>9.9520833333333337E-21</c:v>
                </c:pt>
                <c:pt idx="4">
                  <c:v>1.1829166666666667E-20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D4D-4248-A372-FFC2054DB3B1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summary!$E$131:$E$135</c:f>
              <c:numCache>
                <c:formatCode>General</c:formatCode>
                <c:ptCount val="5"/>
                <c:pt idx="0">
                  <c:v>116.0456291413784</c:v>
                </c:pt>
                <c:pt idx="1">
                  <c:v>38.681876380459464</c:v>
                </c:pt>
                <c:pt idx="2">
                  <c:v>23.209125828275678</c:v>
                </c:pt>
                <c:pt idx="3">
                  <c:v>19.340938190229732</c:v>
                </c:pt>
                <c:pt idx="4">
                  <c:v>16.577947020196913</c:v>
                </c:pt>
              </c:numCache>
            </c:numRef>
          </c:xVal>
          <c:yVal>
            <c:numRef>
              <c:f>summary!$G$131:$G$135</c:f>
              <c:numCache>
                <c:formatCode>0.00E+00</c:formatCode>
                <c:ptCount val="5"/>
                <c:pt idx="0">
                  <c:v>4.2925000000000005E-21</c:v>
                </c:pt>
                <c:pt idx="1">
                  <c:v>6.488333333333334E-21</c:v>
                </c:pt>
                <c:pt idx="2">
                  <c:v>8.3583333333333335E-21</c:v>
                </c:pt>
                <c:pt idx="3">
                  <c:v>1.0200000000000002E-20</c:v>
                </c:pt>
                <c:pt idx="4">
                  <c:v>1.2041666666666668E-20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D4D-4248-A372-FFC2054DB3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8374335"/>
        <c:axId val="101406560"/>
      </c:scatterChart>
      <c:valAx>
        <c:axId val="2138374335"/>
        <c:scaling>
          <c:orientation val="minMax"/>
          <c:max val="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1/kT (eV^-1)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06560"/>
        <c:crosses val="autoZero"/>
        <c:crossBetween val="midCat"/>
      </c:valAx>
      <c:valAx>
        <c:axId val="101406560"/>
        <c:scaling>
          <c:logBase val="10"/>
          <c:orientation val="minMax"/>
          <c:max val="1.0000000000000006E-12"/>
          <c:min val="1.0000000000000012E-2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 (m^2/s)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374335"/>
        <c:crosses val="autoZero"/>
        <c:crossBetween val="midCat"/>
        <c:majorUnit val="100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tx>
            <c:v>D Mo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summary!$F$138:$F$147</c:f>
              <c:numCache>
                <c:formatCode>General</c:formatCode>
                <c:ptCount val="10"/>
                <c:pt idx="0">
                  <c:v>116.0456291413784</c:v>
                </c:pt>
                <c:pt idx="1">
                  <c:v>38.681876380459464</c:v>
                </c:pt>
                <c:pt idx="2">
                  <c:v>23.209125828275678</c:v>
                </c:pt>
                <c:pt idx="3">
                  <c:v>19.340938190229732</c:v>
                </c:pt>
                <c:pt idx="4">
                  <c:v>16.577947020196913</c:v>
                </c:pt>
                <c:pt idx="5">
                  <c:v>14.5057036426723</c:v>
                </c:pt>
                <c:pt idx="6">
                  <c:v>12.893958793486487</c:v>
                </c:pt>
                <c:pt idx="7">
                  <c:v>11.604562914137839</c:v>
                </c:pt>
                <c:pt idx="8">
                  <c:v>10.549602649216217</c:v>
                </c:pt>
                <c:pt idx="9">
                  <c:v>9.670469095114866</c:v>
                </c:pt>
              </c:numCache>
            </c:numRef>
          </c:xVal>
          <c:yVal>
            <c:numRef>
              <c:f>summary!$G$138:$G$147</c:f>
              <c:numCache>
                <c:formatCode>0.00E+00</c:formatCode>
                <c:ptCount val="10"/>
                <c:pt idx="0">
                  <c:v>4.2925000000000005E-21</c:v>
                </c:pt>
                <c:pt idx="1">
                  <c:v>6.488333333333334E-21</c:v>
                </c:pt>
                <c:pt idx="2">
                  <c:v>8.3583333333333335E-21</c:v>
                </c:pt>
                <c:pt idx="3">
                  <c:v>1.0200000000000002E-20</c:v>
                </c:pt>
                <c:pt idx="4" formatCode="General">
                  <c:v>1.0619021927677313E-19</c:v>
                </c:pt>
                <c:pt idx="5" formatCode="General">
                  <c:v>6.2952550446121691E-18</c:v>
                </c:pt>
                <c:pt idx="6" formatCode="General">
                  <c:v>1.5064612373832348E-16</c:v>
                </c:pt>
                <c:pt idx="7" formatCode="General">
                  <c:v>1.9103531845348653E-15</c:v>
                </c:pt>
                <c:pt idx="8" formatCode="General">
                  <c:v>1.5264957777708914E-14</c:v>
                </c:pt>
                <c:pt idx="9" formatCode="General">
                  <c:v>8.6267502409226671E-14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A26-194F-B707-B2C45EB09FDE}"/>
            </c:ext>
          </c:extLst>
        </c:ser>
        <c:ser>
          <c:idx val="0"/>
          <c:order val="1"/>
          <c:tx>
            <c:v>D U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summary!$C$138:$C$147</c:f>
              <c:numCache>
                <c:formatCode>General</c:formatCode>
                <c:ptCount val="10"/>
                <c:pt idx="0">
                  <c:v>116.0456291413784</c:v>
                </c:pt>
                <c:pt idx="1">
                  <c:v>38.681876380459464</c:v>
                </c:pt>
                <c:pt idx="2">
                  <c:v>23.209125828275678</c:v>
                </c:pt>
                <c:pt idx="3">
                  <c:v>19.340938190229732</c:v>
                </c:pt>
                <c:pt idx="4">
                  <c:v>16.577947020196913</c:v>
                </c:pt>
                <c:pt idx="5">
                  <c:v>14.5057036426723</c:v>
                </c:pt>
                <c:pt idx="6">
                  <c:v>12.893958793486487</c:v>
                </c:pt>
                <c:pt idx="7">
                  <c:v>11.604562914137839</c:v>
                </c:pt>
                <c:pt idx="8">
                  <c:v>10.549602649216217</c:v>
                </c:pt>
                <c:pt idx="9">
                  <c:v>9.670469095114866</c:v>
                </c:pt>
              </c:numCache>
            </c:numRef>
          </c:xVal>
          <c:yVal>
            <c:numRef>
              <c:f>summary!$D$138:$D$147</c:f>
              <c:numCache>
                <c:formatCode>0.00E+00</c:formatCode>
                <c:ptCount val="10"/>
                <c:pt idx="0">
                  <c:v>4.002083333333334E-21</c:v>
                </c:pt>
                <c:pt idx="1">
                  <c:v>6.205E-21</c:v>
                </c:pt>
                <c:pt idx="2">
                  <c:v>8.0749999999999987E-21</c:v>
                </c:pt>
                <c:pt idx="3">
                  <c:v>2.1076746075887681E-20</c:v>
                </c:pt>
                <c:pt idx="4">
                  <c:v>2.7272111528144761E-18</c:v>
                </c:pt>
                <c:pt idx="5">
                  <c:v>1.0462974453130054E-16</c:v>
                </c:pt>
                <c:pt idx="6">
                  <c:v>1.7848663372505874E-15</c:v>
                </c:pt>
                <c:pt idx="7">
                  <c:v>1.726498183977496E-14</c:v>
                </c:pt>
                <c:pt idx="8">
                  <c:v>1.1054363669829378E-13</c:v>
                </c:pt>
                <c:pt idx="9">
                  <c:v>5.1940576601666859E-13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A26-194F-B707-B2C45EB09F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8374335"/>
        <c:axId val="101406560"/>
      </c:scatterChart>
      <c:valAx>
        <c:axId val="2138374335"/>
        <c:scaling>
          <c:orientation val="minMax"/>
          <c:max val="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1/kT (eV^-1)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06560"/>
        <c:crosses val="autoZero"/>
        <c:crossBetween val="midCat"/>
      </c:valAx>
      <c:valAx>
        <c:axId val="101406560"/>
        <c:scaling>
          <c:logBase val="10"/>
          <c:orientation val="minMax"/>
          <c:max val="1.0000000000000006E-12"/>
          <c:min val="1.0000000000000012E-2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 (m^2/s)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374335"/>
        <c:crosses val="autoZero"/>
        <c:crossBetween val="midCat"/>
        <c:majorUnit val="100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68880489938757661"/>
          <c:y val="0.20863134295713037"/>
          <c:w val="0.16612803834303322"/>
          <c:h val="0.15915955818022748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summary!$I$153:$I$161</c:f>
              <c:numCache>
                <c:formatCode>0.000</c:formatCode>
                <c:ptCount val="9"/>
                <c:pt idx="0">
                  <c:v>29.0114072853446</c:v>
                </c:pt>
                <c:pt idx="1">
                  <c:v>19.340938190229732</c:v>
                </c:pt>
                <c:pt idx="2">
                  <c:v>16.577947020196913</c:v>
                </c:pt>
                <c:pt idx="3">
                  <c:v>14.5057036426723</c:v>
                </c:pt>
                <c:pt idx="4">
                  <c:v>12.572657545111419</c:v>
                </c:pt>
                <c:pt idx="5">
                  <c:v>11.926580590069722</c:v>
                </c:pt>
                <c:pt idx="6">
                  <c:v>10.815063293697893</c:v>
                </c:pt>
                <c:pt idx="7">
                  <c:v>9.8930630129052339</c:v>
                </c:pt>
                <c:pt idx="8">
                  <c:v>9.1159174502261102</c:v>
                </c:pt>
              </c:numCache>
            </c:numRef>
          </c:xVal>
          <c:yVal>
            <c:numRef>
              <c:f>summary!$J$153:$J$161</c:f>
              <c:numCache>
                <c:formatCode>0.00E+00</c:formatCode>
                <c:ptCount val="9"/>
                <c:pt idx="0">
                  <c:v>8.5526433130353248E-28</c:v>
                </c:pt>
                <c:pt idx="1">
                  <c:v>2.1076746075887681E-20</c:v>
                </c:pt>
                <c:pt idx="2">
                  <c:v>2.7272111528144761E-18</c:v>
                </c:pt>
                <c:pt idx="3">
                  <c:v>1.0462974453130054E-16</c:v>
                </c:pt>
                <c:pt idx="4">
                  <c:v>2.6E-15</c:v>
                </c:pt>
                <c:pt idx="5">
                  <c:v>8.4200000000000003E-15</c:v>
                </c:pt>
                <c:pt idx="6">
                  <c:v>1.18E-13</c:v>
                </c:pt>
                <c:pt idx="7">
                  <c:v>3.79E-13</c:v>
                </c:pt>
                <c:pt idx="8">
                  <c:v>9.9299999999999991E-13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3F0-6148-83DF-6B514C7D5F49}"/>
            </c:ext>
          </c:extLst>
        </c:ser>
        <c:ser>
          <c:idx val="3"/>
          <c:order val="1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summary!$I$153:$I$161</c:f>
              <c:numCache>
                <c:formatCode>0.000</c:formatCode>
                <c:ptCount val="9"/>
                <c:pt idx="0">
                  <c:v>29.0114072853446</c:v>
                </c:pt>
                <c:pt idx="1">
                  <c:v>19.340938190229732</c:v>
                </c:pt>
                <c:pt idx="2">
                  <c:v>16.577947020196913</c:v>
                </c:pt>
                <c:pt idx="3">
                  <c:v>14.5057036426723</c:v>
                </c:pt>
                <c:pt idx="4">
                  <c:v>12.572657545111419</c:v>
                </c:pt>
                <c:pt idx="5">
                  <c:v>11.926580590069722</c:v>
                </c:pt>
                <c:pt idx="6">
                  <c:v>10.815063293697893</c:v>
                </c:pt>
                <c:pt idx="7">
                  <c:v>9.8930630129052339</c:v>
                </c:pt>
                <c:pt idx="8">
                  <c:v>9.1159174502261102</c:v>
                </c:pt>
              </c:numCache>
            </c:numRef>
          </c:xVal>
          <c:yVal>
            <c:numRef>
              <c:f>summary!$K$153:$K$161</c:f>
              <c:numCache>
                <c:formatCode>General</c:formatCode>
                <c:ptCount val="9"/>
                <c:pt idx="0">
                  <c:v>2.4463108689330224E-30</c:v>
                </c:pt>
                <c:pt idx="1">
                  <c:v>4.5938777604481041E-22</c:v>
                </c:pt>
                <c:pt idx="2">
                  <c:v>1.0619021927677313E-19</c:v>
                </c:pt>
                <c:pt idx="3">
                  <c:v>6.2952550446121691E-18</c:v>
                </c:pt>
                <c:pt idx="4" formatCode="0.00E+00">
                  <c:v>2.5900000000000002E-16</c:v>
                </c:pt>
                <c:pt idx="5" formatCode="0.00E+00">
                  <c:v>7.6000000000000002E-16</c:v>
                </c:pt>
                <c:pt idx="6" formatCode="0.00E+00">
                  <c:v>1.6700000000000001E-14</c:v>
                </c:pt>
                <c:pt idx="7" formatCode="0.00E+00">
                  <c:v>5.4600000000000002E-14</c:v>
                </c:pt>
                <c:pt idx="8" formatCode="0.00E+00">
                  <c:v>1.9699999999999999E-13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3F0-6148-83DF-6B514C7D5F49}"/>
            </c:ext>
          </c:extLst>
        </c:ser>
        <c:ser>
          <c:idx val="0"/>
          <c:order val="2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summary!$E$131:$E$133</c:f>
              <c:numCache>
                <c:formatCode>General</c:formatCode>
                <c:ptCount val="3"/>
                <c:pt idx="0">
                  <c:v>116.0456291413784</c:v>
                </c:pt>
                <c:pt idx="1">
                  <c:v>38.681876380459464</c:v>
                </c:pt>
                <c:pt idx="2">
                  <c:v>23.209125828275678</c:v>
                </c:pt>
              </c:numCache>
            </c:numRef>
          </c:xVal>
          <c:yVal>
            <c:numRef>
              <c:f>summary!$F$131:$F$133</c:f>
              <c:numCache>
                <c:formatCode>0.00E+00</c:formatCode>
                <c:ptCount val="3"/>
                <c:pt idx="0">
                  <c:v>4.002083333333334E-21</c:v>
                </c:pt>
                <c:pt idx="1">
                  <c:v>6.205E-21</c:v>
                </c:pt>
                <c:pt idx="2">
                  <c:v>8.0749999999999987E-21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3F0-6148-83DF-6B514C7D5F49}"/>
            </c:ext>
          </c:extLst>
        </c:ser>
        <c:ser>
          <c:idx val="1"/>
          <c:order val="3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summary!$E$131:$E$135</c:f>
              <c:numCache>
                <c:formatCode>General</c:formatCode>
                <c:ptCount val="5"/>
                <c:pt idx="0">
                  <c:v>116.0456291413784</c:v>
                </c:pt>
                <c:pt idx="1">
                  <c:v>38.681876380459464</c:v>
                </c:pt>
                <c:pt idx="2">
                  <c:v>23.209125828275678</c:v>
                </c:pt>
                <c:pt idx="3">
                  <c:v>19.340938190229732</c:v>
                </c:pt>
                <c:pt idx="4">
                  <c:v>16.577947020196913</c:v>
                </c:pt>
              </c:numCache>
            </c:numRef>
          </c:xVal>
          <c:yVal>
            <c:numRef>
              <c:f>summary!$G$131:$G$135</c:f>
              <c:numCache>
                <c:formatCode>0.00E+00</c:formatCode>
                <c:ptCount val="5"/>
                <c:pt idx="0">
                  <c:v>4.2925000000000005E-21</c:v>
                </c:pt>
                <c:pt idx="1">
                  <c:v>6.488333333333334E-21</c:v>
                </c:pt>
                <c:pt idx="2">
                  <c:v>8.3583333333333335E-21</c:v>
                </c:pt>
                <c:pt idx="3">
                  <c:v>1.0200000000000002E-20</c:v>
                </c:pt>
                <c:pt idx="4">
                  <c:v>1.2041666666666668E-20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3F0-6148-83DF-6B514C7D5F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688575"/>
        <c:axId val="1530094912"/>
      </c:scatterChart>
      <c:valAx>
        <c:axId val="64688575"/>
        <c:scaling>
          <c:orientation val="minMax"/>
          <c:max val="50"/>
          <c:min val="7"/>
        </c:scaling>
        <c:delete val="0"/>
        <c:axPos val="b"/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094912"/>
        <c:crosses val="autoZero"/>
        <c:crossBetween val="midCat"/>
      </c:valAx>
      <c:valAx>
        <c:axId val="1530094912"/>
        <c:scaling>
          <c:logBase val="10"/>
          <c:orientation val="minMax"/>
          <c:max val="1.0000000000000006E-10"/>
          <c:min val="1.0000000000000012E-22"/>
        </c:scaling>
        <c:delete val="0"/>
        <c:axPos val="l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885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3"/>
          <c:order val="0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summary!$L$153:$L$159</c:f>
              <c:numCache>
                <c:formatCode>General</c:formatCode>
                <c:ptCount val="7"/>
                <c:pt idx="0">
                  <c:v>29.0114072853446</c:v>
                </c:pt>
                <c:pt idx="1">
                  <c:v>19.340938190229732</c:v>
                </c:pt>
                <c:pt idx="2">
                  <c:v>14.5057036426723</c:v>
                </c:pt>
                <c:pt idx="3">
                  <c:v>12.572657545111419</c:v>
                </c:pt>
                <c:pt idx="4">
                  <c:v>11.926580590069722</c:v>
                </c:pt>
                <c:pt idx="5">
                  <c:v>10.815063293697893</c:v>
                </c:pt>
                <c:pt idx="6">
                  <c:v>9.8930630129052339</c:v>
                </c:pt>
              </c:numCache>
            </c:numRef>
          </c:xVal>
          <c:yVal>
            <c:numRef>
              <c:f>summary!$M$153:$M$159</c:f>
              <c:numCache>
                <c:formatCode>0.00E+00</c:formatCode>
                <c:ptCount val="7"/>
                <c:pt idx="0">
                  <c:v>8.5526433130353256E-32</c:v>
                </c:pt>
                <c:pt idx="1">
                  <c:v>2.1076746075887683E-24</c:v>
                </c:pt>
                <c:pt idx="2">
                  <c:v>1.0462974453130056E-20</c:v>
                </c:pt>
                <c:pt idx="3">
                  <c:v>2.6000000000000001E-19</c:v>
                </c:pt>
                <c:pt idx="4">
                  <c:v>8.4200000000000012E-19</c:v>
                </c:pt>
                <c:pt idx="5">
                  <c:v>1.18E-17</c:v>
                </c:pt>
                <c:pt idx="6">
                  <c:v>3.7900000000000003E-17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3C7-B248-A79F-D10E0A2CE3E2}"/>
            </c:ext>
          </c:extLst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summary!$E$131:$E$135</c:f>
              <c:numCache>
                <c:formatCode>General</c:formatCode>
                <c:ptCount val="5"/>
                <c:pt idx="0">
                  <c:v>116.0456291413784</c:v>
                </c:pt>
                <c:pt idx="1">
                  <c:v>38.681876380459464</c:v>
                </c:pt>
                <c:pt idx="2">
                  <c:v>23.209125828275678</c:v>
                </c:pt>
                <c:pt idx="3">
                  <c:v>19.340938190229732</c:v>
                </c:pt>
                <c:pt idx="4">
                  <c:v>16.577947020196913</c:v>
                </c:pt>
              </c:numCache>
            </c:numRef>
          </c:xVal>
          <c:yVal>
            <c:numRef>
              <c:f>summary!$H$131:$H$135</c:f>
              <c:numCache>
                <c:formatCode>0.00E+00</c:formatCode>
                <c:ptCount val="5"/>
                <c:pt idx="0">
                  <c:v>1.3316666666666667E-20</c:v>
                </c:pt>
                <c:pt idx="1">
                  <c:v>2.0541666666666664E-20</c:v>
                </c:pt>
                <c:pt idx="2">
                  <c:v>2.23125E-20</c:v>
                </c:pt>
                <c:pt idx="3">
                  <c:v>2.3552083333333334E-20</c:v>
                </c:pt>
                <c:pt idx="4">
                  <c:v>2.4791666666666667E-20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3C7-B248-A79F-D10E0A2CE3E2}"/>
            </c:ext>
          </c:extLst>
        </c:ser>
        <c:ser>
          <c:idx val="1"/>
          <c:order val="2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summary!$N$166:$N$182</c:f>
              <c:numCache>
                <c:formatCode>0.000</c:formatCode>
                <c:ptCount val="17"/>
                <c:pt idx="0">
                  <c:v>38.681876380459464</c:v>
                </c:pt>
                <c:pt idx="1">
                  <c:v>33.155894040393825</c:v>
                </c:pt>
                <c:pt idx="2">
                  <c:v>29.0114072853446</c:v>
                </c:pt>
                <c:pt idx="3">
                  <c:v>25.787917586972974</c:v>
                </c:pt>
                <c:pt idx="4">
                  <c:v>23.209125828275678</c:v>
                </c:pt>
                <c:pt idx="5">
                  <c:v>21.099205298432434</c:v>
                </c:pt>
                <c:pt idx="6">
                  <c:v>19.340938190229732</c:v>
                </c:pt>
                <c:pt idx="7">
                  <c:v>17.853173714058212</c:v>
                </c:pt>
                <c:pt idx="8">
                  <c:v>16.577947020196913</c:v>
                </c:pt>
                <c:pt idx="9">
                  <c:v>15.472750552183786</c:v>
                </c:pt>
                <c:pt idx="10">
                  <c:v>14.5057036426723</c:v>
                </c:pt>
                <c:pt idx="11">
                  <c:v>13.652426957809221</c:v>
                </c:pt>
                <c:pt idx="12">
                  <c:v>12.893958793486487</c:v>
                </c:pt>
                <c:pt idx="13">
                  <c:v>12.215329383302988</c:v>
                </c:pt>
                <c:pt idx="14">
                  <c:v>11.604562914137839</c:v>
                </c:pt>
                <c:pt idx="15">
                  <c:v>11.051964680131276</c:v>
                </c:pt>
                <c:pt idx="16">
                  <c:v>10.549602649216217</c:v>
                </c:pt>
              </c:numCache>
            </c:numRef>
          </c:xVal>
          <c:yVal>
            <c:numRef>
              <c:f>summary!$V$166:$V$182</c:f>
              <c:numCache>
                <c:formatCode>0.00E+00</c:formatCode>
                <c:ptCount val="17"/>
                <c:pt idx="0">
                  <c:v>2.23125E-20</c:v>
                </c:pt>
                <c:pt idx="1">
                  <c:v>2.2312500000000058E-20</c:v>
                </c:pt>
                <c:pt idx="2">
                  <c:v>2.2312500000085527E-20</c:v>
                </c:pt>
                <c:pt idx="3">
                  <c:v>2.2312500024888655E-20</c:v>
                </c:pt>
                <c:pt idx="4">
                  <c:v>2.2312502328746859E-20</c:v>
                </c:pt>
                <c:pt idx="5">
                  <c:v>2.2312595467934488E-20</c:v>
                </c:pt>
                <c:pt idx="6">
                  <c:v>2.2314607674607589E-20</c:v>
                </c:pt>
                <c:pt idx="7">
                  <c:v>2.2341406044806449E-20</c:v>
                </c:pt>
                <c:pt idx="8">
                  <c:v>2.2585221115281447E-20</c:v>
                </c:pt>
                <c:pt idx="9">
                  <c:v>2.4220089154513487E-20</c:v>
                </c:pt>
                <c:pt idx="10">
                  <c:v>3.2775474453130056E-20</c:v>
                </c:pt>
                <c:pt idx="11">
                  <c:v>6.9287227678085871E-20</c:v>
                </c:pt>
                <c:pt idx="12">
                  <c:v>2.0079913372505876E-19</c:v>
                </c:pt>
                <c:pt idx="13">
                  <c:v>6.1159251564541919E-19</c:v>
                </c:pt>
                <c:pt idx="14">
                  <c:v>1.7488106839774961E-18</c:v>
                </c:pt>
                <c:pt idx="15">
                  <c:v>4.588451900917509E-18</c:v>
                </c:pt>
                <c:pt idx="16">
                  <c:v>1.1076676169829378E-17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9D-F648-A9EF-EF75F21DB1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688575"/>
        <c:axId val="1530094912"/>
      </c:scatterChart>
      <c:valAx>
        <c:axId val="64688575"/>
        <c:scaling>
          <c:orientation val="minMax"/>
          <c:max val="50"/>
          <c:min val="7"/>
        </c:scaling>
        <c:delete val="0"/>
        <c:axPos val="b"/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094912"/>
        <c:crosses val="autoZero"/>
        <c:crossBetween val="midCat"/>
      </c:valAx>
      <c:valAx>
        <c:axId val="1530094912"/>
        <c:scaling>
          <c:logBase val="10"/>
          <c:orientation val="minMax"/>
          <c:max val="1.0000000000000009E-15"/>
          <c:min val="1.0000000000000012E-22"/>
        </c:scaling>
        <c:delete val="0"/>
        <c:axPos val="l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885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summary!$C$153:$C$160</c:f>
              <c:numCache>
                <c:formatCode>General</c:formatCode>
                <c:ptCount val="8"/>
                <c:pt idx="0">
                  <c:v>8.6555819477434603</c:v>
                </c:pt>
                <c:pt idx="1">
                  <c:v>9.9809976247030807</c:v>
                </c:pt>
                <c:pt idx="2">
                  <c:v>11.0926365795724</c:v>
                </c:pt>
                <c:pt idx="3">
                  <c:v>12.503562945368101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</c:numCache>
            </c:numRef>
          </c:xVal>
          <c:yVal>
            <c:numRef>
              <c:f>summary!$D$153:$D$160</c:f>
              <c:numCache>
                <c:formatCode>0.00E+00</c:formatCode>
                <c:ptCount val="8"/>
                <c:pt idx="0">
                  <c:v>7.7787370486943297E-14</c:v>
                </c:pt>
                <c:pt idx="1">
                  <c:v>7.4598015234879406E-15</c:v>
                </c:pt>
                <c:pt idx="2">
                  <c:v>1.2328467394420601E-15</c:v>
                </c:pt>
                <c:pt idx="3">
                  <c:v>8.8197148756035702E-17</c:v>
                </c:pt>
                <c:pt idx="4">
                  <c:v>6.9607939307624817E-18</c:v>
                </c:pt>
                <c:pt idx="5">
                  <c:v>2.1019776325098219E-19</c:v>
                </c:pt>
                <c:pt idx="6">
                  <c:v>6.3474224514036385E-21</c:v>
                </c:pt>
                <c:pt idx="7">
                  <c:v>1.9167554950846848E-22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D8-9B47-A201-CF9B13C7E321}"/>
            </c:ext>
          </c:extLst>
        </c:ser>
        <c:ser>
          <c:idx val="3"/>
          <c:order val="1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summary!$C$153:$C$160</c:f>
              <c:numCache>
                <c:formatCode>General</c:formatCode>
                <c:ptCount val="8"/>
                <c:pt idx="0">
                  <c:v>8.6555819477434603</c:v>
                </c:pt>
                <c:pt idx="1">
                  <c:v>9.9809976247030807</c:v>
                </c:pt>
                <c:pt idx="2">
                  <c:v>11.0926365795724</c:v>
                </c:pt>
                <c:pt idx="3">
                  <c:v>12.503562945368101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</c:numCache>
            </c:numRef>
          </c:xVal>
          <c:yVal>
            <c:numRef>
              <c:f>summary!$F$153:$F$160</c:f>
              <c:numCache>
                <c:formatCode>0.00E+00</c:formatCode>
                <c:ptCount val="8"/>
                <c:pt idx="0">
                  <c:v>1.39783060657921E-15</c:v>
                </c:pt>
                <c:pt idx="1">
                  <c:v>1.5199110829529301E-16</c:v>
                </c:pt>
                <c:pt idx="2">
                  <c:v>1.2855557319139E-17</c:v>
                </c:pt>
                <c:pt idx="3">
                  <c:v>6.5793322465756996E-19</c:v>
                </c:pt>
                <c:pt idx="4" formatCode="General">
                  <c:v>3.2741918820818417E-20</c:v>
                </c:pt>
                <c:pt idx="5" formatCode="General">
                  <c:v>5.5358286786665285E-22</c:v>
                </c:pt>
                <c:pt idx="6" formatCode="General">
                  <c:v>9.3596833243815332E-24</c:v>
                </c:pt>
                <c:pt idx="7" formatCode="General">
                  <c:v>1.5824852432717941E-25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AD8-9B47-A201-CF9B13C7E321}"/>
            </c:ext>
          </c:extLst>
        </c:ser>
        <c:ser>
          <c:idx val="0"/>
          <c:order val="2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summary!$E$131:$E$133</c:f>
              <c:numCache>
                <c:formatCode>General</c:formatCode>
                <c:ptCount val="3"/>
                <c:pt idx="0">
                  <c:v>116.0456291413784</c:v>
                </c:pt>
                <c:pt idx="1">
                  <c:v>38.681876380459464</c:v>
                </c:pt>
                <c:pt idx="2">
                  <c:v>23.209125828275678</c:v>
                </c:pt>
              </c:numCache>
            </c:numRef>
          </c:xVal>
          <c:yVal>
            <c:numRef>
              <c:f>summary!$F$131:$F$133</c:f>
              <c:numCache>
                <c:formatCode>0.00E+00</c:formatCode>
                <c:ptCount val="3"/>
                <c:pt idx="0">
                  <c:v>4.002083333333334E-21</c:v>
                </c:pt>
                <c:pt idx="1">
                  <c:v>6.205E-21</c:v>
                </c:pt>
                <c:pt idx="2">
                  <c:v>8.0749999999999987E-21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AD8-9B47-A201-CF9B13C7E321}"/>
            </c:ext>
          </c:extLst>
        </c:ser>
        <c:ser>
          <c:idx val="1"/>
          <c:order val="3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summary!$E$131:$E$135</c:f>
              <c:numCache>
                <c:formatCode>General</c:formatCode>
                <c:ptCount val="5"/>
                <c:pt idx="0">
                  <c:v>116.0456291413784</c:v>
                </c:pt>
                <c:pt idx="1">
                  <c:v>38.681876380459464</c:v>
                </c:pt>
                <c:pt idx="2">
                  <c:v>23.209125828275678</c:v>
                </c:pt>
                <c:pt idx="3">
                  <c:v>19.340938190229732</c:v>
                </c:pt>
                <c:pt idx="4">
                  <c:v>16.577947020196913</c:v>
                </c:pt>
              </c:numCache>
            </c:numRef>
          </c:xVal>
          <c:yVal>
            <c:numRef>
              <c:f>summary!$G$131:$G$135</c:f>
              <c:numCache>
                <c:formatCode>0.00E+00</c:formatCode>
                <c:ptCount val="5"/>
                <c:pt idx="0">
                  <c:v>4.2925000000000005E-21</c:v>
                </c:pt>
                <c:pt idx="1">
                  <c:v>6.488333333333334E-21</c:v>
                </c:pt>
                <c:pt idx="2">
                  <c:v>8.3583333333333335E-21</c:v>
                </c:pt>
                <c:pt idx="3">
                  <c:v>1.0200000000000002E-20</c:v>
                </c:pt>
                <c:pt idx="4">
                  <c:v>1.2041666666666668E-20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AD8-9B47-A201-CF9B13C7E3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688575"/>
        <c:axId val="1530094912"/>
      </c:scatterChart>
      <c:valAx>
        <c:axId val="64688575"/>
        <c:scaling>
          <c:orientation val="minMax"/>
          <c:max val="50"/>
          <c:min val="7"/>
        </c:scaling>
        <c:delete val="0"/>
        <c:axPos val="b"/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094912"/>
        <c:crosses val="autoZero"/>
        <c:crossBetween val="midCat"/>
      </c:valAx>
      <c:valAx>
        <c:axId val="1530094912"/>
        <c:scaling>
          <c:logBase val="10"/>
          <c:orientation val="minMax"/>
          <c:max val="1.0000000000000006E-10"/>
          <c:min val="1.0000000000000012E-22"/>
        </c:scaling>
        <c:delete val="0"/>
        <c:axPos val="l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885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U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10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'300'!$D$167:$D$172</c:f>
              <c:numCache>
                <c:formatCode>General</c:formatCode>
                <c:ptCount val="6"/>
                <c:pt idx="0">
                  <c:v>4.9302140526384153E+20</c:v>
                </c:pt>
                <c:pt idx="1">
                  <c:v>5.9162568631660996E+20</c:v>
                </c:pt>
                <c:pt idx="2">
                  <c:v>6.902299673693782E+20</c:v>
                </c:pt>
                <c:pt idx="3">
                  <c:v>7.8883424842214657E+20</c:v>
                </c:pt>
                <c:pt idx="4">
                  <c:v>8.8743852947491481E+20</c:v>
                </c:pt>
                <c:pt idx="5">
                  <c:v>9.8604281052768305E+20</c:v>
                </c:pt>
              </c:numCache>
            </c:numRef>
          </c:xVal>
          <c:yVal>
            <c:numRef>
              <c:f>'300'!$E$167:$E$172</c:f>
              <c:numCache>
                <c:formatCode>General</c:formatCode>
                <c:ptCount val="6"/>
                <c:pt idx="0">
                  <c:v>2.0165015E-21</c:v>
                </c:pt>
                <c:pt idx="1">
                  <c:v>2.8948685000000002E-21</c:v>
                </c:pt>
                <c:pt idx="2">
                  <c:v>3.8514995000000003E-21</c:v>
                </c:pt>
                <c:pt idx="3">
                  <c:v>4.4502759999999983E-21</c:v>
                </c:pt>
                <c:pt idx="4">
                  <c:v>4.9666225000000005E-21</c:v>
                </c:pt>
                <c:pt idx="5">
                  <c:v>6.702901499999999E-21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72-C942-BEA1-A83419C32DFA}"/>
            </c:ext>
          </c:extLst>
        </c:ser>
        <c:ser>
          <c:idx val="1"/>
          <c:order val="1"/>
          <c:tx>
            <c:v>Mo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10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'300'!$D$167:$D$172</c:f>
              <c:numCache>
                <c:formatCode>General</c:formatCode>
                <c:ptCount val="6"/>
                <c:pt idx="0">
                  <c:v>4.9302140526384153E+20</c:v>
                </c:pt>
                <c:pt idx="1">
                  <c:v>5.9162568631660996E+20</c:v>
                </c:pt>
                <c:pt idx="2">
                  <c:v>6.902299673693782E+20</c:v>
                </c:pt>
                <c:pt idx="3">
                  <c:v>7.8883424842214657E+20</c:v>
                </c:pt>
                <c:pt idx="4">
                  <c:v>8.8743852947491481E+20</c:v>
                </c:pt>
                <c:pt idx="5">
                  <c:v>9.8604281052768305E+20</c:v>
                </c:pt>
              </c:numCache>
            </c:numRef>
          </c:xVal>
          <c:yVal>
            <c:numRef>
              <c:f>'300'!$F$167:$F$172</c:f>
              <c:numCache>
                <c:formatCode>General</c:formatCode>
                <c:ptCount val="6"/>
                <c:pt idx="0">
                  <c:v>2.0609710000000009E-21</c:v>
                </c:pt>
                <c:pt idx="1">
                  <c:v>2.9567615E-21</c:v>
                </c:pt>
                <c:pt idx="2">
                  <c:v>4.0175690000000002E-21</c:v>
                </c:pt>
                <c:pt idx="3">
                  <c:v>4.5463634999999997E-21</c:v>
                </c:pt>
                <c:pt idx="4">
                  <c:v>5.1157074999999996E-21</c:v>
                </c:pt>
                <c:pt idx="5">
                  <c:v>6.9800094999999994E-21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72-C942-BEA1-A83419C32DFA}"/>
            </c:ext>
          </c:extLst>
        </c:ser>
        <c:ser>
          <c:idx val="2"/>
          <c:order val="2"/>
          <c:tx>
            <c:v>Xe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0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'300'!$D$167:$D$172</c:f>
              <c:numCache>
                <c:formatCode>General</c:formatCode>
                <c:ptCount val="6"/>
                <c:pt idx="0">
                  <c:v>4.9302140526384153E+20</c:v>
                </c:pt>
                <c:pt idx="1">
                  <c:v>5.9162568631660996E+20</c:v>
                </c:pt>
                <c:pt idx="2">
                  <c:v>6.902299673693782E+20</c:v>
                </c:pt>
                <c:pt idx="3">
                  <c:v>7.8883424842214657E+20</c:v>
                </c:pt>
                <c:pt idx="4">
                  <c:v>8.8743852947491481E+20</c:v>
                </c:pt>
                <c:pt idx="5">
                  <c:v>9.8604281052768305E+20</c:v>
                </c:pt>
              </c:numCache>
            </c:numRef>
          </c:xVal>
          <c:yVal>
            <c:numRef>
              <c:f>'300'!$G$167:$G$172</c:f>
              <c:numCache>
                <c:formatCode>General</c:formatCode>
                <c:ptCount val="6"/>
                <c:pt idx="0">
                  <c:v>7.0596040000000006E-21</c:v>
                </c:pt>
                <c:pt idx="1">
                  <c:v>9.2301770000000004E-21</c:v>
                </c:pt>
                <c:pt idx="2">
                  <c:v>1.2477848000000002E-20</c:v>
                </c:pt>
                <c:pt idx="3">
                  <c:v>1.35518255E-20</c:v>
                </c:pt>
                <c:pt idx="4">
                  <c:v>1.5408171999999998E-20</c:v>
                </c:pt>
                <c:pt idx="5">
                  <c:v>2.3148860499999999E-20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972-C942-BEA1-A83419C32D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838943"/>
        <c:axId val="204059535"/>
      </c:scatterChart>
      <c:valAx>
        <c:axId val="498838943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MeV/nm3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59535"/>
        <c:crosses val="autoZero"/>
        <c:crossBetween val="midCat"/>
        <c:majorUnit val="4E+20"/>
      </c:valAx>
      <c:valAx>
        <c:axId val="204059535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r2 (m2)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838943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26845822397200347"/>
          <c:y val="7.5099792213473321E-2"/>
          <c:w val="0.13709733158355206"/>
          <c:h val="0.23868930446194225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v>D Mo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summary!$N$166:$N$182</c:f>
              <c:numCache>
                <c:formatCode>0.000</c:formatCode>
                <c:ptCount val="17"/>
                <c:pt idx="0">
                  <c:v>38.681876380459464</c:v>
                </c:pt>
                <c:pt idx="1">
                  <c:v>33.155894040393825</c:v>
                </c:pt>
                <c:pt idx="2">
                  <c:v>29.0114072853446</c:v>
                </c:pt>
                <c:pt idx="3">
                  <c:v>25.787917586972974</c:v>
                </c:pt>
                <c:pt idx="4">
                  <c:v>23.209125828275678</c:v>
                </c:pt>
                <c:pt idx="5">
                  <c:v>21.099205298432434</c:v>
                </c:pt>
                <c:pt idx="6">
                  <c:v>19.340938190229732</c:v>
                </c:pt>
                <c:pt idx="7">
                  <c:v>17.853173714058212</c:v>
                </c:pt>
                <c:pt idx="8">
                  <c:v>16.577947020196913</c:v>
                </c:pt>
                <c:pt idx="9">
                  <c:v>15.472750552183786</c:v>
                </c:pt>
                <c:pt idx="10">
                  <c:v>14.5057036426723</c:v>
                </c:pt>
                <c:pt idx="11">
                  <c:v>13.652426957809221</c:v>
                </c:pt>
                <c:pt idx="12">
                  <c:v>12.893958793486487</c:v>
                </c:pt>
                <c:pt idx="13">
                  <c:v>12.215329383302988</c:v>
                </c:pt>
                <c:pt idx="14">
                  <c:v>11.604562914137839</c:v>
                </c:pt>
                <c:pt idx="15">
                  <c:v>11.051964680131276</c:v>
                </c:pt>
                <c:pt idx="16">
                  <c:v>10.549602649216217</c:v>
                </c:pt>
              </c:numCache>
            </c:numRef>
          </c:xVal>
          <c:yVal>
            <c:numRef>
              <c:f>summary!$R$166:$R$182</c:f>
              <c:numCache>
                <c:formatCode>0.00E+00</c:formatCode>
                <c:ptCount val="17"/>
                <c:pt idx="0">
                  <c:v>8.3583333333333335E-21</c:v>
                </c:pt>
                <c:pt idx="1">
                  <c:v>8.3583333333340301E-21</c:v>
                </c:pt>
                <c:pt idx="2">
                  <c:v>8.3583333357796437E-21</c:v>
                </c:pt>
                <c:pt idx="3">
                  <c:v>8.3583347342132471E-21</c:v>
                </c:pt>
                <c:pt idx="4">
                  <c:v>8.3585586079808428E-21</c:v>
                </c:pt>
                <c:pt idx="5">
                  <c:v>8.3727172182688413E-21</c:v>
                </c:pt>
                <c:pt idx="6">
                  <c:v>8.8177211093781445E-21</c:v>
                </c:pt>
                <c:pt idx="7">
                  <c:v>1.696928997482141E-20</c:v>
                </c:pt>
                <c:pt idx="8">
                  <c:v>1.1454855261010647E-19</c:v>
                </c:pt>
                <c:pt idx="9">
                  <c:v>9.4515761861465406E-19</c:v>
                </c:pt>
                <c:pt idx="10">
                  <c:v>6.3036133779455022E-18</c:v>
                </c:pt>
                <c:pt idx="11">
                  <c:v>3.3818176928392635E-17</c:v>
                </c:pt>
                <c:pt idx="12">
                  <c:v>1.5065448207165681E-16</c:v>
                </c:pt>
                <c:pt idx="13">
                  <c:v>5.7355168014684618E-16</c:v>
                </c:pt>
                <c:pt idx="14">
                  <c:v>1.9103615428681987E-15</c:v>
                </c:pt>
                <c:pt idx="15">
                  <c:v>5.6740782791227334E-15</c:v>
                </c:pt>
                <c:pt idx="16">
                  <c:v>1.5264966136042248E-14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99-D141-9D90-67AF13BC63BE}"/>
            </c:ext>
          </c:extLst>
        </c:ser>
        <c:ser>
          <c:idx val="0"/>
          <c:order val="1"/>
          <c:tx>
            <c:v>D U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summary!$N$166:$N$182</c:f>
              <c:numCache>
                <c:formatCode>0.000</c:formatCode>
                <c:ptCount val="17"/>
                <c:pt idx="0">
                  <c:v>38.681876380459464</c:v>
                </c:pt>
                <c:pt idx="1">
                  <c:v>33.155894040393825</c:v>
                </c:pt>
                <c:pt idx="2">
                  <c:v>29.0114072853446</c:v>
                </c:pt>
                <c:pt idx="3">
                  <c:v>25.787917586972974</c:v>
                </c:pt>
                <c:pt idx="4">
                  <c:v>23.209125828275678</c:v>
                </c:pt>
                <c:pt idx="5">
                  <c:v>21.099205298432434</c:v>
                </c:pt>
                <c:pt idx="6">
                  <c:v>19.340938190229732</c:v>
                </c:pt>
                <c:pt idx="7">
                  <c:v>17.853173714058212</c:v>
                </c:pt>
                <c:pt idx="8">
                  <c:v>16.577947020196913</c:v>
                </c:pt>
                <c:pt idx="9">
                  <c:v>15.472750552183786</c:v>
                </c:pt>
                <c:pt idx="10">
                  <c:v>14.5057036426723</c:v>
                </c:pt>
                <c:pt idx="11">
                  <c:v>13.652426957809221</c:v>
                </c:pt>
                <c:pt idx="12">
                  <c:v>12.893958793486487</c:v>
                </c:pt>
                <c:pt idx="13">
                  <c:v>12.215329383302988</c:v>
                </c:pt>
                <c:pt idx="14">
                  <c:v>11.604562914137839</c:v>
                </c:pt>
                <c:pt idx="15">
                  <c:v>11.051964680131276</c:v>
                </c:pt>
                <c:pt idx="16">
                  <c:v>10.549602649216217</c:v>
                </c:pt>
              </c:numCache>
            </c:numRef>
          </c:xVal>
          <c:yVal>
            <c:numRef>
              <c:f>summary!$Q$166:$Q$182</c:f>
              <c:numCache>
                <c:formatCode>0.00E+00</c:formatCode>
                <c:ptCount val="17"/>
                <c:pt idx="0">
                  <c:v>8.0750000000000333E-21</c:v>
                </c:pt>
                <c:pt idx="1">
                  <c:v>8.0750000005810669E-21</c:v>
                </c:pt>
                <c:pt idx="2">
                  <c:v>8.0750008552643293E-21</c:v>
                </c:pt>
                <c:pt idx="3">
                  <c:v>8.0752488865501429E-21</c:v>
                </c:pt>
                <c:pt idx="4">
                  <c:v>8.0982874685881045E-21</c:v>
                </c:pt>
                <c:pt idx="5">
                  <c:v>9.02967934488159E-21</c:v>
                </c:pt>
                <c:pt idx="6">
                  <c:v>2.9151746075887681E-20</c:v>
                </c:pt>
                <c:pt idx="7">
                  <c:v>2.9713544806447953E-19</c:v>
                </c:pt>
                <c:pt idx="8">
                  <c:v>2.735286152814476E-18</c:v>
                </c:pt>
                <c:pt idx="9">
                  <c:v>1.9083966545134861E-17</c:v>
                </c:pt>
                <c:pt idx="10">
                  <c:v>1.0463781953130054E-16</c:v>
                </c:pt>
                <c:pt idx="11">
                  <c:v>4.6975535178085864E-16</c:v>
                </c:pt>
                <c:pt idx="12">
                  <c:v>1.7848744122505876E-15</c:v>
                </c:pt>
                <c:pt idx="13">
                  <c:v>5.8928082314541916E-15</c:v>
                </c:pt>
                <c:pt idx="14">
                  <c:v>1.7264989914774959E-14</c:v>
                </c:pt>
                <c:pt idx="15">
                  <c:v>4.5661402084175085E-14</c:v>
                </c:pt>
                <c:pt idx="16">
                  <c:v>1.1054364477329378E-13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99-D141-9D90-67AF13BC63BE}"/>
            </c:ext>
          </c:extLst>
        </c:ser>
        <c:ser>
          <c:idx val="2"/>
          <c:order val="2"/>
          <c:tx>
            <c:v>D Xe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8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summary!$N$166:$N$182</c:f>
              <c:numCache>
                <c:formatCode>0.000</c:formatCode>
                <c:ptCount val="17"/>
                <c:pt idx="0">
                  <c:v>38.681876380459464</c:v>
                </c:pt>
                <c:pt idx="1">
                  <c:v>33.155894040393825</c:v>
                </c:pt>
                <c:pt idx="2">
                  <c:v>29.0114072853446</c:v>
                </c:pt>
                <c:pt idx="3">
                  <c:v>25.787917586972974</c:v>
                </c:pt>
                <c:pt idx="4">
                  <c:v>23.209125828275678</c:v>
                </c:pt>
                <c:pt idx="5">
                  <c:v>21.099205298432434</c:v>
                </c:pt>
                <c:pt idx="6">
                  <c:v>19.340938190229732</c:v>
                </c:pt>
                <c:pt idx="7">
                  <c:v>17.853173714058212</c:v>
                </c:pt>
                <c:pt idx="8">
                  <c:v>16.577947020196913</c:v>
                </c:pt>
                <c:pt idx="9">
                  <c:v>15.472750552183786</c:v>
                </c:pt>
                <c:pt idx="10">
                  <c:v>14.5057036426723</c:v>
                </c:pt>
                <c:pt idx="11">
                  <c:v>13.652426957809221</c:v>
                </c:pt>
                <c:pt idx="12">
                  <c:v>12.893958793486487</c:v>
                </c:pt>
                <c:pt idx="13">
                  <c:v>12.215329383302988</c:v>
                </c:pt>
                <c:pt idx="14">
                  <c:v>11.604562914137839</c:v>
                </c:pt>
                <c:pt idx="15">
                  <c:v>11.051964680131276</c:v>
                </c:pt>
                <c:pt idx="16">
                  <c:v>10.549602649216217</c:v>
                </c:pt>
              </c:numCache>
            </c:numRef>
          </c:xVal>
          <c:yVal>
            <c:numRef>
              <c:f>summary!$V$166:$V$182</c:f>
              <c:numCache>
                <c:formatCode>0.00E+00</c:formatCode>
                <c:ptCount val="17"/>
                <c:pt idx="0">
                  <c:v>2.23125E-20</c:v>
                </c:pt>
                <c:pt idx="1">
                  <c:v>2.2312500000000058E-20</c:v>
                </c:pt>
                <c:pt idx="2">
                  <c:v>2.2312500000085527E-20</c:v>
                </c:pt>
                <c:pt idx="3">
                  <c:v>2.2312500024888655E-20</c:v>
                </c:pt>
                <c:pt idx="4">
                  <c:v>2.2312502328746859E-20</c:v>
                </c:pt>
                <c:pt idx="5">
                  <c:v>2.2312595467934488E-20</c:v>
                </c:pt>
                <c:pt idx="6">
                  <c:v>2.2314607674607589E-20</c:v>
                </c:pt>
                <c:pt idx="7">
                  <c:v>2.2341406044806449E-20</c:v>
                </c:pt>
                <c:pt idx="8">
                  <c:v>2.2585221115281447E-20</c:v>
                </c:pt>
                <c:pt idx="9">
                  <c:v>2.4220089154513487E-20</c:v>
                </c:pt>
                <c:pt idx="10">
                  <c:v>3.2775474453130056E-20</c:v>
                </c:pt>
                <c:pt idx="11">
                  <c:v>6.9287227678085871E-20</c:v>
                </c:pt>
                <c:pt idx="12">
                  <c:v>2.0079913372505876E-19</c:v>
                </c:pt>
                <c:pt idx="13">
                  <c:v>6.1159251564541919E-19</c:v>
                </c:pt>
                <c:pt idx="14">
                  <c:v>1.7488106839774961E-18</c:v>
                </c:pt>
                <c:pt idx="15">
                  <c:v>4.588451900917509E-18</c:v>
                </c:pt>
                <c:pt idx="16">
                  <c:v>1.1076676169829378E-17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599-D141-9D90-67AF13BC63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8374335"/>
        <c:axId val="101406560"/>
      </c:scatterChart>
      <c:valAx>
        <c:axId val="21383743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1/kT (eV^-1)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1406560"/>
        <c:crosses val="autoZero"/>
        <c:crossBetween val="midCat"/>
      </c:valAx>
      <c:valAx>
        <c:axId val="101406560"/>
        <c:scaling>
          <c:logBase val="10"/>
          <c:orientation val="minMax"/>
          <c:max val="1.0000000000000006E-12"/>
          <c:min val="1.0000000000000012E-2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 (m^2/s)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138374335"/>
        <c:crosses val="autoZero"/>
        <c:crossBetween val="midCat"/>
        <c:majorUnit val="100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64260933755563165"/>
          <c:y val="0.14265912073490813"/>
          <c:w val="0.21232369051694622"/>
          <c:h val="0.2251317804024497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U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(summary!$C$76,summary!$C$80,summary!$C$84,summary!$C$88)</c:f>
              <c:numCache>
                <c:formatCode>General</c:formatCode>
                <c:ptCount val="4"/>
                <c:pt idx="0">
                  <c:v>100</c:v>
                </c:pt>
                <c:pt idx="1">
                  <c:v>300</c:v>
                </c:pt>
                <c:pt idx="2">
                  <c:v>500</c:v>
                </c:pt>
                <c:pt idx="3">
                  <c:v>700</c:v>
                </c:pt>
              </c:numCache>
            </c:numRef>
          </c:xVal>
          <c:yVal>
            <c:numRef>
              <c:f>(summary!$K$77,summary!$K$81,summary!$K$85,summary!$K$89)</c:f>
              <c:numCache>
                <c:formatCode>0.00E+00</c:formatCode>
                <c:ptCount val="4"/>
                <c:pt idx="0">
                  <c:v>8.0041666666666671E-42</c:v>
                </c:pt>
                <c:pt idx="1">
                  <c:v>1.2409999999999999E-41</c:v>
                </c:pt>
                <c:pt idx="2">
                  <c:v>1.6149999999999998E-41</c:v>
                </c:pt>
                <c:pt idx="3">
                  <c:v>2.3658333333333335E-41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ED-A045-87D1-48F7CCACEE01}"/>
            </c:ext>
          </c:extLst>
        </c:ser>
        <c:ser>
          <c:idx val="1"/>
          <c:order val="1"/>
          <c:tx>
            <c:v>Mo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(summary!$C$76,summary!$C$80,summary!$C$84,summary!$C$88)</c:f>
              <c:numCache>
                <c:formatCode>General</c:formatCode>
                <c:ptCount val="4"/>
                <c:pt idx="0">
                  <c:v>100</c:v>
                </c:pt>
                <c:pt idx="1">
                  <c:v>300</c:v>
                </c:pt>
                <c:pt idx="2">
                  <c:v>500</c:v>
                </c:pt>
                <c:pt idx="3">
                  <c:v>700</c:v>
                </c:pt>
              </c:numCache>
            </c:numRef>
          </c:xVal>
          <c:yVal>
            <c:numRef>
              <c:f>(summary!$L$77,summary!$L$81,summary!$L$85,summary!$L$89)</c:f>
              <c:numCache>
                <c:formatCode>0.00E+00</c:formatCode>
                <c:ptCount val="4"/>
                <c:pt idx="0">
                  <c:v>8.5850000000000015E-42</c:v>
                </c:pt>
                <c:pt idx="1">
                  <c:v>1.2976666666666669E-41</c:v>
                </c:pt>
                <c:pt idx="2">
                  <c:v>1.6716666666666667E-41</c:v>
                </c:pt>
                <c:pt idx="3">
                  <c:v>2.4083333333333338E-41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3ED-A045-87D1-48F7CCACEE01}"/>
            </c:ext>
          </c:extLst>
        </c:ser>
        <c:ser>
          <c:idx val="2"/>
          <c:order val="2"/>
          <c:tx>
            <c:v>Xe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(summary!$C$76,summary!$C$80,summary!$C$84,summary!$C$88)</c:f>
              <c:numCache>
                <c:formatCode>General</c:formatCode>
                <c:ptCount val="4"/>
                <c:pt idx="0">
                  <c:v>100</c:v>
                </c:pt>
                <c:pt idx="1">
                  <c:v>300</c:v>
                </c:pt>
                <c:pt idx="2">
                  <c:v>500</c:v>
                </c:pt>
                <c:pt idx="3">
                  <c:v>700</c:v>
                </c:pt>
              </c:numCache>
            </c:numRef>
          </c:xVal>
          <c:yVal>
            <c:numRef>
              <c:f>(summary!$M$77,summary!$M$81,summary!$M$85,summary!$M$89)</c:f>
              <c:numCache>
                <c:formatCode>0.00E+00</c:formatCode>
                <c:ptCount val="4"/>
                <c:pt idx="0">
                  <c:v>2.6633333333333332E-41</c:v>
                </c:pt>
                <c:pt idx="1">
                  <c:v>4.1083333333333332E-41</c:v>
                </c:pt>
                <c:pt idx="2">
                  <c:v>4.4624999999999999E-41</c:v>
                </c:pt>
                <c:pt idx="3">
                  <c:v>4.9583333333333337E-41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3ED-A045-87D1-48F7CCACEE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5351967"/>
        <c:axId val="18900464"/>
      </c:scatterChart>
      <c:valAx>
        <c:axId val="21353519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Temperature</a:t>
                </a:r>
                <a:r>
                  <a:rPr lang="en-US" baseline="0"/>
                  <a:t> (K)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900464"/>
        <c:crosses val="autoZero"/>
        <c:crossBetween val="midCat"/>
      </c:valAx>
      <c:valAx>
        <c:axId val="189004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A Coefficient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135351967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26884689413823271"/>
          <c:y val="5.8967082239720012E-2"/>
          <c:w val="0.19781977252843394"/>
          <c:h val="0.2223433398950131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vorotest!$B$7:$B$37</c:f>
              <c:numCache>
                <c:formatCode>General</c:formatCode>
                <c:ptCount val="3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5</c:v>
                </c:pt>
                <c:pt idx="12">
                  <c:v>7.5</c:v>
                </c:pt>
                <c:pt idx="13">
                  <c:v>10</c:v>
                </c:pt>
                <c:pt idx="14">
                  <c:v>12.5</c:v>
                </c:pt>
                <c:pt idx="15">
                  <c:v>15</c:v>
                </c:pt>
                <c:pt idx="16">
                  <c:v>17.5</c:v>
                </c:pt>
                <c:pt idx="17">
                  <c:v>20</c:v>
                </c:pt>
                <c:pt idx="18">
                  <c:v>22.5</c:v>
                </c:pt>
                <c:pt idx="19">
                  <c:v>25</c:v>
                </c:pt>
                <c:pt idx="20">
                  <c:v>27.5</c:v>
                </c:pt>
                <c:pt idx="21">
                  <c:v>32.5</c:v>
                </c:pt>
                <c:pt idx="22">
                  <c:v>37.5</c:v>
                </c:pt>
                <c:pt idx="23">
                  <c:v>42.5</c:v>
                </c:pt>
                <c:pt idx="24">
                  <c:v>47.5</c:v>
                </c:pt>
                <c:pt idx="25">
                  <c:v>52.5</c:v>
                </c:pt>
                <c:pt idx="26">
                  <c:v>57.5</c:v>
                </c:pt>
                <c:pt idx="27">
                  <c:v>62.5</c:v>
                </c:pt>
                <c:pt idx="28">
                  <c:v>67.5</c:v>
                </c:pt>
                <c:pt idx="29">
                  <c:v>72.5</c:v>
                </c:pt>
                <c:pt idx="30">
                  <c:v>77.5</c:v>
                </c:pt>
              </c:numCache>
            </c:numRef>
          </c:xVal>
          <c:yVal>
            <c:numRef>
              <c:f>vorotest!$F$7:$F$37</c:f>
              <c:numCache>
                <c:formatCode>0.00E+00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8C-3041-8840-E622E08CADB4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vorotest!$B$7:$B$37</c:f>
              <c:numCache>
                <c:formatCode>General</c:formatCode>
                <c:ptCount val="3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5</c:v>
                </c:pt>
                <c:pt idx="12">
                  <c:v>7.5</c:v>
                </c:pt>
                <c:pt idx="13">
                  <c:v>10</c:v>
                </c:pt>
                <c:pt idx="14">
                  <c:v>12.5</c:v>
                </c:pt>
                <c:pt idx="15">
                  <c:v>15</c:v>
                </c:pt>
                <c:pt idx="16">
                  <c:v>17.5</c:v>
                </c:pt>
                <c:pt idx="17">
                  <c:v>20</c:v>
                </c:pt>
                <c:pt idx="18">
                  <c:v>22.5</c:v>
                </c:pt>
                <c:pt idx="19">
                  <c:v>25</c:v>
                </c:pt>
                <c:pt idx="20">
                  <c:v>27.5</c:v>
                </c:pt>
                <c:pt idx="21">
                  <c:v>32.5</c:v>
                </c:pt>
                <c:pt idx="22">
                  <c:v>37.5</c:v>
                </c:pt>
                <c:pt idx="23">
                  <c:v>42.5</c:v>
                </c:pt>
                <c:pt idx="24">
                  <c:v>47.5</c:v>
                </c:pt>
                <c:pt idx="25">
                  <c:v>52.5</c:v>
                </c:pt>
                <c:pt idx="26">
                  <c:v>57.5</c:v>
                </c:pt>
                <c:pt idx="27">
                  <c:v>62.5</c:v>
                </c:pt>
                <c:pt idx="28">
                  <c:v>67.5</c:v>
                </c:pt>
                <c:pt idx="29">
                  <c:v>72.5</c:v>
                </c:pt>
                <c:pt idx="30">
                  <c:v>77.5</c:v>
                </c:pt>
              </c:numCache>
            </c:numRef>
          </c:xVal>
          <c:yVal>
            <c:numRef>
              <c:f>vorotest!$G$7:$G$37</c:f>
              <c:numCache>
                <c:formatCode>0.00E+00</c:formatCode>
                <c:ptCount val="31"/>
                <c:pt idx="0">
                  <c:v>0</c:v>
                </c:pt>
                <c:pt idx="1">
                  <c:v>1170</c:v>
                </c:pt>
                <c:pt idx="2">
                  <c:v>3050</c:v>
                </c:pt>
                <c:pt idx="3">
                  <c:v>4930</c:v>
                </c:pt>
                <c:pt idx="4">
                  <c:v>6670</c:v>
                </c:pt>
                <c:pt idx="5">
                  <c:v>8400</c:v>
                </c:pt>
                <c:pt idx="6">
                  <c:v>9620</c:v>
                </c:pt>
                <c:pt idx="7">
                  <c:v>10660</c:v>
                </c:pt>
                <c:pt idx="8">
                  <c:v>11400</c:v>
                </c:pt>
                <c:pt idx="9">
                  <c:v>11980</c:v>
                </c:pt>
                <c:pt idx="10">
                  <c:v>12300</c:v>
                </c:pt>
                <c:pt idx="11">
                  <c:v>9270</c:v>
                </c:pt>
                <c:pt idx="12">
                  <c:v>5490</c:v>
                </c:pt>
                <c:pt idx="13">
                  <c:v>4380</c:v>
                </c:pt>
                <c:pt idx="14">
                  <c:v>4240</c:v>
                </c:pt>
                <c:pt idx="15">
                  <c:v>4110</c:v>
                </c:pt>
                <c:pt idx="16">
                  <c:v>3720</c:v>
                </c:pt>
                <c:pt idx="17">
                  <c:v>3300</c:v>
                </c:pt>
                <c:pt idx="18">
                  <c:v>3120</c:v>
                </c:pt>
                <c:pt idx="19">
                  <c:v>2880</c:v>
                </c:pt>
                <c:pt idx="20">
                  <c:v>2550</c:v>
                </c:pt>
                <c:pt idx="21">
                  <c:v>2140</c:v>
                </c:pt>
                <c:pt idx="22">
                  <c:v>1770</c:v>
                </c:pt>
                <c:pt idx="23">
                  <c:v>1450</c:v>
                </c:pt>
                <c:pt idx="24">
                  <c:v>1190</c:v>
                </c:pt>
                <c:pt idx="25">
                  <c:v>1030</c:v>
                </c:pt>
                <c:pt idx="26">
                  <c:v>880</c:v>
                </c:pt>
                <c:pt idx="27">
                  <c:v>780</c:v>
                </c:pt>
                <c:pt idx="28">
                  <c:v>680</c:v>
                </c:pt>
                <c:pt idx="29">
                  <c:v>670</c:v>
                </c:pt>
                <c:pt idx="30">
                  <c:v>650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C8C-3041-8840-E622E08CAD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0512288"/>
        <c:axId val="1980324800"/>
      </c:scatterChart>
      <c:valAx>
        <c:axId val="1980512288"/>
        <c:scaling>
          <c:orientation val="minMax"/>
          <c:max val="8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0324800"/>
        <c:crosses val="autoZero"/>
        <c:crossBetween val="midCat"/>
      </c:valAx>
      <c:valAx>
        <c:axId val="1980324800"/>
        <c:scaling>
          <c:orientation val="minMax"/>
        </c:scaling>
        <c:delete val="0"/>
        <c:axPos val="l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0512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621254177760155E-2"/>
                  <c:y val="0.16956224044773233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u10mo!$AS$22:$AS$27</c:f>
              <c:numCache>
                <c:formatCode>General</c:formatCode>
                <c:ptCount val="6"/>
                <c:pt idx="0">
                  <c:v>4.5606023789561394E+20</c:v>
                </c:pt>
                <c:pt idx="1">
                  <c:v>5.4727228547473683E+20</c:v>
                </c:pt>
                <c:pt idx="2">
                  <c:v>6.3848433305385959E+20</c:v>
                </c:pt>
                <c:pt idx="3">
                  <c:v>7.2969638063298249E+20</c:v>
                </c:pt>
                <c:pt idx="4">
                  <c:v>8.2090842821210525E+20</c:v>
                </c:pt>
                <c:pt idx="5">
                  <c:v>9.1212047579122788E+20</c:v>
                </c:pt>
              </c:numCache>
            </c:numRef>
          </c:xVal>
          <c:yVal>
            <c:numRef>
              <c:f>u10mo!$AT$22:$AT$27</c:f>
              <c:numCache>
                <c:formatCode>General</c:formatCode>
                <c:ptCount val="6"/>
                <c:pt idx="0">
                  <c:v>3.0660349999999988E-21</c:v>
                </c:pt>
                <c:pt idx="1">
                  <c:v>4.2983894736842124E-21</c:v>
                </c:pt>
                <c:pt idx="2">
                  <c:v>4.3933105263157889E-21</c:v>
                </c:pt>
                <c:pt idx="3">
                  <c:v>6.2513999999999977E-21</c:v>
                </c:pt>
                <c:pt idx="4">
                  <c:v>7.6041549999999993E-21</c:v>
                </c:pt>
                <c:pt idx="5">
                  <c:v>9.5795449999999986E-21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09-CA4C-BC4F-342E90100DAC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5.3139976208009974E-3"/>
                  <c:y val="-5.4411681526576661E-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u10mo!$AS$22:$AS$27</c:f>
              <c:numCache>
                <c:formatCode>General</c:formatCode>
                <c:ptCount val="6"/>
                <c:pt idx="0">
                  <c:v>4.5606023789561394E+20</c:v>
                </c:pt>
                <c:pt idx="1">
                  <c:v>5.4727228547473683E+20</c:v>
                </c:pt>
                <c:pt idx="2">
                  <c:v>6.3848433305385959E+20</c:v>
                </c:pt>
                <c:pt idx="3">
                  <c:v>7.2969638063298249E+20</c:v>
                </c:pt>
                <c:pt idx="4">
                  <c:v>8.2090842821210525E+20</c:v>
                </c:pt>
                <c:pt idx="5">
                  <c:v>9.1212047579122788E+20</c:v>
                </c:pt>
              </c:numCache>
            </c:numRef>
          </c:xVal>
          <c:yVal>
            <c:numRef>
              <c:f>u10mo!$AU$22:$AU$27</c:f>
              <c:numCache>
                <c:formatCode>General</c:formatCode>
                <c:ptCount val="6"/>
                <c:pt idx="0">
                  <c:v>3.2430749999999988E-21</c:v>
                </c:pt>
                <c:pt idx="1">
                  <c:v>4.572826315789473E-21</c:v>
                </c:pt>
                <c:pt idx="2">
                  <c:v>4.610610526315788E-21</c:v>
                </c:pt>
                <c:pt idx="3">
                  <c:v>6.5861849999999999E-21</c:v>
                </c:pt>
                <c:pt idx="4">
                  <c:v>7.891584999999999E-21</c:v>
                </c:pt>
                <c:pt idx="5">
                  <c:v>1.0052424999999999E-20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09-CA4C-BC4F-342E90100DAC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7342910553447005"/>
                  <c:y val="5.0396677730973607E-3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u10mo!$AS$22:$AS$27</c:f>
              <c:numCache>
                <c:formatCode>General</c:formatCode>
                <c:ptCount val="6"/>
                <c:pt idx="0">
                  <c:v>4.5606023789561394E+20</c:v>
                </c:pt>
                <c:pt idx="1">
                  <c:v>5.4727228547473683E+20</c:v>
                </c:pt>
                <c:pt idx="2">
                  <c:v>6.3848433305385959E+20</c:v>
                </c:pt>
                <c:pt idx="3">
                  <c:v>7.2969638063298249E+20</c:v>
                </c:pt>
                <c:pt idx="4">
                  <c:v>8.2090842821210525E+20</c:v>
                </c:pt>
                <c:pt idx="5">
                  <c:v>9.1212047579122788E+20</c:v>
                </c:pt>
              </c:numCache>
            </c:numRef>
          </c:xVal>
          <c:yVal>
            <c:numRef>
              <c:f>u10mo!$AV$22:$AV$27</c:f>
              <c:numCache>
                <c:formatCode>General</c:formatCode>
                <c:ptCount val="6"/>
                <c:pt idx="0">
                  <c:v>9.2671949999999989E-21</c:v>
                </c:pt>
                <c:pt idx="1">
                  <c:v>1.2662589473684211E-20</c:v>
                </c:pt>
                <c:pt idx="2">
                  <c:v>1.2638226315789473E-20</c:v>
                </c:pt>
                <c:pt idx="3">
                  <c:v>1.6062724999999998E-20</c:v>
                </c:pt>
                <c:pt idx="4">
                  <c:v>1.9789269999999998E-20</c:v>
                </c:pt>
                <c:pt idx="5">
                  <c:v>2.6503330000000001E-20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409-CA4C-BC4F-342E90100D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4468256"/>
        <c:axId val="2044469888"/>
      </c:scatterChart>
      <c:valAx>
        <c:axId val="2044468256"/>
        <c:scaling>
          <c:orientation val="minMax"/>
          <c:max val="1E+21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4469888"/>
        <c:crosses val="autoZero"/>
        <c:crossBetween val="midCat"/>
      </c:valAx>
      <c:valAx>
        <c:axId val="20444698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4468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u10mo!$AR$36:$AR$39</c:f>
              <c:numCache>
                <c:formatCode>General</c:formatCode>
                <c:ptCount val="4"/>
                <c:pt idx="0">
                  <c:v>100</c:v>
                </c:pt>
                <c:pt idx="1">
                  <c:v>300</c:v>
                </c:pt>
                <c:pt idx="2">
                  <c:v>500</c:v>
                </c:pt>
                <c:pt idx="3">
                  <c:v>700</c:v>
                </c:pt>
              </c:numCache>
            </c:numRef>
          </c:xVal>
          <c:yVal>
            <c:numRef>
              <c:f>u10mo!$AT$36:$AT$39</c:f>
              <c:numCache>
                <c:formatCode>0.00E+00</c:formatCode>
                <c:ptCount val="4"/>
                <c:pt idx="0">
                  <c:v>1.3288333333333334E-41</c:v>
                </c:pt>
                <c:pt idx="1">
                  <c:v>1.969166666666667E-41</c:v>
                </c:pt>
                <c:pt idx="2">
                  <c:v>2.1958333333333337E-41</c:v>
                </c:pt>
                <c:pt idx="3">
                  <c:v>3.3150000000000002E-41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8F-5E4F-A704-8609B0616DE5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u10mo!$AR$36:$AR$39</c:f>
              <c:numCache>
                <c:formatCode>General</c:formatCode>
                <c:ptCount val="4"/>
                <c:pt idx="0">
                  <c:v>100</c:v>
                </c:pt>
                <c:pt idx="1">
                  <c:v>300</c:v>
                </c:pt>
                <c:pt idx="2">
                  <c:v>500</c:v>
                </c:pt>
                <c:pt idx="3">
                  <c:v>700</c:v>
                </c:pt>
              </c:numCache>
            </c:numRef>
          </c:xVal>
          <c:yVal>
            <c:numRef>
              <c:f>u10mo!$AU$36:$AU$39</c:f>
              <c:numCache>
                <c:formatCode>0.00E+00</c:formatCode>
                <c:ptCount val="4"/>
                <c:pt idx="0">
                  <c:v>1.3770000000000002E-41</c:v>
                </c:pt>
                <c:pt idx="1">
                  <c:v>2.0400000000000005E-41</c:v>
                </c:pt>
                <c:pt idx="2">
                  <c:v>2.2241666666666664E-41</c:v>
                </c:pt>
                <c:pt idx="3">
                  <c:v>3.3574999999999995E-41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8F-5E4F-A704-8609B0616DE5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u10mo!$AR$36:$AR$39</c:f>
              <c:numCache>
                <c:formatCode>General</c:formatCode>
                <c:ptCount val="4"/>
                <c:pt idx="0">
                  <c:v>100</c:v>
                </c:pt>
                <c:pt idx="1">
                  <c:v>300</c:v>
                </c:pt>
                <c:pt idx="2">
                  <c:v>500</c:v>
                </c:pt>
                <c:pt idx="3">
                  <c:v>700</c:v>
                </c:pt>
              </c:numCache>
            </c:numRef>
          </c:xVal>
          <c:yVal>
            <c:numRef>
              <c:f>u10mo!$AV$36:$AV$39</c:f>
              <c:numCache>
                <c:formatCode>0.00E+00</c:formatCode>
                <c:ptCount val="4"/>
                <c:pt idx="0">
                  <c:v>3.3291666666666673E-41</c:v>
                </c:pt>
                <c:pt idx="1">
                  <c:v>4.9299999999999995E-41</c:v>
                </c:pt>
                <c:pt idx="2">
                  <c:v>5.3408333333333331E-41</c:v>
                </c:pt>
                <c:pt idx="3">
                  <c:v>6.8708333333333337E-41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F8F-5E4F-A704-8609B0616D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6621567"/>
        <c:axId val="1376623247"/>
      </c:scatterChart>
      <c:valAx>
        <c:axId val="1376621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6623247"/>
        <c:crosses val="autoZero"/>
        <c:crossBetween val="midCat"/>
      </c:valAx>
      <c:valAx>
        <c:axId val="1376623247"/>
        <c:scaling>
          <c:orientation val="minMax"/>
        </c:scaling>
        <c:delete val="0"/>
        <c:axPos val="l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6621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621254177760155E-2"/>
                  <c:y val="0.16956224044773233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u10mo!$AS$90:$AS$95</c:f>
              <c:numCache>
                <c:formatCode>General</c:formatCode>
                <c:ptCount val="6"/>
                <c:pt idx="0">
                  <c:v>4.9302140526384153E+20</c:v>
                </c:pt>
                <c:pt idx="1">
                  <c:v>5.9162568631660996E+20</c:v>
                </c:pt>
                <c:pt idx="2">
                  <c:v>6.902299673693782E+20</c:v>
                </c:pt>
                <c:pt idx="3">
                  <c:v>7.8883424842214657E+20</c:v>
                </c:pt>
                <c:pt idx="4">
                  <c:v>8.8743852947491481E+20</c:v>
                </c:pt>
                <c:pt idx="5">
                  <c:v>9.8604281052768305E+20</c:v>
                </c:pt>
              </c:numCache>
            </c:numRef>
          </c:xVal>
          <c:yVal>
            <c:numRef>
              <c:f>u10mo!$AT$90:$AT$95</c:f>
              <c:numCache>
                <c:formatCode>General</c:formatCode>
                <c:ptCount val="6"/>
                <c:pt idx="0">
                  <c:v>3.476466666666664E-21</c:v>
                </c:pt>
                <c:pt idx="1">
                  <c:v>5.2143099999999995E-21</c:v>
                </c:pt>
                <c:pt idx="2">
                  <c:v>7.1292149999999992E-21</c:v>
                </c:pt>
                <c:pt idx="3">
                  <c:v>8.8753599999999978E-21</c:v>
                </c:pt>
                <c:pt idx="4">
                  <c:v>1.0589852631578948E-20</c:v>
                </c:pt>
                <c:pt idx="5">
                  <c:v>1.0603085000000001E-20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A7-B545-A3A7-903DBCC6490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5.3139976208009974E-3"/>
                  <c:y val="-5.4411681526576661E-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u10mo!$AS$90:$AS$95</c:f>
              <c:numCache>
                <c:formatCode>General</c:formatCode>
                <c:ptCount val="6"/>
                <c:pt idx="0">
                  <c:v>4.9302140526384153E+20</c:v>
                </c:pt>
                <c:pt idx="1">
                  <c:v>5.9162568631660996E+20</c:v>
                </c:pt>
                <c:pt idx="2">
                  <c:v>6.902299673693782E+20</c:v>
                </c:pt>
                <c:pt idx="3">
                  <c:v>7.8883424842214657E+20</c:v>
                </c:pt>
                <c:pt idx="4">
                  <c:v>8.8743852947491481E+20</c:v>
                </c:pt>
                <c:pt idx="5">
                  <c:v>9.8604281052768305E+20</c:v>
                </c:pt>
              </c:numCache>
            </c:numRef>
          </c:xVal>
          <c:yVal>
            <c:numRef>
              <c:f>u10mo!$AU$90:$AU$95</c:f>
              <c:numCache>
                <c:formatCode>General</c:formatCode>
                <c:ptCount val="6"/>
                <c:pt idx="0">
                  <c:v>3.6659444444444461E-21</c:v>
                </c:pt>
                <c:pt idx="1">
                  <c:v>5.5138749999999992E-21</c:v>
                </c:pt>
                <c:pt idx="2">
                  <c:v>7.459164999999997E-21</c:v>
                </c:pt>
                <c:pt idx="3">
                  <c:v>9.1681599999999998E-21</c:v>
                </c:pt>
                <c:pt idx="4">
                  <c:v>1.0940921052631579E-20</c:v>
                </c:pt>
                <c:pt idx="5">
                  <c:v>1.0921629999999999E-20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8A7-B545-A3A7-903DBCC64901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7342910553447005"/>
                  <c:y val="5.0396677730973607E-3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u10mo!$AS$90:$AS$95</c:f>
              <c:numCache>
                <c:formatCode>General</c:formatCode>
                <c:ptCount val="6"/>
                <c:pt idx="0">
                  <c:v>4.9302140526384153E+20</c:v>
                </c:pt>
                <c:pt idx="1">
                  <c:v>5.9162568631660996E+20</c:v>
                </c:pt>
                <c:pt idx="2">
                  <c:v>6.902299673693782E+20</c:v>
                </c:pt>
                <c:pt idx="3">
                  <c:v>7.8883424842214657E+20</c:v>
                </c:pt>
                <c:pt idx="4">
                  <c:v>8.8743852947491481E+20</c:v>
                </c:pt>
                <c:pt idx="5">
                  <c:v>9.8604281052768305E+20</c:v>
                </c:pt>
              </c:numCache>
            </c:numRef>
          </c:xVal>
          <c:yVal>
            <c:numRef>
              <c:f>u10mo!$AV$90:$AV$95</c:f>
              <c:numCache>
                <c:formatCode>General</c:formatCode>
                <c:ptCount val="6"/>
                <c:pt idx="0">
                  <c:v>1.084327222222222E-20</c:v>
                </c:pt>
                <c:pt idx="1">
                  <c:v>1.3376395E-20</c:v>
                </c:pt>
                <c:pt idx="2">
                  <c:v>1.8786109999999999E-20</c:v>
                </c:pt>
                <c:pt idx="3">
                  <c:v>2.4725504999999991E-20</c:v>
                </c:pt>
                <c:pt idx="4">
                  <c:v>2.9120905263157888E-20</c:v>
                </c:pt>
                <c:pt idx="5">
                  <c:v>2.6234080000000002E-20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8A7-B545-A3A7-903DBCC649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4468256"/>
        <c:axId val="2044469888"/>
      </c:scatterChart>
      <c:valAx>
        <c:axId val="2044468256"/>
        <c:scaling>
          <c:orientation val="minMax"/>
          <c:max val="1E+21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4469888"/>
        <c:crosses val="autoZero"/>
        <c:crossBetween val="midCat"/>
      </c:valAx>
      <c:valAx>
        <c:axId val="20444698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4468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621254177760155E-2"/>
                  <c:y val="0.16956224044773233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u10mo!$AS$158:$AS$163</c:f>
              <c:numCache>
                <c:formatCode>General</c:formatCode>
                <c:ptCount val="6"/>
                <c:pt idx="0">
                  <c:v>4.9302140526384153E+20</c:v>
                </c:pt>
                <c:pt idx="1">
                  <c:v>5.9162568631660996E+20</c:v>
                </c:pt>
                <c:pt idx="2">
                  <c:v>6.902299673693782E+20</c:v>
                </c:pt>
                <c:pt idx="3">
                  <c:v>7.8883424842214657E+20</c:v>
                </c:pt>
                <c:pt idx="4">
                  <c:v>8.8743852947491481E+20</c:v>
                </c:pt>
                <c:pt idx="5">
                  <c:v>9.8604281052768305E+20</c:v>
                </c:pt>
              </c:numCache>
            </c:numRef>
          </c:xVal>
          <c:yVal>
            <c:numRef>
              <c:f>u10mo!$AT$158:$AT$163</c:f>
              <c:numCache>
                <c:formatCode>General</c:formatCode>
                <c:ptCount val="6"/>
                <c:pt idx="0">
                  <c:v>4.8996349999999983E-21</c:v>
                </c:pt>
                <c:pt idx="1">
                  <c:v>6.0524249999999989E-21</c:v>
                </c:pt>
                <c:pt idx="2">
                  <c:v>7.9058049999999994E-21</c:v>
                </c:pt>
                <c:pt idx="3">
                  <c:v>1.1425500000000001E-20</c:v>
                </c:pt>
                <c:pt idx="4">
                  <c:v>1.3722845000000002E-20</c:v>
                </c:pt>
                <c:pt idx="5">
                  <c:v>1.5767847368421056E-20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9BE-A549-8F05-60A025411F1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5.3139976208009974E-3"/>
                  <c:y val="-5.4411681526576661E-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u10mo!$AS$158:$AS$163</c:f>
              <c:numCache>
                <c:formatCode>General</c:formatCode>
                <c:ptCount val="6"/>
                <c:pt idx="0">
                  <c:v>4.9302140526384153E+20</c:v>
                </c:pt>
                <c:pt idx="1">
                  <c:v>5.9162568631660996E+20</c:v>
                </c:pt>
                <c:pt idx="2">
                  <c:v>6.902299673693782E+20</c:v>
                </c:pt>
                <c:pt idx="3">
                  <c:v>7.8883424842214657E+20</c:v>
                </c:pt>
                <c:pt idx="4">
                  <c:v>8.8743852947491481E+20</c:v>
                </c:pt>
                <c:pt idx="5">
                  <c:v>9.8604281052768305E+20</c:v>
                </c:pt>
              </c:numCache>
            </c:numRef>
          </c:xVal>
          <c:yVal>
            <c:numRef>
              <c:f>u10mo!$AU$158:$AU$163</c:f>
              <c:numCache>
                <c:formatCode>General</c:formatCode>
                <c:ptCount val="6"/>
                <c:pt idx="0">
                  <c:v>5.4139400000000012E-21</c:v>
                </c:pt>
                <c:pt idx="1">
                  <c:v>6.5557499999999998E-21</c:v>
                </c:pt>
                <c:pt idx="2">
                  <c:v>8.4637250000000037E-21</c:v>
                </c:pt>
                <c:pt idx="3">
                  <c:v>1.2279144999999998E-20</c:v>
                </c:pt>
                <c:pt idx="4">
                  <c:v>1.4647634999999998E-20</c:v>
                </c:pt>
                <c:pt idx="5">
                  <c:v>1.6171673684210526E-20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9BE-A549-8F05-60A025411F10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7342910553447005"/>
                  <c:y val="5.0396677730973607E-3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u10mo!$AS$158:$AS$163</c:f>
              <c:numCache>
                <c:formatCode>General</c:formatCode>
                <c:ptCount val="6"/>
                <c:pt idx="0">
                  <c:v>4.9302140526384153E+20</c:v>
                </c:pt>
                <c:pt idx="1">
                  <c:v>5.9162568631660996E+20</c:v>
                </c:pt>
                <c:pt idx="2">
                  <c:v>6.902299673693782E+20</c:v>
                </c:pt>
                <c:pt idx="3">
                  <c:v>7.8883424842214657E+20</c:v>
                </c:pt>
                <c:pt idx="4">
                  <c:v>8.8743852947491481E+20</c:v>
                </c:pt>
                <c:pt idx="5">
                  <c:v>9.8604281052768305E+20</c:v>
                </c:pt>
              </c:numCache>
            </c:numRef>
          </c:xVal>
          <c:yVal>
            <c:numRef>
              <c:f>u10mo!$AV$158:$AV$163</c:f>
              <c:numCache>
                <c:formatCode>General</c:formatCode>
                <c:ptCount val="6"/>
                <c:pt idx="0">
                  <c:v>1.6888049999999997E-20</c:v>
                </c:pt>
                <c:pt idx="1">
                  <c:v>1.8808295000000001E-20</c:v>
                </c:pt>
                <c:pt idx="2">
                  <c:v>2.3517924999999991E-20</c:v>
                </c:pt>
                <c:pt idx="3">
                  <c:v>3.2563204999999994E-20</c:v>
                </c:pt>
                <c:pt idx="4">
                  <c:v>3.3551689999999997E-20</c:v>
                </c:pt>
                <c:pt idx="5">
                  <c:v>3.9699236842105257E-20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9BE-A549-8F05-60A025411F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4468256"/>
        <c:axId val="2044469888"/>
      </c:scatterChart>
      <c:valAx>
        <c:axId val="2044468256"/>
        <c:scaling>
          <c:orientation val="minMax"/>
          <c:max val="1E+21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4469888"/>
        <c:crosses val="autoZero"/>
        <c:crossBetween val="midCat"/>
      </c:valAx>
      <c:valAx>
        <c:axId val="20444698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4468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621254177760155E-2"/>
                  <c:y val="0.16956224044773233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u10mo!$AS$226:$AS$231</c:f>
              <c:numCache>
                <c:formatCode>General</c:formatCode>
                <c:ptCount val="6"/>
                <c:pt idx="0">
                  <c:v>4.9302140526384153E+20</c:v>
                </c:pt>
                <c:pt idx="1">
                  <c:v>5.9162568631660996E+20</c:v>
                </c:pt>
                <c:pt idx="2">
                  <c:v>6.902299673693782E+20</c:v>
                </c:pt>
                <c:pt idx="3">
                  <c:v>7.8883424842214657E+20</c:v>
                </c:pt>
                <c:pt idx="4">
                  <c:v>8.8743852947491481E+20</c:v>
                </c:pt>
                <c:pt idx="5">
                  <c:v>9.8604281052768305E+20</c:v>
                </c:pt>
              </c:numCache>
            </c:numRef>
          </c:xVal>
          <c:yVal>
            <c:numRef>
              <c:f>u10mo!$AT$226:$AT$231</c:f>
              <c:numCache>
                <c:formatCode>General</c:formatCode>
                <c:ptCount val="6"/>
                <c:pt idx="0">
                  <c:v>2.5863799999999995E-21</c:v>
                </c:pt>
                <c:pt idx="1">
                  <c:v>2.9895150000000009E-21</c:v>
                </c:pt>
                <c:pt idx="2">
                  <c:v>4.6199900000000011E-21</c:v>
                </c:pt>
                <c:pt idx="3">
                  <c:v>5.1918550000000005E-21</c:v>
                </c:pt>
                <c:pt idx="4">
                  <c:v>6.1805250000000021E-21</c:v>
                </c:pt>
                <c:pt idx="5">
                  <c:v>7.0334650000000005E-21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E6-2244-8C8E-D7A3968B4DB8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5.3139976208009974E-3"/>
                  <c:y val="-5.4411681526576661E-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u10mo!$AS$226:$AS$231</c:f>
              <c:numCache>
                <c:formatCode>General</c:formatCode>
                <c:ptCount val="6"/>
                <c:pt idx="0">
                  <c:v>4.9302140526384153E+20</c:v>
                </c:pt>
                <c:pt idx="1">
                  <c:v>5.9162568631660996E+20</c:v>
                </c:pt>
                <c:pt idx="2">
                  <c:v>6.902299673693782E+20</c:v>
                </c:pt>
                <c:pt idx="3">
                  <c:v>7.8883424842214657E+20</c:v>
                </c:pt>
                <c:pt idx="4">
                  <c:v>8.8743852947491481E+20</c:v>
                </c:pt>
                <c:pt idx="5">
                  <c:v>9.8604281052768305E+20</c:v>
                </c:pt>
              </c:numCache>
            </c:numRef>
          </c:xVal>
          <c:yVal>
            <c:numRef>
              <c:f>u10mo!$AU$226:$AU$231</c:f>
              <c:numCache>
                <c:formatCode>General</c:formatCode>
                <c:ptCount val="6"/>
                <c:pt idx="0">
                  <c:v>2.6728549999999994E-21</c:v>
                </c:pt>
                <c:pt idx="1">
                  <c:v>3.0972199999999965E-21</c:v>
                </c:pt>
                <c:pt idx="2">
                  <c:v>4.8045000000000005E-21</c:v>
                </c:pt>
                <c:pt idx="3">
                  <c:v>5.3433250000000026E-21</c:v>
                </c:pt>
                <c:pt idx="4">
                  <c:v>6.3772599999999995E-21</c:v>
                </c:pt>
                <c:pt idx="5">
                  <c:v>7.3033050000000022E-21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1E6-2244-8C8E-D7A3968B4DB8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7342910553447005"/>
                  <c:y val="5.0396677730973607E-3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u10mo!$AS$226:$AS$231</c:f>
              <c:numCache>
                <c:formatCode>General</c:formatCode>
                <c:ptCount val="6"/>
                <c:pt idx="0">
                  <c:v>4.9302140526384153E+20</c:v>
                </c:pt>
                <c:pt idx="1">
                  <c:v>5.9162568631660996E+20</c:v>
                </c:pt>
                <c:pt idx="2">
                  <c:v>6.902299673693782E+20</c:v>
                </c:pt>
                <c:pt idx="3">
                  <c:v>7.8883424842214657E+20</c:v>
                </c:pt>
                <c:pt idx="4">
                  <c:v>8.8743852947491481E+20</c:v>
                </c:pt>
                <c:pt idx="5">
                  <c:v>9.8604281052768305E+20</c:v>
                </c:pt>
              </c:numCache>
            </c:numRef>
          </c:xVal>
          <c:yVal>
            <c:numRef>
              <c:f>u10mo!$AV$226:$AV$231</c:f>
              <c:numCache>
                <c:formatCode>General</c:formatCode>
                <c:ptCount val="6"/>
                <c:pt idx="0">
                  <c:v>7.9120049999999975E-21</c:v>
                </c:pt>
                <c:pt idx="1">
                  <c:v>8.517365E-21</c:v>
                </c:pt>
                <c:pt idx="2">
                  <c:v>1.4689239999999996E-20</c:v>
                </c:pt>
                <c:pt idx="3">
                  <c:v>1.5864509999999997E-20</c:v>
                </c:pt>
                <c:pt idx="4">
                  <c:v>1.5999785E-20</c:v>
                </c:pt>
                <c:pt idx="5">
                  <c:v>2.0648729999999993E-20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1E6-2244-8C8E-D7A3968B4D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4468256"/>
        <c:axId val="2044469888"/>
      </c:scatterChart>
      <c:valAx>
        <c:axId val="2044468256"/>
        <c:scaling>
          <c:orientation val="minMax"/>
          <c:max val="1E+21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4469888"/>
        <c:crosses val="autoZero"/>
        <c:crossBetween val="midCat"/>
      </c:valAx>
      <c:valAx>
        <c:axId val="20444698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4468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'300'!$A$183</c:f>
              <c:strCache>
                <c:ptCount val="1"/>
                <c:pt idx="0">
                  <c:v>UMo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'300'!$C$181:$E$181</c:f>
              <c:strCache>
                <c:ptCount val="3"/>
                <c:pt idx="0">
                  <c:v>U</c:v>
                </c:pt>
                <c:pt idx="1">
                  <c:v>Mo/Si/O</c:v>
                </c:pt>
                <c:pt idx="2">
                  <c:v>Xe</c:v>
                </c:pt>
              </c:strCache>
            </c:strRef>
          </c:cat>
          <c:val>
            <c:numRef>
              <c:f>'300'!$C$183:$E$183</c:f>
              <c:numCache>
                <c:formatCode>0.00E+00</c:formatCode>
                <c:ptCount val="3"/>
                <c:pt idx="0">
                  <c:v>7.2799999999999994E-42</c:v>
                </c:pt>
                <c:pt idx="1">
                  <c:v>7.5299999999999997E-42</c:v>
                </c:pt>
                <c:pt idx="2">
                  <c:v>2.36E-41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1A-7749-9BD7-483723634256}"/>
            </c:ext>
          </c:extLst>
        </c:ser>
        <c:ser>
          <c:idx val="1"/>
          <c:order val="1"/>
          <c:tx>
            <c:strRef>
              <c:f>'300'!$A$180</c:f>
              <c:strCache>
                <c:ptCount val="1"/>
                <c:pt idx="0">
                  <c:v>U3Si2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'300'!$C$180:$E$180</c:f>
              <c:numCache>
                <c:formatCode>0.00E+00</c:formatCode>
                <c:ptCount val="3"/>
                <c:pt idx="0">
                  <c:v>1.4E-42</c:v>
                </c:pt>
                <c:pt idx="1">
                  <c:v>1.34E-42</c:v>
                </c:pt>
                <c:pt idx="2">
                  <c:v>1.4E-42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1A-7749-9BD7-483723634256}"/>
            </c:ext>
          </c:extLst>
        </c:ser>
        <c:ser>
          <c:idx val="2"/>
          <c:order val="2"/>
          <c:tx>
            <c:strRef>
              <c:f>'300'!$A$178</c:f>
              <c:strCache>
                <c:ptCount val="1"/>
                <c:pt idx="0">
                  <c:v>UO2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'300'!$C$178:$E$178</c:f>
              <c:numCache>
                <c:formatCode>0.00E+00</c:formatCode>
                <c:ptCount val="3"/>
                <c:pt idx="0">
                  <c:v>4.0000000000000002E-42</c:v>
                </c:pt>
                <c:pt idx="1">
                  <c:v>9.0000000000000002E-42</c:v>
                </c:pt>
                <c:pt idx="2">
                  <c:v>5.8000000000000006E-42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3B-AC44-BDB6-1880A614AF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529039"/>
        <c:axId val="196910367"/>
      </c:barChart>
      <c:catAx>
        <c:axId val="187529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910367"/>
        <c:crosses val="autoZero"/>
        <c:auto val="1"/>
        <c:lblAlgn val="ctr"/>
        <c:lblOffset val="100"/>
        <c:noMultiLvlLbl val="0"/>
      </c:catAx>
      <c:valAx>
        <c:axId val="19691036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Displacement per unit energy density (m5/MeV)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29039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43428564028180677"/>
          <c:y val="0.21014083605402981"/>
          <c:w val="0.12163541234977207"/>
          <c:h val="0.20573458805454195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'300'!$M$183:$M$332</c:f>
              <c:numCache>
                <c:formatCode>General</c:formatCode>
                <c:ptCount val="150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  <c:pt idx="10">
                  <c:v>0.54999999999999993</c:v>
                </c:pt>
                <c:pt idx="11">
                  <c:v>0.6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0.75000000000000011</c:v>
                </c:pt>
                <c:pt idx="15">
                  <c:v>0.80000000000000016</c:v>
                </c:pt>
                <c:pt idx="16">
                  <c:v>0.8500000000000002</c:v>
                </c:pt>
                <c:pt idx="17">
                  <c:v>0.90000000000000024</c:v>
                </c:pt>
                <c:pt idx="18">
                  <c:v>0.95000000000000029</c:v>
                </c:pt>
                <c:pt idx="19">
                  <c:v>1.0000000000000002</c:v>
                </c:pt>
                <c:pt idx="20">
                  <c:v>1.0500000000000003</c:v>
                </c:pt>
                <c:pt idx="21">
                  <c:v>1.1000000000000003</c:v>
                </c:pt>
                <c:pt idx="22">
                  <c:v>1.1500000000000004</c:v>
                </c:pt>
                <c:pt idx="23">
                  <c:v>1.2000000000000004</c:v>
                </c:pt>
                <c:pt idx="24">
                  <c:v>1.2500000000000004</c:v>
                </c:pt>
                <c:pt idx="25">
                  <c:v>1.3000000000000005</c:v>
                </c:pt>
                <c:pt idx="26">
                  <c:v>1.3500000000000005</c:v>
                </c:pt>
                <c:pt idx="27">
                  <c:v>1.4000000000000006</c:v>
                </c:pt>
                <c:pt idx="28">
                  <c:v>1.4500000000000006</c:v>
                </c:pt>
                <c:pt idx="29">
                  <c:v>1.5000000000000007</c:v>
                </c:pt>
                <c:pt idx="30">
                  <c:v>1.5500000000000007</c:v>
                </c:pt>
                <c:pt idx="31">
                  <c:v>1.6000000000000008</c:v>
                </c:pt>
                <c:pt idx="32">
                  <c:v>1.6500000000000008</c:v>
                </c:pt>
                <c:pt idx="33">
                  <c:v>1.7000000000000008</c:v>
                </c:pt>
                <c:pt idx="34">
                  <c:v>1.7500000000000009</c:v>
                </c:pt>
                <c:pt idx="35">
                  <c:v>1.8000000000000009</c:v>
                </c:pt>
                <c:pt idx="36">
                  <c:v>1.850000000000001</c:v>
                </c:pt>
                <c:pt idx="37">
                  <c:v>1.900000000000001</c:v>
                </c:pt>
                <c:pt idx="38">
                  <c:v>1.9500000000000011</c:v>
                </c:pt>
                <c:pt idx="39">
                  <c:v>2.0000000000000009</c:v>
                </c:pt>
                <c:pt idx="40">
                  <c:v>2.0500000000000007</c:v>
                </c:pt>
                <c:pt idx="41">
                  <c:v>2.1000000000000005</c:v>
                </c:pt>
                <c:pt idx="42">
                  <c:v>2.1500000000000004</c:v>
                </c:pt>
                <c:pt idx="43">
                  <c:v>2.2000000000000002</c:v>
                </c:pt>
                <c:pt idx="44">
                  <c:v>2.25</c:v>
                </c:pt>
                <c:pt idx="45">
                  <c:v>2.2999999999999998</c:v>
                </c:pt>
                <c:pt idx="46">
                  <c:v>2.3499999999999996</c:v>
                </c:pt>
                <c:pt idx="47">
                  <c:v>2.3999999999999995</c:v>
                </c:pt>
                <c:pt idx="48">
                  <c:v>2.4499999999999993</c:v>
                </c:pt>
                <c:pt idx="49">
                  <c:v>2.4999999999999991</c:v>
                </c:pt>
                <c:pt idx="50">
                  <c:v>2.9999999999999991</c:v>
                </c:pt>
                <c:pt idx="51">
                  <c:v>3.4999999999999991</c:v>
                </c:pt>
                <c:pt idx="52">
                  <c:v>3.9999999999999991</c:v>
                </c:pt>
                <c:pt idx="53">
                  <c:v>4.4999999999999991</c:v>
                </c:pt>
                <c:pt idx="54">
                  <c:v>4.9999999999999991</c:v>
                </c:pt>
                <c:pt idx="55">
                  <c:v>5.4999999999999991</c:v>
                </c:pt>
                <c:pt idx="56">
                  <c:v>5.9999999999999991</c:v>
                </c:pt>
                <c:pt idx="57">
                  <c:v>6.4999999999999991</c:v>
                </c:pt>
                <c:pt idx="58">
                  <c:v>6.9999999999999991</c:v>
                </c:pt>
                <c:pt idx="59">
                  <c:v>7.4999999999999991</c:v>
                </c:pt>
                <c:pt idx="60">
                  <c:v>7.9999999999999991</c:v>
                </c:pt>
                <c:pt idx="61">
                  <c:v>8.5</c:v>
                </c:pt>
                <c:pt idx="62">
                  <c:v>9</c:v>
                </c:pt>
                <c:pt idx="63">
                  <c:v>9.5</c:v>
                </c:pt>
                <c:pt idx="64">
                  <c:v>10</c:v>
                </c:pt>
                <c:pt idx="65">
                  <c:v>10.5</c:v>
                </c:pt>
                <c:pt idx="66">
                  <c:v>11</c:v>
                </c:pt>
                <c:pt idx="67">
                  <c:v>11.5</c:v>
                </c:pt>
                <c:pt idx="68">
                  <c:v>12</c:v>
                </c:pt>
                <c:pt idx="69">
                  <c:v>12.5</c:v>
                </c:pt>
                <c:pt idx="70">
                  <c:v>13</c:v>
                </c:pt>
                <c:pt idx="71">
                  <c:v>13.5</c:v>
                </c:pt>
                <c:pt idx="72">
                  <c:v>14</c:v>
                </c:pt>
                <c:pt idx="73">
                  <c:v>14.5</c:v>
                </c:pt>
                <c:pt idx="74">
                  <c:v>15</c:v>
                </c:pt>
                <c:pt idx="75">
                  <c:v>15.5</c:v>
                </c:pt>
                <c:pt idx="76">
                  <c:v>16</c:v>
                </c:pt>
                <c:pt idx="77">
                  <c:v>16.5</c:v>
                </c:pt>
                <c:pt idx="78">
                  <c:v>17</c:v>
                </c:pt>
                <c:pt idx="79">
                  <c:v>17.5</c:v>
                </c:pt>
                <c:pt idx="80">
                  <c:v>18</c:v>
                </c:pt>
                <c:pt idx="81">
                  <c:v>18.5</c:v>
                </c:pt>
                <c:pt idx="82">
                  <c:v>19</c:v>
                </c:pt>
                <c:pt idx="83">
                  <c:v>19.5</c:v>
                </c:pt>
                <c:pt idx="84">
                  <c:v>20</c:v>
                </c:pt>
                <c:pt idx="85">
                  <c:v>20.5</c:v>
                </c:pt>
                <c:pt idx="86">
                  <c:v>21</c:v>
                </c:pt>
                <c:pt idx="87">
                  <c:v>21.5</c:v>
                </c:pt>
                <c:pt idx="88">
                  <c:v>22</c:v>
                </c:pt>
                <c:pt idx="89">
                  <c:v>22.5</c:v>
                </c:pt>
                <c:pt idx="90">
                  <c:v>23</c:v>
                </c:pt>
                <c:pt idx="91">
                  <c:v>23.5</c:v>
                </c:pt>
                <c:pt idx="92">
                  <c:v>24</c:v>
                </c:pt>
                <c:pt idx="93">
                  <c:v>24.5</c:v>
                </c:pt>
                <c:pt idx="94">
                  <c:v>25</c:v>
                </c:pt>
                <c:pt idx="95">
                  <c:v>25.5</c:v>
                </c:pt>
                <c:pt idx="96">
                  <c:v>26</c:v>
                </c:pt>
                <c:pt idx="97">
                  <c:v>26.5</c:v>
                </c:pt>
                <c:pt idx="98">
                  <c:v>27</c:v>
                </c:pt>
                <c:pt idx="99">
                  <c:v>27.5</c:v>
                </c:pt>
                <c:pt idx="100">
                  <c:v>28.5</c:v>
                </c:pt>
                <c:pt idx="101">
                  <c:v>29.5</c:v>
                </c:pt>
                <c:pt idx="102">
                  <c:v>30.5</c:v>
                </c:pt>
                <c:pt idx="103">
                  <c:v>31.5</c:v>
                </c:pt>
                <c:pt idx="104">
                  <c:v>32.5</c:v>
                </c:pt>
                <c:pt idx="105">
                  <c:v>33.5</c:v>
                </c:pt>
                <c:pt idx="106">
                  <c:v>34.5</c:v>
                </c:pt>
                <c:pt idx="107">
                  <c:v>35.5</c:v>
                </c:pt>
                <c:pt idx="108">
                  <c:v>36.5</c:v>
                </c:pt>
                <c:pt idx="109">
                  <c:v>37.5</c:v>
                </c:pt>
                <c:pt idx="110">
                  <c:v>38.5</c:v>
                </c:pt>
                <c:pt idx="111">
                  <c:v>39.5</c:v>
                </c:pt>
                <c:pt idx="112">
                  <c:v>40.5</c:v>
                </c:pt>
                <c:pt idx="113">
                  <c:v>41.5</c:v>
                </c:pt>
                <c:pt idx="114">
                  <c:v>42.5</c:v>
                </c:pt>
                <c:pt idx="115">
                  <c:v>43.5</c:v>
                </c:pt>
                <c:pt idx="116">
                  <c:v>44.5</c:v>
                </c:pt>
                <c:pt idx="117">
                  <c:v>45.5</c:v>
                </c:pt>
                <c:pt idx="118">
                  <c:v>46.5</c:v>
                </c:pt>
                <c:pt idx="119">
                  <c:v>47.5</c:v>
                </c:pt>
                <c:pt idx="120">
                  <c:v>48.5</c:v>
                </c:pt>
                <c:pt idx="121">
                  <c:v>49.5</c:v>
                </c:pt>
                <c:pt idx="122">
                  <c:v>50.5</c:v>
                </c:pt>
                <c:pt idx="123">
                  <c:v>51.5</c:v>
                </c:pt>
                <c:pt idx="124">
                  <c:v>52.5</c:v>
                </c:pt>
                <c:pt idx="125">
                  <c:v>53.5</c:v>
                </c:pt>
                <c:pt idx="126">
                  <c:v>54.5</c:v>
                </c:pt>
                <c:pt idx="127">
                  <c:v>55.5</c:v>
                </c:pt>
                <c:pt idx="128">
                  <c:v>56.5</c:v>
                </c:pt>
                <c:pt idx="129">
                  <c:v>57.5</c:v>
                </c:pt>
                <c:pt idx="130">
                  <c:v>58.5</c:v>
                </c:pt>
                <c:pt idx="131">
                  <c:v>59.5</c:v>
                </c:pt>
                <c:pt idx="132">
                  <c:v>60.5</c:v>
                </c:pt>
                <c:pt idx="133">
                  <c:v>61.5</c:v>
                </c:pt>
                <c:pt idx="134">
                  <c:v>62.5</c:v>
                </c:pt>
                <c:pt idx="135">
                  <c:v>63.5</c:v>
                </c:pt>
                <c:pt idx="136">
                  <c:v>64.5</c:v>
                </c:pt>
                <c:pt idx="137">
                  <c:v>65.5</c:v>
                </c:pt>
                <c:pt idx="138">
                  <c:v>66.5</c:v>
                </c:pt>
                <c:pt idx="139">
                  <c:v>67.5</c:v>
                </c:pt>
                <c:pt idx="140">
                  <c:v>68.5</c:v>
                </c:pt>
                <c:pt idx="141">
                  <c:v>69.5</c:v>
                </c:pt>
                <c:pt idx="142">
                  <c:v>70.5</c:v>
                </c:pt>
                <c:pt idx="143">
                  <c:v>71.5</c:v>
                </c:pt>
                <c:pt idx="144">
                  <c:v>72.5</c:v>
                </c:pt>
                <c:pt idx="145">
                  <c:v>73.5</c:v>
                </c:pt>
                <c:pt idx="146">
                  <c:v>74.5</c:v>
                </c:pt>
                <c:pt idx="147">
                  <c:v>75.5</c:v>
                </c:pt>
                <c:pt idx="148">
                  <c:v>76.5</c:v>
                </c:pt>
                <c:pt idx="149">
                  <c:v>77.5</c:v>
                </c:pt>
              </c:numCache>
            </c:numRef>
          </c:xVal>
          <c:yVal>
            <c:numRef>
              <c:f>'300'!$P$183:$P$332</c:f>
              <c:numCache>
                <c:formatCode>General</c:formatCode>
                <c:ptCount val="150"/>
                <c:pt idx="0">
                  <c:v>-4589226.0235409997</c:v>
                </c:pt>
                <c:pt idx="1">
                  <c:v>-4588280.1087100003</c:v>
                </c:pt>
                <c:pt idx="2">
                  <c:v>-4587625.2984790001</c:v>
                </c:pt>
                <c:pt idx="3">
                  <c:v>-4586828.5767440004</c:v>
                </c:pt>
                <c:pt idx="4">
                  <c:v>-4586151.6901129996</c:v>
                </c:pt>
                <c:pt idx="5">
                  <c:v>-4585752.8525710003</c:v>
                </c:pt>
                <c:pt idx="6">
                  <c:v>-4585307.6776919998</c:v>
                </c:pt>
                <c:pt idx="7">
                  <c:v>-4584977.7172739999</c:v>
                </c:pt>
                <c:pt idx="8">
                  <c:v>-4584767.8603330003</c:v>
                </c:pt>
                <c:pt idx="9">
                  <c:v>-4584550.4231430003</c:v>
                </c:pt>
                <c:pt idx="10">
                  <c:v>-4584380.1853400003</c:v>
                </c:pt>
                <c:pt idx="11">
                  <c:v>-4584254.2042260002</c:v>
                </c:pt>
                <c:pt idx="12">
                  <c:v>-4584130.0941420002</c:v>
                </c:pt>
                <c:pt idx="13">
                  <c:v>-4584033.526482</c:v>
                </c:pt>
                <c:pt idx="14">
                  <c:v>-4583917.8166629998</c:v>
                </c:pt>
                <c:pt idx="15">
                  <c:v>-4583789.1875360003</c:v>
                </c:pt>
                <c:pt idx="16">
                  <c:v>-4583701.065192</c:v>
                </c:pt>
                <c:pt idx="17">
                  <c:v>-4583560.2933299998</c:v>
                </c:pt>
                <c:pt idx="18">
                  <c:v>-4583537.9274749998</c:v>
                </c:pt>
                <c:pt idx="19">
                  <c:v>-4583387.7838949999</c:v>
                </c:pt>
                <c:pt idx="20">
                  <c:v>-4583309.7603949998</c:v>
                </c:pt>
                <c:pt idx="21">
                  <c:v>-4583221.3821369996</c:v>
                </c:pt>
                <c:pt idx="22">
                  <c:v>-4583101.8259410001</c:v>
                </c:pt>
                <c:pt idx="23">
                  <c:v>-4583033.4421189995</c:v>
                </c:pt>
                <c:pt idx="24">
                  <c:v>-4583009.0425030002</c:v>
                </c:pt>
                <c:pt idx="25">
                  <c:v>-4582924.5549640004</c:v>
                </c:pt>
                <c:pt idx="26">
                  <c:v>-4582821.2723949999</c:v>
                </c:pt>
                <c:pt idx="27">
                  <c:v>-4582798.7061879998</c:v>
                </c:pt>
                <c:pt idx="28">
                  <c:v>-4582709.5077520004</c:v>
                </c:pt>
                <c:pt idx="29">
                  <c:v>-4582640.1918860003</c:v>
                </c:pt>
                <c:pt idx="30">
                  <c:v>-4582611.4561109999</c:v>
                </c:pt>
                <c:pt idx="31">
                  <c:v>-4582563.1495449999</c:v>
                </c:pt>
                <c:pt idx="32">
                  <c:v>-4582536.9335679999</c:v>
                </c:pt>
                <c:pt idx="33">
                  <c:v>-4582488.6524630003</c:v>
                </c:pt>
                <c:pt idx="34">
                  <c:v>-4582405.4540200001</c:v>
                </c:pt>
                <c:pt idx="35">
                  <c:v>-4582405.6043079998</c:v>
                </c:pt>
                <c:pt idx="36">
                  <c:v>-4582369.3082020003</c:v>
                </c:pt>
                <c:pt idx="37">
                  <c:v>-4582326.2916360004</c:v>
                </c:pt>
                <c:pt idx="38">
                  <c:v>-4582375.9085250003</c:v>
                </c:pt>
                <c:pt idx="39">
                  <c:v>-4582259.1640760005</c:v>
                </c:pt>
                <c:pt idx="40">
                  <c:v>-4582206.508773</c:v>
                </c:pt>
                <c:pt idx="41">
                  <c:v>-4582227.184537</c:v>
                </c:pt>
                <c:pt idx="42">
                  <c:v>-4582228.3820150001</c:v>
                </c:pt>
                <c:pt idx="43">
                  <c:v>-4582252.2447739998</c:v>
                </c:pt>
                <c:pt idx="44">
                  <c:v>-4582213.7478569997</c:v>
                </c:pt>
                <c:pt idx="45">
                  <c:v>-4582177.8105769996</c:v>
                </c:pt>
                <c:pt idx="46">
                  <c:v>-4582183.2901839996</c:v>
                </c:pt>
                <c:pt idx="47">
                  <c:v>-4582174.0167770004</c:v>
                </c:pt>
                <c:pt idx="48">
                  <c:v>-4582106.8131980002</c:v>
                </c:pt>
                <c:pt idx="49">
                  <c:v>-4582083.7914140001</c:v>
                </c:pt>
                <c:pt idx="50">
                  <c:v>-4582042.1227320004</c:v>
                </c:pt>
                <c:pt idx="51">
                  <c:v>-4581901.0972030004</c:v>
                </c:pt>
                <c:pt idx="52">
                  <c:v>-4581906.6605240004</c:v>
                </c:pt>
                <c:pt idx="53">
                  <c:v>-4581860.1627280004</c:v>
                </c:pt>
                <c:pt idx="54">
                  <c:v>-4581957.3684599996</c:v>
                </c:pt>
                <c:pt idx="55">
                  <c:v>-4582025.8439339995</c:v>
                </c:pt>
                <c:pt idx="56">
                  <c:v>-4582081.3218710003</c:v>
                </c:pt>
                <c:pt idx="57">
                  <c:v>-4582111.7419760004</c:v>
                </c:pt>
                <c:pt idx="58">
                  <c:v>-4582214.3298709998</c:v>
                </c:pt>
                <c:pt idx="59">
                  <c:v>-4582369.0495739998</c:v>
                </c:pt>
                <c:pt idx="60">
                  <c:v>-4582505.9597129999</c:v>
                </c:pt>
                <c:pt idx="61">
                  <c:v>-4582540.0023480002</c:v>
                </c:pt>
                <c:pt idx="62">
                  <c:v>-4582625.1735739997</c:v>
                </c:pt>
                <c:pt idx="63">
                  <c:v>-4582576.9093599999</c:v>
                </c:pt>
                <c:pt idx="64">
                  <c:v>-4582433.0199269997</c:v>
                </c:pt>
                <c:pt idx="65">
                  <c:v>-4582431.2793840002</c:v>
                </c:pt>
                <c:pt idx="66">
                  <c:v>-4582379.022539</c:v>
                </c:pt>
                <c:pt idx="67">
                  <c:v>-4582410.6189569999</c:v>
                </c:pt>
                <c:pt idx="68">
                  <c:v>-4582489.1476379996</c:v>
                </c:pt>
                <c:pt idx="69">
                  <c:v>-4582521.4954159996</c:v>
                </c:pt>
                <c:pt idx="70">
                  <c:v>-4582606.8883039998</c:v>
                </c:pt>
                <c:pt idx="71">
                  <c:v>-4582626.0750979995</c:v>
                </c:pt>
                <c:pt idx="72">
                  <c:v>-4582473.7273319997</c:v>
                </c:pt>
                <c:pt idx="73">
                  <c:v>-4582465.2370419996</c:v>
                </c:pt>
                <c:pt idx="74">
                  <c:v>-4582367.4114950001</c:v>
                </c:pt>
                <c:pt idx="75">
                  <c:v>-4582375.8223940004</c:v>
                </c:pt>
                <c:pt idx="76">
                  <c:v>-4582410.4690279998</c:v>
                </c:pt>
                <c:pt idx="77">
                  <c:v>-4582413.4168020003</c:v>
                </c:pt>
                <c:pt idx="78">
                  <c:v>-4582398.5181630002</c:v>
                </c:pt>
                <c:pt idx="79">
                  <c:v>-4582400.1541240001</c:v>
                </c:pt>
                <c:pt idx="80">
                  <c:v>-4582487.4182820003</c:v>
                </c:pt>
                <c:pt idx="81">
                  <c:v>-4582574.9354490004</c:v>
                </c:pt>
                <c:pt idx="82">
                  <c:v>-4582580.4093580004</c:v>
                </c:pt>
                <c:pt idx="83">
                  <c:v>-4582575.7594539998</c:v>
                </c:pt>
                <c:pt idx="84">
                  <c:v>-4582615.2686179997</c:v>
                </c:pt>
                <c:pt idx="85">
                  <c:v>-4582603.4539430002</c:v>
                </c:pt>
                <c:pt idx="86">
                  <c:v>-4582622.1373920003</c:v>
                </c:pt>
                <c:pt idx="87">
                  <c:v>-4582632.9419590002</c:v>
                </c:pt>
                <c:pt idx="88">
                  <c:v>-4582676.6792529998</c:v>
                </c:pt>
                <c:pt idx="89">
                  <c:v>-4582740.6353719998</c:v>
                </c:pt>
                <c:pt idx="90">
                  <c:v>-4582699.1923820004</c:v>
                </c:pt>
                <c:pt idx="91">
                  <c:v>-4582659.0318320002</c:v>
                </c:pt>
                <c:pt idx="92">
                  <c:v>-4582658.4142180001</c:v>
                </c:pt>
                <c:pt idx="93">
                  <c:v>-4582577.2433770001</c:v>
                </c:pt>
                <c:pt idx="94">
                  <c:v>-4582550.4599040002</c:v>
                </c:pt>
                <c:pt idx="95">
                  <c:v>-4582543.9469489995</c:v>
                </c:pt>
                <c:pt idx="96">
                  <c:v>-4582490.4233010001</c:v>
                </c:pt>
                <c:pt idx="97">
                  <c:v>-4582519.6906120004</c:v>
                </c:pt>
                <c:pt idx="98">
                  <c:v>-4582606.422483</c:v>
                </c:pt>
                <c:pt idx="99">
                  <c:v>-4582600.2514000004</c:v>
                </c:pt>
                <c:pt idx="100">
                  <c:v>-4582682.1593110003</c:v>
                </c:pt>
                <c:pt idx="101">
                  <c:v>-4582730.116684</c:v>
                </c:pt>
                <c:pt idx="102">
                  <c:v>-4582722.7931209998</c:v>
                </c:pt>
                <c:pt idx="103">
                  <c:v>-4582700.4986180002</c:v>
                </c:pt>
                <c:pt idx="104">
                  <c:v>-4582740.5606720001</c:v>
                </c:pt>
                <c:pt idx="105">
                  <c:v>-4582737.9991560001</c:v>
                </c:pt>
                <c:pt idx="106">
                  <c:v>-4582746.8206270002</c:v>
                </c:pt>
                <c:pt idx="107">
                  <c:v>-4582709.0707090003</c:v>
                </c:pt>
                <c:pt idx="108">
                  <c:v>-4582677.9420689996</c:v>
                </c:pt>
                <c:pt idx="109">
                  <c:v>-4582707.0849299999</c:v>
                </c:pt>
                <c:pt idx="110">
                  <c:v>-4582739.8945709998</c:v>
                </c:pt>
                <c:pt idx="111">
                  <c:v>-4582765.2035579998</c:v>
                </c:pt>
                <c:pt idx="112">
                  <c:v>-4582811.3191290004</c:v>
                </c:pt>
                <c:pt idx="113">
                  <c:v>-4582811.076688</c:v>
                </c:pt>
                <c:pt idx="114">
                  <c:v>-4582810.195603</c:v>
                </c:pt>
                <c:pt idx="115">
                  <c:v>-4582818.1015720004</c:v>
                </c:pt>
                <c:pt idx="116">
                  <c:v>-4582788.957188</c:v>
                </c:pt>
                <c:pt idx="117">
                  <c:v>-4582787.6734039998</c:v>
                </c:pt>
                <c:pt idx="118">
                  <c:v>-4582761.4179429999</c:v>
                </c:pt>
                <c:pt idx="119">
                  <c:v>-4582812.2000949997</c:v>
                </c:pt>
                <c:pt idx="120">
                  <c:v>-4582801.1608539997</c:v>
                </c:pt>
                <c:pt idx="121">
                  <c:v>-4582793.5339900004</c:v>
                </c:pt>
                <c:pt idx="122">
                  <c:v>-4582838.1303239996</c:v>
                </c:pt>
                <c:pt idx="123">
                  <c:v>-4582819.4574480001</c:v>
                </c:pt>
                <c:pt idx="124">
                  <c:v>-4582846.5628140001</c:v>
                </c:pt>
                <c:pt idx="125">
                  <c:v>-4582835.8786810003</c:v>
                </c:pt>
                <c:pt idx="126">
                  <c:v>-4582835.0271749999</c:v>
                </c:pt>
                <c:pt idx="127">
                  <c:v>-4582804.8070970001</c:v>
                </c:pt>
                <c:pt idx="128">
                  <c:v>-4582807.4481610004</c:v>
                </c:pt>
                <c:pt idx="129">
                  <c:v>-4582824.0489210002</c:v>
                </c:pt>
                <c:pt idx="130">
                  <c:v>-4582846.4701680001</c:v>
                </c:pt>
                <c:pt idx="131">
                  <c:v>-4582853.9661769997</c:v>
                </c:pt>
                <c:pt idx="132">
                  <c:v>-4582900.6559680002</c:v>
                </c:pt>
                <c:pt idx="133">
                  <c:v>-4582825.0146369999</c:v>
                </c:pt>
                <c:pt idx="134">
                  <c:v>-4582855.5308659999</c:v>
                </c:pt>
                <c:pt idx="135">
                  <c:v>-4582867.0468269996</c:v>
                </c:pt>
                <c:pt idx="136">
                  <c:v>-4582835.4465319999</c:v>
                </c:pt>
                <c:pt idx="137">
                  <c:v>-4582815.1100080004</c:v>
                </c:pt>
                <c:pt idx="138">
                  <c:v>-4582853.2848230004</c:v>
                </c:pt>
                <c:pt idx="139">
                  <c:v>-4582846.2217929997</c:v>
                </c:pt>
                <c:pt idx="140">
                  <c:v>-4582857.9237230001</c:v>
                </c:pt>
                <c:pt idx="141">
                  <c:v>-4582865.678874</c:v>
                </c:pt>
                <c:pt idx="142">
                  <c:v>-4582853.7458509998</c:v>
                </c:pt>
                <c:pt idx="143">
                  <c:v>-4582884.2622769997</c:v>
                </c:pt>
                <c:pt idx="144">
                  <c:v>-4582900.7564610001</c:v>
                </c:pt>
                <c:pt idx="145">
                  <c:v>-4582881.9739030004</c:v>
                </c:pt>
                <c:pt idx="146">
                  <c:v>-4582894.8945939997</c:v>
                </c:pt>
                <c:pt idx="147">
                  <c:v>-4582903.2236169996</c:v>
                </c:pt>
                <c:pt idx="148">
                  <c:v>-4582853.1186629999</c:v>
                </c:pt>
                <c:pt idx="149">
                  <c:v>-4582872.189053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A0-A64A-AD0C-D479702292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103039"/>
        <c:axId val="198653967"/>
      </c:scatterChart>
      <c:valAx>
        <c:axId val="211103039"/>
        <c:scaling>
          <c:orientation val="minMax"/>
          <c:max val="8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653967"/>
        <c:crosses val="autoZero"/>
        <c:crossBetween val="midCat"/>
      </c:valAx>
      <c:valAx>
        <c:axId val="1986539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103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6127280154381416"/>
                  <c:y val="-0.26074110527850686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'500'!$D$164:$D$169</c:f>
              <c:numCache>
                <c:formatCode>General</c:formatCode>
                <c:ptCount val="6"/>
                <c:pt idx="0">
                  <c:v>4.9302140526384153E+20</c:v>
                </c:pt>
                <c:pt idx="1">
                  <c:v>5.9162568631660996E+20</c:v>
                </c:pt>
                <c:pt idx="2">
                  <c:v>6.902299673693782E+20</c:v>
                </c:pt>
                <c:pt idx="3">
                  <c:v>7.8883424842214657E+20</c:v>
                </c:pt>
                <c:pt idx="4">
                  <c:v>8.8743852947491481E+20</c:v>
                </c:pt>
                <c:pt idx="5">
                  <c:v>9.8604281052768305E+20</c:v>
                </c:pt>
              </c:numCache>
            </c:numRef>
          </c:xVal>
          <c:yVal>
            <c:numRef>
              <c:f>'500'!$E$164:$E$169</c:f>
              <c:numCache>
                <c:formatCode>General</c:formatCode>
                <c:ptCount val="6"/>
                <c:pt idx="0">
                  <c:v>2.7264164999999999E-21</c:v>
                </c:pt>
                <c:pt idx="1">
                  <c:v>3.9815535E-21</c:v>
                </c:pt>
                <c:pt idx="2">
                  <c:v>5.5250014999999993E-21</c:v>
                </c:pt>
                <c:pt idx="3">
                  <c:v>5.9058450000000004E-21</c:v>
                </c:pt>
                <c:pt idx="4">
                  <c:v>7.4682600000000001E-21</c:v>
                </c:pt>
                <c:pt idx="5">
                  <c:v>8.4395074999999986E-21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1D-944C-A0F0-BB32943D2DA5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5769498401250829"/>
                  <c:y val="-0.37964238845144355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'500'!$D$164:$D$169</c:f>
              <c:numCache>
                <c:formatCode>General</c:formatCode>
                <c:ptCount val="6"/>
                <c:pt idx="0">
                  <c:v>4.9302140526384153E+20</c:v>
                </c:pt>
                <c:pt idx="1">
                  <c:v>5.9162568631660996E+20</c:v>
                </c:pt>
                <c:pt idx="2">
                  <c:v>6.902299673693782E+20</c:v>
                </c:pt>
                <c:pt idx="3">
                  <c:v>7.8883424842214657E+20</c:v>
                </c:pt>
                <c:pt idx="4">
                  <c:v>8.8743852947491481E+20</c:v>
                </c:pt>
                <c:pt idx="5">
                  <c:v>9.8604281052768305E+20</c:v>
                </c:pt>
              </c:numCache>
            </c:numRef>
          </c:xVal>
          <c:yVal>
            <c:numRef>
              <c:f>'500'!$F$164:$F$169</c:f>
              <c:numCache>
                <c:formatCode>General</c:formatCode>
                <c:ptCount val="6"/>
                <c:pt idx="0">
                  <c:v>2.7759565000000001E-21</c:v>
                </c:pt>
                <c:pt idx="1">
                  <c:v>4.1456785000000005E-21</c:v>
                </c:pt>
                <c:pt idx="2">
                  <c:v>5.6963800000000007E-21</c:v>
                </c:pt>
                <c:pt idx="3">
                  <c:v>6.0660719999999983E-21</c:v>
                </c:pt>
                <c:pt idx="4">
                  <c:v>7.6624165000000001E-21</c:v>
                </c:pt>
                <c:pt idx="5">
                  <c:v>8.7024059999999995E-21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61D-944C-A0F0-BB32943D2DA5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6485061907512009"/>
                  <c:y val="-0.10233048993875765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'500'!$D$164:$D$169</c:f>
              <c:numCache>
                <c:formatCode>General</c:formatCode>
                <c:ptCount val="6"/>
                <c:pt idx="0">
                  <c:v>4.9302140526384153E+20</c:v>
                </c:pt>
                <c:pt idx="1">
                  <c:v>5.9162568631660996E+20</c:v>
                </c:pt>
                <c:pt idx="2">
                  <c:v>6.902299673693782E+20</c:v>
                </c:pt>
                <c:pt idx="3">
                  <c:v>7.8883424842214657E+20</c:v>
                </c:pt>
                <c:pt idx="4">
                  <c:v>8.8743852947491481E+20</c:v>
                </c:pt>
                <c:pt idx="5">
                  <c:v>9.8604281052768305E+20</c:v>
                </c:pt>
              </c:numCache>
            </c:numRef>
          </c:xVal>
          <c:yVal>
            <c:numRef>
              <c:f>'500'!$G$164:$G$169</c:f>
              <c:numCache>
                <c:formatCode>General</c:formatCode>
                <c:ptCount val="6"/>
                <c:pt idx="0">
                  <c:v>9.1308814999999998E-21</c:v>
                </c:pt>
                <c:pt idx="1">
                  <c:v>1.1892706999999999E-20</c:v>
                </c:pt>
                <c:pt idx="2">
                  <c:v>1.6137219999999997E-20</c:v>
                </c:pt>
                <c:pt idx="3">
                  <c:v>1.8785180499999997E-20</c:v>
                </c:pt>
                <c:pt idx="4">
                  <c:v>2.1504096999999998E-20</c:v>
                </c:pt>
                <c:pt idx="5">
                  <c:v>2.4587223499999997E-20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61D-944C-A0F0-BB32943D2D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025071"/>
        <c:axId val="197346991"/>
      </c:scatterChart>
      <c:valAx>
        <c:axId val="205025071"/>
        <c:scaling>
          <c:orientation val="minMax"/>
          <c:max val="1E+21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346991"/>
        <c:crosses val="autoZero"/>
        <c:crossBetween val="midCat"/>
      </c:valAx>
      <c:valAx>
        <c:axId val="1973469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250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1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1.xml"/><Relationship Id="rId13" Type="http://schemas.openxmlformats.org/officeDocument/2006/relationships/chart" Target="../charts/chart46.xml"/><Relationship Id="rId18" Type="http://schemas.openxmlformats.org/officeDocument/2006/relationships/chart" Target="../charts/chart51.xml"/><Relationship Id="rId26" Type="http://schemas.openxmlformats.org/officeDocument/2006/relationships/chart" Target="../charts/chart59.xml"/><Relationship Id="rId3" Type="http://schemas.openxmlformats.org/officeDocument/2006/relationships/chart" Target="../charts/chart36.xml"/><Relationship Id="rId21" Type="http://schemas.openxmlformats.org/officeDocument/2006/relationships/chart" Target="../charts/chart54.xml"/><Relationship Id="rId7" Type="http://schemas.openxmlformats.org/officeDocument/2006/relationships/chart" Target="../charts/chart40.xml"/><Relationship Id="rId12" Type="http://schemas.openxmlformats.org/officeDocument/2006/relationships/chart" Target="../charts/chart45.xml"/><Relationship Id="rId17" Type="http://schemas.openxmlformats.org/officeDocument/2006/relationships/chart" Target="../charts/chart50.xml"/><Relationship Id="rId25" Type="http://schemas.openxmlformats.org/officeDocument/2006/relationships/chart" Target="../charts/chart58.xml"/><Relationship Id="rId2" Type="http://schemas.openxmlformats.org/officeDocument/2006/relationships/chart" Target="../charts/chart35.xml"/><Relationship Id="rId16" Type="http://schemas.openxmlformats.org/officeDocument/2006/relationships/chart" Target="../charts/chart49.xml"/><Relationship Id="rId20" Type="http://schemas.openxmlformats.org/officeDocument/2006/relationships/chart" Target="../charts/chart53.xml"/><Relationship Id="rId1" Type="http://schemas.openxmlformats.org/officeDocument/2006/relationships/chart" Target="../charts/chart34.xml"/><Relationship Id="rId6" Type="http://schemas.openxmlformats.org/officeDocument/2006/relationships/chart" Target="../charts/chart39.xml"/><Relationship Id="rId11" Type="http://schemas.openxmlformats.org/officeDocument/2006/relationships/chart" Target="../charts/chart44.xml"/><Relationship Id="rId24" Type="http://schemas.openxmlformats.org/officeDocument/2006/relationships/chart" Target="../charts/chart57.xml"/><Relationship Id="rId5" Type="http://schemas.openxmlformats.org/officeDocument/2006/relationships/chart" Target="../charts/chart38.xml"/><Relationship Id="rId15" Type="http://schemas.openxmlformats.org/officeDocument/2006/relationships/chart" Target="../charts/chart48.xml"/><Relationship Id="rId23" Type="http://schemas.openxmlformats.org/officeDocument/2006/relationships/chart" Target="../charts/chart56.xml"/><Relationship Id="rId28" Type="http://schemas.openxmlformats.org/officeDocument/2006/relationships/chart" Target="../charts/chart61.xml"/><Relationship Id="rId10" Type="http://schemas.openxmlformats.org/officeDocument/2006/relationships/chart" Target="../charts/chart43.xml"/><Relationship Id="rId19" Type="http://schemas.openxmlformats.org/officeDocument/2006/relationships/chart" Target="../charts/chart52.xml"/><Relationship Id="rId4" Type="http://schemas.openxmlformats.org/officeDocument/2006/relationships/chart" Target="../charts/chart37.xml"/><Relationship Id="rId9" Type="http://schemas.openxmlformats.org/officeDocument/2006/relationships/chart" Target="../charts/chart42.xml"/><Relationship Id="rId14" Type="http://schemas.openxmlformats.org/officeDocument/2006/relationships/chart" Target="../charts/chart47.xml"/><Relationship Id="rId22" Type="http://schemas.openxmlformats.org/officeDocument/2006/relationships/chart" Target="../charts/chart55.xml"/><Relationship Id="rId27" Type="http://schemas.openxmlformats.org/officeDocument/2006/relationships/chart" Target="../charts/chart60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2.xml"/></Relationships>
</file>

<file path=xl/drawings/_rels/drawing2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5.xml"/><Relationship Id="rId2" Type="http://schemas.openxmlformats.org/officeDocument/2006/relationships/chart" Target="../charts/chart64.xml"/><Relationship Id="rId1" Type="http://schemas.openxmlformats.org/officeDocument/2006/relationships/chart" Target="../charts/chart63.xml"/><Relationship Id="rId5" Type="http://schemas.openxmlformats.org/officeDocument/2006/relationships/chart" Target="../charts/chart67.xml"/><Relationship Id="rId4" Type="http://schemas.openxmlformats.org/officeDocument/2006/relationships/chart" Target="../charts/chart66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717550</xdr:colOff>
      <xdr:row>170</xdr:row>
      <xdr:rowOff>165100</xdr:rowOff>
    </xdr:from>
    <xdr:to>
      <xdr:col>10</xdr:col>
      <xdr:colOff>152400</xdr:colOff>
      <xdr:row>184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01FA03-5FA8-FF4C-8005-A19F3CD668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736600</xdr:colOff>
      <xdr:row>186</xdr:row>
      <xdr:rowOff>76200</xdr:rowOff>
    </xdr:from>
    <xdr:to>
      <xdr:col>7</xdr:col>
      <xdr:colOff>355600</xdr:colOff>
      <xdr:row>204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2E80DE9-FB50-484B-A7DE-D73F1DB30D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317500</xdr:colOff>
      <xdr:row>165</xdr:row>
      <xdr:rowOff>0</xdr:rowOff>
    </xdr:from>
    <xdr:to>
      <xdr:col>24</xdr:col>
      <xdr:colOff>762000</xdr:colOff>
      <xdr:row>183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6B062B9-0468-0443-9998-B2BF9DFBEE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185</xdr:row>
      <xdr:rowOff>0</xdr:rowOff>
    </xdr:from>
    <xdr:to>
      <xdr:col>24</xdr:col>
      <xdr:colOff>444500</xdr:colOff>
      <xdr:row>203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F71665F-5978-4B46-A808-BAEC9DD14B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711200</xdr:colOff>
      <xdr:row>172</xdr:row>
      <xdr:rowOff>69850</xdr:rowOff>
    </xdr:from>
    <xdr:to>
      <xdr:col>11</xdr:col>
      <xdr:colOff>330200</xdr:colOff>
      <xdr:row>185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090DF5-C4E1-284B-BD69-E14DB9A8D8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374650</xdr:colOff>
      <xdr:row>171</xdr:row>
      <xdr:rowOff>139700</xdr:rowOff>
    </xdr:from>
    <xdr:to>
      <xdr:col>11</xdr:col>
      <xdr:colOff>819150</xdr:colOff>
      <xdr:row>185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B6F8EC-233A-CF42-81C1-672B3BC19A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374650</xdr:colOff>
      <xdr:row>171</xdr:row>
      <xdr:rowOff>139700</xdr:rowOff>
    </xdr:from>
    <xdr:to>
      <xdr:col>11</xdr:col>
      <xdr:colOff>819150</xdr:colOff>
      <xdr:row>185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D99699-8FEC-9C4A-91A2-9C4D55710F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374650</xdr:colOff>
      <xdr:row>171</xdr:row>
      <xdr:rowOff>139700</xdr:rowOff>
    </xdr:from>
    <xdr:to>
      <xdr:col>11</xdr:col>
      <xdr:colOff>819150</xdr:colOff>
      <xdr:row>185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C059F3-C5DA-5941-90FB-C968CCC1F4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</xdr:colOff>
      <xdr:row>171</xdr:row>
      <xdr:rowOff>127000</xdr:rowOff>
    </xdr:from>
    <xdr:to>
      <xdr:col>11</xdr:col>
      <xdr:colOff>450850</xdr:colOff>
      <xdr:row>185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7D082BB-6411-4B4A-BC7C-9DE47C4445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438150</xdr:colOff>
      <xdr:row>173</xdr:row>
      <xdr:rowOff>6350</xdr:rowOff>
    </xdr:from>
    <xdr:to>
      <xdr:col>11</xdr:col>
      <xdr:colOff>57150</xdr:colOff>
      <xdr:row>186</xdr:row>
      <xdr:rowOff>107950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91EB684-8B76-3C49-A2AB-C134E086B8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762000</xdr:colOff>
      <xdr:row>171</xdr:row>
      <xdr:rowOff>57150</xdr:rowOff>
    </xdr:from>
    <xdr:to>
      <xdr:col>11</xdr:col>
      <xdr:colOff>381000</xdr:colOff>
      <xdr:row>184</xdr:row>
      <xdr:rowOff>158750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3234E35-C090-3E4B-8901-F2E9E622F9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374650</xdr:colOff>
      <xdr:row>170</xdr:row>
      <xdr:rowOff>139700</xdr:rowOff>
    </xdr:from>
    <xdr:to>
      <xdr:col>11</xdr:col>
      <xdr:colOff>819150</xdr:colOff>
      <xdr:row>184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BB8694-7508-9042-B6A0-DAE6D92CC7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374650</xdr:colOff>
      <xdr:row>170</xdr:row>
      <xdr:rowOff>139700</xdr:rowOff>
    </xdr:from>
    <xdr:to>
      <xdr:col>11</xdr:col>
      <xdr:colOff>819150</xdr:colOff>
      <xdr:row>184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030922-993D-2643-A019-0BD6D148FC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165100</xdr:colOff>
      <xdr:row>39</xdr:row>
      <xdr:rowOff>63500</xdr:rowOff>
    </xdr:from>
    <xdr:to>
      <xdr:col>13</xdr:col>
      <xdr:colOff>609600</xdr:colOff>
      <xdr:row>52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369C5A-5C7F-E24F-B08C-FC069EFFC9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419100</xdr:colOff>
      <xdr:row>39</xdr:row>
      <xdr:rowOff>88900</xdr:rowOff>
    </xdr:from>
    <xdr:to>
      <xdr:col>21</xdr:col>
      <xdr:colOff>38100</xdr:colOff>
      <xdr:row>52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69C3E40-56C6-9F4E-B2F7-8AD351E25D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762000</xdr:colOff>
      <xdr:row>55</xdr:row>
      <xdr:rowOff>177800</xdr:rowOff>
    </xdr:from>
    <xdr:to>
      <xdr:col>8</xdr:col>
      <xdr:colOff>215900</xdr:colOff>
      <xdr:row>69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0E15DD4-CDF6-DB42-909A-8A9D0D2339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56</xdr:row>
      <xdr:rowOff>0</xdr:rowOff>
    </xdr:from>
    <xdr:to>
      <xdr:col>14</xdr:col>
      <xdr:colOff>279400</xdr:colOff>
      <xdr:row>69</xdr:row>
      <xdr:rowOff>63500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E1044A6-9A2D-944E-8E70-DABD1D328F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56</xdr:row>
      <xdr:rowOff>0</xdr:rowOff>
    </xdr:from>
    <xdr:to>
      <xdr:col>20</xdr:col>
      <xdr:colOff>279400</xdr:colOff>
      <xdr:row>69</xdr:row>
      <xdr:rowOff>63500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74D2889-E82E-3341-9605-2DE967D936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571500</xdr:colOff>
      <xdr:row>39</xdr:row>
      <xdr:rowOff>38100</xdr:rowOff>
    </xdr:from>
    <xdr:to>
      <xdr:col>7</xdr:col>
      <xdr:colOff>190500</xdr:colOff>
      <xdr:row>52</xdr:row>
      <xdr:rowOff>101600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357F3B8-DC10-C047-A022-0BF6ACD447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736600</xdr:colOff>
      <xdr:row>26</xdr:row>
      <xdr:rowOff>38100</xdr:rowOff>
    </xdr:from>
    <xdr:to>
      <xdr:col>25</xdr:col>
      <xdr:colOff>806450</xdr:colOff>
      <xdr:row>37</xdr:row>
      <xdr:rowOff>12700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A84405A-0EA1-5A4A-8A3C-76B1BB9BB2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127000</xdr:colOff>
      <xdr:row>0</xdr:row>
      <xdr:rowOff>139700</xdr:rowOff>
    </xdr:from>
    <xdr:to>
      <xdr:col>19</xdr:col>
      <xdr:colOff>565150</xdr:colOff>
      <xdr:row>11</xdr:row>
      <xdr:rowOff>152400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8C1F963-E4D2-3A40-82EE-240F39798B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27</xdr:col>
      <xdr:colOff>635000</xdr:colOff>
      <xdr:row>29</xdr:row>
      <xdr:rowOff>63500</xdr:rowOff>
    </xdr:from>
    <xdr:to>
      <xdr:col>31</xdr:col>
      <xdr:colOff>698500</xdr:colOff>
      <xdr:row>42</xdr:row>
      <xdr:rowOff>38100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43096182-33B7-C44C-881D-E61EFFF840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27</xdr:col>
      <xdr:colOff>660400</xdr:colOff>
      <xdr:row>42</xdr:row>
      <xdr:rowOff>152400</xdr:rowOff>
    </xdr:from>
    <xdr:to>
      <xdr:col>31</xdr:col>
      <xdr:colOff>647700</xdr:colOff>
      <xdr:row>53</xdr:row>
      <xdr:rowOff>114300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E893A27B-0D5A-6E4E-993F-167375D9BA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28</xdr:col>
      <xdr:colOff>0</xdr:colOff>
      <xdr:row>55</xdr:row>
      <xdr:rowOff>0</xdr:rowOff>
    </xdr:from>
    <xdr:to>
      <xdr:col>31</xdr:col>
      <xdr:colOff>812800</xdr:colOff>
      <xdr:row>65</xdr:row>
      <xdr:rowOff>165100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1040F247-DA65-D64A-BC80-8A039F775C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33</xdr:col>
      <xdr:colOff>279400</xdr:colOff>
      <xdr:row>57</xdr:row>
      <xdr:rowOff>88900</xdr:rowOff>
    </xdr:from>
    <xdr:to>
      <xdr:col>37</xdr:col>
      <xdr:colOff>127000</xdr:colOff>
      <xdr:row>71</xdr:row>
      <xdr:rowOff>190500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AAAF3FAA-C50F-9D48-940D-83D1F545FD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37</xdr:col>
      <xdr:colOff>469900</xdr:colOff>
      <xdr:row>57</xdr:row>
      <xdr:rowOff>76200</xdr:rowOff>
    </xdr:from>
    <xdr:to>
      <xdr:col>41</xdr:col>
      <xdr:colOff>520700</xdr:colOff>
      <xdr:row>71</xdr:row>
      <xdr:rowOff>177800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99DB815D-43FB-114B-839D-427A1858FD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19</xdr:col>
      <xdr:colOff>774700</xdr:colOff>
      <xdr:row>0</xdr:row>
      <xdr:rowOff>114300</xdr:rowOff>
    </xdr:from>
    <xdr:to>
      <xdr:col>23</xdr:col>
      <xdr:colOff>387350</xdr:colOff>
      <xdr:row>11</xdr:row>
      <xdr:rowOff>127000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9DA6F25D-6BAA-314E-9FD5-9116DBECC8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23</xdr:col>
      <xdr:colOff>647700</xdr:colOff>
      <xdr:row>0</xdr:row>
      <xdr:rowOff>127000</xdr:rowOff>
    </xdr:from>
    <xdr:to>
      <xdr:col>27</xdr:col>
      <xdr:colOff>260350</xdr:colOff>
      <xdr:row>11</xdr:row>
      <xdr:rowOff>139700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0264BE20-AD1C-CB45-A48B-50612E85E2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12</xdr:col>
      <xdr:colOff>660400</xdr:colOff>
      <xdr:row>98</xdr:row>
      <xdr:rowOff>0</xdr:rowOff>
    </xdr:from>
    <xdr:to>
      <xdr:col>17</xdr:col>
      <xdr:colOff>88900</xdr:colOff>
      <xdr:row>110</xdr:row>
      <xdr:rowOff>190500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71536B3-2310-2D4C-BE49-4128CBD1C9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17</xdr:col>
      <xdr:colOff>660400</xdr:colOff>
      <xdr:row>97</xdr:row>
      <xdr:rowOff>38100</xdr:rowOff>
    </xdr:from>
    <xdr:to>
      <xdr:col>22</xdr:col>
      <xdr:colOff>88900</xdr:colOff>
      <xdr:row>110</xdr:row>
      <xdr:rowOff>25400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EAB724D1-2032-3B4B-8021-1A2BBDC4EA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22</xdr:col>
      <xdr:colOff>355600</xdr:colOff>
      <xdr:row>98</xdr:row>
      <xdr:rowOff>38100</xdr:rowOff>
    </xdr:from>
    <xdr:to>
      <xdr:col>26</xdr:col>
      <xdr:colOff>609600</xdr:colOff>
      <xdr:row>111</xdr:row>
      <xdr:rowOff>25400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9A776ABC-6C98-0C41-AC07-3EB5444F51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12</xdr:col>
      <xdr:colOff>596900</xdr:colOff>
      <xdr:row>112</xdr:row>
      <xdr:rowOff>63500</xdr:rowOff>
    </xdr:from>
    <xdr:to>
      <xdr:col>17</xdr:col>
      <xdr:colOff>25400</xdr:colOff>
      <xdr:row>126</xdr:row>
      <xdr:rowOff>50800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B66F710C-9ADA-DF49-937E-EBEA1D0A2C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17</xdr:col>
      <xdr:colOff>215900</xdr:colOff>
      <xdr:row>110</xdr:row>
      <xdr:rowOff>88900</xdr:rowOff>
    </xdr:from>
    <xdr:to>
      <xdr:col>22</xdr:col>
      <xdr:colOff>660400</xdr:colOff>
      <xdr:row>129</xdr:row>
      <xdr:rowOff>88900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F01BFDA1-4706-D84B-84C1-96A62FFC90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26</xdr:col>
      <xdr:colOff>571500</xdr:colOff>
      <xdr:row>111</xdr:row>
      <xdr:rowOff>0</xdr:rowOff>
    </xdr:from>
    <xdr:to>
      <xdr:col>31</xdr:col>
      <xdr:colOff>0</xdr:colOff>
      <xdr:row>124</xdr:row>
      <xdr:rowOff>190500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7A72A1E5-09B9-6846-A2E0-909899361D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15</xdr:col>
      <xdr:colOff>165100</xdr:colOff>
      <xdr:row>129</xdr:row>
      <xdr:rowOff>146050</xdr:rowOff>
    </xdr:from>
    <xdr:to>
      <xdr:col>20</xdr:col>
      <xdr:colOff>609600</xdr:colOff>
      <xdr:row>147</xdr:row>
      <xdr:rowOff>146050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C699435-8FC2-B94D-B901-4ABBFDCF6E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9</xdr:col>
      <xdr:colOff>330200</xdr:colOff>
      <xdr:row>129</xdr:row>
      <xdr:rowOff>50800</xdr:rowOff>
    </xdr:from>
    <xdr:to>
      <xdr:col>14</xdr:col>
      <xdr:colOff>774700</xdr:colOff>
      <xdr:row>147</xdr:row>
      <xdr:rowOff>50800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1434F3D9-E13C-CA4E-BF82-B6F66F5989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</xdr:col>
      <xdr:colOff>228600</xdr:colOff>
      <xdr:row>162</xdr:row>
      <xdr:rowOff>12700</xdr:rowOff>
    </xdr:from>
    <xdr:to>
      <xdr:col>6</xdr:col>
      <xdr:colOff>584200</xdr:colOff>
      <xdr:row>176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EF4F6DF-60C3-4543-9E98-52C474BE1A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24</xdr:col>
      <xdr:colOff>622300</xdr:colOff>
      <xdr:row>163</xdr:row>
      <xdr:rowOff>190500</xdr:rowOff>
    </xdr:from>
    <xdr:to>
      <xdr:col>30</xdr:col>
      <xdr:colOff>241300</xdr:colOff>
      <xdr:row>181</xdr:row>
      <xdr:rowOff>127000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D85EA7A1-06FD-B744-B12B-207D8EA866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</xdr:col>
      <xdr:colOff>241300</xdr:colOff>
      <xdr:row>178</xdr:row>
      <xdr:rowOff>12700</xdr:rowOff>
    </xdr:from>
    <xdr:to>
      <xdr:col>6</xdr:col>
      <xdr:colOff>571500</xdr:colOff>
      <xdr:row>192</xdr:row>
      <xdr:rowOff>139700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A7000612-CDFC-5447-B1B5-1305AF3764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8</xdr:col>
      <xdr:colOff>38100</xdr:colOff>
      <xdr:row>184</xdr:row>
      <xdr:rowOff>25400</xdr:rowOff>
    </xdr:from>
    <xdr:to>
      <xdr:col>15</xdr:col>
      <xdr:colOff>152400</xdr:colOff>
      <xdr:row>208</xdr:row>
      <xdr:rowOff>152400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78A19020-FBA3-7349-BE5F-BCE3DEEDD8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27</xdr:col>
      <xdr:colOff>419100</xdr:colOff>
      <xdr:row>70</xdr:row>
      <xdr:rowOff>190500</xdr:rowOff>
    </xdr:from>
    <xdr:to>
      <xdr:col>33</xdr:col>
      <xdr:colOff>38100</xdr:colOff>
      <xdr:row>88</xdr:row>
      <xdr:rowOff>190500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BA84D52C-C10A-4548-AA6A-AA0B245B0A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349250</xdr:colOff>
      <xdr:row>188</xdr:row>
      <xdr:rowOff>127000</xdr:rowOff>
    </xdr:from>
    <xdr:to>
      <xdr:col>21</xdr:col>
      <xdr:colOff>190500</xdr:colOff>
      <xdr:row>204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AF5B403-AC87-FE40-99A1-9C7E999BCA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425450</xdr:colOff>
      <xdr:row>190</xdr:row>
      <xdr:rowOff>152400</xdr:rowOff>
    </xdr:from>
    <xdr:to>
      <xdr:col>5</xdr:col>
      <xdr:colOff>565150</xdr:colOff>
      <xdr:row>208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B873904-97FE-AC4D-9752-8E769E2578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330200</xdr:colOff>
      <xdr:row>174</xdr:row>
      <xdr:rowOff>38100</xdr:rowOff>
    </xdr:from>
    <xdr:to>
      <xdr:col>10</xdr:col>
      <xdr:colOff>685800</xdr:colOff>
      <xdr:row>189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61705DA-815B-E54F-8B20-649EFF302B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495300</xdr:colOff>
      <xdr:row>205</xdr:row>
      <xdr:rowOff>101600</xdr:rowOff>
    </xdr:from>
    <xdr:to>
      <xdr:col>21</xdr:col>
      <xdr:colOff>336550</xdr:colOff>
      <xdr:row>221</xdr:row>
      <xdr:rowOff>25400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7879F5C-17B9-494B-9500-C8AF691884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44450</xdr:colOff>
      <xdr:row>13</xdr:row>
      <xdr:rowOff>158750</xdr:rowOff>
    </xdr:from>
    <xdr:to>
      <xdr:col>7</xdr:col>
      <xdr:colOff>38100</xdr:colOff>
      <xdr:row>30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23077A4-90D7-D247-A477-C72CDB3905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48</xdr:col>
      <xdr:colOff>641350</xdr:colOff>
      <xdr:row>8</xdr:row>
      <xdr:rowOff>120650</xdr:rowOff>
    </xdr:from>
    <xdr:to>
      <xdr:col>54</xdr:col>
      <xdr:colOff>101600</xdr:colOff>
      <xdr:row>25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A9E331-3452-1C4F-8BF2-EC682431FF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49</xdr:col>
      <xdr:colOff>260350</xdr:colOff>
      <xdr:row>26</xdr:row>
      <xdr:rowOff>196850</xdr:rowOff>
    </xdr:from>
    <xdr:to>
      <xdr:col>54</xdr:col>
      <xdr:colOff>704850</xdr:colOff>
      <xdr:row>40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8AD72FE-DC13-9546-A2C3-D5B0904EAD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49</xdr:col>
      <xdr:colOff>0</xdr:colOff>
      <xdr:row>75</xdr:row>
      <xdr:rowOff>0</xdr:rowOff>
    </xdr:from>
    <xdr:to>
      <xdr:col>54</xdr:col>
      <xdr:colOff>285750</xdr:colOff>
      <xdr:row>91</xdr:row>
      <xdr:rowOff>107950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C7265B5-CE84-7A4C-851D-A26E289926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49</xdr:col>
      <xdr:colOff>0</xdr:colOff>
      <xdr:row>148</xdr:row>
      <xdr:rowOff>0</xdr:rowOff>
    </xdr:from>
    <xdr:to>
      <xdr:col>54</xdr:col>
      <xdr:colOff>285750</xdr:colOff>
      <xdr:row>164</xdr:row>
      <xdr:rowOff>107950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9F32F77-CE67-9940-96EC-A28036956A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49</xdr:col>
      <xdr:colOff>0</xdr:colOff>
      <xdr:row>221</xdr:row>
      <xdr:rowOff>0</xdr:rowOff>
    </xdr:from>
    <xdr:to>
      <xdr:col>54</xdr:col>
      <xdr:colOff>285750</xdr:colOff>
      <xdr:row>237</xdr:row>
      <xdr:rowOff>107950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005338C-AB15-AC47-AA9A-1B336D6EE6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565150</xdr:colOff>
      <xdr:row>172</xdr:row>
      <xdr:rowOff>152400</xdr:rowOff>
    </xdr:from>
    <xdr:to>
      <xdr:col>9</xdr:col>
      <xdr:colOff>812800</xdr:colOff>
      <xdr:row>186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91EC3D-DCEA-1948-8B9A-20C2832865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228600</xdr:colOff>
      <xdr:row>186</xdr:row>
      <xdr:rowOff>76200</xdr:rowOff>
    </xdr:from>
    <xdr:to>
      <xdr:col>6</xdr:col>
      <xdr:colOff>673100</xdr:colOff>
      <xdr:row>204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632E9FA-6E6B-D14C-BC6E-37AA5995BF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565150</xdr:colOff>
      <xdr:row>172</xdr:row>
      <xdr:rowOff>152400</xdr:rowOff>
    </xdr:from>
    <xdr:to>
      <xdr:col>9</xdr:col>
      <xdr:colOff>812800</xdr:colOff>
      <xdr:row>186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02829D-E581-B646-87CE-860F1E8A8D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228600</xdr:colOff>
      <xdr:row>186</xdr:row>
      <xdr:rowOff>76200</xdr:rowOff>
    </xdr:from>
    <xdr:to>
      <xdr:col>6</xdr:col>
      <xdr:colOff>673100</xdr:colOff>
      <xdr:row>204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3B0919C-E80B-1A4B-BDB1-88B0212112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381000</xdr:colOff>
      <xdr:row>154</xdr:row>
      <xdr:rowOff>133350</xdr:rowOff>
    </xdr:from>
    <xdr:to>
      <xdr:col>25</xdr:col>
      <xdr:colOff>533400</xdr:colOff>
      <xdr:row>171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A36F546-77E3-A04D-8C00-45AE98FB60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495300</xdr:colOff>
      <xdr:row>200</xdr:row>
      <xdr:rowOff>101600</xdr:rowOff>
    </xdr:from>
    <xdr:to>
      <xdr:col>21</xdr:col>
      <xdr:colOff>336550</xdr:colOff>
      <xdr:row>216</xdr:row>
      <xdr:rowOff>25400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1AA51B9-2939-D244-B655-109FB13E6E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0</xdr:colOff>
      <xdr:row>198</xdr:row>
      <xdr:rowOff>88900</xdr:rowOff>
    </xdr:from>
    <xdr:to>
      <xdr:col>34</xdr:col>
      <xdr:colOff>666750</xdr:colOff>
      <xdr:row>214</xdr:row>
      <xdr:rowOff>38100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75FE504-72A9-CB42-BEA8-79246809F4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920750</xdr:colOff>
      <xdr:row>172</xdr:row>
      <xdr:rowOff>38100</xdr:rowOff>
    </xdr:from>
    <xdr:to>
      <xdr:col>12</xdr:col>
      <xdr:colOff>133350</xdr:colOff>
      <xdr:row>185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DA514B-BDE0-5949-B363-9FF04F5AEF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495300</xdr:colOff>
      <xdr:row>204</xdr:row>
      <xdr:rowOff>101600</xdr:rowOff>
    </xdr:from>
    <xdr:to>
      <xdr:col>21</xdr:col>
      <xdr:colOff>336550</xdr:colOff>
      <xdr:row>220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071392-A27F-C643-84F8-7B19F98D1E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0</xdr:colOff>
      <xdr:row>202</xdr:row>
      <xdr:rowOff>88900</xdr:rowOff>
    </xdr:from>
    <xdr:to>
      <xdr:col>34</xdr:col>
      <xdr:colOff>666750</xdr:colOff>
      <xdr:row>218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9C9D517-C5AB-4744-8F56-0101F8E42C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838200</xdr:colOff>
      <xdr:row>180</xdr:row>
      <xdr:rowOff>69850</xdr:rowOff>
    </xdr:from>
    <xdr:to>
      <xdr:col>10</xdr:col>
      <xdr:colOff>698500</xdr:colOff>
      <xdr:row>193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53825FF-6B35-C541-AD62-66B4817C90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419100</xdr:colOff>
      <xdr:row>164</xdr:row>
      <xdr:rowOff>38100</xdr:rowOff>
    </xdr:from>
    <xdr:to>
      <xdr:col>19</xdr:col>
      <xdr:colOff>406400</xdr:colOff>
      <xdr:row>177</xdr:row>
      <xdr:rowOff>139700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99FE4AC-83D6-4B48-A3D9-99C1F8A49F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361950</xdr:colOff>
      <xdr:row>177</xdr:row>
      <xdr:rowOff>101600</xdr:rowOff>
    </xdr:from>
    <xdr:to>
      <xdr:col>25</xdr:col>
      <xdr:colOff>806450</xdr:colOff>
      <xdr:row>195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D7589DD-24AD-F946-9129-56D24EB473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247650</xdr:colOff>
      <xdr:row>178</xdr:row>
      <xdr:rowOff>177800</xdr:rowOff>
    </xdr:from>
    <xdr:to>
      <xdr:col>9</xdr:col>
      <xdr:colOff>692150</xdr:colOff>
      <xdr:row>192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E64E250-3047-874C-9E4D-572E163AE4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400050</xdr:colOff>
      <xdr:row>172</xdr:row>
      <xdr:rowOff>139700</xdr:rowOff>
    </xdr:from>
    <xdr:to>
      <xdr:col>11</xdr:col>
      <xdr:colOff>19050</xdr:colOff>
      <xdr:row>186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446B9F-BA62-F446-ADE6-5B102BD79C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177800</xdr:colOff>
      <xdr:row>172</xdr:row>
      <xdr:rowOff>57150</xdr:rowOff>
    </xdr:from>
    <xdr:to>
      <xdr:col>10</xdr:col>
      <xdr:colOff>622300</xdr:colOff>
      <xdr:row>185</xdr:row>
      <xdr:rowOff>158750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88CA149-2C16-D940-B736-FC065DCD2F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4AA7D-1783-184D-AD98-FF295DC9CA6C}">
  <dimension ref="A2:Y196"/>
  <sheetViews>
    <sheetView topLeftCell="A158" workbookViewId="0">
      <selection activeCell="K190" sqref="K190"/>
    </sheetView>
  </sheetViews>
  <sheetFormatPr baseColWidth="10" defaultRowHeight="16" x14ac:dyDescent="0.2"/>
  <sheetData>
    <row r="2" spans="2:17" x14ac:dyDescent="0.2">
      <c r="B2" t="s">
        <v>0</v>
      </c>
    </row>
    <row r="5" spans="2:17" x14ac:dyDescent="0.2">
      <c r="B5" t="s">
        <v>1</v>
      </c>
    </row>
    <row r="7" spans="2:17" x14ac:dyDescent="0.2">
      <c r="B7" t="s">
        <v>27</v>
      </c>
      <c r="F7" t="s">
        <v>28</v>
      </c>
      <c r="J7" t="s">
        <v>29</v>
      </c>
      <c r="N7" t="s">
        <v>30</v>
      </c>
    </row>
    <row r="8" spans="2:17" x14ac:dyDescent="0.2">
      <c r="C8" t="s">
        <v>2</v>
      </c>
      <c r="D8" t="s">
        <v>3</v>
      </c>
      <c r="E8" t="s">
        <v>4</v>
      </c>
      <c r="G8" t="s">
        <v>2</v>
      </c>
      <c r="H8" t="s">
        <v>3</v>
      </c>
      <c r="I8" t="s">
        <v>4</v>
      </c>
      <c r="K8" t="s">
        <v>2</v>
      </c>
      <c r="L8" t="s">
        <v>3</v>
      </c>
      <c r="M8" t="s">
        <v>4</v>
      </c>
    </row>
    <row r="9" spans="2:17" x14ac:dyDescent="0.2">
      <c r="C9">
        <v>0.90907499999999997</v>
      </c>
      <c r="D9">
        <v>0.89784900000000001</v>
      </c>
      <c r="E9">
        <v>1.0732550000000001</v>
      </c>
      <c r="G9">
        <v>0.90199300000000004</v>
      </c>
      <c r="H9">
        <v>0.89060899999999998</v>
      </c>
      <c r="I9">
        <v>1.059755</v>
      </c>
      <c r="K9">
        <v>0.90100999999999998</v>
      </c>
      <c r="L9">
        <v>0.888212</v>
      </c>
      <c r="M9">
        <v>1.0620670000000001</v>
      </c>
      <c r="O9">
        <v>0.90607599999999999</v>
      </c>
      <c r="P9">
        <v>0.89432999999999996</v>
      </c>
      <c r="Q9">
        <v>1.06724</v>
      </c>
    </row>
    <row r="10" spans="2:17" x14ac:dyDescent="0.2">
      <c r="C10">
        <v>0.92907600000000001</v>
      </c>
      <c r="D10">
        <v>0.91778499999999996</v>
      </c>
      <c r="E10">
        <v>1.172776</v>
      </c>
      <c r="G10">
        <v>0.914377</v>
      </c>
      <c r="H10">
        <v>0.90112700000000001</v>
      </c>
      <c r="I10">
        <v>1.13727</v>
      </c>
      <c r="K10">
        <v>1.0047889999999999</v>
      </c>
      <c r="L10">
        <v>0.99463299999999999</v>
      </c>
      <c r="M10">
        <v>1.3096680000000001</v>
      </c>
      <c r="O10">
        <v>1.062859</v>
      </c>
      <c r="P10">
        <v>1.05758</v>
      </c>
      <c r="Q10">
        <v>1.398976</v>
      </c>
    </row>
    <row r="11" spans="2:17" x14ac:dyDescent="0.2">
      <c r="B11" t="s">
        <v>5</v>
      </c>
      <c r="C11">
        <v>2.0001000000000001E-2</v>
      </c>
      <c r="D11">
        <v>1.9935999999999999E-2</v>
      </c>
      <c r="E11">
        <v>9.9520999999999998E-2</v>
      </c>
      <c r="G11">
        <v>1.2383999999999999E-2</v>
      </c>
      <c r="H11">
        <v>1.0518E-2</v>
      </c>
      <c r="I11">
        <v>7.7515000000000001E-2</v>
      </c>
      <c r="K11">
        <v>0.103779</v>
      </c>
      <c r="L11">
        <v>0.106421</v>
      </c>
      <c r="M11">
        <v>0.24760099999999999</v>
      </c>
      <c r="O11">
        <v>0.15678300000000001</v>
      </c>
      <c r="P11">
        <v>0.16325000000000001</v>
      </c>
      <c r="Q11">
        <v>0.33173599999999998</v>
      </c>
    </row>
    <row r="12" spans="2:17" x14ac:dyDescent="0.2">
      <c r="C12">
        <v>0.89902000000000004</v>
      </c>
      <c r="D12">
        <v>0.887212</v>
      </c>
      <c r="E12">
        <v>1.062206</v>
      </c>
      <c r="G12">
        <v>0.90429899999999996</v>
      </c>
      <c r="H12">
        <v>0.89247200000000004</v>
      </c>
      <c r="I12">
        <v>1.070605</v>
      </c>
      <c r="K12">
        <v>0.90245500000000001</v>
      </c>
      <c r="L12">
        <v>0.89037500000000003</v>
      </c>
      <c r="M12">
        <v>1.0679970000000001</v>
      </c>
      <c r="O12">
        <v>0.90593100000000004</v>
      </c>
      <c r="P12">
        <v>0.89413600000000004</v>
      </c>
      <c r="Q12">
        <v>1.071037</v>
      </c>
    </row>
    <row r="13" spans="2:17" x14ac:dyDescent="0.2">
      <c r="C13">
        <v>0.91680200000000001</v>
      </c>
      <c r="D13">
        <v>0.90370099999999998</v>
      </c>
      <c r="E13">
        <v>1.147351</v>
      </c>
      <c r="G13">
        <v>0.94894699999999998</v>
      </c>
      <c r="H13">
        <v>0.93713500000000005</v>
      </c>
      <c r="I13">
        <v>1.1255139999999999</v>
      </c>
      <c r="K13">
        <v>1.0004090000000001</v>
      </c>
      <c r="L13">
        <v>0.98869799999999997</v>
      </c>
      <c r="M13">
        <v>1.422928</v>
      </c>
      <c r="O13">
        <v>1.0426359999999999</v>
      </c>
      <c r="P13">
        <v>1.0193939999999999</v>
      </c>
      <c r="Q13">
        <v>1.9384699999999999</v>
      </c>
    </row>
    <row r="14" spans="2:17" x14ac:dyDescent="0.2">
      <c r="B14" t="s">
        <v>5</v>
      </c>
      <c r="C14">
        <v>1.7781999999999999E-2</v>
      </c>
      <c r="D14">
        <v>1.6489E-2</v>
      </c>
      <c r="E14">
        <v>8.5144999999999998E-2</v>
      </c>
      <c r="G14">
        <v>4.4648E-2</v>
      </c>
      <c r="H14">
        <v>4.4663000000000001E-2</v>
      </c>
      <c r="I14">
        <v>5.4908999999999902E-2</v>
      </c>
      <c r="K14">
        <v>9.7954000000000097E-2</v>
      </c>
      <c r="L14">
        <v>9.8322999999999897E-2</v>
      </c>
      <c r="M14">
        <v>0.354931</v>
      </c>
      <c r="O14">
        <v>0.13670499999999999</v>
      </c>
      <c r="P14">
        <v>0.12525800000000001</v>
      </c>
      <c r="Q14">
        <v>0.86743300000000001</v>
      </c>
    </row>
    <row r="15" spans="2:17" x14ac:dyDescent="0.2">
      <c r="C15">
        <v>0.90839499999999995</v>
      </c>
      <c r="D15">
        <v>0.896733</v>
      </c>
      <c r="E15">
        <v>1.0696600000000001</v>
      </c>
      <c r="G15">
        <v>0.91176900000000005</v>
      </c>
      <c r="H15">
        <v>0.89998199999999995</v>
      </c>
      <c r="I15">
        <v>1.0744069999999999</v>
      </c>
      <c r="K15">
        <v>0.90038099999999999</v>
      </c>
      <c r="L15">
        <v>0.89068999999999998</v>
      </c>
      <c r="M15">
        <v>1.0691870000000001</v>
      </c>
      <c r="O15">
        <v>0.90742400000000001</v>
      </c>
      <c r="P15">
        <v>0.89590499999999995</v>
      </c>
      <c r="Q15">
        <v>1.0693870000000001</v>
      </c>
    </row>
    <row r="16" spans="2:17" x14ac:dyDescent="0.2">
      <c r="C16">
        <v>0.92467200000000005</v>
      </c>
      <c r="D16">
        <v>0.91466700000000001</v>
      </c>
      <c r="E16">
        <v>1.1201840000000001</v>
      </c>
      <c r="G16">
        <v>0.95093700000000003</v>
      </c>
      <c r="H16">
        <v>0.94226500000000002</v>
      </c>
      <c r="I16">
        <v>1.2583839999999999</v>
      </c>
      <c r="K16">
        <v>0.98644299999999996</v>
      </c>
      <c r="L16">
        <v>0.98037300000000005</v>
      </c>
      <c r="M16">
        <v>1.4376389999999999</v>
      </c>
      <c r="O16">
        <v>1.0648500000000001</v>
      </c>
      <c r="P16">
        <v>1.0721419999999999</v>
      </c>
      <c r="Q16">
        <v>1.7690380000000001</v>
      </c>
    </row>
    <row r="17" spans="2:17" x14ac:dyDescent="0.2">
      <c r="B17" t="s">
        <v>5</v>
      </c>
      <c r="C17">
        <v>1.62770000000001E-2</v>
      </c>
      <c r="D17">
        <v>1.7933999999999999E-2</v>
      </c>
      <c r="E17">
        <v>5.0523999999999999E-2</v>
      </c>
      <c r="G17">
        <v>3.9168000000000001E-2</v>
      </c>
      <c r="H17">
        <v>4.2283000000000098E-2</v>
      </c>
      <c r="I17">
        <v>0.183977</v>
      </c>
      <c r="K17">
        <v>8.6062E-2</v>
      </c>
      <c r="L17">
        <v>8.9683000000000096E-2</v>
      </c>
      <c r="M17">
        <v>0.368452</v>
      </c>
      <c r="O17">
        <v>0.15742600000000001</v>
      </c>
      <c r="P17">
        <v>0.176237</v>
      </c>
      <c r="Q17">
        <v>0.69965100000000002</v>
      </c>
    </row>
    <row r="18" spans="2:17" x14ac:dyDescent="0.2">
      <c r="C18">
        <v>0.90463400000000005</v>
      </c>
      <c r="D18">
        <v>0.89288900000000004</v>
      </c>
      <c r="E18">
        <v>1.0703149999999999</v>
      </c>
      <c r="G18">
        <v>0.90092099999999997</v>
      </c>
      <c r="H18">
        <v>0.88973899999999995</v>
      </c>
      <c r="I18">
        <v>1.0624150000000001</v>
      </c>
      <c r="K18">
        <v>0.90361100000000005</v>
      </c>
      <c r="L18">
        <v>0.89168199999999997</v>
      </c>
      <c r="M18">
        <v>1.0664610000000001</v>
      </c>
      <c r="O18">
        <v>0.90124000000000004</v>
      </c>
      <c r="P18">
        <v>0.89069200000000004</v>
      </c>
      <c r="Q18">
        <v>1.0619639999999999</v>
      </c>
    </row>
    <row r="19" spans="2:17" x14ac:dyDescent="0.2">
      <c r="C19">
        <v>0.91663099999999997</v>
      </c>
      <c r="D19">
        <v>0.90628600000000004</v>
      </c>
      <c r="E19">
        <v>1.080446</v>
      </c>
      <c r="G19">
        <v>0.91083999999999998</v>
      </c>
      <c r="H19">
        <v>0.89765799999999996</v>
      </c>
      <c r="I19">
        <v>1.084797</v>
      </c>
      <c r="K19">
        <v>0.92309200000000002</v>
      </c>
      <c r="L19">
        <v>0.91272200000000003</v>
      </c>
      <c r="M19">
        <v>1.100131</v>
      </c>
      <c r="O19">
        <v>0.93025800000000003</v>
      </c>
      <c r="P19">
        <v>0.92035100000000003</v>
      </c>
      <c r="Q19">
        <v>1.1726639999999999</v>
      </c>
    </row>
    <row r="20" spans="2:17" x14ac:dyDescent="0.2">
      <c r="B20" t="s">
        <v>5</v>
      </c>
      <c r="C20">
        <v>1.19969999999999E-2</v>
      </c>
      <c r="D20">
        <v>1.3396999999999999E-2</v>
      </c>
      <c r="E20">
        <v>1.01310000000001E-2</v>
      </c>
      <c r="G20">
        <v>9.9190000000000094E-3</v>
      </c>
      <c r="H20">
        <v>7.9190000000000094E-3</v>
      </c>
      <c r="I20">
        <v>2.2381999999999899E-2</v>
      </c>
      <c r="K20">
        <v>1.9480999999999998E-2</v>
      </c>
      <c r="L20">
        <v>2.10400000000001E-2</v>
      </c>
      <c r="M20">
        <v>3.3669999999999901E-2</v>
      </c>
      <c r="O20">
        <v>2.9017999999999999E-2</v>
      </c>
      <c r="P20">
        <v>2.9659000000000001E-2</v>
      </c>
      <c r="Q20">
        <v>0.11070000000000001</v>
      </c>
    </row>
    <row r="21" spans="2:17" x14ac:dyDescent="0.2">
      <c r="C21">
        <v>0.90824099999999997</v>
      </c>
      <c r="D21">
        <v>0.89640900000000001</v>
      </c>
      <c r="E21">
        <v>1.073601</v>
      </c>
      <c r="G21">
        <v>0.90580499999999997</v>
      </c>
      <c r="H21">
        <v>0.89469900000000002</v>
      </c>
      <c r="I21">
        <v>1.067949</v>
      </c>
      <c r="K21">
        <v>0.89554400000000001</v>
      </c>
      <c r="L21">
        <v>0.88344100000000003</v>
      </c>
      <c r="M21">
        <v>1.057542</v>
      </c>
      <c r="O21">
        <v>0.90241899999999997</v>
      </c>
      <c r="P21">
        <v>0.89093100000000003</v>
      </c>
      <c r="Q21">
        <v>1.068419</v>
      </c>
    </row>
    <row r="22" spans="2:17" x14ac:dyDescent="0.2">
      <c r="C22">
        <v>0.92573000000000005</v>
      </c>
      <c r="D22">
        <v>0.91264199999999995</v>
      </c>
      <c r="E22">
        <v>1.1320269999999999</v>
      </c>
      <c r="G22">
        <v>0.94740500000000005</v>
      </c>
      <c r="H22">
        <v>0.93474999999999997</v>
      </c>
      <c r="I22">
        <v>1.1367480000000001</v>
      </c>
      <c r="K22">
        <v>1.004623</v>
      </c>
      <c r="L22">
        <v>0.99505299999999997</v>
      </c>
      <c r="M22">
        <v>1.2849459999999999</v>
      </c>
      <c r="O22">
        <v>0.93739899999999998</v>
      </c>
      <c r="P22">
        <v>0.92937499999999995</v>
      </c>
      <c r="Q22">
        <v>1.179948</v>
      </c>
    </row>
    <row r="23" spans="2:17" x14ac:dyDescent="0.2">
      <c r="B23" t="s">
        <v>5</v>
      </c>
      <c r="C23">
        <v>1.7489000000000102E-2</v>
      </c>
      <c r="D23">
        <v>1.62329999999999E-2</v>
      </c>
      <c r="E23">
        <v>5.8425999999999902E-2</v>
      </c>
      <c r="G23">
        <v>4.1600000000000102E-2</v>
      </c>
      <c r="H23">
        <v>4.0050999999999899E-2</v>
      </c>
      <c r="I23">
        <v>6.8799000000000096E-2</v>
      </c>
      <c r="K23">
        <v>0.109079</v>
      </c>
      <c r="L23">
        <v>0.111612</v>
      </c>
      <c r="M23">
        <v>0.227404</v>
      </c>
      <c r="O23">
        <v>3.4979999999999997E-2</v>
      </c>
      <c r="P23">
        <v>3.8443999999999902E-2</v>
      </c>
      <c r="Q23">
        <v>0.111529</v>
      </c>
    </row>
    <row r="24" spans="2:17" x14ac:dyDescent="0.2">
      <c r="C24">
        <v>0.90209099999999998</v>
      </c>
      <c r="D24">
        <v>0.89046000000000003</v>
      </c>
      <c r="E24">
        <v>1.0677650000000001</v>
      </c>
      <c r="G24">
        <v>0.90507300000000002</v>
      </c>
      <c r="H24">
        <v>0.89392099999999997</v>
      </c>
      <c r="I24">
        <v>1.069504</v>
      </c>
      <c r="K24">
        <v>0.90891299999999997</v>
      </c>
      <c r="L24">
        <v>0.89688900000000005</v>
      </c>
      <c r="M24">
        <v>1.0688660000000001</v>
      </c>
      <c r="O24">
        <v>0.90460600000000002</v>
      </c>
      <c r="P24">
        <v>0.89478500000000005</v>
      </c>
      <c r="Q24">
        <v>1.0699590000000001</v>
      </c>
    </row>
    <row r="25" spans="2:17" x14ac:dyDescent="0.2">
      <c r="C25">
        <v>0.92119899999999999</v>
      </c>
      <c r="D25">
        <v>0.90788599999999997</v>
      </c>
      <c r="E25">
        <v>1.101062</v>
      </c>
      <c r="G25">
        <v>0.95114200000000004</v>
      </c>
      <c r="H25">
        <v>0.94442800000000005</v>
      </c>
      <c r="I25">
        <v>1.294367</v>
      </c>
      <c r="K25">
        <v>1.0023869999999999</v>
      </c>
      <c r="L25">
        <v>0.99778</v>
      </c>
      <c r="M25">
        <v>1.26546</v>
      </c>
      <c r="O25">
        <v>0.93422400000000005</v>
      </c>
      <c r="P25">
        <v>0.92461899999999997</v>
      </c>
      <c r="Q25">
        <v>1.1124339999999999</v>
      </c>
    </row>
    <row r="26" spans="2:17" x14ac:dyDescent="0.2">
      <c r="C26">
        <v>1.9108E-2</v>
      </c>
      <c r="D26">
        <v>1.74259999999999E-2</v>
      </c>
      <c r="E26">
        <v>3.3296999999999903E-2</v>
      </c>
      <c r="G26">
        <v>4.6068999999999999E-2</v>
      </c>
      <c r="H26">
        <v>5.05070000000001E-2</v>
      </c>
      <c r="I26">
        <v>0.22486300000000001</v>
      </c>
      <c r="K26">
        <v>9.3473999999999904E-2</v>
      </c>
      <c r="L26">
        <v>0.10089099999999999</v>
      </c>
      <c r="M26">
        <v>0.19659399999999999</v>
      </c>
      <c r="O26">
        <v>2.9617999999999998E-2</v>
      </c>
      <c r="P26">
        <v>2.9833999999999899E-2</v>
      </c>
      <c r="Q26">
        <v>4.2474999999999999E-2</v>
      </c>
    </row>
    <row r="27" spans="2:17" x14ac:dyDescent="0.2">
      <c r="C27">
        <v>0.90317499999999995</v>
      </c>
      <c r="D27">
        <v>0.89162200000000003</v>
      </c>
      <c r="E27">
        <v>1.0695049999999999</v>
      </c>
      <c r="G27">
        <v>0.90890599999999999</v>
      </c>
      <c r="H27">
        <v>0.89702000000000004</v>
      </c>
      <c r="I27">
        <v>1.073815</v>
      </c>
      <c r="K27">
        <v>0.90968400000000005</v>
      </c>
      <c r="L27">
        <v>0.896976</v>
      </c>
      <c r="M27">
        <v>1.0827659999999999</v>
      </c>
      <c r="O27">
        <v>0.90347900000000003</v>
      </c>
      <c r="P27">
        <v>0.89460700000000004</v>
      </c>
      <c r="Q27">
        <v>1.069706</v>
      </c>
    </row>
    <row r="28" spans="2:17" x14ac:dyDescent="0.2">
      <c r="C28">
        <v>0.90826700000000005</v>
      </c>
      <c r="D28">
        <v>0.89645900000000001</v>
      </c>
      <c r="E28">
        <v>1.0774889999999999</v>
      </c>
      <c r="G28">
        <v>0.95461099999999999</v>
      </c>
      <c r="H28">
        <v>0.94274500000000006</v>
      </c>
      <c r="I28">
        <v>1.1907829999999999</v>
      </c>
      <c r="K28">
        <v>0.99163999999999997</v>
      </c>
      <c r="L28">
        <v>0.97813700000000003</v>
      </c>
      <c r="M28">
        <v>1.3837759999999999</v>
      </c>
      <c r="O28">
        <v>0.9385</v>
      </c>
      <c r="P28">
        <v>0.93557400000000002</v>
      </c>
      <c r="Q28">
        <v>1.119421</v>
      </c>
    </row>
    <row r="29" spans="2:17" x14ac:dyDescent="0.2">
      <c r="C29">
        <v>5.0920000000000999E-3</v>
      </c>
      <c r="D29">
        <v>4.8369999999999802E-3</v>
      </c>
      <c r="E29">
        <v>7.9839999999999894E-3</v>
      </c>
      <c r="G29">
        <v>4.5705000000000003E-2</v>
      </c>
      <c r="H29">
        <v>4.5725000000000002E-2</v>
      </c>
      <c r="I29">
        <v>0.116968</v>
      </c>
      <c r="K29">
        <v>8.1955999999999904E-2</v>
      </c>
      <c r="L29">
        <v>8.1160999999999997E-2</v>
      </c>
      <c r="M29">
        <v>0.30101</v>
      </c>
      <c r="O29">
        <v>3.5020999999999997E-2</v>
      </c>
      <c r="P29">
        <v>4.0967000000000003E-2</v>
      </c>
      <c r="Q29">
        <v>4.9715000000000002E-2</v>
      </c>
    </row>
    <row r="30" spans="2:17" x14ac:dyDescent="0.2">
      <c r="C30">
        <v>0.90142800000000001</v>
      </c>
      <c r="D30">
        <v>0.89015699999999998</v>
      </c>
      <c r="E30">
        <v>1.0623130000000001</v>
      </c>
      <c r="G30">
        <v>0.90941899999999998</v>
      </c>
      <c r="H30">
        <v>0.89751800000000004</v>
      </c>
      <c r="I30">
        <v>1.0700719999999999</v>
      </c>
      <c r="K30">
        <v>0.90097000000000005</v>
      </c>
      <c r="L30">
        <v>0.89013200000000003</v>
      </c>
      <c r="M30">
        <v>1.0666739999999999</v>
      </c>
      <c r="O30">
        <v>0.905636</v>
      </c>
      <c r="P30">
        <v>0.89519700000000002</v>
      </c>
      <c r="Q30">
        <v>1.069555</v>
      </c>
    </row>
    <row r="31" spans="2:17" x14ac:dyDescent="0.2">
      <c r="C31">
        <v>0.91728399999999999</v>
      </c>
      <c r="D31">
        <v>0.90569699999999997</v>
      </c>
      <c r="E31">
        <v>1.1812959999999999</v>
      </c>
      <c r="G31">
        <v>0.95125700000000002</v>
      </c>
      <c r="H31">
        <v>0.93344199999999999</v>
      </c>
      <c r="I31">
        <v>1.1896929999999999</v>
      </c>
      <c r="K31">
        <v>0.924238</v>
      </c>
      <c r="L31">
        <v>0.91165799999999997</v>
      </c>
      <c r="M31">
        <v>1.099809</v>
      </c>
      <c r="O31">
        <v>1.06738</v>
      </c>
      <c r="P31">
        <v>1.063321</v>
      </c>
      <c r="Q31">
        <v>1.3758109999999999</v>
      </c>
    </row>
    <row r="32" spans="2:17" x14ac:dyDescent="0.2">
      <c r="C32">
        <v>1.5855999999999999E-2</v>
      </c>
      <c r="D32">
        <v>1.554E-2</v>
      </c>
      <c r="E32">
        <v>0.11898300000000001</v>
      </c>
      <c r="G32">
        <v>4.1838E-2</v>
      </c>
      <c r="H32">
        <v>3.5923999999999998E-2</v>
      </c>
      <c r="I32">
        <v>0.11962100000000001</v>
      </c>
      <c r="K32">
        <v>2.3268E-2</v>
      </c>
      <c r="L32">
        <v>2.1525999999999899E-2</v>
      </c>
      <c r="M32">
        <v>3.3135000000000102E-2</v>
      </c>
      <c r="O32">
        <v>0.161744</v>
      </c>
      <c r="P32">
        <v>0.168124</v>
      </c>
      <c r="Q32">
        <v>0.30625599999999997</v>
      </c>
    </row>
    <row r="33" spans="2:17" x14ac:dyDescent="0.2">
      <c r="C33">
        <v>0.90687399999999996</v>
      </c>
      <c r="D33">
        <v>0.895459</v>
      </c>
      <c r="E33">
        <v>1.0704819999999999</v>
      </c>
      <c r="G33">
        <v>0.90695800000000004</v>
      </c>
      <c r="H33">
        <v>0.89468599999999998</v>
      </c>
      <c r="I33">
        <v>1.0679959999999999</v>
      </c>
      <c r="K33">
        <v>0.90751099999999996</v>
      </c>
      <c r="L33">
        <v>0.89561299999999999</v>
      </c>
      <c r="M33">
        <v>1.073056</v>
      </c>
      <c r="O33">
        <v>0.90329700000000002</v>
      </c>
      <c r="P33">
        <v>0.89161400000000002</v>
      </c>
      <c r="Q33">
        <v>1.0637650000000001</v>
      </c>
    </row>
    <row r="34" spans="2:17" x14ac:dyDescent="0.2">
      <c r="C34">
        <v>0.91524000000000005</v>
      </c>
      <c r="D34">
        <v>0.90317499999999995</v>
      </c>
      <c r="E34">
        <v>1.091469</v>
      </c>
      <c r="G34">
        <v>0.95399900000000004</v>
      </c>
      <c r="H34">
        <v>0.946129</v>
      </c>
      <c r="I34">
        <v>1.2818449999999999</v>
      </c>
      <c r="K34">
        <v>1.013058</v>
      </c>
      <c r="L34">
        <v>1.000246</v>
      </c>
      <c r="M34">
        <v>1.5752619999999999</v>
      </c>
      <c r="O34">
        <v>1.0428729999999999</v>
      </c>
      <c r="P34">
        <v>1.0279670000000001</v>
      </c>
      <c r="Q34">
        <v>1.7395449999999999</v>
      </c>
    </row>
    <row r="35" spans="2:17" x14ac:dyDescent="0.2">
      <c r="C35">
        <v>8.3660000000001008E-3</v>
      </c>
      <c r="D35">
        <v>7.7159999999999503E-3</v>
      </c>
      <c r="E35">
        <v>2.0987000000000099E-2</v>
      </c>
      <c r="G35">
        <v>4.7040999999999999E-2</v>
      </c>
      <c r="H35">
        <v>5.1443000000000003E-2</v>
      </c>
      <c r="I35">
        <v>0.21384900000000001</v>
      </c>
      <c r="K35">
        <v>0.105547</v>
      </c>
      <c r="L35">
        <v>0.104633</v>
      </c>
      <c r="M35">
        <v>0.50220600000000004</v>
      </c>
      <c r="O35">
        <v>0.13957600000000001</v>
      </c>
      <c r="P35">
        <v>0.136353</v>
      </c>
      <c r="Q35">
        <v>0.67578000000000005</v>
      </c>
    </row>
    <row r="36" spans="2:17" x14ac:dyDescent="0.2">
      <c r="C36">
        <v>0.90492899999999998</v>
      </c>
      <c r="D36">
        <v>0.89371400000000001</v>
      </c>
      <c r="E36">
        <v>1.067885</v>
      </c>
      <c r="G36">
        <v>0.90726499999999999</v>
      </c>
      <c r="H36">
        <v>0.89508100000000002</v>
      </c>
      <c r="I36">
        <v>1.069375</v>
      </c>
      <c r="K36">
        <v>0.905057</v>
      </c>
      <c r="L36">
        <v>0.89364399999999999</v>
      </c>
      <c r="M36">
        <v>1.067774</v>
      </c>
      <c r="O36">
        <v>0.90723399999999998</v>
      </c>
      <c r="P36">
        <v>0.89465399999999995</v>
      </c>
      <c r="Q36">
        <v>1.068692</v>
      </c>
    </row>
    <row r="37" spans="2:17" x14ac:dyDescent="0.2">
      <c r="C37">
        <v>0.92593499999999995</v>
      </c>
      <c r="D37">
        <v>0.91489900000000002</v>
      </c>
      <c r="E37">
        <v>1.1230260000000001</v>
      </c>
      <c r="G37">
        <v>0.95814900000000003</v>
      </c>
      <c r="H37">
        <v>0.94853600000000005</v>
      </c>
      <c r="I37">
        <v>1.1224240000000001</v>
      </c>
      <c r="K37">
        <v>0.92244599999999999</v>
      </c>
      <c r="L37">
        <v>0.908474</v>
      </c>
      <c r="M37">
        <v>1.109083</v>
      </c>
      <c r="O37">
        <v>1.0356320000000001</v>
      </c>
      <c r="P37">
        <v>1.033876</v>
      </c>
      <c r="Q37">
        <v>1.405772</v>
      </c>
    </row>
    <row r="38" spans="2:17" x14ac:dyDescent="0.2">
      <c r="C38">
        <v>2.1006E-2</v>
      </c>
      <c r="D38">
        <v>2.1184999999999999E-2</v>
      </c>
      <c r="E38">
        <v>5.51410000000001E-2</v>
      </c>
      <c r="G38">
        <v>5.0883999999999999E-2</v>
      </c>
      <c r="H38">
        <v>5.3455000000000003E-2</v>
      </c>
      <c r="I38">
        <v>5.3049000000000103E-2</v>
      </c>
      <c r="K38">
        <v>1.7389000000000002E-2</v>
      </c>
      <c r="L38">
        <v>1.4829999999999999E-2</v>
      </c>
      <c r="M38">
        <v>4.1308999999999998E-2</v>
      </c>
      <c r="O38">
        <v>0.12839800000000001</v>
      </c>
      <c r="P38">
        <v>0.13922200000000001</v>
      </c>
      <c r="Q38">
        <v>0.33707999999999999</v>
      </c>
    </row>
    <row r="39" spans="2:17" x14ac:dyDescent="0.2">
      <c r="C39">
        <v>0.90993100000000005</v>
      </c>
      <c r="D39">
        <v>0.89417000000000002</v>
      </c>
      <c r="E39">
        <v>1.0672999999999999</v>
      </c>
      <c r="G39">
        <v>0.90658300000000003</v>
      </c>
      <c r="H39">
        <v>0.89049199999999995</v>
      </c>
      <c r="I39">
        <v>1.0704</v>
      </c>
      <c r="K39">
        <v>0.90914300000000003</v>
      </c>
      <c r="L39">
        <v>0.89378199999999997</v>
      </c>
      <c r="M39">
        <v>1.06999</v>
      </c>
      <c r="O39">
        <v>0.90815900000000005</v>
      </c>
      <c r="P39">
        <v>0.89272700000000005</v>
      </c>
      <c r="Q39">
        <v>1.0674399999999999</v>
      </c>
    </row>
    <row r="40" spans="2:17" x14ac:dyDescent="0.2">
      <c r="C40">
        <v>0.925091</v>
      </c>
      <c r="D40">
        <v>0.90731399999999995</v>
      </c>
      <c r="E40">
        <v>1.09656</v>
      </c>
      <c r="G40">
        <v>0.94940899999999995</v>
      </c>
      <c r="H40">
        <v>0.93631600000000004</v>
      </c>
      <c r="I40">
        <v>1.24176</v>
      </c>
      <c r="K40">
        <v>1.0081500000000001</v>
      </c>
      <c r="L40">
        <v>1.00088</v>
      </c>
      <c r="M40">
        <v>1.4848300000000001</v>
      </c>
      <c r="O40">
        <v>1.0610200000000001</v>
      </c>
      <c r="P40">
        <v>1.0578099999999999</v>
      </c>
      <c r="Q40">
        <v>1.8774299999999999</v>
      </c>
    </row>
    <row r="41" spans="2:17" x14ac:dyDescent="0.2">
      <c r="B41" t="s">
        <v>5</v>
      </c>
      <c r="C41">
        <v>1.516E-2</v>
      </c>
      <c r="D41">
        <v>1.3143999999999901E-2</v>
      </c>
      <c r="E41">
        <v>2.9260000000000098E-2</v>
      </c>
      <c r="G41">
        <v>4.2825999999999899E-2</v>
      </c>
      <c r="H41">
        <v>4.5824000000000101E-2</v>
      </c>
      <c r="I41">
        <v>0.17136000000000001</v>
      </c>
      <c r="K41">
        <v>9.9007000000000095E-2</v>
      </c>
      <c r="L41">
        <v>0.107098</v>
      </c>
      <c r="M41">
        <v>0.41483999999999999</v>
      </c>
      <c r="O41">
        <v>0.152861</v>
      </c>
      <c r="P41">
        <v>0.16508300000000001</v>
      </c>
      <c r="Q41">
        <v>0.80998999999999999</v>
      </c>
    </row>
    <row r="42" spans="2:17" x14ac:dyDescent="0.2">
      <c r="C42">
        <v>0.90828200000000003</v>
      </c>
      <c r="D42">
        <v>0.89253199999999999</v>
      </c>
      <c r="E42">
        <v>1.07206</v>
      </c>
      <c r="G42">
        <v>0.90705800000000003</v>
      </c>
      <c r="H42">
        <v>0.89202599999999999</v>
      </c>
      <c r="I42">
        <v>1.0717099999999999</v>
      </c>
      <c r="K42">
        <v>0.906192</v>
      </c>
      <c r="L42">
        <v>0.89135500000000001</v>
      </c>
      <c r="M42">
        <v>1.07277</v>
      </c>
      <c r="O42">
        <v>0.90726200000000001</v>
      </c>
      <c r="P42">
        <v>0.89386600000000005</v>
      </c>
      <c r="Q42">
        <v>1.06917</v>
      </c>
    </row>
    <row r="43" spans="2:17" x14ac:dyDescent="0.2">
      <c r="C43">
        <v>0.92596400000000001</v>
      </c>
      <c r="D43">
        <v>0.91022999999999998</v>
      </c>
      <c r="E43">
        <v>1.10985</v>
      </c>
      <c r="G43">
        <v>0.91664599999999996</v>
      </c>
      <c r="H43">
        <v>0.90295999999999998</v>
      </c>
      <c r="I43">
        <v>1.09453</v>
      </c>
      <c r="K43">
        <v>1.0075499999999999</v>
      </c>
      <c r="L43">
        <v>0.99465700000000001</v>
      </c>
      <c r="M43">
        <v>1.3929499999999999</v>
      </c>
      <c r="O43">
        <v>0.93415300000000001</v>
      </c>
      <c r="P43">
        <v>0.922956</v>
      </c>
      <c r="Q43">
        <v>1.12103</v>
      </c>
    </row>
    <row r="44" spans="2:17" x14ac:dyDescent="0.2">
      <c r="B44" t="s">
        <v>5</v>
      </c>
      <c r="C44">
        <v>1.7682E-2</v>
      </c>
      <c r="D44">
        <v>1.7697999999999998E-2</v>
      </c>
      <c r="E44">
        <v>3.7789999999999997E-2</v>
      </c>
      <c r="G44">
        <v>9.5879999999999299E-3</v>
      </c>
      <c r="H44">
        <v>1.0933999999999999E-2</v>
      </c>
      <c r="I44">
        <v>2.2820000000000101E-2</v>
      </c>
      <c r="K44">
        <v>0.101358</v>
      </c>
      <c r="L44">
        <v>0.103302</v>
      </c>
      <c r="M44">
        <v>0.32018000000000002</v>
      </c>
      <c r="O44">
        <v>2.6891000000000002E-2</v>
      </c>
      <c r="P44">
        <v>2.9089999999999901E-2</v>
      </c>
      <c r="Q44">
        <v>5.1860000000000003E-2</v>
      </c>
    </row>
    <row r="45" spans="2:17" x14ac:dyDescent="0.2">
      <c r="C45">
        <v>0.90984699999999996</v>
      </c>
      <c r="D45">
        <v>0.89433499999999999</v>
      </c>
      <c r="E45">
        <v>1.06494</v>
      </c>
      <c r="G45">
        <v>0.90848499999999999</v>
      </c>
      <c r="H45">
        <v>0.89358800000000005</v>
      </c>
      <c r="I45">
        <v>1.06907</v>
      </c>
      <c r="K45">
        <v>0.90628299999999995</v>
      </c>
      <c r="L45">
        <v>0.89037699999999997</v>
      </c>
      <c r="M45">
        <v>1.0708500000000001</v>
      </c>
      <c r="O45">
        <v>0.90523900000000002</v>
      </c>
      <c r="P45">
        <v>0.88961800000000002</v>
      </c>
      <c r="Q45">
        <v>1.0649299999999999</v>
      </c>
    </row>
    <row r="46" spans="2:17" x14ac:dyDescent="0.2">
      <c r="C46">
        <v>0.92405000000000004</v>
      </c>
      <c r="D46">
        <v>0.90992899999999999</v>
      </c>
      <c r="E46">
        <v>1.0931500000000001</v>
      </c>
      <c r="G46">
        <v>0.95431999999999995</v>
      </c>
      <c r="H46">
        <v>0.94582500000000003</v>
      </c>
      <c r="I46">
        <v>1.2027300000000001</v>
      </c>
      <c r="K46">
        <v>1.0036799999999999</v>
      </c>
      <c r="L46">
        <v>0.98760899999999996</v>
      </c>
      <c r="M46">
        <v>1.20478</v>
      </c>
      <c r="O46">
        <v>1.04491</v>
      </c>
      <c r="P46">
        <v>1.03661</v>
      </c>
      <c r="Q46">
        <v>1.31006</v>
      </c>
    </row>
    <row r="47" spans="2:17" x14ac:dyDescent="0.2">
      <c r="B47" t="s">
        <v>5</v>
      </c>
      <c r="C47">
        <v>1.4203000000000099E-2</v>
      </c>
      <c r="D47">
        <v>1.5594E-2</v>
      </c>
      <c r="E47">
        <v>2.82100000000001E-2</v>
      </c>
      <c r="G47">
        <v>4.5835000000000001E-2</v>
      </c>
      <c r="H47">
        <v>5.2236999999999999E-2</v>
      </c>
      <c r="I47">
        <v>0.13366</v>
      </c>
      <c r="K47">
        <v>9.7396999999999997E-2</v>
      </c>
      <c r="L47">
        <v>9.7231999999999999E-2</v>
      </c>
      <c r="M47">
        <v>0.13392999999999999</v>
      </c>
      <c r="O47">
        <v>0.13967099999999999</v>
      </c>
      <c r="P47">
        <v>0.14699200000000001</v>
      </c>
      <c r="Q47">
        <v>0.24512999999999999</v>
      </c>
    </row>
    <row r="48" spans="2:17" x14ac:dyDescent="0.2">
      <c r="C48">
        <v>0.90605400000000003</v>
      </c>
      <c r="D48">
        <v>0.89059100000000002</v>
      </c>
      <c r="E48">
        <v>1.06708</v>
      </c>
      <c r="G48">
        <v>0.90704899999999999</v>
      </c>
      <c r="H48">
        <v>0.89131400000000005</v>
      </c>
      <c r="I48">
        <v>1.06924</v>
      </c>
      <c r="K48">
        <v>0.90624899999999997</v>
      </c>
      <c r="L48">
        <v>0.89203200000000005</v>
      </c>
      <c r="M48">
        <v>1.0664</v>
      </c>
      <c r="O48">
        <v>0.90781400000000001</v>
      </c>
      <c r="P48">
        <v>0.89136800000000005</v>
      </c>
      <c r="Q48">
        <v>1.06687</v>
      </c>
    </row>
    <row r="49" spans="2:17" x14ac:dyDescent="0.2">
      <c r="C49">
        <v>0.92303100000000005</v>
      </c>
      <c r="D49">
        <v>0.90854800000000002</v>
      </c>
      <c r="E49">
        <v>1.1319699999999999</v>
      </c>
      <c r="G49">
        <v>0.96416000000000002</v>
      </c>
      <c r="H49">
        <v>0.95058699999999996</v>
      </c>
      <c r="I49">
        <v>1.2500199999999999</v>
      </c>
      <c r="K49">
        <v>0.99660300000000002</v>
      </c>
      <c r="L49">
        <v>0.98530200000000001</v>
      </c>
      <c r="M49">
        <v>1.3650500000000001</v>
      </c>
      <c r="O49">
        <v>1.0531200000000001</v>
      </c>
      <c r="P49">
        <v>1.0466500000000001</v>
      </c>
      <c r="Q49">
        <v>1.39127</v>
      </c>
    </row>
    <row r="50" spans="2:17" x14ac:dyDescent="0.2">
      <c r="B50" t="s">
        <v>5</v>
      </c>
      <c r="C50">
        <v>1.6976999999999999E-2</v>
      </c>
      <c r="D50">
        <v>1.7957000000000001E-2</v>
      </c>
      <c r="E50">
        <v>6.4889999999999906E-2</v>
      </c>
      <c r="G50">
        <v>5.7111000000000002E-2</v>
      </c>
      <c r="H50">
        <v>5.9272999999999902E-2</v>
      </c>
      <c r="I50">
        <v>0.18078</v>
      </c>
      <c r="K50">
        <v>9.0354000000000004E-2</v>
      </c>
      <c r="L50">
        <v>9.3270000000000006E-2</v>
      </c>
      <c r="M50">
        <v>0.29865000000000003</v>
      </c>
      <c r="O50">
        <v>0.14530599999999999</v>
      </c>
      <c r="P50">
        <v>0.155282</v>
      </c>
      <c r="Q50">
        <v>0.32440000000000002</v>
      </c>
    </row>
    <row r="51" spans="2:17" x14ac:dyDescent="0.2">
      <c r="C51">
        <v>0.89946000000000004</v>
      </c>
      <c r="D51">
        <v>0.88378800000000002</v>
      </c>
      <c r="E51">
        <v>1.06749</v>
      </c>
      <c r="G51">
        <v>0.90352200000000005</v>
      </c>
      <c r="H51">
        <v>0.88798500000000002</v>
      </c>
      <c r="I51">
        <v>1.0687199999999999</v>
      </c>
      <c r="K51">
        <v>0.90485700000000002</v>
      </c>
      <c r="L51">
        <v>0.89114899999999997</v>
      </c>
      <c r="M51">
        <v>1.0613300000000001</v>
      </c>
      <c r="O51">
        <v>0.91151800000000005</v>
      </c>
      <c r="P51">
        <v>0.89583800000000002</v>
      </c>
      <c r="Q51">
        <v>1.0712600000000001</v>
      </c>
    </row>
    <row r="52" spans="2:17" x14ac:dyDescent="0.2">
      <c r="C52">
        <v>0.91726200000000002</v>
      </c>
      <c r="D52">
        <v>0.90416200000000002</v>
      </c>
      <c r="E52">
        <v>1.16882</v>
      </c>
      <c r="G52">
        <v>0.94853500000000002</v>
      </c>
      <c r="H52">
        <v>0.935334</v>
      </c>
      <c r="I52">
        <v>1.2893399999999999</v>
      </c>
      <c r="K52">
        <v>0.98826899999999995</v>
      </c>
      <c r="L52">
        <v>0.97742399999999996</v>
      </c>
      <c r="M52">
        <v>1.31338</v>
      </c>
      <c r="O52">
        <v>1.0399700000000001</v>
      </c>
      <c r="P52">
        <v>1.0585</v>
      </c>
      <c r="Q52">
        <v>1.95014</v>
      </c>
    </row>
    <row r="53" spans="2:17" x14ac:dyDescent="0.2">
      <c r="B53" t="s">
        <v>5</v>
      </c>
      <c r="C53">
        <v>1.7801999999999998E-2</v>
      </c>
      <c r="D53">
        <v>2.0374E-2</v>
      </c>
      <c r="E53">
        <v>0.10133</v>
      </c>
      <c r="G53">
        <v>4.5012999999999997E-2</v>
      </c>
      <c r="H53">
        <v>4.7349000000000002E-2</v>
      </c>
      <c r="I53">
        <v>0.22062000000000001</v>
      </c>
      <c r="K53">
        <v>8.3411999999999903E-2</v>
      </c>
      <c r="L53">
        <v>8.6275000000000004E-2</v>
      </c>
      <c r="M53">
        <v>0.25205</v>
      </c>
      <c r="O53">
        <v>0.12845200000000001</v>
      </c>
      <c r="P53">
        <v>0.162662</v>
      </c>
      <c r="Q53">
        <v>0.87887999999999999</v>
      </c>
    </row>
    <row r="54" spans="2:17" x14ac:dyDescent="0.2">
      <c r="C54">
        <v>0.90970799999999996</v>
      </c>
      <c r="D54">
        <v>0.89451899999999995</v>
      </c>
      <c r="E54">
        <v>1.07135</v>
      </c>
      <c r="G54">
        <v>0.90778499999999995</v>
      </c>
      <c r="H54">
        <v>0.89181500000000002</v>
      </c>
      <c r="I54">
        <v>1.0678799999999999</v>
      </c>
      <c r="K54">
        <v>0.90882200000000002</v>
      </c>
      <c r="L54">
        <v>0.89293500000000003</v>
      </c>
      <c r="M54">
        <v>1.0668500000000001</v>
      </c>
      <c r="O54">
        <v>0.909501</v>
      </c>
      <c r="P54">
        <v>0.89371699999999998</v>
      </c>
      <c r="Q54">
        <v>1.0726800000000001</v>
      </c>
    </row>
    <row r="55" spans="2:17" x14ac:dyDescent="0.2">
      <c r="C55">
        <v>0.92652199999999996</v>
      </c>
      <c r="D55">
        <v>0.91197899999999998</v>
      </c>
      <c r="E55">
        <v>1.14005</v>
      </c>
      <c r="G55">
        <v>0.917045</v>
      </c>
      <c r="H55">
        <v>0.90190199999999998</v>
      </c>
      <c r="I55">
        <v>1.1025100000000001</v>
      </c>
      <c r="K55">
        <v>0.99041299999999999</v>
      </c>
      <c r="L55">
        <v>0.96813400000000005</v>
      </c>
      <c r="M55">
        <v>1.22007</v>
      </c>
      <c r="O55">
        <v>1.0590299999999999</v>
      </c>
      <c r="P55">
        <v>1.05236</v>
      </c>
      <c r="Q55">
        <v>1.7839</v>
      </c>
    </row>
    <row r="56" spans="2:17" x14ac:dyDescent="0.2">
      <c r="C56">
        <v>1.6813999999999999E-2</v>
      </c>
      <c r="D56">
        <v>1.746E-2</v>
      </c>
      <c r="E56">
        <v>6.8699999999999997E-2</v>
      </c>
      <c r="G56">
        <v>9.2600000000000494E-3</v>
      </c>
      <c r="H56">
        <v>1.0087E-2</v>
      </c>
      <c r="I56">
        <v>3.4630000000000202E-2</v>
      </c>
      <c r="K56">
        <v>8.1590999999999997E-2</v>
      </c>
      <c r="L56">
        <v>7.5199000000000002E-2</v>
      </c>
      <c r="M56">
        <v>0.15322</v>
      </c>
      <c r="O56">
        <v>0.149529</v>
      </c>
      <c r="P56">
        <v>0.15864300000000001</v>
      </c>
      <c r="Q56">
        <v>0.71121999999999996</v>
      </c>
    </row>
    <row r="57" spans="2:17" x14ac:dyDescent="0.2">
      <c r="C57">
        <v>0.90718699999999997</v>
      </c>
      <c r="D57">
        <v>0.89166900000000004</v>
      </c>
      <c r="E57">
        <v>1.07484</v>
      </c>
      <c r="G57">
        <v>0.90325100000000003</v>
      </c>
      <c r="H57">
        <v>0.88852299999999995</v>
      </c>
      <c r="I57">
        <v>1.0647200000000001</v>
      </c>
      <c r="K57">
        <v>0.91261599999999998</v>
      </c>
      <c r="L57">
        <v>0.89681900000000003</v>
      </c>
      <c r="M57">
        <v>1.07151</v>
      </c>
      <c r="O57">
        <v>0.91028500000000001</v>
      </c>
      <c r="P57">
        <v>0.89405599999999996</v>
      </c>
      <c r="Q57">
        <v>1.0691299999999999</v>
      </c>
    </row>
    <row r="58" spans="2:17" x14ac:dyDescent="0.2">
      <c r="C58">
        <v>0.92469800000000002</v>
      </c>
      <c r="D58">
        <v>0.90880700000000003</v>
      </c>
      <c r="E58">
        <v>1.1253500000000001</v>
      </c>
      <c r="G58">
        <v>0.91364400000000001</v>
      </c>
      <c r="H58">
        <v>0.89902300000000002</v>
      </c>
      <c r="I58">
        <v>1.1432800000000001</v>
      </c>
      <c r="K58">
        <v>0.99756199999999995</v>
      </c>
      <c r="L58">
        <v>0.98712500000000003</v>
      </c>
      <c r="M58">
        <v>1.8308500000000001</v>
      </c>
      <c r="O58">
        <v>1.0178100000000001</v>
      </c>
      <c r="P58">
        <v>1.00129</v>
      </c>
      <c r="Q58">
        <v>1.2679800000000001</v>
      </c>
    </row>
    <row r="59" spans="2:17" x14ac:dyDescent="0.2">
      <c r="C59">
        <v>1.7511000000000099E-2</v>
      </c>
      <c r="D59">
        <v>1.7138E-2</v>
      </c>
      <c r="E59">
        <v>5.0510000000000103E-2</v>
      </c>
      <c r="G59">
        <v>1.0392999999999999E-2</v>
      </c>
      <c r="H59">
        <v>1.05000000000001E-2</v>
      </c>
      <c r="I59">
        <v>7.8560000000000199E-2</v>
      </c>
      <c r="K59">
        <v>8.4945999999999994E-2</v>
      </c>
      <c r="L59">
        <v>9.0305999999999997E-2</v>
      </c>
      <c r="M59">
        <v>0.75934000000000001</v>
      </c>
      <c r="O59">
        <v>0.107525</v>
      </c>
      <c r="P59">
        <v>0.107234</v>
      </c>
      <c r="Q59">
        <v>0.19885</v>
      </c>
    </row>
    <row r="60" spans="2:17" x14ac:dyDescent="0.2">
      <c r="C60">
        <v>0.90846400000000005</v>
      </c>
      <c r="D60">
        <v>0.89287799999999995</v>
      </c>
      <c r="E60">
        <v>1.0690599999999999</v>
      </c>
      <c r="G60">
        <v>0.90912800000000005</v>
      </c>
      <c r="H60">
        <v>0.893787</v>
      </c>
      <c r="I60">
        <v>1.0726599999999999</v>
      </c>
      <c r="K60">
        <v>0.91114499999999998</v>
      </c>
      <c r="L60">
        <v>0.89614400000000005</v>
      </c>
      <c r="M60">
        <v>1.0670200000000001</v>
      </c>
      <c r="O60">
        <v>0.90516200000000002</v>
      </c>
      <c r="P60">
        <v>0.88955200000000001</v>
      </c>
      <c r="Q60">
        <v>1.07375</v>
      </c>
    </row>
    <row r="61" spans="2:17" x14ac:dyDescent="0.2">
      <c r="C61">
        <v>0.923983</v>
      </c>
      <c r="D61">
        <v>0.90530900000000003</v>
      </c>
      <c r="E61">
        <v>1.1064499999999999</v>
      </c>
      <c r="G61">
        <v>0.94830899999999996</v>
      </c>
      <c r="H61">
        <v>0.93115899999999996</v>
      </c>
      <c r="I61">
        <v>1.2515700000000001</v>
      </c>
      <c r="K61">
        <v>0.93163600000000002</v>
      </c>
      <c r="L61">
        <v>0.91502600000000001</v>
      </c>
      <c r="M61">
        <v>1.1692800000000001</v>
      </c>
      <c r="O61">
        <v>1.04409</v>
      </c>
      <c r="P61">
        <v>1.0460100000000001</v>
      </c>
      <c r="Q61">
        <v>1.51034</v>
      </c>
    </row>
    <row r="62" spans="2:17" x14ac:dyDescent="0.2">
      <c r="C62">
        <v>1.5518999999999899E-2</v>
      </c>
      <c r="D62">
        <v>1.24310000000001E-2</v>
      </c>
      <c r="E62">
        <v>3.739E-2</v>
      </c>
      <c r="G62">
        <v>3.9180999999999903E-2</v>
      </c>
      <c r="H62">
        <v>3.7372000000000002E-2</v>
      </c>
      <c r="I62">
        <v>0.17891000000000001</v>
      </c>
      <c r="K62">
        <v>2.0490999999999999E-2</v>
      </c>
      <c r="L62">
        <v>1.8881999999999999E-2</v>
      </c>
      <c r="M62">
        <v>0.10226</v>
      </c>
      <c r="O62">
        <v>0.138928</v>
      </c>
      <c r="P62">
        <v>0.15645800000000001</v>
      </c>
      <c r="Q62">
        <v>0.43658999999999998</v>
      </c>
    </row>
    <row r="63" spans="2:17" x14ac:dyDescent="0.2">
      <c r="C63">
        <v>0.90971599999999997</v>
      </c>
      <c r="D63">
        <v>0.89454</v>
      </c>
      <c r="E63">
        <v>1.06985</v>
      </c>
      <c r="G63">
        <v>0.90617000000000003</v>
      </c>
      <c r="H63">
        <v>0.89132599999999995</v>
      </c>
      <c r="I63">
        <v>1.06843</v>
      </c>
      <c r="K63">
        <v>0.90867100000000001</v>
      </c>
      <c r="L63">
        <v>0.89362299999999995</v>
      </c>
      <c r="M63">
        <v>1.07565</v>
      </c>
      <c r="O63">
        <v>0.91202099999999997</v>
      </c>
      <c r="P63">
        <v>0.89534999999999998</v>
      </c>
      <c r="Q63">
        <v>1.0690900000000001</v>
      </c>
    </row>
    <row r="64" spans="2:17" x14ac:dyDescent="0.2">
      <c r="C64">
        <v>0.91434800000000005</v>
      </c>
      <c r="D64">
        <v>0.89665300000000003</v>
      </c>
      <c r="E64">
        <v>1.0797699999999999</v>
      </c>
      <c r="G64">
        <v>0.95447400000000004</v>
      </c>
      <c r="H64">
        <v>0.93862999999999996</v>
      </c>
      <c r="I64">
        <v>1.2001999999999999</v>
      </c>
      <c r="K64">
        <v>0.98687100000000005</v>
      </c>
      <c r="L64">
        <v>0.97261200000000003</v>
      </c>
      <c r="M64">
        <v>1.2508600000000001</v>
      </c>
      <c r="O64">
        <v>1.0637799999999999</v>
      </c>
      <c r="P64">
        <v>1.05379</v>
      </c>
      <c r="Q64">
        <v>1.7261500000000001</v>
      </c>
    </row>
    <row r="65" spans="1:25" x14ac:dyDescent="0.2">
      <c r="C65">
        <v>4.6320000000000796E-3</v>
      </c>
      <c r="D65">
        <v>2.1130000000000298E-3</v>
      </c>
      <c r="E65">
        <v>9.9199999999999306E-3</v>
      </c>
      <c r="G65">
        <v>4.8304E-2</v>
      </c>
      <c r="H65">
        <v>4.7303999999999999E-2</v>
      </c>
      <c r="I65">
        <v>0.13177</v>
      </c>
      <c r="K65">
        <v>7.8200000000000006E-2</v>
      </c>
      <c r="L65">
        <v>7.8989000000000101E-2</v>
      </c>
      <c r="M65">
        <v>0.17521</v>
      </c>
      <c r="O65">
        <v>0.15175900000000001</v>
      </c>
      <c r="P65">
        <v>0.15844</v>
      </c>
      <c r="Q65">
        <v>0.65705999999999998</v>
      </c>
    </row>
    <row r="66" spans="1:25" x14ac:dyDescent="0.2">
      <c r="C66">
        <v>0.91122000000000003</v>
      </c>
      <c r="D66">
        <v>0.89651800000000004</v>
      </c>
      <c r="E66">
        <v>1.0728800000000001</v>
      </c>
      <c r="G66">
        <v>0.909945</v>
      </c>
      <c r="H66">
        <v>0.89454800000000001</v>
      </c>
      <c r="I66">
        <v>1.0712699999999999</v>
      </c>
      <c r="K66">
        <v>0.90674500000000002</v>
      </c>
      <c r="L66">
        <v>0.89137599999999995</v>
      </c>
      <c r="M66">
        <v>1.06833</v>
      </c>
      <c r="O66">
        <v>0.90893599999999997</v>
      </c>
      <c r="P66">
        <v>0.89433600000000002</v>
      </c>
      <c r="Q66">
        <v>1.0752699999999999</v>
      </c>
    </row>
    <row r="67" spans="1:25" x14ac:dyDescent="0.2">
      <c r="C67">
        <v>0.93015300000000001</v>
      </c>
      <c r="D67">
        <v>0.91655799999999998</v>
      </c>
      <c r="E67">
        <v>1.1294200000000001</v>
      </c>
      <c r="G67">
        <v>0.96336999999999995</v>
      </c>
      <c r="H67">
        <v>0.94885399999999998</v>
      </c>
      <c r="I67">
        <v>1.4105399999999999</v>
      </c>
      <c r="K67">
        <v>0.99224999999999997</v>
      </c>
      <c r="L67">
        <v>0.98263599999999995</v>
      </c>
      <c r="M67">
        <v>1.2664599999999999</v>
      </c>
      <c r="O67">
        <v>0.94212799999999997</v>
      </c>
      <c r="P67">
        <v>0.926589</v>
      </c>
      <c r="Q67">
        <v>1.2338100000000001</v>
      </c>
    </row>
    <row r="68" spans="1:25" x14ac:dyDescent="0.2">
      <c r="C68">
        <v>1.8932999999999998E-2</v>
      </c>
      <c r="D68">
        <v>2.0039999999999902E-2</v>
      </c>
      <c r="E68">
        <v>5.654E-2</v>
      </c>
      <c r="G68">
        <v>5.3424999999999903E-2</v>
      </c>
      <c r="H68">
        <v>5.4306E-2</v>
      </c>
      <c r="I68">
        <v>0.33927000000000002</v>
      </c>
      <c r="K68">
        <v>8.5504999999999901E-2</v>
      </c>
      <c r="L68">
        <v>9.1259999999999994E-2</v>
      </c>
      <c r="M68">
        <v>0.19813</v>
      </c>
      <c r="O68">
        <v>3.3191999999999999E-2</v>
      </c>
      <c r="P68">
        <v>3.2252999999999997E-2</v>
      </c>
      <c r="Q68">
        <v>0.15853999999999999</v>
      </c>
    </row>
    <row r="69" spans="1:25" x14ac:dyDescent="0.2">
      <c r="B69" t="s">
        <v>6</v>
      </c>
      <c r="C69" t="s">
        <v>7</v>
      </c>
      <c r="D69" t="s">
        <v>7</v>
      </c>
      <c r="E69" t="s">
        <v>7</v>
      </c>
      <c r="F69" t="s">
        <v>6</v>
      </c>
      <c r="G69" t="s">
        <v>7</v>
      </c>
      <c r="H69" t="s">
        <v>7</v>
      </c>
      <c r="I69" t="s">
        <v>7</v>
      </c>
      <c r="J69" t="s">
        <v>6</v>
      </c>
      <c r="K69" t="s">
        <v>7</v>
      </c>
      <c r="L69" t="s">
        <v>7</v>
      </c>
      <c r="M69" t="s">
        <v>7</v>
      </c>
      <c r="N69" t="s">
        <v>6</v>
      </c>
      <c r="O69" t="s">
        <v>7</v>
      </c>
      <c r="P69" t="s">
        <v>7</v>
      </c>
      <c r="Q69" t="s">
        <v>7</v>
      </c>
    </row>
    <row r="70" spans="1:25" x14ac:dyDescent="0.2">
      <c r="B70">
        <v>25.5</v>
      </c>
      <c r="C70">
        <f>AVERAGE(C17,C14,C11,C20,C23,C26,C29,C32,C35,C38,C41,C44,C47,C50,C53,C56,C59,C62,C65,C68)</f>
        <v>1.5410350000000022E-2</v>
      </c>
      <c r="D70">
        <f>AVERAGE(D17,D14,D11,D20,D23,D26,D29,D32,D35,D38,D41,D44,D47,D50,D53,D56,D59,D62,D65,D68)</f>
        <v>1.5232099999999979E-2</v>
      </c>
      <c r="E70">
        <f>AVERAGE(E17,E14,E11,E20,E23,E26,E29,E32,E35,E38,E41,E44,E47,E50,E53,E56,E59,E62,E65,E68)</f>
        <v>5.1233950000000007E-2</v>
      </c>
      <c r="F70">
        <v>25.5</v>
      </c>
      <c r="G70">
        <f>AVERAGE(G17,G14,G11,G20,G23,G26,G29,G32,G35,G38,G41,G44,G47,G50,G53,G56,G59,G62,G65,G68)</f>
        <v>3.700959999999999E-2</v>
      </c>
      <c r="H70">
        <f>AVERAGE(H17,H14,H11,H20,H23,H26,H29,H32,H35,H38,H41,H44,H47,H50,H53,H56,H59,H62,H65,H68)</f>
        <v>3.7883700000000006E-2</v>
      </c>
      <c r="I70">
        <f>AVERAGE(I17,I14,I11,I20,I23,I26,I29,I32,I35,I38,I41,I44,I47,I50,I53,I56,I59,I62,I65,I68)</f>
        <v>0.13141560000000002</v>
      </c>
      <c r="J70">
        <v>25.5</v>
      </c>
      <c r="K70">
        <f>AVERAGE(K17,K14,K11,K20,K23,K26,K29,K32,K35,K38,K41,K44,K47,K50,K53,K56,K59,K62,K65,K68)</f>
        <v>7.8012499999999985E-2</v>
      </c>
      <c r="L70">
        <f>AVERAGE(L17,L14,L11,L20,L23,L26,L29,L32,L35,L38,L41,L44,L47,L50,L53,L56,L59,L62,L65,L68)</f>
        <v>7.9596650000000019E-2</v>
      </c>
      <c r="M70">
        <f>AVERAGE(M17,M14,M11,M20,M23,M26,M29,M32,M35,M38,M41,M44,M47,M50,M53,M56,M59,M62,M65,M68)</f>
        <v>0.25570609999999999</v>
      </c>
      <c r="N70">
        <v>25.5</v>
      </c>
      <c r="O70">
        <f>AVERAGE(O17,O14,O11,O20,O23,O26,O29,O32,O35,O38,O41,O44,O47,O50,O53,O56,O59,O62,O65,O68)</f>
        <v>0.10916915000000002</v>
      </c>
      <c r="P70">
        <f>AVERAGE(P17,P14,P11,P20,P23,P26,P29,P32,P35,P38,P41,P44,P47,P50,P53,P56,P59,P62,P65,P68)</f>
        <v>0.11597424999999999</v>
      </c>
      <c r="Q70">
        <f>AVERAGE(Q17,Q14,Q11,Q20,Q23,Q26,Q29,Q32,Q35,Q38,Q41,Q44,Q47,Q50,Q53,Q56,Q59,Q62,Q65,Q68)</f>
        <v>0.4002437499999999</v>
      </c>
    </row>
    <row r="71" spans="1:25" x14ac:dyDescent="0.2">
      <c r="A71" t="s">
        <v>33</v>
      </c>
      <c r="C71">
        <f>STDEV(C17,C14,C11,C20,C23,C26,C29,C32,C35,C38,C41,C44,C47,C50,C53,C56,C59,C62,C65,C68)/SQRT(COUNT(C17,C14,C11,C20,C23,C26,C29,C32,C35,C38,C41,C44,C47,C50,C53,C56,C59,C62,C65,C68))</f>
        <v>1.0189354023091642E-3</v>
      </c>
      <c r="D71">
        <f>STDEV(D17,D14,D11,D20,D23,D26,D29,D32,D35,D38,D41,D44,D47,D50,D53,D56,D59,D62,D65,D68)/SQRT(COUNT(D17,D14,D11,D20,D23,D26,D29,D32,D35,D38,D41,D44,D47,D50,D53,D56,D59,D62,D65,D68))</f>
        <v>1.1429139395238376E-3</v>
      </c>
      <c r="E71">
        <f>STDEV(E17,E14,E11,E20,E23,E26,E29,E32,E35,E38,E41,E44,E47,E50,E53,E56,E59,E62,E65,E68)/SQRT(COUNT(E17,E14,E11,E20,E23,E26,E29,E32,E35,E38,E41,E44,E47,E50,E53,E56,E59,E62,E65,E68))</f>
        <v>7.0817940841193874E-3</v>
      </c>
      <c r="G71">
        <f>STDEV(G17,G14,G11,G20,G23,G26,G29,G32,G35,G38,G41,G44,G47,G50,G53,G56,G59,G62,G65,G68)/SQRT(COUNT(G17,G14,G11,G20,G23,G26,G29,G32,G35,G38,G41,G44,G47,G50,G53,G56,G59,G62,G65,G68))</f>
        <v>3.667255913306868E-3</v>
      </c>
      <c r="H71">
        <f>STDEV(H17,H14,H11,H20,H23,H26,H29,H32,H35,H38,H41,H44,H47,H50,H53,H56,H59,H62,H65,H68)/SQRT(COUNT(H17,H14,H11,H20,H23,H26,H29,H32,H35,H38,H41,H44,H47,H50,H53,H56,H59,H62,H65,H68))</f>
        <v>3.9039231921235355E-3</v>
      </c>
      <c r="I71">
        <f>STDEV(I17,I14,I11,I20,I23,I26,I29,I32,I35,I38,I41,I44,I47,I50,I53,I56,I59,I62,I65,I68)/SQRT(COUNT(I17,I14,I11,I20,I23,I26,I29,I32,I35,I38,I41,I44,I47,I50,I53,I56,I59,I62,I65,I68))</f>
        <v>1.8549760909850881E-2</v>
      </c>
      <c r="K71">
        <f>STDEV(K17,K14,K11,K20,K23,K26,K29,K32,K35,K38,K41,K44,K47,K50,K53,K56,K59,K62,K65,K68)/SQRT(COUNT(K17,K14,K11,K20,K23,K26,K29,K32,K35,K38,K41,K44,K47,K50,K53,K56,K59,K62,K65,K68))</f>
        <v>6.9151137732772336E-3</v>
      </c>
      <c r="L71">
        <f>STDEV(L17,L14,L11,L20,L23,L26,L29,L32,L35,L38,L41,L44,L47,L50,L53,L56,L59,L62,L65,L68)/SQRT(COUNT(L17,L14,L11,L20,L23,L26,L29,L32,L35,L38,L41,L44,L47,L50,L53,L56,L59,L62,L65,L68))</f>
        <v>7.2716085392996567E-3</v>
      </c>
      <c r="M71">
        <f>STDEV(M17,M14,M11,M20,M23,M26,M29,M32,M35,M38,M41,M44,M47,M50,M53,M56,M59,M62,M65,M68)/SQRT(COUNT(M17,M14,M11,M20,M23,M26,M29,M32,M35,M38,M41,M44,M47,M50,M53,M56,M59,M62,M65,M68))</f>
        <v>3.9007257503396925E-2</v>
      </c>
      <c r="O71">
        <f>STDEV(O17,O14,O11,O20,O23,O26,O29,O32,O35,O38,O41,O44,O47,O50,O53,O56,O59,O62,O65,O68)/SQRT(COUNT(O17,O14,O11,O20,O23,O26,O29,O32,O35,O38,O41,O44,O47,O50,O53,O56,O59,O62,O65,O68))</f>
        <v>1.1982158132928288E-2</v>
      </c>
      <c r="P71">
        <f>STDEV(P17,P14,P11,P20,P23,P26,P29,P32,P35,P38,P41,P44,P47,P50,P53,P56,P59,P62,P65,P68)/SQRT(COUNT(P17,P14,P11,P20,P23,P26,P29,P32,P35,P38,P41,P44,P47,P50,P53,P56,P59,P62,P65,P68))</f>
        <v>1.2889372172631421E-2</v>
      </c>
      <c r="Q71">
        <f>STDEV(Q17,Q14,Q11,Q20,Q23,Q26,Q29,Q32,Q35,Q38,Q41,Q44,Q47,Q50,Q53,Q56,Q59,Q62,Q65,Q68)/SQRT(COUNT(Q17,Q14,Q11,Q20,Q23,Q26,Q29,Q32,Q35,Q38,Q41,Q44,Q47,Q50,Q53,Q56,Q59,Q62,Q65,Q68))</f>
        <v>6.5504891519475805E-2</v>
      </c>
    </row>
    <row r="73" spans="1:25" x14ac:dyDescent="0.2">
      <c r="B73" t="s">
        <v>8</v>
      </c>
      <c r="C73">
        <f>C70/25.5/(10^-12)*(10^-20)</f>
        <v>6.0432745098039305E-12</v>
      </c>
      <c r="D73">
        <f>D70/25.5/(10^-12)*(10^-20)</f>
        <v>5.9733725490196002E-12</v>
      </c>
      <c r="E73">
        <f>E70/25.5/(10^-12)*(10^-20)</f>
        <v>2.0091745098039221E-11</v>
      </c>
      <c r="F73" t="s">
        <v>8</v>
      </c>
      <c r="G73">
        <f>G70/25.5/(10^-12)*(10^-20)</f>
        <v>1.4513568627450976E-11</v>
      </c>
      <c r="H73">
        <f>H70/25.5/(10^-12)*(10^-20)</f>
        <v>1.4856352941176472E-11</v>
      </c>
      <c r="I73">
        <f>I70/25.5/(10^-12)*(10^-20)</f>
        <v>5.1535529411764713E-11</v>
      </c>
      <c r="J73" t="s">
        <v>8</v>
      </c>
      <c r="K73">
        <f>K70/25.5/(10^-12)*(10^-20)</f>
        <v>3.0593137254901951E-11</v>
      </c>
      <c r="L73">
        <f>L70/25.5/(10^-12)*(10^-20)</f>
        <v>3.121437254901961E-11</v>
      </c>
      <c r="M73">
        <f>M70/25.5/(10^-12)*(10^-20)</f>
        <v>1.0027690196078432E-10</v>
      </c>
      <c r="N73" t="s">
        <v>8</v>
      </c>
      <c r="O73">
        <f>O70/25.5/(10^-12)*(10^-20)</f>
        <v>4.2811431372549033E-11</v>
      </c>
      <c r="P73">
        <f>P70/25.5/(10^-12)*(10^-20)</f>
        <v>4.5480098039215676E-11</v>
      </c>
      <c r="Q73">
        <f>Q70/25.5/(10^-12)*(10^-20)</f>
        <v>1.569583333333333E-10</v>
      </c>
    </row>
    <row r="76" spans="1:25" x14ac:dyDescent="0.2">
      <c r="B76" t="s">
        <v>14</v>
      </c>
      <c r="F76" t="s">
        <v>24</v>
      </c>
      <c r="J76" t="s">
        <v>25</v>
      </c>
      <c r="N76" t="s">
        <v>26</v>
      </c>
      <c r="R76" t="s">
        <v>70</v>
      </c>
      <c r="V76" t="s">
        <v>71</v>
      </c>
    </row>
    <row r="77" spans="1:25" x14ac:dyDescent="0.2">
      <c r="C77" t="s">
        <v>2</v>
      </c>
      <c r="D77" t="s">
        <v>3</v>
      </c>
      <c r="E77" t="s">
        <v>4</v>
      </c>
    </row>
    <row r="78" spans="1:25" x14ac:dyDescent="0.2">
      <c r="C78">
        <v>0.90135100000000001</v>
      </c>
      <c r="D78">
        <v>0.88939400000000002</v>
      </c>
      <c r="E78">
        <v>1.067985</v>
      </c>
      <c r="G78">
        <v>0.90391600000000005</v>
      </c>
      <c r="H78">
        <v>0.89238300000000004</v>
      </c>
      <c r="I78">
        <v>1.062813</v>
      </c>
      <c r="K78">
        <v>0.90683999999999998</v>
      </c>
      <c r="L78">
        <v>0.89640299999999995</v>
      </c>
      <c r="M78">
        <v>1.0641529999999999</v>
      </c>
      <c r="O78">
        <v>0.90847999999999995</v>
      </c>
      <c r="P78">
        <v>0.90127100000000004</v>
      </c>
      <c r="Q78">
        <v>1.0787409999999999</v>
      </c>
      <c r="S78">
        <v>0.90611299999999995</v>
      </c>
      <c r="T78">
        <v>0.89335200000000003</v>
      </c>
      <c r="U78">
        <v>1.0647500000000001</v>
      </c>
      <c r="W78">
        <v>0.90649100000000005</v>
      </c>
      <c r="X78">
        <v>0.90435399999999999</v>
      </c>
      <c r="Y78">
        <v>1.07223</v>
      </c>
    </row>
    <row r="79" spans="1:25" x14ac:dyDescent="0.2">
      <c r="C79">
        <v>1.1291519999999999</v>
      </c>
      <c r="D79">
        <v>1.14253</v>
      </c>
      <c r="E79">
        <v>1.979975</v>
      </c>
      <c r="G79">
        <v>1.204663</v>
      </c>
      <c r="H79">
        <v>1.2172510000000001</v>
      </c>
      <c r="I79">
        <v>2.8000280000000002</v>
      </c>
      <c r="K79">
        <v>1.282489</v>
      </c>
      <c r="L79">
        <v>1.299858</v>
      </c>
      <c r="M79">
        <v>3.4835769999999999</v>
      </c>
      <c r="O79">
        <v>0.98432699999999995</v>
      </c>
      <c r="P79">
        <v>0.98160400000000003</v>
      </c>
      <c r="Q79">
        <v>1.355024</v>
      </c>
      <c r="S79">
        <v>1.01397</v>
      </c>
      <c r="T79">
        <v>1.00441</v>
      </c>
      <c r="U79">
        <v>1.5810599999999999</v>
      </c>
      <c r="W79">
        <v>1.02047</v>
      </c>
      <c r="X79">
        <v>1.0402100000000001</v>
      </c>
      <c r="Y79">
        <v>1.35829</v>
      </c>
    </row>
    <row r="80" spans="1:25" x14ac:dyDescent="0.2">
      <c r="B80" t="s">
        <v>5</v>
      </c>
      <c r="C80">
        <v>0.227801</v>
      </c>
      <c r="D80">
        <v>0.25313600000000003</v>
      </c>
      <c r="E80">
        <v>0.91198999999999997</v>
      </c>
      <c r="G80">
        <v>0.30074699999999999</v>
      </c>
      <c r="H80">
        <v>0.32486799999999999</v>
      </c>
      <c r="I80">
        <v>1.737215</v>
      </c>
      <c r="K80">
        <v>0.37564900000000001</v>
      </c>
      <c r="L80">
        <v>0.40345500000000001</v>
      </c>
      <c r="M80">
        <v>2.4194239999999998</v>
      </c>
      <c r="O80">
        <v>7.5846999999999998E-2</v>
      </c>
      <c r="P80">
        <v>8.0333000000000002E-2</v>
      </c>
      <c r="Q80">
        <v>0.276283</v>
      </c>
      <c r="S80">
        <v>0.10785699999999999</v>
      </c>
      <c r="T80">
        <v>0.111058</v>
      </c>
      <c r="U80">
        <v>0.51631000000000005</v>
      </c>
      <c r="W80">
        <v>0.113979</v>
      </c>
      <c r="X80">
        <v>0.135856</v>
      </c>
      <c r="Y80">
        <v>0.28605999999999998</v>
      </c>
    </row>
    <row r="81" spans="2:25" x14ac:dyDescent="0.2">
      <c r="C81">
        <v>0.909551</v>
      </c>
      <c r="D81">
        <v>0.89814799999999995</v>
      </c>
      <c r="E81">
        <v>1.0735669999999999</v>
      </c>
      <c r="G81">
        <v>0.90234599999999998</v>
      </c>
      <c r="H81">
        <v>0.889567</v>
      </c>
      <c r="I81">
        <v>1.0667690000000001</v>
      </c>
      <c r="K81">
        <v>0.90325699999999998</v>
      </c>
      <c r="L81">
        <v>0.89108600000000004</v>
      </c>
      <c r="M81">
        <v>1.066497</v>
      </c>
      <c r="O81">
        <v>0.90494300000000005</v>
      </c>
      <c r="P81">
        <v>0.893096</v>
      </c>
      <c r="Q81">
        <v>1.0621689999999999</v>
      </c>
      <c r="S81">
        <v>0.90910500000000005</v>
      </c>
      <c r="T81">
        <v>0.89581299999999997</v>
      </c>
      <c r="U81">
        <v>1.0661700000000001</v>
      </c>
      <c r="W81">
        <v>0.91381900000000005</v>
      </c>
      <c r="X81">
        <v>0.89655499999999999</v>
      </c>
      <c r="Y81">
        <v>1.07165</v>
      </c>
    </row>
    <row r="82" spans="2:25" x14ac:dyDescent="0.2">
      <c r="C82">
        <v>1.11456</v>
      </c>
      <c r="D82">
        <v>1.0926659999999999</v>
      </c>
      <c r="E82">
        <v>1.4332879999999999</v>
      </c>
      <c r="G82">
        <v>1.1625319999999999</v>
      </c>
      <c r="H82">
        <v>1.1684509999999999</v>
      </c>
      <c r="I82">
        <v>1.8814919999999999</v>
      </c>
      <c r="K82">
        <v>1.2904009999999999</v>
      </c>
      <c r="L82">
        <v>1.2648159999999999</v>
      </c>
      <c r="M82">
        <v>2.3286319999999998</v>
      </c>
      <c r="O82">
        <v>1.3539079999999999</v>
      </c>
      <c r="P82">
        <v>1.3872100000000001</v>
      </c>
      <c r="Q82">
        <v>2.7115860000000001</v>
      </c>
      <c r="S82">
        <v>1.0057199999999999</v>
      </c>
      <c r="T82">
        <v>0.992336</v>
      </c>
      <c r="U82">
        <v>1.3075000000000001</v>
      </c>
      <c r="W82">
        <v>1.5026299999999999</v>
      </c>
      <c r="X82">
        <v>1.5061800000000001</v>
      </c>
      <c r="Y82">
        <v>3.2602699999999998</v>
      </c>
    </row>
    <row r="83" spans="2:25" x14ac:dyDescent="0.2">
      <c r="B83" t="s">
        <v>5</v>
      </c>
      <c r="C83">
        <v>0.205009</v>
      </c>
      <c r="D83">
        <v>0.194518</v>
      </c>
      <c r="E83">
        <v>0.35972100000000001</v>
      </c>
      <c r="G83">
        <v>0.26018599999999997</v>
      </c>
      <c r="H83">
        <v>0.27888400000000002</v>
      </c>
      <c r="I83">
        <v>0.81472299999999997</v>
      </c>
      <c r="K83">
        <v>0.38714399999999999</v>
      </c>
      <c r="L83">
        <v>0.37373000000000001</v>
      </c>
      <c r="M83">
        <v>1.262135</v>
      </c>
      <c r="O83">
        <v>0.448965</v>
      </c>
      <c r="P83">
        <v>0.494114</v>
      </c>
      <c r="Q83">
        <v>1.6494169999999999</v>
      </c>
      <c r="S83">
        <v>9.6614999999999895E-2</v>
      </c>
      <c r="T83">
        <v>9.6522999999999998E-2</v>
      </c>
      <c r="U83">
        <v>0.24132999999999999</v>
      </c>
      <c r="W83">
        <v>0.58881099999999997</v>
      </c>
      <c r="X83">
        <v>0.60962499999999997</v>
      </c>
      <c r="Y83">
        <v>2.1886199999999998</v>
      </c>
    </row>
    <row r="84" spans="2:25" x14ac:dyDescent="0.2">
      <c r="C84">
        <v>0.90485899999999997</v>
      </c>
      <c r="D84">
        <v>0.89458099999999996</v>
      </c>
      <c r="E84">
        <v>1.064811</v>
      </c>
      <c r="G84">
        <v>0.906308</v>
      </c>
      <c r="H84">
        <v>0.89487300000000003</v>
      </c>
      <c r="I84">
        <v>1.069069</v>
      </c>
      <c r="K84">
        <v>0.90864800000000001</v>
      </c>
      <c r="L84">
        <v>0.89561800000000003</v>
      </c>
      <c r="M84">
        <v>1.0738989999999999</v>
      </c>
      <c r="O84">
        <v>0.91088400000000003</v>
      </c>
      <c r="P84">
        <v>0.89777399999999996</v>
      </c>
      <c r="Q84">
        <v>1.0729660000000001</v>
      </c>
      <c r="S84">
        <v>0.90536499999999998</v>
      </c>
      <c r="T84">
        <v>0.88865000000000005</v>
      </c>
      <c r="U84">
        <v>1.0700400000000001</v>
      </c>
      <c r="W84">
        <v>0.91245100000000001</v>
      </c>
      <c r="X84">
        <v>0.90299200000000002</v>
      </c>
      <c r="Y84">
        <v>1.0737300000000001</v>
      </c>
    </row>
    <row r="85" spans="2:25" x14ac:dyDescent="0.2">
      <c r="C85">
        <v>0.95185799999999998</v>
      </c>
      <c r="D85">
        <v>0.94458500000000001</v>
      </c>
      <c r="E85">
        <v>1.1824380000000001</v>
      </c>
      <c r="G85">
        <v>1.2213579999999999</v>
      </c>
      <c r="H85">
        <v>1.2212989999999999</v>
      </c>
      <c r="I85">
        <v>2.2073260000000001</v>
      </c>
      <c r="K85">
        <v>1.3029040000000001</v>
      </c>
      <c r="L85">
        <v>1.2921339999999999</v>
      </c>
      <c r="M85">
        <v>2.711198</v>
      </c>
      <c r="O85">
        <v>1.30132</v>
      </c>
      <c r="P85">
        <v>1.2906390000000001</v>
      </c>
      <c r="Q85">
        <v>1.885832</v>
      </c>
      <c r="S85">
        <v>1.46739</v>
      </c>
      <c r="T85">
        <v>1.4783200000000001</v>
      </c>
      <c r="U85">
        <v>2.92937</v>
      </c>
      <c r="W85">
        <v>1.5803199999999999</v>
      </c>
      <c r="X85">
        <v>1.6215599999999999</v>
      </c>
      <c r="Y85">
        <v>2.8069000000000002</v>
      </c>
    </row>
    <row r="86" spans="2:25" x14ac:dyDescent="0.2">
      <c r="B86" t="s">
        <v>5</v>
      </c>
      <c r="C86">
        <v>4.6998999999999999E-2</v>
      </c>
      <c r="D86">
        <v>5.0004E-2</v>
      </c>
      <c r="E86">
        <v>0.117627</v>
      </c>
      <c r="G86">
        <v>0.31505</v>
      </c>
      <c r="H86">
        <v>0.32642599999999999</v>
      </c>
      <c r="I86">
        <v>1.1382570000000001</v>
      </c>
      <c r="K86">
        <v>0.394256</v>
      </c>
      <c r="L86">
        <v>0.39651599999999998</v>
      </c>
      <c r="M86">
        <v>1.6372990000000001</v>
      </c>
      <c r="O86">
        <v>0.39043600000000001</v>
      </c>
      <c r="P86">
        <v>0.39286500000000002</v>
      </c>
      <c r="Q86">
        <v>0.81286599999999998</v>
      </c>
      <c r="S86">
        <v>0.562025</v>
      </c>
      <c r="T86">
        <v>0.58967000000000003</v>
      </c>
      <c r="U86">
        <v>1.8593299999999999</v>
      </c>
      <c r="W86">
        <v>0.66786900000000005</v>
      </c>
      <c r="X86">
        <v>0.71856799999999998</v>
      </c>
      <c r="Y86">
        <v>1.7331700000000001</v>
      </c>
    </row>
    <row r="87" spans="2:25" x14ac:dyDescent="0.2">
      <c r="C87">
        <v>0.90037100000000003</v>
      </c>
      <c r="D87">
        <v>0.88860600000000001</v>
      </c>
      <c r="E87">
        <v>1.0586469999999999</v>
      </c>
      <c r="G87">
        <v>0.908439</v>
      </c>
      <c r="H87">
        <v>0.89607499999999995</v>
      </c>
      <c r="I87">
        <v>1.07256</v>
      </c>
      <c r="K87">
        <v>0.907941</v>
      </c>
      <c r="L87">
        <v>0.89505900000000005</v>
      </c>
      <c r="M87">
        <v>1.069534</v>
      </c>
      <c r="O87">
        <v>0.90786100000000003</v>
      </c>
      <c r="P87">
        <v>0.89530799999999999</v>
      </c>
      <c r="Q87">
        <v>1.069917</v>
      </c>
      <c r="S87">
        <v>0.91568899999999998</v>
      </c>
      <c r="T87">
        <v>0.89886600000000005</v>
      </c>
      <c r="U87">
        <v>1.1351599999999999</v>
      </c>
      <c r="W87">
        <v>0.90688500000000005</v>
      </c>
      <c r="X87">
        <v>0.89049900000000004</v>
      </c>
      <c r="Y87">
        <v>1.0623400000000001</v>
      </c>
    </row>
    <row r="88" spans="2:25" x14ac:dyDescent="0.2">
      <c r="C88">
        <v>1.1216660000000001</v>
      </c>
      <c r="D88">
        <v>1.1208340000000001</v>
      </c>
      <c r="E88">
        <v>1.531838</v>
      </c>
      <c r="G88">
        <v>1.19275</v>
      </c>
      <c r="H88">
        <v>1.2044269999999999</v>
      </c>
      <c r="I88">
        <v>1.873888</v>
      </c>
      <c r="K88">
        <v>1.2157629999999999</v>
      </c>
      <c r="L88">
        <v>1.2020420000000001</v>
      </c>
      <c r="M88">
        <v>1.511714</v>
      </c>
      <c r="O88">
        <v>1.428577</v>
      </c>
      <c r="P88">
        <v>1.4374370000000001</v>
      </c>
      <c r="Q88">
        <v>2.8966219999999998</v>
      </c>
      <c r="S88">
        <v>1.46597</v>
      </c>
      <c r="T88">
        <v>1.4877199999999999</v>
      </c>
      <c r="U88">
        <v>3.0323699999999998</v>
      </c>
      <c r="W88">
        <v>1.6394299999999999</v>
      </c>
      <c r="X88">
        <v>1.68326</v>
      </c>
      <c r="Y88">
        <v>4.5709299999999997</v>
      </c>
    </row>
    <row r="89" spans="2:25" x14ac:dyDescent="0.2">
      <c r="B89" t="s">
        <v>5</v>
      </c>
      <c r="C89">
        <v>0.22129499999999999</v>
      </c>
      <c r="D89">
        <v>0.23222799999999999</v>
      </c>
      <c r="E89">
        <v>0.47319099999999997</v>
      </c>
      <c r="G89">
        <v>0.28431099999999998</v>
      </c>
      <c r="H89">
        <v>0.30835200000000001</v>
      </c>
      <c r="I89">
        <v>0.80132800000000004</v>
      </c>
      <c r="K89">
        <v>0.30782199999999998</v>
      </c>
      <c r="L89">
        <v>0.30698300000000001</v>
      </c>
      <c r="M89">
        <v>0.44218000000000002</v>
      </c>
      <c r="O89">
        <v>0.52071599999999996</v>
      </c>
      <c r="P89">
        <v>0.54212899999999997</v>
      </c>
      <c r="Q89">
        <v>1.826705</v>
      </c>
      <c r="S89">
        <v>0.55028100000000002</v>
      </c>
      <c r="T89">
        <v>0.58885399999999999</v>
      </c>
      <c r="U89">
        <v>1.8972100000000001</v>
      </c>
      <c r="W89">
        <v>0.732545</v>
      </c>
      <c r="X89">
        <v>0.79276100000000005</v>
      </c>
      <c r="Y89">
        <v>3.5085899999999999</v>
      </c>
    </row>
    <row r="90" spans="2:25" x14ac:dyDescent="0.2">
      <c r="C90">
        <v>0.90620699999999998</v>
      </c>
      <c r="D90">
        <v>0.89578400000000002</v>
      </c>
      <c r="E90">
        <v>1.0717730000000001</v>
      </c>
      <c r="G90">
        <v>0.90593800000000002</v>
      </c>
      <c r="H90">
        <v>0.89405199999999996</v>
      </c>
      <c r="I90">
        <v>1.0699989999999999</v>
      </c>
      <c r="K90">
        <v>0.91048899999999999</v>
      </c>
      <c r="L90">
        <v>0.89847999999999995</v>
      </c>
      <c r="M90">
        <v>1.0739460000000001</v>
      </c>
      <c r="O90">
        <v>0.90592099999999998</v>
      </c>
      <c r="P90">
        <v>0.89365499999999998</v>
      </c>
      <c r="Q90">
        <v>1.0670329999999999</v>
      </c>
      <c r="S90">
        <v>0.91281199999999996</v>
      </c>
      <c r="T90">
        <v>0.89448899999999998</v>
      </c>
      <c r="U90">
        <v>1.0728200000000001</v>
      </c>
      <c r="W90">
        <v>0.90703699999999998</v>
      </c>
      <c r="X90">
        <v>0.89302700000000002</v>
      </c>
      <c r="Y90">
        <v>1.0902499999999999</v>
      </c>
    </row>
    <row r="91" spans="2:25" x14ac:dyDescent="0.2">
      <c r="C91">
        <v>1.1096649999999999</v>
      </c>
      <c r="D91">
        <v>1.105963</v>
      </c>
      <c r="E91">
        <v>1.759023</v>
      </c>
      <c r="G91">
        <v>1.200753</v>
      </c>
      <c r="H91">
        <v>1.1873229999999999</v>
      </c>
      <c r="I91">
        <v>1.851915</v>
      </c>
      <c r="K91">
        <v>1.323037</v>
      </c>
      <c r="L91">
        <v>1.3168329999999999</v>
      </c>
      <c r="M91">
        <v>2.7432940000000001</v>
      </c>
      <c r="O91">
        <v>1.4074089999999999</v>
      </c>
      <c r="P91">
        <v>1.3937550000000001</v>
      </c>
      <c r="Q91">
        <v>2.5150359999999998</v>
      </c>
      <c r="S91">
        <v>1.3839399999999999</v>
      </c>
      <c r="T91">
        <v>1.37626</v>
      </c>
      <c r="U91">
        <v>2.7506400000000002</v>
      </c>
      <c r="W91">
        <v>1.18685</v>
      </c>
      <c r="X91">
        <v>1.1849700000000001</v>
      </c>
      <c r="Y91">
        <v>2.36633</v>
      </c>
    </row>
    <row r="92" spans="2:25" x14ac:dyDescent="0.2">
      <c r="B92" t="s">
        <v>5</v>
      </c>
      <c r="C92">
        <v>0.203458</v>
      </c>
      <c r="D92">
        <v>0.210179</v>
      </c>
      <c r="E92">
        <v>0.68725000000000003</v>
      </c>
      <c r="G92">
        <v>0.29481499999999999</v>
      </c>
      <c r="H92">
        <v>0.293271</v>
      </c>
      <c r="I92">
        <v>0.78191600000000006</v>
      </c>
      <c r="K92">
        <v>0.41254800000000003</v>
      </c>
      <c r="L92">
        <v>0.41835299999999997</v>
      </c>
      <c r="M92">
        <v>1.6693480000000001</v>
      </c>
      <c r="O92">
        <v>0.50148800000000004</v>
      </c>
      <c r="P92">
        <v>0.50009999999999999</v>
      </c>
      <c r="Q92">
        <v>1.4480029999999999</v>
      </c>
      <c r="S92">
        <v>0.47112799999999999</v>
      </c>
      <c r="T92">
        <v>0.481771</v>
      </c>
      <c r="U92">
        <v>1.6778200000000001</v>
      </c>
      <c r="W92">
        <v>0.27981299999999998</v>
      </c>
      <c r="X92">
        <v>0.29194300000000001</v>
      </c>
      <c r="Y92">
        <v>1.2760800000000001</v>
      </c>
    </row>
    <row r="93" spans="2:25" x14ac:dyDescent="0.2">
      <c r="C93">
        <v>0.90895800000000004</v>
      </c>
      <c r="D93">
        <v>0.89831700000000003</v>
      </c>
      <c r="E93">
        <v>1.071925</v>
      </c>
      <c r="G93">
        <v>0.91355799999999998</v>
      </c>
      <c r="H93">
        <v>0.90200499999999995</v>
      </c>
      <c r="I93">
        <v>1.0779989999999999</v>
      </c>
      <c r="K93">
        <v>0.90616200000000002</v>
      </c>
      <c r="L93">
        <v>0.89350200000000002</v>
      </c>
      <c r="M93">
        <v>1.0663579999999999</v>
      </c>
      <c r="O93">
        <v>0.91081100000000004</v>
      </c>
      <c r="P93">
        <v>0.90320199999999995</v>
      </c>
      <c r="Q93">
        <v>1.072336</v>
      </c>
      <c r="S93">
        <v>0.90722700000000001</v>
      </c>
      <c r="T93">
        <v>0.88886100000000001</v>
      </c>
      <c r="U93">
        <v>1.0633999999999999</v>
      </c>
      <c r="W93">
        <v>0.90767600000000004</v>
      </c>
      <c r="X93">
        <v>0.88998999999999995</v>
      </c>
      <c r="Y93">
        <v>1.06542</v>
      </c>
    </row>
    <row r="94" spans="2:25" x14ac:dyDescent="0.2">
      <c r="C94">
        <v>0.94777</v>
      </c>
      <c r="D94">
        <v>0.93503099999999995</v>
      </c>
      <c r="E94">
        <v>1.181065</v>
      </c>
      <c r="G94">
        <v>1.243646</v>
      </c>
      <c r="H94">
        <v>1.2629140000000001</v>
      </c>
      <c r="I94">
        <v>1.973193</v>
      </c>
      <c r="K94">
        <v>1.1585639999999999</v>
      </c>
      <c r="L94">
        <v>1.143805</v>
      </c>
      <c r="M94">
        <v>1.7252050000000001</v>
      </c>
      <c r="O94">
        <v>1.470342</v>
      </c>
      <c r="P94">
        <v>1.511844</v>
      </c>
      <c r="Q94">
        <v>2.6179079999999999</v>
      </c>
      <c r="S94">
        <v>1.39588</v>
      </c>
      <c r="T94">
        <v>1.3813200000000001</v>
      </c>
      <c r="U94">
        <v>2.3004600000000002</v>
      </c>
      <c r="W94">
        <v>1.3923700000000001</v>
      </c>
      <c r="X94">
        <v>1.3959999999999999</v>
      </c>
      <c r="Y94">
        <v>2.12025</v>
      </c>
    </row>
    <row r="95" spans="2:25" x14ac:dyDescent="0.2">
      <c r="B95" t="s">
        <v>5</v>
      </c>
      <c r="C95">
        <v>3.8811999999999999E-2</v>
      </c>
      <c r="D95">
        <v>3.6713999999999899E-2</v>
      </c>
      <c r="E95">
        <v>0.10914</v>
      </c>
      <c r="G95">
        <v>0.33008799999999999</v>
      </c>
      <c r="H95">
        <v>0.36090899999999998</v>
      </c>
      <c r="I95">
        <v>0.89519400000000005</v>
      </c>
      <c r="K95">
        <v>0.25240200000000002</v>
      </c>
      <c r="L95">
        <v>0.250303</v>
      </c>
      <c r="M95">
        <v>0.65884699999999996</v>
      </c>
      <c r="O95">
        <v>0.559531</v>
      </c>
      <c r="P95">
        <v>0.60864200000000002</v>
      </c>
      <c r="Q95">
        <v>1.5455719999999999</v>
      </c>
      <c r="S95">
        <v>0.488653</v>
      </c>
      <c r="T95">
        <v>0.49245899999999998</v>
      </c>
      <c r="U95">
        <v>1.23706</v>
      </c>
      <c r="W95">
        <v>0.48469400000000001</v>
      </c>
      <c r="X95">
        <v>0.50600999999999996</v>
      </c>
      <c r="Y95">
        <v>1.0548299999999999</v>
      </c>
    </row>
    <row r="96" spans="2:25" x14ac:dyDescent="0.2">
      <c r="C96">
        <v>0.90821399999999997</v>
      </c>
      <c r="D96">
        <v>0.89575000000000005</v>
      </c>
      <c r="E96">
        <v>1.0706329999999999</v>
      </c>
      <c r="G96">
        <v>0.90561499999999995</v>
      </c>
      <c r="H96">
        <v>0.893984</v>
      </c>
      <c r="I96">
        <v>1.067868</v>
      </c>
      <c r="K96">
        <v>0.90925800000000001</v>
      </c>
      <c r="L96">
        <v>0.89696100000000001</v>
      </c>
      <c r="M96">
        <v>1.070408</v>
      </c>
      <c r="O96">
        <v>0.90572299999999994</v>
      </c>
      <c r="P96">
        <v>0.89261000000000001</v>
      </c>
      <c r="Q96">
        <v>1.063231</v>
      </c>
      <c r="S96">
        <v>0.90768599999999999</v>
      </c>
      <c r="T96">
        <v>0.88997800000000005</v>
      </c>
      <c r="U96">
        <v>1.0684400000000001</v>
      </c>
      <c r="W96">
        <v>0.90944499999999995</v>
      </c>
      <c r="X96">
        <v>0.89805599999999997</v>
      </c>
      <c r="Y96">
        <v>1.0704</v>
      </c>
    </row>
    <row r="97" spans="2:25" x14ac:dyDescent="0.2">
      <c r="C97">
        <v>1.112967</v>
      </c>
      <c r="D97">
        <v>1.1049960000000001</v>
      </c>
      <c r="E97">
        <v>1.6709989999999999</v>
      </c>
      <c r="G97">
        <v>1.1922489999999999</v>
      </c>
      <c r="H97">
        <v>1.1924250000000001</v>
      </c>
      <c r="I97">
        <v>2.0256110000000001</v>
      </c>
      <c r="K97">
        <v>1.2499119999999999</v>
      </c>
      <c r="L97">
        <v>1.2590939999999999</v>
      </c>
      <c r="M97">
        <v>1.7179580000000001</v>
      </c>
      <c r="O97">
        <v>1.299366</v>
      </c>
      <c r="P97">
        <v>1.290978</v>
      </c>
      <c r="Q97">
        <v>1.7411049999999999</v>
      </c>
      <c r="S97">
        <v>1.4349799999999999</v>
      </c>
      <c r="T97">
        <v>1.4705699999999999</v>
      </c>
      <c r="U97">
        <v>2.6938900000000001</v>
      </c>
      <c r="W97">
        <v>1.0417000000000001</v>
      </c>
      <c r="X97">
        <v>1.04559</v>
      </c>
      <c r="Y97">
        <v>1.4339900000000001</v>
      </c>
    </row>
    <row r="98" spans="2:25" x14ac:dyDescent="0.2">
      <c r="B98" t="s">
        <v>5</v>
      </c>
      <c r="C98">
        <v>0.20475299999999999</v>
      </c>
      <c r="D98">
        <v>0.20924599999999999</v>
      </c>
      <c r="E98">
        <v>0.60036599999999996</v>
      </c>
      <c r="G98">
        <v>0.286634</v>
      </c>
      <c r="H98">
        <v>0.29844100000000001</v>
      </c>
      <c r="I98">
        <v>0.95774300000000001</v>
      </c>
      <c r="K98">
        <v>0.34065400000000001</v>
      </c>
      <c r="L98">
        <v>0.36213299999999998</v>
      </c>
      <c r="M98">
        <v>0.64754999999999996</v>
      </c>
      <c r="O98">
        <v>0.39364300000000002</v>
      </c>
      <c r="P98">
        <v>0.398368</v>
      </c>
      <c r="Q98">
        <v>0.67787399999999998</v>
      </c>
      <c r="S98">
        <v>0.52729400000000004</v>
      </c>
      <c r="T98">
        <v>0.580592</v>
      </c>
      <c r="U98">
        <v>1.6254500000000001</v>
      </c>
      <c r="W98">
        <v>0.13225500000000001</v>
      </c>
      <c r="X98">
        <v>0.147534</v>
      </c>
      <c r="Y98">
        <v>0.36359000000000002</v>
      </c>
    </row>
    <row r="99" spans="2:25" x14ac:dyDescent="0.2">
      <c r="C99">
        <v>0.90607899999999997</v>
      </c>
      <c r="D99">
        <v>0.89449800000000002</v>
      </c>
      <c r="E99">
        <v>1.066055</v>
      </c>
      <c r="G99">
        <v>0.90388100000000005</v>
      </c>
      <c r="H99">
        <v>0.89216399999999996</v>
      </c>
      <c r="I99">
        <v>1.066276</v>
      </c>
      <c r="K99">
        <v>0.90626600000000002</v>
      </c>
      <c r="L99">
        <v>0.89427199999999996</v>
      </c>
      <c r="M99">
        <v>1.0762590000000001</v>
      </c>
      <c r="O99">
        <v>0.90634700000000001</v>
      </c>
      <c r="P99">
        <v>0.894478</v>
      </c>
      <c r="Q99">
        <v>1.0684199999999999</v>
      </c>
      <c r="S99">
        <v>0.91280600000000001</v>
      </c>
      <c r="T99">
        <v>0.89580099999999996</v>
      </c>
      <c r="U99">
        <v>1.06928</v>
      </c>
      <c r="W99">
        <v>0.91281100000000004</v>
      </c>
      <c r="X99">
        <v>0.90189399999999997</v>
      </c>
      <c r="Y99">
        <v>1.1182099999999999</v>
      </c>
    </row>
    <row r="100" spans="2:25" x14ac:dyDescent="0.2">
      <c r="C100">
        <v>1.110436</v>
      </c>
      <c r="D100">
        <v>1.0940289999999999</v>
      </c>
      <c r="E100">
        <v>1.715284</v>
      </c>
      <c r="G100">
        <v>1.2102759999999999</v>
      </c>
      <c r="H100">
        <v>1.216575</v>
      </c>
      <c r="I100">
        <v>1.93224</v>
      </c>
      <c r="K100">
        <v>1.2819769999999999</v>
      </c>
      <c r="L100">
        <v>1.3161339999999999</v>
      </c>
      <c r="M100">
        <v>1.8631899999999999</v>
      </c>
      <c r="O100">
        <v>1.3693340000000001</v>
      </c>
      <c r="P100">
        <v>1.3820680000000001</v>
      </c>
      <c r="Q100">
        <v>3.2385920000000001</v>
      </c>
      <c r="S100">
        <v>1.4800500000000001</v>
      </c>
      <c r="T100">
        <v>1.53077</v>
      </c>
      <c r="U100">
        <v>3.0855000000000001</v>
      </c>
      <c r="W100">
        <v>1.5426800000000001</v>
      </c>
      <c r="X100">
        <v>1.5880399999999999</v>
      </c>
      <c r="Y100">
        <v>2.6243599999999998</v>
      </c>
    </row>
    <row r="101" spans="2:25" x14ac:dyDescent="0.2">
      <c r="B101" t="s">
        <v>5</v>
      </c>
      <c r="C101">
        <v>0.20435700000000001</v>
      </c>
      <c r="D101">
        <v>0.19953099999999999</v>
      </c>
      <c r="E101">
        <v>0.64922899999999995</v>
      </c>
      <c r="G101">
        <v>0.30639499999999997</v>
      </c>
      <c r="H101">
        <v>0.324411</v>
      </c>
      <c r="I101">
        <v>0.86596399999999996</v>
      </c>
      <c r="K101">
        <v>0.37571100000000002</v>
      </c>
      <c r="L101">
        <v>0.42186200000000001</v>
      </c>
      <c r="M101">
        <v>0.78693100000000005</v>
      </c>
      <c r="O101">
        <v>0.46298699999999998</v>
      </c>
      <c r="P101">
        <v>0.48759000000000002</v>
      </c>
      <c r="Q101">
        <v>2.170172</v>
      </c>
      <c r="S101">
        <v>0.56724399999999997</v>
      </c>
      <c r="T101">
        <v>0.63496900000000001</v>
      </c>
      <c r="U101">
        <v>2.0162200000000001</v>
      </c>
      <c r="W101">
        <v>0.62986900000000001</v>
      </c>
      <c r="X101">
        <v>0.68614600000000003</v>
      </c>
      <c r="Y101">
        <v>1.5061500000000001</v>
      </c>
    </row>
    <row r="102" spans="2:25" x14ac:dyDescent="0.2">
      <c r="C102">
        <v>0.90395099999999995</v>
      </c>
      <c r="D102">
        <v>0.89127000000000001</v>
      </c>
      <c r="E102">
        <v>1.0607979999999999</v>
      </c>
      <c r="G102">
        <v>0.90648099999999998</v>
      </c>
      <c r="H102">
        <v>0.89896299999999996</v>
      </c>
      <c r="I102">
        <v>1.0677239999999999</v>
      </c>
      <c r="K102">
        <v>0.91631300000000004</v>
      </c>
      <c r="L102">
        <v>0.90426099999999998</v>
      </c>
      <c r="M102">
        <v>1.0725629999999999</v>
      </c>
      <c r="O102">
        <v>0.907138</v>
      </c>
      <c r="P102">
        <v>0.89452799999999999</v>
      </c>
      <c r="Q102">
        <v>1.066376</v>
      </c>
      <c r="S102">
        <v>0.905802</v>
      </c>
      <c r="T102">
        <v>0.89512000000000003</v>
      </c>
      <c r="U102">
        <v>1.0744800000000001</v>
      </c>
      <c r="W102">
        <v>0.90637000000000001</v>
      </c>
      <c r="X102">
        <v>0.89359699999999997</v>
      </c>
      <c r="Y102">
        <v>1.0689599999999999</v>
      </c>
    </row>
    <row r="103" spans="2:25" x14ac:dyDescent="0.2">
      <c r="C103">
        <v>1.054827</v>
      </c>
      <c r="D103">
        <v>1.0545910000000001</v>
      </c>
      <c r="E103">
        <v>1.507744</v>
      </c>
      <c r="G103">
        <v>1.158026</v>
      </c>
      <c r="H103">
        <v>1.178544</v>
      </c>
      <c r="I103">
        <v>2.2321300000000002</v>
      </c>
      <c r="K103">
        <v>1.265153</v>
      </c>
      <c r="L103">
        <v>1.272062</v>
      </c>
      <c r="M103">
        <v>2.2637360000000002</v>
      </c>
      <c r="O103">
        <v>1.3980669999999999</v>
      </c>
      <c r="P103">
        <v>1.41615</v>
      </c>
      <c r="Q103">
        <v>3.6397889999999999</v>
      </c>
      <c r="S103">
        <v>1.4500299999999999</v>
      </c>
      <c r="T103">
        <v>1.4729399999999999</v>
      </c>
      <c r="U103">
        <v>2.5003799999999998</v>
      </c>
      <c r="W103">
        <v>1.5666899999999999</v>
      </c>
      <c r="X103">
        <v>1.5995900000000001</v>
      </c>
      <c r="Y103">
        <v>4.1284000000000001</v>
      </c>
    </row>
    <row r="104" spans="2:25" x14ac:dyDescent="0.2">
      <c r="B104" t="s">
        <v>5</v>
      </c>
      <c r="C104">
        <v>0.15087600000000001</v>
      </c>
      <c r="D104">
        <v>0.16332099999999999</v>
      </c>
      <c r="E104">
        <v>0.44694600000000001</v>
      </c>
      <c r="G104">
        <v>0.25154500000000002</v>
      </c>
      <c r="H104">
        <v>0.27958100000000002</v>
      </c>
      <c r="I104">
        <v>1.1644060000000001</v>
      </c>
      <c r="K104">
        <v>0.34883999999999998</v>
      </c>
      <c r="L104">
        <v>0.36780099999999999</v>
      </c>
      <c r="M104">
        <v>1.191173</v>
      </c>
      <c r="O104">
        <v>0.490929</v>
      </c>
      <c r="P104">
        <v>0.52162200000000003</v>
      </c>
      <c r="Q104">
        <v>2.573413</v>
      </c>
      <c r="S104">
        <v>0.54422800000000005</v>
      </c>
      <c r="T104">
        <v>0.57782</v>
      </c>
      <c r="U104">
        <v>1.4258999999999999</v>
      </c>
      <c r="W104">
        <v>0.66032000000000002</v>
      </c>
      <c r="X104">
        <v>0.70599299999999998</v>
      </c>
      <c r="Y104">
        <v>3.0594399999999999</v>
      </c>
    </row>
    <row r="105" spans="2:25" x14ac:dyDescent="0.2">
      <c r="C105">
        <v>0.90307300000000001</v>
      </c>
      <c r="D105">
        <v>0.89135600000000004</v>
      </c>
      <c r="E105">
        <v>1.062481</v>
      </c>
      <c r="G105">
        <v>0.90748200000000001</v>
      </c>
      <c r="H105">
        <v>0.89580599999999999</v>
      </c>
      <c r="I105">
        <v>1.071356</v>
      </c>
      <c r="K105">
        <v>0.90675799999999995</v>
      </c>
      <c r="L105">
        <v>0.89435299999999995</v>
      </c>
      <c r="M105">
        <v>1.0747899999999999</v>
      </c>
      <c r="O105">
        <v>0.90712899999999996</v>
      </c>
      <c r="P105">
        <v>0.89362299999999995</v>
      </c>
      <c r="Q105">
        <v>1.0657730000000001</v>
      </c>
      <c r="S105">
        <v>0.90849500000000005</v>
      </c>
      <c r="T105">
        <v>0.89954299999999998</v>
      </c>
      <c r="U105">
        <v>1.0706899999999999</v>
      </c>
      <c r="W105">
        <v>0.90941700000000003</v>
      </c>
      <c r="X105">
        <v>0.89577300000000004</v>
      </c>
      <c r="Y105">
        <v>1.0678300000000001</v>
      </c>
    </row>
    <row r="106" spans="2:25" x14ac:dyDescent="0.2">
      <c r="C106">
        <v>1.1127640000000001</v>
      </c>
      <c r="D106">
        <v>1.114314</v>
      </c>
      <c r="E106">
        <v>1.645246</v>
      </c>
      <c r="G106">
        <v>1.213543</v>
      </c>
      <c r="H106">
        <v>1.2348760000000001</v>
      </c>
      <c r="I106">
        <v>2.0574499999999998</v>
      </c>
      <c r="K106">
        <v>1.3018529999999999</v>
      </c>
      <c r="L106">
        <v>1.302848</v>
      </c>
      <c r="M106">
        <v>2.2099630000000001</v>
      </c>
      <c r="O106">
        <v>1.2264219999999999</v>
      </c>
      <c r="P106">
        <v>1.2315609999999999</v>
      </c>
      <c r="Q106">
        <v>1.648638</v>
      </c>
      <c r="S106">
        <v>1.39577</v>
      </c>
      <c r="T106">
        <v>1.39937</v>
      </c>
      <c r="U106">
        <v>2.4364499999999998</v>
      </c>
      <c r="W106">
        <v>1.6309</v>
      </c>
      <c r="X106">
        <v>1.59361</v>
      </c>
      <c r="Y106">
        <v>3.2913800000000002</v>
      </c>
    </row>
    <row r="107" spans="2:25" x14ac:dyDescent="0.2">
      <c r="B107" t="s">
        <v>5</v>
      </c>
      <c r="C107">
        <v>0.20969099999999999</v>
      </c>
      <c r="D107">
        <v>0.22295799999999999</v>
      </c>
      <c r="E107">
        <v>0.58276499999999998</v>
      </c>
      <c r="G107">
        <v>0.30606100000000003</v>
      </c>
      <c r="H107">
        <v>0.33906999999999998</v>
      </c>
      <c r="I107">
        <v>0.98609400000000003</v>
      </c>
      <c r="K107">
        <v>0.39509499999999997</v>
      </c>
      <c r="L107">
        <v>0.408495</v>
      </c>
      <c r="M107">
        <v>1.135173</v>
      </c>
      <c r="O107">
        <v>0.31929299999999999</v>
      </c>
      <c r="P107">
        <v>0.33793800000000002</v>
      </c>
      <c r="Q107">
        <v>0.58286499999999997</v>
      </c>
      <c r="S107">
        <v>0.48727500000000001</v>
      </c>
      <c r="T107">
        <v>0.49982700000000002</v>
      </c>
      <c r="U107">
        <v>1.3657600000000001</v>
      </c>
      <c r="W107">
        <v>0.72148299999999999</v>
      </c>
      <c r="X107">
        <v>0.69783700000000004</v>
      </c>
      <c r="Y107">
        <v>2.2235499999999999</v>
      </c>
    </row>
    <row r="108" spans="2:25" x14ac:dyDescent="0.2">
      <c r="C108">
        <v>0.90287799999999996</v>
      </c>
      <c r="D108">
        <v>0.892683</v>
      </c>
      <c r="E108">
        <v>1.0632699999999999</v>
      </c>
      <c r="G108">
        <v>0.90969500000000003</v>
      </c>
      <c r="H108">
        <v>0.89368099999999995</v>
      </c>
      <c r="I108">
        <v>1.07473</v>
      </c>
      <c r="K108">
        <v>0.90906799999999999</v>
      </c>
      <c r="L108">
        <v>0.89299099999999998</v>
      </c>
      <c r="M108">
        <v>1.0662199999999999</v>
      </c>
      <c r="O108">
        <v>0.90511900000000001</v>
      </c>
      <c r="P108">
        <v>0.89261500000000005</v>
      </c>
      <c r="Q108">
        <v>1.06735</v>
      </c>
      <c r="S108">
        <v>0.90782700000000005</v>
      </c>
      <c r="T108">
        <v>0.89083400000000001</v>
      </c>
      <c r="U108">
        <v>1.06436</v>
      </c>
      <c r="W108">
        <v>0.91095899999999996</v>
      </c>
      <c r="X108">
        <v>0.89314300000000002</v>
      </c>
      <c r="Y108">
        <v>1.0709</v>
      </c>
    </row>
    <row r="109" spans="2:25" x14ac:dyDescent="0.2">
      <c r="C109">
        <v>0.93741399999999997</v>
      </c>
      <c r="D109">
        <v>0.939523</v>
      </c>
      <c r="E109">
        <v>1.3019799999999999</v>
      </c>
      <c r="G109">
        <v>1.23689</v>
      </c>
      <c r="H109">
        <v>1.2293799999999999</v>
      </c>
      <c r="I109">
        <v>2.4074599999999999</v>
      </c>
      <c r="K109">
        <v>1.29423</v>
      </c>
      <c r="L109">
        <v>1.3104100000000001</v>
      </c>
      <c r="M109">
        <v>2.1927099999999999</v>
      </c>
      <c r="O109">
        <v>0.98707400000000001</v>
      </c>
      <c r="P109">
        <v>0.97121999999999997</v>
      </c>
      <c r="Q109">
        <v>1.33144</v>
      </c>
      <c r="S109">
        <v>1.4524600000000001</v>
      </c>
      <c r="T109">
        <v>1.43767</v>
      </c>
      <c r="U109">
        <v>3.3394200000000001</v>
      </c>
      <c r="W109">
        <v>1.41516</v>
      </c>
      <c r="X109">
        <v>1.4376899999999999</v>
      </c>
      <c r="Y109">
        <v>2.2719999999999998</v>
      </c>
    </row>
    <row r="110" spans="2:25" x14ac:dyDescent="0.2">
      <c r="B110" t="s">
        <v>5</v>
      </c>
      <c r="C110">
        <v>3.4535999999999997E-2</v>
      </c>
      <c r="D110">
        <v>4.684E-2</v>
      </c>
      <c r="E110">
        <v>0.23871000000000001</v>
      </c>
      <c r="G110">
        <v>0.32719500000000001</v>
      </c>
      <c r="H110">
        <v>0.33569900000000003</v>
      </c>
      <c r="I110">
        <v>1.33273</v>
      </c>
      <c r="K110">
        <v>0.385162</v>
      </c>
      <c r="L110">
        <v>0.41741899999999998</v>
      </c>
      <c r="M110">
        <v>1.12649</v>
      </c>
      <c r="O110">
        <v>8.1955E-2</v>
      </c>
      <c r="P110">
        <v>7.8604999999999897E-2</v>
      </c>
      <c r="Q110">
        <v>0.26408999999999999</v>
      </c>
      <c r="S110">
        <v>0.54463300000000003</v>
      </c>
      <c r="T110">
        <v>0.54683599999999999</v>
      </c>
      <c r="U110">
        <v>2.2750599999999999</v>
      </c>
      <c r="W110">
        <v>0.50420100000000001</v>
      </c>
      <c r="X110">
        <v>0.544547</v>
      </c>
      <c r="Y110">
        <v>1.2011000000000001</v>
      </c>
    </row>
    <row r="111" spans="2:25" x14ac:dyDescent="0.2">
      <c r="C111">
        <v>0.907891</v>
      </c>
      <c r="D111">
        <v>0.89194099999999998</v>
      </c>
      <c r="E111">
        <v>1.0765</v>
      </c>
      <c r="G111">
        <v>0.90845900000000002</v>
      </c>
      <c r="H111">
        <v>0.89082600000000001</v>
      </c>
      <c r="I111">
        <v>1.0645500000000001</v>
      </c>
      <c r="K111">
        <v>0.90648099999999998</v>
      </c>
      <c r="L111">
        <v>0.88952299999999995</v>
      </c>
      <c r="M111">
        <v>1.06437</v>
      </c>
      <c r="O111">
        <v>0.90562500000000001</v>
      </c>
      <c r="P111">
        <v>0.88893200000000006</v>
      </c>
      <c r="Q111">
        <v>1.0664199999999999</v>
      </c>
      <c r="S111">
        <v>0.90262299999999995</v>
      </c>
      <c r="T111">
        <v>0.88496799999999998</v>
      </c>
      <c r="U111">
        <v>1.0631299999999999</v>
      </c>
      <c r="W111">
        <v>0.90787099999999998</v>
      </c>
      <c r="X111">
        <v>0.89307400000000003</v>
      </c>
      <c r="Y111">
        <v>1.06931</v>
      </c>
    </row>
    <row r="112" spans="2:25" x14ac:dyDescent="0.2">
      <c r="C112">
        <v>1.11598</v>
      </c>
      <c r="D112">
        <v>1.11069</v>
      </c>
      <c r="E112">
        <v>1.87799</v>
      </c>
      <c r="G112">
        <v>1.07074</v>
      </c>
      <c r="H112">
        <v>1.0394399999999999</v>
      </c>
      <c r="I112">
        <v>1.5480799999999999</v>
      </c>
      <c r="K112">
        <v>1.3217000000000001</v>
      </c>
      <c r="L112">
        <v>1.3428599999999999</v>
      </c>
      <c r="M112">
        <v>2.3115299999999999</v>
      </c>
      <c r="O112">
        <v>1.2900799999999999</v>
      </c>
      <c r="P112">
        <v>1.28637</v>
      </c>
      <c r="Q112">
        <v>2.16547</v>
      </c>
      <c r="S112">
        <v>1.46041</v>
      </c>
      <c r="T112">
        <v>1.47742</v>
      </c>
      <c r="U112">
        <v>2.2581199999999999</v>
      </c>
      <c r="W112">
        <v>1.0437799999999999</v>
      </c>
      <c r="X112">
        <v>1.0397799999999999</v>
      </c>
      <c r="Y112">
        <v>1.3933500000000001</v>
      </c>
    </row>
    <row r="113" spans="2:25" x14ac:dyDescent="0.2">
      <c r="B113" t="s">
        <v>5</v>
      </c>
      <c r="C113">
        <v>0.208089</v>
      </c>
      <c r="D113">
        <v>0.218749</v>
      </c>
      <c r="E113">
        <v>0.80149000000000004</v>
      </c>
      <c r="G113">
        <v>0.16228100000000001</v>
      </c>
      <c r="H113">
        <v>0.148614</v>
      </c>
      <c r="I113">
        <v>0.48353000000000002</v>
      </c>
      <c r="K113">
        <v>0.415219</v>
      </c>
      <c r="L113">
        <v>0.45333699999999999</v>
      </c>
      <c r="M113">
        <v>1.24716</v>
      </c>
      <c r="O113">
        <v>0.38445499999999999</v>
      </c>
      <c r="P113">
        <v>0.39743800000000001</v>
      </c>
      <c r="Q113">
        <v>1.0990500000000001</v>
      </c>
      <c r="S113">
        <v>0.55778700000000003</v>
      </c>
      <c r="T113">
        <v>0.59245199999999998</v>
      </c>
      <c r="U113">
        <v>1.19499</v>
      </c>
      <c r="W113">
        <v>0.135909</v>
      </c>
      <c r="X113">
        <v>0.146706</v>
      </c>
      <c r="Y113">
        <v>0.32403999999999999</v>
      </c>
    </row>
    <row r="114" spans="2:25" x14ac:dyDescent="0.2">
      <c r="C114">
        <v>0.90230200000000005</v>
      </c>
      <c r="D114">
        <v>0.88733700000000004</v>
      </c>
      <c r="E114">
        <v>1.0632900000000001</v>
      </c>
      <c r="G114">
        <v>0.90912099999999996</v>
      </c>
      <c r="H114">
        <v>0.89677200000000001</v>
      </c>
      <c r="I114">
        <v>1.07246</v>
      </c>
      <c r="K114">
        <v>0.90912000000000004</v>
      </c>
      <c r="L114">
        <v>0.89198999999999995</v>
      </c>
      <c r="M114">
        <v>1.07193</v>
      </c>
      <c r="O114">
        <v>0.90585000000000004</v>
      </c>
      <c r="P114">
        <v>0.89065099999999997</v>
      </c>
      <c r="Q114">
        <v>1.0661799999999999</v>
      </c>
      <c r="S114">
        <v>0.90858099999999997</v>
      </c>
      <c r="T114">
        <v>0.894451</v>
      </c>
      <c r="U114">
        <v>1.069</v>
      </c>
      <c r="W114">
        <v>0.90464199999999995</v>
      </c>
      <c r="X114">
        <v>0.89703200000000005</v>
      </c>
      <c r="Y114">
        <v>1.0671299999999999</v>
      </c>
    </row>
    <row r="115" spans="2:25" x14ac:dyDescent="0.2">
      <c r="C115">
        <v>0.940828</v>
      </c>
      <c r="D115">
        <v>0.93119099999999999</v>
      </c>
      <c r="E115">
        <v>1.2284299999999999</v>
      </c>
      <c r="G115">
        <v>0.96328199999999997</v>
      </c>
      <c r="H115">
        <v>0.94901999999999997</v>
      </c>
      <c r="I115">
        <v>1.2527200000000001</v>
      </c>
      <c r="K115">
        <v>1.2514799999999999</v>
      </c>
      <c r="L115">
        <v>1.2481500000000001</v>
      </c>
      <c r="M115">
        <v>2.2846899999999999</v>
      </c>
      <c r="O115">
        <v>1.3644000000000001</v>
      </c>
      <c r="P115">
        <v>1.3702700000000001</v>
      </c>
      <c r="Q115">
        <v>2.6722999999999999</v>
      </c>
      <c r="S115">
        <v>1.0238</v>
      </c>
      <c r="T115">
        <v>1.0160100000000001</v>
      </c>
      <c r="U115">
        <v>1.43038</v>
      </c>
      <c r="W115">
        <v>1.6113200000000001</v>
      </c>
      <c r="X115">
        <v>1.6789400000000001</v>
      </c>
      <c r="Y115">
        <v>4.3784400000000003</v>
      </c>
    </row>
    <row r="116" spans="2:25" x14ac:dyDescent="0.2">
      <c r="B116" t="s">
        <v>5</v>
      </c>
      <c r="C116">
        <v>3.8525999999999901E-2</v>
      </c>
      <c r="D116">
        <v>4.38539999999999E-2</v>
      </c>
      <c r="E116">
        <v>0.16514000000000001</v>
      </c>
      <c r="G116">
        <v>5.4161000000000001E-2</v>
      </c>
      <c r="H116">
        <v>5.2248000000000003E-2</v>
      </c>
      <c r="I116">
        <v>0.18026</v>
      </c>
      <c r="K116">
        <v>0.34236</v>
      </c>
      <c r="L116">
        <v>0.35615999999999998</v>
      </c>
      <c r="M116">
        <v>1.2127600000000001</v>
      </c>
      <c r="O116">
        <v>0.45855000000000001</v>
      </c>
      <c r="P116">
        <v>0.47961900000000002</v>
      </c>
      <c r="Q116">
        <v>1.60612</v>
      </c>
      <c r="S116">
        <v>0.115219</v>
      </c>
      <c r="T116">
        <v>0.121559</v>
      </c>
      <c r="U116">
        <v>0.36137999999999998</v>
      </c>
      <c r="W116">
        <v>0.70667800000000003</v>
      </c>
      <c r="X116">
        <v>0.78190800000000005</v>
      </c>
      <c r="Y116">
        <v>3.3113100000000002</v>
      </c>
    </row>
    <row r="117" spans="2:25" x14ac:dyDescent="0.2">
      <c r="C117">
        <v>0.91112000000000004</v>
      </c>
      <c r="D117">
        <v>0.89444900000000005</v>
      </c>
      <c r="E117">
        <v>1.07274</v>
      </c>
      <c r="G117">
        <v>0.91443799999999997</v>
      </c>
      <c r="H117">
        <v>0.89841700000000002</v>
      </c>
      <c r="I117">
        <v>1.0691600000000001</v>
      </c>
      <c r="K117">
        <v>0.90904099999999999</v>
      </c>
      <c r="L117">
        <v>0.89293500000000003</v>
      </c>
      <c r="M117">
        <v>1.07081</v>
      </c>
      <c r="O117">
        <v>0.90353099999999997</v>
      </c>
      <c r="P117">
        <v>0.89246199999999998</v>
      </c>
      <c r="Q117">
        <v>1.06054</v>
      </c>
      <c r="S117">
        <v>0.91103000000000001</v>
      </c>
      <c r="T117">
        <v>0.89296900000000001</v>
      </c>
      <c r="U117">
        <v>1.0764899999999999</v>
      </c>
      <c r="W117">
        <v>0.90417700000000001</v>
      </c>
      <c r="X117">
        <v>0.89519599999999999</v>
      </c>
      <c r="Y117">
        <v>1.0675600000000001</v>
      </c>
    </row>
    <row r="118" spans="2:25" x14ac:dyDescent="0.2">
      <c r="C118">
        <v>1.1521999999999999</v>
      </c>
      <c r="D118">
        <v>1.14358</v>
      </c>
      <c r="E118">
        <v>1.4091100000000001</v>
      </c>
      <c r="G118">
        <v>1.2292000000000001</v>
      </c>
      <c r="H118">
        <v>1.2390399999999999</v>
      </c>
      <c r="I118">
        <v>2.2476400000000001</v>
      </c>
      <c r="K118">
        <v>1.2365900000000001</v>
      </c>
      <c r="L118">
        <v>1.2385600000000001</v>
      </c>
      <c r="M118">
        <v>2.4137499999999998</v>
      </c>
      <c r="O118">
        <v>0.99628899999999998</v>
      </c>
      <c r="P118">
        <v>0.99460000000000004</v>
      </c>
      <c r="Q118">
        <v>1.55562</v>
      </c>
      <c r="S118">
        <v>1.41124</v>
      </c>
      <c r="T118">
        <v>1.4415800000000001</v>
      </c>
      <c r="U118">
        <v>3.7843399999999998</v>
      </c>
      <c r="W118">
        <v>1.01431</v>
      </c>
      <c r="X118">
        <v>1.02322</v>
      </c>
      <c r="Y118">
        <v>1.3468800000000001</v>
      </c>
    </row>
    <row r="119" spans="2:25" x14ac:dyDescent="0.2">
      <c r="B119" t="s">
        <v>5</v>
      </c>
      <c r="C119">
        <v>0.24107999999999999</v>
      </c>
      <c r="D119">
        <v>0.24913099999999999</v>
      </c>
      <c r="E119">
        <v>0.33637</v>
      </c>
      <c r="G119">
        <v>0.31476199999999999</v>
      </c>
      <c r="H119">
        <v>0.34062300000000001</v>
      </c>
      <c r="I119">
        <v>1.17848</v>
      </c>
      <c r="K119">
        <v>0.32754899999999998</v>
      </c>
      <c r="L119">
        <v>0.34562500000000002</v>
      </c>
      <c r="M119">
        <v>1.34294</v>
      </c>
      <c r="O119">
        <v>9.2757999999999993E-2</v>
      </c>
      <c r="P119">
        <v>0.10213800000000001</v>
      </c>
      <c r="Q119">
        <v>0.49508000000000002</v>
      </c>
      <c r="S119">
        <v>0.50021000000000004</v>
      </c>
      <c r="T119">
        <v>0.54861099999999996</v>
      </c>
      <c r="U119">
        <v>2.7078500000000001</v>
      </c>
      <c r="W119">
        <v>0.11013299999999999</v>
      </c>
      <c r="X119">
        <v>0.128024</v>
      </c>
      <c r="Y119">
        <v>0.27932000000000001</v>
      </c>
    </row>
    <row r="120" spans="2:25" x14ac:dyDescent="0.2">
      <c r="C120">
        <v>0.90715900000000005</v>
      </c>
      <c r="D120">
        <v>0.89034000000000002</v>
      </c>
      <c r="E120">
        <v>1.06403</v>
      </c>
      <c r="G120">
        <v>0.903331</v>
      </c>
      <c r="H120">
        <v>0.88882000000000005</v>
      </c>
      <c r="I120">
        <v>1.06616</v>
      </c>
      <c r="K120">
        <v>0.910667</v>
      </c>
      <c r="L120">
        <v>0.89378199999999997</v>
      </c>
      <c r="M120">
        <v>1.0712699999999999</v>
      </c>
      <c r="O120">
        <v>0.91392399999999996</v>
      </c>
      <c r="P120">
        <v>0.895652</v>
      </c>
      <c r="Q120">
        <v>1.07176</v>
      </c>
      <c r="S120">
        <v>0.90525500000000003</v>
      </c>
      <c r="T120">
        <v>0.88742699999999997</v>
      </c>
      <c r="U120">
        <v>1.0641499999999999</v>
      </c>
      <c r="W120">
        <v>0.90419400000000005</v>
      </c>
      <c r="X120">
        <v>0.88737500000000002</v>
      </c>
      <c r="Y120">
        <v>1.06142</v>
      </c>
    </row>
    <row r="121" spans="2:25" x14ac:dyDescent="0.2">
      <c r="C121">
        <v>1.1224700000000001</v>
      </c>
      <c r="D121">
        <v>1.10761</v>
      </c>
      <c r="E121">
        <v>1.53088</v>
      </c>
      <c r="G121">
        <v>1.2257400000000001</v>
      </c>
      <c r="H121">
        <v>1.20261</v>
      </c>
      <c r="I121">
        <v>2.4176899999999999</v>
      </c>
      <c r="K121">
        <v>1.2981</v>
      </c>
      <c r="L121">
        <v>1.2997300000000001</v>
      </c>
      <c r="M121">
        <v>2.8096399999999999</v>
      </c>
      <c r="O121">
        <v>1.35982</v>
      </c>
      <c r="P121">
        <v>1.34951</v>
      </c>
      <c r="Q121">
        <v>2.3735300000000001</v>
      </c>
      <c r="S121">
        <v>1.4633499999999999</v>
      </c>
      <c r="T121">
        <v>1.42344</v>
      </c>
      <c r="U121">
        <v>2.9883600000000001</v>
      </c>
      <c r="W121">
        <v>1.6305499999999999</v>
      </c>
      <c r="X121">
        <v>1.5901700000000001</v>
      </c>
      <c r="Y121">
        <v>3.7519499999999999</v>
      </c>
    </row>
    <row r="122" spans="2:25" x14ac:dyDescent="0.2">
      <c r="B122" t="s">
        <v>5</v>
      </c>
      <c r="C122">
        <v>0.215311</v>
      </c>
      <c r="D122">
        <v>0.21726999999999999</v>
      </c>
      <c r="E122">
        <v>0.46684999999999999</v>
      </c>
      <c r="G122">
        <v>0.322409</v>
      </c>
      <c r="H122">
        <v>0.31379000000000001</v>
      </c>
      <c r="I122">
        <v>1.3515299999999999</v>
      </c>
      <c r="K122">
        <v>0.38743300000000003</v>
      </c>
      <c r="L122">
        <v>0.40594799999999998</v>
      </c>
      <c r="M122">
        <v>1.73837</v>
      </c>
      <c r="O122">
        <v>0.44589600000000001</v>
      </c>
      <c r="P122">
        <v>0.45385799999999998</v>
      </c>
      <c r="Q122">
        <v>1.3017700000000001</v>
      </c>
      <c r="S122">
        <v>0.55809500000000001</v>
      </c>
      <c r="T122">
        <v>0.53601299999999996</v>
      </c>
      <c r="U122">
        <v>1.92421</v>
      </c>
      <c r="W122">
        <v>0.726356</v>
      </c>
      <c r="X122">
        <v>0.70279499999999995</v>
      </c>
      <c r="Y122">
        <v>2.6905299999999999</v>
      </c>
    </row>
    <row r="123" spans="2:25" x14ac:dyDescent="0.2">
      <c r="C123">
        <v>0.90843799999999997</v>
      </c>
      <c r="D123">
        <v>0.89400500000000005</v>
      </c>
      <c r="E123">
        <v>1.06226</v>
      </c>
      <c r="G123">
        <v>0.90363099999999996</v>
      </c>
      <c r="H123">
        <v>0.887409</v>
      </c>
      <c r="I123">
        <v>1.0658700000000001</v>
      </c>
      <c r="K123">
        <v>0.91021700000000005</v>
      </c>
      <c r="L123">
        <v>0.89751899999999996</v>
      </c>
      <c r="M123">
        <v>1.0764899999999999</v>
      </c>
      <c r="O123">
        <v>0.90992899999999999</v>
      </c>
      <c r="P123">
        <v>0.89380999999999999</v>
      </c>
      <c r="Q123">
        <v>1.0705499999999999</v>
      </c>
      <c r="S123">
        <v>0.90403100000000003</v>
      </c>
      <c r="T123">
        <v>0.88822599999999996</v>
      </c>
      <c r="U123">
        <v>1.22923</v>
      </c>
      <c r="W123">
        <v>0.913906</v>
      </c>
      <c r="X123">
        <v>0.895922</v>
      </c>
      <c r="Y123">
        <v>1.0741099999999999</v>
      </c>
    </row>
    <row r="124" spans="2:25" x14ac:dyDescent="0.2">
      <c r="C124">
        <v>1.11477</v>
      </c>
      <c r="D124">
        <v>1.1314200000000001</v>
      </c>
      <c r="E124">
        <v>1.70675</v>
      </c>
      <c r="G124">
        <v>1.1917199999999999</v>
      </c>
      <c r="H124">
        <v>1.20286</v>
      </c>
      <c r="I124">
        <v>2.2658800000000001</v>
      </c>
      <c r="K124">
        <v>0.98323499999999997</v>
      </c>
      <c r="L124">
        <v>0.97212299999999996</v>
      </c>
      <c r="M124">
        <v>1.23573</v>
      </c>
      <c r="O124">
        <v>1.3603000000000001</v>
      </c>
      <c r="P124">
        <v>1.37687</v>
      </c>
      <c r="Q124">
        <v>2.5314700000000001</v>
      </c>
      <c r="S124">
        <v>1.0625899999999999</v>
      </c>
      <c r="T124">
        <v>1.0617000000000001</v>
      </c>
      <c r="U124">
        <v>1.4765600000000001</v>
      </c>
      <c r="W124">
        <v>1.5900099999999999</v>
      </c>
      <c r="X124">
        <v>1.5888500000000001</v>
      </c>
      <c r="Y124">
        <v>2.6836799999999998</v>
      </c>
    </row>
    <row r="125" spans="2:25" x14ac:dyDescent="0.2">
      <c r="B125" t="s">
        <v>5</v>
      </c>
      <c r="C125">
        <v>0.20633199999999999</v>
      </c>
      <c r="D125">
        <v>0.23741499999999999</v>
      </c>
      <c r="E125">
        <v>0.64449000000000001</v>
      </c>
      <c r="G125">
        <v>0.28808899999999998</v>
      </c>
      <c r="H125">
        <v>0.31545099999999998</v>
      </c>
      <c r="I125">
        <v>1.20001</v>
      </c>
      <c r="K125">
        <v>7.3017999999999902E-2</v>
      </c>
      <c r="L125">
        <v>7.4604000000000004E-2</v>
      </c>
      <c r="M125">
        <v>0.15923999999999999</v>
      </c>
      <c r="O125">
        <v>0.45037100000000002</v>
      </c>
      <c r="P125">
        <v>0.48305999999999999</v>
      </c>
      <c r="Q125">
        <v>1.46092</v>
      </c>
      <c r="S125">
        <v>0.15855900000000001</v>
      </c>
      <c r="T125">
        <v>0.17347399999999999</v>
      </c>
      <c r="U125">
        <v>0.24732999999999999</v>
      </c>
      <c r="W125">
        <v>0.67610400000000004</v>
      </c>
      <c r="X125">
        <v>0.69292799999999999</v>
      </c>
      <c r="Y125">
        <v>1.6095699999999999</v>
      </c>
    </row>
    <row r="126" spans="2:25" x14ac:dyDescent="0.2">
      <c r="C126">
        <v>0.90733299999999995</v>
      </c>
      <c r="D126">
        <v>0.89420599999999995</v>
      </c>
      <c r="E126">
        <v>1.0708500000000001</v>
      </c>
      <c r="G126">
        <v>0.90937900000000005</v>
      </c>
      <c r="H126">
        <v>0.89407899999999996</v>
      </c>
      <c r="I126">
        <v>1.06386</v>
      </c>
      <c r="K126">
        <v>0.912462</v>
      </c>
      <c r="L126">
        <v>0.89512199999999997</v>
      </c>
      <c r="M126">
        <v>1.0727500000000001</v>
      </c>
      <c r="O126">
        <v>0.90690199999999999</v>
      </c>
      <c r="P126">
        <v>0.88980899999999996</v>
      </c>
      <c r="Q126">
        <v>1.0681400000000001</v>
      </c>
      <c r="S126">
        <v>0.90900800000000004</v>
      </c>
      <c r="T126">
        <v>0.89425200000000005</v>
      </c>
      <c r="U126">
        <v>1.0641700000000001</v>
      </c>
      <c r="W126">
        <v>0.91178700000000001</v>
      </c>
      <c r="X126">
        <v>0.90108200000000005</v>
      </c>
      <c r="Y126">
        <v>1.06765</v>
      </c>
    </row>
    <row r="127" spans="2:25" x14ac:dyDescent="0.2">
      <c r="C127">
        <v>1.0854200000000001</v>
      </c>
      <c r="D127">
        <v>1.07622</v>
      </c>
      <c r="E127">
        <v>1.8321700000000001</v>
      </c>
      <c r="G127">
        <v>1.19021</v>
      </c>
      <c r="H127">
        <v>1.1960200000000001</v>
      </c>
      <c r="I127">
        <v>2.2597800000000001</v>
      </c>
      <c r="K127">
        <v>1.26844</v>
      </c>
      <c r="L127">
        <v>1.28721</v>
      </c>
      <c r="M127">
        <v>1.8726400000000001</v>
      </c>
      <c r="O127">
        <v>1.3861399999999999</v>
      </c>
      <c r="P127">
        <v>1.39855</v>
      </c>
      <c r="Q127">
        <v>2.7510400000000002</v>
      </c>
      <c r="S127">
        <v>1.5175099999999999</v>
      </c>
      <c r="T127">
        <v>1.55661</v>
      </c>
      <c r="U127">
        <v>2.7724199999999999</v>
      </c>
      <c r="W127">
        <v>1.42258</v>
      </c>
      <c r="X127">
        <v>1.49251</v>
      </c>
      <c r="Y127">
        <v>2.68574</v>
      </c>
    </row>
    <row r="128" spans="2:25" x14ac:dyDescent="0.2">
      <c r="B128" t="s">
        <v>5</v>
      </c>
      <c r="C128">
        <v>0.178087</v>
      </c>
      <c r="D128">
        <v>0.18201400000000001</v>
      </c>
      <c r="E128">
        <v>0.76132</v>
      </c>
      <c r="G128">
        <v>0.280831</v>
      </c>
      <c r="H128">
        <v>0.30194100000000001</v>
      </c>
      <c r="I128">
        <v>1.1959200000000001</v>
      </c>
      <c r="K128">
        <v>0.35597800000000002</v>
      </c>
      <c r="L128">
        <v>0.39208799999999999</v>
      </c>
      <c r="M128">
        <v>0.79988999999999999</v>
      </c>
      <c r="O128">
        <v>0.479238</v>
      </c>
      <c r="P128">
        <v>0.508741</v>
      </c>
      <c r="Q128">
        <v>1.6829000000000001</v>
      </c>
      <c r="S128">
        <v>0.60850199999999999</v>
      </c>
      <c r="T128">
        <v>0.662358</v>
      </c>
      <c r="U128">
        <v>1.70825</v>
      </c>
      <c r="W128">
        <v>0.51079300000000005</v>
      </c>
      <c r="X128">
        <v>0.59142799999999995</v>
      </c>
      <c r="Y128">
        <v>1.61809</v>
      </c>
    </row>
    <row r="129" spans="1:25" x14ac:dyDescent="0.2">
      <c r="C129">
        <v>0.91308199999999995</v>
      </c>
      <c r="D129">
        <v>0.89786999999999995</v>
      </c>
      <c r="E129">
        <v>1.0710500000000001</v>
      </c>
      <c r="G129">
        <v>0.90192899999999998</v>
      </c>
      <c r="H129">
        <v>0.88670599999999999</v>
      </c>
      <c r="I129">
        <v>1.0604899999999999</v>
      </c>
      <c r="K129">
        <v>0.91477799999999998</v>
      </c>
      <c r="L129">
        <v>0.89663999999999999</v>
      </c>
      <c r="M129">
        <v>1.07351</v>
      </c>
      <c r="O129">
        <v>0.90971800000000003</v>
      </c>
      <c r="P129">
        <v>0.89289099999999999</v>
      </c>
      <c r="Q129">
        <v>1.06681</v>
      </c>
      <c r="S129">
        <v>0.90867399999999998</v>
      </c>
      <c r="T129">
        <v>0.894038</v>
      </c>
      <c r="U129">
        <v>1.1323099999999999</v>
      </c>
      <c r="W129">
        <v>0.91199600000000003</v>
      </c>
      <c r="X129">
        <v>0.89904700000000004</v>
      </c>
      <c r="Y129">
        <v>1.07511</v>
      </c>
    </row>
    <row r="130" spans="1:25" x14ac:dyDescent="0.2">
      <c r="C130">
        <v>1.0935699999999999</v>
      </c>
      <c r="D130">
        <v>1.0781000000000001</v>
      </c>
      <c r="E130">
        <v>2.2450399999999999</v>
      </c>
      <c r="G130">
        <v>0.96546600000000005</v>
      </c>
      <c r="H130">
        <v>0.95843199999999995</v>
      </c>
      <c r="I130">
        <v>1.5790599999999999</v>
      </c>
      <c r="K130">
        <v>1.15489</v>
      </c>
      <c r="L130">
        <v>1.12974</v>
      </c>
      <c r="M130">
        <v>2.1398700000000002</v>
      </c>
      <c r="O130">
        <v>1.3657300000000001</v>
      </c>
      <c r="P130">
        <v>1.37517</v>
      </c>
      <c r="Q130">
        <v>2.6493799999999998</v>
      </c>
      <c r="S130">
        <v>1.02475</v>
      </c>
      <c r="T130">
        <v>1.0202199999999999</v>
      </c>
      <c r="U130">
        <v>1.51207</v>
      </c>
      <c r="W130">
        <v>1.0557700000000001</v>
      </c>
      <c r="X130">
        <v>1.0616399999999999</v>
      </c>
      <c r="Y130">
        <v>1.4609799999999999</v>
      </c>
    </row>
    <row r="131" spans="1:25" x14ac:dyDescent="0.2">
      <c r="B131" t="s">
        <v>5</v>
      </c>
      <c r="C131">
        <v>0.18048800000000001</v>
      </c>
      <c r="D131">
        <v>0.18023</v>
      </c>
      <c r="E131">
        <v>1.1739900000000001</v>
      </c>
      <c r="G131">
        <v>6.3537000000000093E-2</v>
      </c>
      <c r="H131">
        <v>7.1725999999999998E-2</v>
      </c>
      <c r="I131">
        <v>0.51856999999999998</v>
      </c>
      <c r="K131">
        <v>0.24011199999999999</v>
      </c>
      <c r="L131">
        <v>0.2331</v>
      </c>
      <c r="M131">
        <v>1.06636</v>
      </c>
      <c r="O131">
        <v>0.45601199999999997</v>
      </c>
      <c r="P131">
        <v>0.48227900000000001</v>
      </c>
      <c r="Q131">
        <v>1.58257</v>
      </c>
      <c r="S131">
        <v>0.116076</v>
      </c>
      <c r="T131">
        <v>0.12618199999999999</v>
      </c>
      <c r="U131">
        <v>0.37975999999999999</v>
      </c>
      <c r="W131">
        <v>0.14377400000000001</v>
      </c>
      <c r="X131">
        <v>0.16259299999999999</v>
      </c>
      <c r="Y131">
        <v>0.38586999999999999</v>
      </c>
    </row>
    <row r="132" spans="1:25" x14ac:dyDescent="0.2">
      <c r="C132">
        <v>0.90702099999999997</v>
      </c>
      <c r="D132">
        <v>0.89065499999999997</v>
      </c>
      <c r="E132">
        <v>1.0701400000000001</v>
      </c>
      <c r="G132">
        <v>0.90520699999999998</v>
      </c>
      <c r="H132">
        <v>0.88903500000000002</v>
      </c>
      <c r="I132">
        <v>1.06453</v>
      </c>
      <c r="K132">
        <v>0.90754900000000005</v>
      </c>
      <c r="L132">
        <v>0.89817499999999995</v>
      </c>
      <c r="M132">
        <v>1.0662499999999999</v>
      </c>
      <c r="O132">
        <v>0.90516300000000005</v>
      </c>
      <c r="P132">
        <v>0.89039400000000002</v>
      </c>
      <c r="Q132">
        <v>1.0669999999999999</v>
      </c>
      <c r="S132">
        <v>0.90453600000000001</v>
      </c>
      <c r="T132">
        <v>0.89091600000000004</v>
      </c>
      <c r="U132">
        <v>1.0663</v>
      </c>
      <c r="W132">
        <v>0.915493</v>
      </c>
      <c r="X132">
        <v>0.89933099999999999</v>
      </c>
      <c r="Y132">
        <v>1.07585</v>
      </c>
    </row>
    <row r="133" spans="1:25" x14ac:dyDescent="0.2">
      <c r="C133">
        <v>1.12175</v>
      </c>
      <c r="D133">
        <v>1.12649</v>
      </c>
      <c r="E133">
        <v>1.42516</v>
      </c>
      <c r="G133">
        <v>1.1872400000000001</v>
      </c>
      <c r="H133">
        <v>1.14947</v>
      </c>
      <c r="I133">
        <v>1.58853</v>
      </c>
      <c r="K133">
        <v>0.96960800000000003</v>
      </c>
      <c r="L133">
        <v>0.95553999999999994</v>
      </c>
      <c r="M133">
        <v>1.34663</v>
      </c>
      <c r="O133">
        <v>1.3707199999999999</v>
      </c>
      <c r="P133">
        <v>1.3689100000000001</v>
      </c>
      <c r="Q133">
        <v>2.96949</v>
      </c>
      <c r="S133">
        <v>1.01223</v>
      </c>
      <c r="T133">
        <v>1.0093799999999999</v>
      </c>
      <c r="U133">
        <v>1.5835399999999999</v>
      </c>
      <c r="W133">
        <v>1.52508</v>
      </c>
      <c r="X133">
        <v>1.5735399999999999</v>
      </c>
      <c r="Y133">
        <v>2.9491900000000002</v>
      </c>
    </row>
    <row r="134" spans="1:25" x14ac:dyDescent="0.2">
      <c r="B134" t="s">
        <v>5</v>
      </c>
      <c r="C134">
        <v>0.214729</v>
      </c>
      <c r="D134">
        <v>0.23583499999999999</v>
      </c>
      <c r="E134">
        <v>0.35502</v>
      </c>
      <c r="G134">
        <v>0.28203299999999998</v>
      </c>
      <c r="H134">
        <v>0.26043500000000003</v>
      </c>
      <c r="I134">
        <v>0.52400000000000002</v>
      </c>
      <c r="K134">
        <v>6.2059000000000003E-2</v>
      </c>
      <c r="L134">
        <v>5.7364999999999999E-2</v>
      </c>
      <c r="M134">
        <v>0.28038000000000002</v>
      </c>
      <c r="O134">
        <v>0.465557</v>
      </c>
      <c r="P134">
        <v>0.478516</v>
      </c>
      <c r="Q134">
        <v>1.90249</v>
      </c>
      <c r="S134">
        <v>0.107694</v>
      </c>
      <c r="T134">
        <v>0.118464</v>
      </c>
      <c r="U134">
        <v>0.51724000000000003</v>
      </c>
      <c r="W134">
        <v>0.60958699999999999</v>
      </c>
      <c r="X134">
        <v>0.67420899999999995</v>
      </c>
      <c r="Y134">
        <v>1.87334</v>
      </c>
    </row>
    <row r="135" spans="1:25" x14ac:dyDescent="0.2">
      <c r="C135">
        <v>0.90836300000000003</v>
      </c>
      <c r="D135">
        <v>0.89158000000000004</v>
      </c>
      <c r="E135">
        <v>1.07721</v>
      </c>
      <c r="G135">
        <v>0.91050799999999998</v>
      </c>
      <c r="H135">
        <v>0.89639599999999997</v>
      </c>
      <c r="I135">
        <v>1.0718099999999999</v>
      </c>
      <c r="K135">
        <v>0.90239100000000005</v>
      </c>
      <c r="L135">
        <v>0.88619199999999998</v>
      </c>
      <c r="M135">
        <v>1.0650900000000001</v>
      </c>
      <c r="O135">
        <v>0.91160300000000005</v>
      </c>
      <c r="P135">
        <v>0.89804899999999999</v>
      </c>
      <c r="Q135">
        <v>1.07778</v>
      </c>
      <c r="S135">
        <v>0.91454800000000003</v>
      </c>
      <c r="T135">
        <v>0.89720800000000001</v>
      </c>
      <c r="U135">
        <v>1.0787800000000001</v>
      </c>
      <c r="W135">
        <v>0.90506600000000004</v>
      </c>
      <c r="X135">
        <v>0.89715999999999996</v>
      </c>
      <c r="Y135">
        <v>1.06613</v>
      </c>
    </row>
    <row r="136" spans="1:25" x14ac:dyDescent="0.2">
      <c r="C136">
        <v>1.06053</v>
      </c>
      <c r="D136">
        <v>1.0381199999999999</v>
      </c>
      <c r="E136">
        <v>1.44495</v>
      </c>
      <c r="G136">
        <v>1.2354799999999999</v>
      </c>
      <c r="H136">
        <v>1.2374400000000001</v>
      </c>
      <c r="I136">
        <v>2.20601</v>
      </c>
      <c r="K136">
        <v>1.2807299999999999</v>
      </c>
      <c r="L136">
        <v>1.28003</v>
      </c>
      <c r="M136">
        <v>2.4464600000000001</v>
      </c>
      <c r="O136">
        <v>1.3706400000000001</v>
      </c>
      <c r="P136">
        <v>1.3872199999999999</v>
      </c>
      <c r="Q136">
        <v>2.09802</v>
      </c>
      <c r="S136">
        <v>1.28024</v>
      </c>
      <c r="T136">
        <v>1.27488</v>
      </c>
      <c r="U136">
        <v>2.1887400000000001</v>
      </c>
      <c r="W136">
        <v>1.07053</v>
      </c>
      <c r="X136">
        <v>1.0696300000000001</v>
      </c>
      <c r="Y136">
        <v>1.75732</v>
      </c>
    </row>
    <row r="137" spans="1:25" x14ac:dyDescent="0.2">
      <c r="B137" t="s">
        <v>5</v>
      </c>
      <c r="C137">
        <v>0.152167</v>
      </c>
      <c r="D137">
        <v>0.14654</v>
      </c>
      <c r="E137">
        <v>0.36774000000000001</v>
      </c>
      <c r="G137">
        <v>0.32497199999999998</v>
      </c>
      <c r="H137">
        <v>0.34104400000000001</v>
      </c>
      <c r="I137">
        <v>1.1342000000000001</v>
      </c>
      <c r="K137">
        <v>0.37833899999999998</v>
      </c>
      <c r="L137">
        <v>0.39383800000000002</v>
      </c>
      <c r="M137">
        <v>1.38137</v>
      </c>
      <c r="O137">
        <v>0.45903699999999997</v>
      </c>
      <c r="P137">
        <v>0.48917100000000002</v>
      </c>
      <c r="Q137">
        <v>1.02024</v>
      </c>
      <c r="S137">
        <v>0.36569200000000002</v>
      </c>
      <c r="T137">
        <v>0.37767200000000001</v>
      </c>
      <c r="U137">
        <v>1.1099600000000001</v>
      </c>
      <c r="W137">
        <v>0.165464</v>
      </c>
      <c r="X137">
        <v>0.17247000000000001</v>
      </c>
      <c r="Y137">
        <v>0.69118999999999997</v>
      </c>
    </row>
    <row r="138" spans="1:25" x14ac:dyDescent="0.2">
      <c r="B138" t="s">
        <v>6</v>
      </c>
      <c r="C138" t="s">
        <v>7</v>
      </c>
      <c r="D138" t="s">
        <v>7</v>
      </c>
      <c r="E138" t="s">
        <v>7</v>
      </c>
      <c r="F138" t="s">
        <v>6</v>
      </c>
      <c r="G138" t="s">
        <v>7</v>
      </c>
      <c r="H138" t="s">
        <v>7</v>
      </c>
      <c r="I138" t="s">
        <v>7</v>
      </c>
      <c r="J138" t="s">
        <v>6</v>
      </c>
      <c r="K138" t="s">
        <v>7</v>
      </c>
      <c r="L138" t="s">
        <v>7</v>
      </c>
      <c r="M138" t="s">
        <v>7</v>
      </c>
      <c r="N138" t="s">
        <v>6</v>
      </c>
      <c r="O138" t="s">
        <v>7</v>
      </c>
      <c r="P138" t="s">
        <v>7</v>
      </c>
      <c r="Q138" t="s">
        <v>7</v>
      </c>
      <c r="R138" t="s">
        <v>6</v>
      </c>
      <c r="S138" t="s">
        <v>7</v>
      </c>
      <c r="T138" t="s">
        <v>7</v>
      </c>
      <c r="U138" t="s">
        <v>7</v>
      </c>
      <c r="V138" t="s">
        <v>6</v>
      </c>
      <c r="W138" t="s">
        <v>7</v>
      </c>
      <c r="X138" t="s">
        <v>7</v>
      </c>
      <c r="Y138" t="s">
        <v>7</v>
      </c>
    </row>
    <row r="139" spans="1:25" x14ac:dyDescent="0.2">
      <c r="A139" t="s">
        <v>31</v>
      </c>
      <c r="B139">
        <v>25.5</v>
      </c>
      <c r="C139">
        <f>AVERAGE(C86,C83,C80,C89,C92,C95,C98,C101,C104,C107,C110,C113,C116,C119,C122,C125,C128,C131,C134,C137)</f>
        <v>0.16911979999999999</v>
      </c>
      <c r="D139">
        <f>AVERAGE(D86,D83,D80,D89,D92,D95,D98,D101,D104,D107,D110,D113,D116,D119,D122,D125,D128,D131,D134,D137)</f>
        <v>0.17648564999999997</v>
      </c>
      <c r="E139">
        <f>AVERAGE(E86,E83,E80,E89,E92,E95,E98,E101,E104,E107,E110,E113,E116,E119,E122,E125,E128,E131,E134,E137)</f>
        <v>0.51246725000000004</v>
      </c>
      <c r="F139">
        <v>25.5</v>
      </c>
      <c r="G139">
        <f>AVERAGE(G86,G83,G80,G89,G92,G95,G98,G101,G104,G107,G110,G113,G116,G119,G122,G125,G128,G131,G134,G137)</f>
        <v>0.26780510000000002</v>
      </c>
      <c r="H139">
        <f>AVERAGE(H86,H83,H80,H89,H92,H95,H98,H101,H104,H107,H110,H113,H116,H119,H122,H125,H128,H131,H134,H137)</f>
        <v>0.28078920000000002</v>
      </c>
      <c r="I139">
        <f>AVERAGE(I86,I83,I80,I89,I92,I95,I98,I101,I104,I107,I110,I113,I116,I119,I122,I125,I128,I131,I134,I137)</f>
        <v>0.96210350000000011</v>
      </c>
      <c r="J139">
        <v>25.5</v>
      </c>
      <c r="K139">
        <f>AVERAGE(K86,K83,K80,K89,K92,K95,K98,K101,K104,K107,K110,K113,K116,K119,K122,K125,K128,K131,K134,K137)</f>
        <v>0.32786749999999998</v>
      </c>
      <c r="L139">
        <f>AVERAGE(L86,L83,L80,L89,L92,L95,L98,L101,L104,L107,L110,L113,L116,L119,L122,L125,L128,L131,L134,L137)</f>
        <v>0.34195575</v>
      </c>
      <c r="M139">
        <f>AVERAGE(M86,M83,M80,M89,M92,M95,M98,M101,M104,M107,M110,M113,M116,M119,M122,M125,M128,M131,M134,M137)</f>
        <v>1.1102510000000001</v>
      </c>
      <c r="N139">
        <v>25.5</v>
      </c>
      <c r="O139">
        <f>AVERAGE(O86,O83,O80,O89,O92,O95,O98,O101,O104,O107,O110,O113,O116,O119,O122,O125,O128,O131,O134,O137)</f>
        <v>0.39688319999999999</v>
      </c>
      <c r="P139">
        <f>AVERAGE(P86,P83,P80,P89,P92,P95,P98,P101,P104,P107,P110,P113,P116,P119,P122,P125,P128,P131,P134,P137)</f>
        <v>0.41585630000000001</v>
      </c>
      <c r="Q139">
        <f>AVERAGE(Q86,Q83,Q80,Q89,Q92,Q95,Q98,Q101,Q104,Q107,Q110,Q113,Q116,Q119,Q122,Q125,Q128,Q131,Q134,Q137)</f>
        <v>1.2989200000000003</v>
      </c>
      <c r="R139">
        <v>25.5</v>
      </c>
      <c r="S139">
        <f>AVERAGE(S86,S83,S80,S89,S92,S95,S98,S101,S104,S107,S110,S113,S116,S119,S122,S125,S128,S131,S134,S137)</f>
        <v>0.40175335000000001</v>
      </c>
      <c r="T139">
        <f>AVERAGE(T86,T83,T80,T89,T92,T95,T98,T101,T104,T107,T110,T113,T116,T119,T122,T125,T128,T131,T134,T137)</f>
        <v>0.42285820000000002</v>
      </c>
      <c r="U139">
        <f>AVERAGE(U86,U83,U80,U89,U92,U95,U98,U101,U104,U107,U110,U113,U116,U119,U122,U125,U128,U131,U134,U137)</f>
        <v>1.3144210000000003</v>
      </c>
      <c r="V139">
        <v>25.5</v>
      </c>
      <c r="W139">
        <f>AVERAGE(W86,W83,W80,W89,W92,W95,W98,W101,W104,W107,W110,W113,W116,W119,W122,W125,W128,W131,W134,W137)</f>
        <v>0.46503185000000002</v>
      </c>
      <c r="X139">
        <f>AVERAGE(X86,X83,X80,X89,X92,X95,X98,X101,X104,X107,X110,X113,X116,X119,X122,X125,X128,X131,X134,X137)</f>
        <v>0.49449404999999996</v>
      </c>
      <c r="Y139">
        <f>AVERAGE(Y86,Y83,Y80,Y89,Y92,Y95,Y98,Y101,Y104,Y107,Y110,Y113,Y116,Y119,Y122,Y125,Y128,Y131,Y134,Y137)</f>
        <v>1.5592219999999997</v>
      </c>
    </row>
    <row r="140" spans="1:25" x14ac:dyDescent="0.2">
      <c r="A140" t="s">
        <v>33</v>
      </c>
      <c r="C140">
        <f>STDEV(C86,C83,C80,C89,C92,C95,C98,C101,C104,C107,C110,C113,C116,C119,C122,C125,C128,C131,C134,C137)/SQRT(COUNT(C86,C83,C80,C89,C92,C95,C98,C101,C104,C107,C110,C113,C116,C119,C122,C125,C128,C131,C134,C137))</f>
        <v>1.5642112891604009E-2</v>
      </c>
      <c r="D140">
        <f>STDEV(D86,D83,D80,D89,D92,D95,D98,D101,D104,D107,D110,D113,D116,D119,D122,D125,D128,D131,D134,D137)/SQRT(COUNT(D86,D83,D80,D89,D92,D95,D98,D101,D104,D107,D110,D113,D116,D119,D122,D125,D128,D131,D134,D137))</f>
        <v>1.6320477687841815E-2</v>
      </c>
      <c r="E140">
        <f>STDEV(E86,E83,E80,E89,E92,E95,E98,E101,E104,E107,E110,E113,E116,E119,E122,E125,E128,E131,E134,E137)/SQRT(COUNT(E86,E83,E80,E89,E92,E95,E98,E101,E104,E107,E110,E113,E116,E119,E122,E125,E128,E131,E134,E137))</f>
        <v>6.1648156619423966E-2</v>
      </c>
      <c r="G140">
        <f>STDEV(G86,G83,G80,G89,G92,G95,G98,G101,G104,G107,G110,G113,G116,G119,G122,G125,G128,G131,G134,G137)/SQRT(COUNT(G86,G83,G80,G89,G92,G95,G98,G101,G104,G107,G110,G113,G116,G119,G122,G125,G128,G131,G134,G137))</f>
        <v>1.7998387380818288E-2</v>
      </c>
      <c r="H140">
        <f>STDEV(H86,H83,H80,H89,H92,H95,H98,H101,H104,H107,H110,H113,H116,H119,H122,H125,H128,H131,H134,H137)/SQRT(COUNT(H86,H83,H80,H89,H92,H95,H98,H101,H104,H107,H110,H113,H116,H119,H122,H125,H128,H131,H134,H137))</f>
        <v>1.9450565785384691E-2</v>
      </c>
      <c r="I140">
        <f>STDEV(I86,I83,I80,I89,I92,I95,I98,I101,I104,I107,I110,I113,I116,I119,I122,I125,I128,I131,I134,I137)/SQRT(COUNT(I86,I83,I80,I89,I92,I95,I98,I101,I104,I107,I110,I113,I116,I119,I122,I125,I128,I131,I134,I137))</f>
        <v>8.0668210919970978E-2</v>
      </c>
      <c r="K140">
        <f>STDEV(K86,K83,K80,K89,K92,K95,K98,K101,K104,K107,K110,K113,K116,K119,K122,K125,K128,K131,K134,K137)/SQRT(COUNT(K86,K83,K80,K89,K92,K95,K98,K101,K104,K107,K110,K113,K116,K119,K122,K125,K128,K131,K134,K137))</f>
        <v>2.2489523306536825E-2</v>
      </c>
      <c r="L140">
        <f>STDEV(L86,L83,L80,L89,L92,L95,L98,L101,L104,L107,L110,L113,L116,L119,L122,L125,L128,L131,L134,L137)/SQRT(COUNT(L86,L83,L80,L89,L92,L95,L98,L101,L104,L107,L110,L113,L116,L119,L122,L125,L128,L131,L134,L137))</f>
        <v>2.444382255261137E-2</v>
      </c>
      <c r="M140">
        <f>STDEV(M86,M83,M80,M89,M92,M95,M98,M101,M104,M107,M110,M113,M116,M119,M122,M125,M128,M131,M134,M137)/SQRT(COUNT(M86,M83,M80,M89,M92,M95,M98,M101,M104,M107,M110,M113,M116,M119,M122,M125,M128,M131,M134,M137))</f>
        <v>0.12081206472749743</v>
      </c>
      <c r="O140">
        <f>STDEV(O86,O83,O80,O89,O92,O95,O98,O101,O104,O107,O110,O113,O116,O119,O122,O125,O128,O131,O134,O137)/SQRT(COUNT(O86,O83,O80,O89,O92,O95,O98,O101,O104,O107,O110,O113,O116,O119,O122,O125,O128,O131,O134,O137))</f>
        <v>3.2344547011790008E-2</v>
      </c>
      <c r="P140">
        <f>STDEV(P86,P83,P80,P89,P92,P95,P98,P101,P104,P107,P110,P113,P116,P119,P122,P125,P128,P131,P134,P137)/SQRT(COUNT(P86,P83,P80,P89,P92,P95,P98,P101,P104,P107,P110,P113,P116,P119,P122,P125,P128,P131,P134,P137))</f>
        <v>3.4297840289157049E-2</v>
      </c>
      <c r="Q140">
        <f>STDEV(Q86,Q83,Q80,Q89,Q92,Q95,Q98,Q101,Q104,Q107,Q110,Q113,Q116,Q119,Q122,Q125,Q128,Q131,Q134,Q137)/SQRT(COUNT(Q86,Q83,Q80,Q89,Q92,Q95,Q98,Q101,Q104,Q107,Q110,Q113,Q116,Q119,Q122,Q125,Q128,Q131,Q134,Q137))</f>
        <v>0.14138236214444178</v>
      </c>
      <c r="S140">
        <f>STDEV(S86,S83,S80,S89,S92,S95,S98,S101,S104,S107,S110,S113,S116,S119,S122,S125,S128,S131,S134,S137)/SQRT(COUNT(S86,S83,S80,S89,S92,S95,S98,S101,S104,S107,S110,S113,S116,S119,S122,S125,S128,S131,S134,S137))</f>
        <v>4.420727910455205E-2</v>
      </c>
      <c r="T140">
        <f>STDEV(T86,T83,T80,T89,T92,T95,T98,T101,T104,T107,T110,T113,T116,T119,T122,T125,T128,T131,T134,T137)/SQRT(COUNT(T86,T83,T80,T89,T92,T95,T98,T101,T104,T107,T110,T113,T116,T119,T122,T125,T128,T131,T134,T137))</f>
        <v>4.6820391864611594E-2</v>
      </c>
      <c r="U140">
        <f>STDEV(U86,U83,U80,U89,U92,U95,U98,U101,U104,U107,U110,U113,U116,U119,U122,U125,U128,U131,U134,U137)/SQRT(COUNT(U86,U83,U80,U89,U92,U95,U98,U101,U104,U107,U110,U113,U116,U119,U122,U125,U128,U131,U134,U137))</f>
        <v>0.16360241207992132</v>
      </c>
      <c r="W140">
        <f>STDEV(W86,W83,W80,W89,W92,W95,W98,W101,W104,W107,W110,W113,W116,W119,W122,W125,W128,W131,W134,W137)/SQRT(COUNT(W86,W83,W80,W89,W92,W95,W98,W101,W104,W107,W110,W113,W116,W119,W122,W125,W128,W131,W134,W137))</f>
        <v>5.5030045380408996E-2</v>
      </c>
      <c r="X140">
        <f>STDEV(X86,X83,X80,X89,X92,X95,X98,X101,X104,X107,X110,X113,X116,X119,X122,X125,X128,X131,X134,X137)/SQRT(COUNT(X86,X83,X80,X89,X92,X95,X98,X101,X104,X107,X110,X113,X116,X119,X122,X125,X128,X131,X134,X137))</f>
        <v>5.7218091938811576E-2</v>
      </c>
      <c r="Y140">
        <f>STDEV(Y86,Y83,Y80,Y89,Y92,Y95,Y98,Y101,Y104,Y107,Y110,Y113,Y116,Y119,Y122,Y125,Y128,Y131,Y134,Y137)/SQRT(COUNT(Y86,Y83,Y80,Y89,Y92,Y95,Y98,Y101,Y104,Y107,Y110,Y113,Y116,Y119,Y122,Y125,Y128,Y131,Y134,Y137))</f>
        <v>0.23046261218596595</v>
      </c>
    </row>
    <row r="142" spans="1:25" x14ac:dyDescent="0.2">
      <c r="B142" t="s">
        <v>23</v>
      </c>
      <c r="C142">
        <f>C139*10^-20</f>
        <v>1.6911979999999997E-21</v>
      </c>
      <c r="D142">
        <f>D139*10^-20</f>
        <v>1.7648564999999997E-21</v>
      </c>
      <c r="E142">
        <f>E139*10^-20</f>
        <v>5.1246724999999998E-21</v>
      </c>
      <c r="F142" t="s">
        <v>23</v>
      </c>
      <c r="G142">
        <f>G139*10^-20</f>
        <v>2.6780510000000002E-21</v>
      </c>
      <c r="H142">
        <f>H139*10^-20</f>
        <v>2.807892E-21</v>
      </c>
      <c r="I142">
        <f>I139*10^-20</f>
        <v>9.6210349999999999E-21</v>
      </c>
      <c r="J142" t="s">
        <v>23</v>
      </c>
      <c r="K142">
        <f>K139*10^-20</f>
        <v>3.2786749999999996E-21</v>
      </c>
      <c r="L142">
        <f>L139*10^-20</f>
        <v>3.4195574999999997E-21</v>
      </c>
      <c r="M142">
        <f>M139*10^-20</f>
        <v>1.110251E-20</v>
      </c>
      <c r="N142" t="s">
        <v>23</v>
      </c>
      <c r="O142">
        <f>O139*10^-20</f>
        <v>3.9688319999999998E-21</v>
      </c>
      <c r="P142">
        <f>P139*10^-20</f>
        <v>4.1585629999999999E-21</v>
      </c>
      <c r="Q142">
        <f>Q139*10^-20</f>
        <v>1.2989200000000002E-20</v>
      </c>
      <c r="R142" t="s">
        <v>23</v>
      </c>
      <c r="S142">
        <f>S139*10^-20</f>
        <v>4.0175334999999998E-21</v>
      </c>
      <c r="T142">
        <f>T139*10^-20</f>
        <v>4.2285819999999999E-21</v>
      </c>
      <c r="U142">
        <f>U139*10^-20</f>
        <v>1.3144210000000002E-20</v>
      </c>
      <c r="V142" t="s">
        <v>23</v>
      </c>
      <c r="W142">
        <f>W139*10^-20</f>
        <v>4.6503184999999998E-21</v>
      </c>
      <c r="X142">
        <f>X139*10^-20</f>
        <v>4.9449404999999994E-21</v>
      </c>
      <c r="Y142">
        <f>Y139*10^-20</f>
        <v>1.5592219999999996E-20</v>
      </c>
    </row>
    <row r="145" spans="2:10" x14ac:dyDescent="0.2">
      <c r="B145" t="s">
        <v>21</v>
      </c>
      <c r="C145">
        <v>20283095</v>
      </c>
      <c r="D145" t="s">
        <v>9</v>
      </c>
    </row>
    <row r="146" spans="2:10" x14ac:dyDescent="0.2">
      <c r="C146">
        <f>C145/(10^3)</f>
        <v>20283.095000000001</v>
      </c>
      <c r="D146" t="s">
        <v>10</v>
      </c>
    </row>
    <row r="147" spans="2:10" x14ac:dyDescent="0.2">
      <c r="E147" t="s">
        <v>31</v>
      </c>
      <c r="H147" t="s">
        <v>32</v>
      </c>
    </row>
    <row r="148" spans="2:10" x14ac:dyDescent="0.2">
      <c r="B148" t="s">
        <v>22</v>
      </c>
      <c r="C148" t="s">
        <v>11</v>
      </c>
      <c r="D148" t="s">
        <v>12</v>
      </c>
      <c r="E148" t="s">
        <v>16</v>
      </c>
      <c r="F148" t="s">
        <v>19</v>
      </c>
      <c r="G148" t="s">
        <v>18</v>
      </c>
    </row>
    <row r="149" spans="2:10" x14ac:dyDescent="0.2">
      <c r="B149">
        <v>2</v>
      </c>
      <c r="C149">
        <f t="shared" ref="C149:C158" si="0">B149*1000/$C$146</f>
        <v>9.8604281052768319E-2</v>
      </c>
      <c r="D149">
        <f t="shared" ref="D149:D158" si="1">C149/(10^-27)/(10^6)</f>
        <v>9.8604281052768322E+19</v>
      </c>
      <c r="E149">
        <v>1.5410350000000022E-2</v>
      </c>
      <c r="F149">
        <v>1.5232099999999979E-2</v>
      </c>
      <c r="G149">
        <v>5.1233950000000007E-2</v>
      </c>
    </row>
    <row r="150" spans="2:10" x14ac:dyDescent="0.2">
      <c r="B150">
        <v>4</v>
      </c>
      <c r="C150">
        <f t="shared" si="0"/>
        <v>0.19720856210553664</v>
      </c>
      <c r="D150">
        <f t="shared" si="1"/>
        <v>1.9720856210553664E+20</v>
      </c>
      <c r="E150">
        <v>3.700959999999999E-2</v>
      </c>
      <c r="F150">
        <v>3.7883700000000006E-2</v>
      </c>
      <c r="G150">
        <v>0.13141560000000002</v>
      </c>
    </row>
    <row r="151" spans="2:10" x14ac:dyDescent="0.2">
      <c r="B151">
        <v>6</v>
      </c>
      <c r="C151">
        <f t="shared" si="0"/>
        <v>0.29581284315830497</v>
      </c>
      <c r="D151">
        <f t="shared" si="1"/>
        <v>2.9581284315830498E+20</v>
      </c>
      <c r="E151">
        <v>7.8012499999999985E-2</v>
      </c>
      <c r="F151">
        <v>7.9596650000000019E-2</v>
      </c>
      <c r="G151">
        <v>0.25570609999999999</v>
      </c>
    </row>
    <row r="152" spans="2:10" x14ac:dyDescent="0.2">
      <c r="B152">
        <v>8</v>
      </c>
      <c r="C152">
        <f t="shared" si="0"/>
        <v>0.39441712421107328</v>
      </c>
      <c r="D152">
        <f t="shared" si="1"/>
        <v>3.9441712421107329E+20</v>
      </c>
      <c r="E152">
        <v>0.10916915000000002</v>
      </c>
      <c r="F152">
        <v>0.11597424999999999</v>
      </c>
      <c r="G152">
        <v>0.4002437499999999</v>
      </c>
    </row>
    <row r="153" spans="2:10" x14ac:dyDescent="0.2">
      <c r="B153">
        <v>10</v>
      </c>
      <c r="C153">
        <f t="shared" si="0"/>
        <v>0.49302140526384158</v>
      </c>
      <c r="D153">
        <f t="shared" si="1"/>
        <v>4.9302140526384153E+20</v>
      </c>
      <c r="E153">
        <v>0.16911979999999999</v>
      </c>
      <c r="F153">
        <v>0.17648564999999997</v>
      </c>
      <c r="G153">
        <v>0.51246725000000004</v>
      </c>
    </row>
    <row r="154" spans="2:10" x14ac:dyDescent="0.2">
      <c r="B154">
        <v>12</v>
      </c>
      <c r="C154">
        <f t="shared" si="0"/>
        <v>0.59162568631660994</v>
      </c>
      <c r="D154">
        <f t="shared" si="1"/>
        <v>5.9162568631660996E+20</v>
      </c>
      <c r="E154">
        <v>0.26780510000000002</v>
      </c>
      <c r="F154">
        <v>0.28078920000000002</v>
      </c>
      <c r="G154">
        <v>0.96210350000000011</v>
      </c>
    </row>
    <row r="155" spans="2:10" x14ac:dyDescent="0.2">
      <c r="B155">
        <v>14</v>
      </c>
      <c r="C155">
        <f t="shared" si="0"/>
        <v>0.69022996736937825</v>
      </c>
      <c r="D155">
        <f t="shared" si="1"/>
        <v>6.902299673693782E+20</v>
      </c>
      <c r="E155">
        <v>0.32786749999999998</v>
      </c>
      <c r="F155">
        <v>0.34195575</v>
      </c>
      <c r="G155">
        <v>1.1102510000000001</v>
      </c>
    </row>
    <row r="156" spans="2:10" x14ac:dyDescent="0.2">
      <c r="B156">
        <v>16</v>
      </c>
      <c r="C156">
        <f t="shared" si="0"/>
        <v>0.78883424842214656</v>
      </c>
      <c r="D156">
        <f t="shared" si="1"/>
        <v>7.8883424842214657E+20</v>
      </c>
      <c r="E156">
        <v>0.39688319999999999</v>
      </c>
      <c r="F156">
        <v>0.41585630000000001</v>
      </c>
      <c r="G156">
        <v>1.2989200000000003</v>
      </c>
    </row>
    <row r="157" spans="2:10" x14ac:dyDescent="0.2">
      <c r="B157">
        <v>18</v>
      </c>
      <c r="C157">
        <f t="shared" si="0"/>
        <v>0.88743852947491486</v>
      </c>
      <c r="D157">
        <f t="shared" si="1"/>
        <v>8.8743852947491481E+20</v>
      </c>
      <c r="E157">
        <v>0.40175335000000001</v>
      </c>
      <c r="F157">
        <v>0.42285820000000002</v>
      </c>
      <c r="G157">
        <v>1.3144210000000003</v>
      </c>
    </row>
    <row r="158" spans="2:10" x14ac:dyDescent="0.2">
      <c r="B158">
        <v>20</v>
      </c>
      <c r="C158">
        <f t="shared" si="0"/>
        <v>0.98604281052768317</v>
      </c>
      <c r="D158">
        <f t="shared" si="1"/>
        <v>9.8604281052768305E+20</v>
      </c>
      <c r="E158">
        <v>0.46503185000000002</v>
      </c>
      <c r="F158">
        <v>0.49449404999999996</v>
      </c>
      <c r="G158">
        <v>1.5592219999999997</v>
      </c>
    </row>
    <row r="160" spans="2:10" x14ac:dyDescent="0.2">
      <c r="D160">
        <v>9.8604281052768322E+19</v>
      </c>
      <c r="E160">
        <f t="shared" ref="E160:J169" si="2">E149*(10^-20)</f>
        <v>1.5410350000000021E-22</v>
      </c>
      <c r="F160">
        <f>F149*(10^-20)</f>
        <v>1.5232099999999978E-22</v>
      </c>
      <c r="G160">
        <f>G149*(10^-20)</f>
        <v>5.1233950000000007E-22</v>
      </c>
      <c r="H160">
        <f>H149*(10^-20)</f>
        <v>0</v>
      </c>
      <c r="I160">
        <f>I149*(10^-20)</f>
        <v>0</v>
      </c>
      <c r="J160">
        <f>J149*(10^-20)</f>
        <v>0</v>
      </c>
    </row>
    <row r="161" spans="2:18" x14ac:dyDescent="0.2">
      <c r="D161">
        <v>1.9720856210553664E+20</v>
      </c>
      <c r="E161">
        <f t="shared" si="2"/>
        <v>3.7009599999999988E-22</v>
      </c>
      <c r="F161">
        <f t="shared" ref="F161:J167" si="3">F150*(10^-20)</f>
        <v>3.7883700000000006E-22</v>
      </c>
      <c r="G161">
        <f t="shared" si="3"/>
        <v>1.3141560000000001E-21</v>
      </c>
      <c r="H161">
        <f t="shared" si="3"/>
        <v>0</v>
      </c>
      <c r="I161">
        <f t="shared" si="3"/>
        <v>0</v>
      </c>
      <c r="J161">
        <f t="shared" si="3"/>
        <v>0</v>
      </c>
    </row>
    <row r="162" spans="2:18" x14ac:dyDescent="0.2">
      <c r="D162">
        <v>2.9581284315830498E+20</v>
      </c>
      <c r="E162">
        <f t="shared" si="2"/>
        <v>7.8012499999999982E-22</v>
      </c>
      <c r="F162">
        <f t="shared" si="3"/>
        <v>7.959665000000001E-22</v>
      </c>
      <c r="G162">
        <f t="shared" si="3"/>
        <v>2.5570609999999998E-21</v>
      </c>
      <c r="H162">
        <f t="shared" si="3"/>
        <v>0</v>
      </c>
      <c r="I162">
        <f t="shared" si="3"/>
        <v>0</v>
      </c>
      <c r="J162">
        <f t="shared" si="3"/>
        <v>0</v>
      </c>
    </row>
    <row r="163" spans="2:18" x14ac:dyDescent="0.2">
      <c r="D163">
        <v>3.9441712421107329E+20</v>
      </c>
      <c r="E163">
        <f t="shared" si="2"/>
        <v>1.0916915000000002E-21</v>
      </c>
      <c r="F163">
        <f t="shared" si="3"/>
        <v>1.1597424999999998E-21</v>
      </c>
      <c r="G163">
        <f t="shared" si="3"/>
        <v>4.0024374999999991E-21</v>
      </c>
      <c r="H163">
        <f t="shared" si="3"/>
        <v>0</v>
      </c>
      <c r="I163">
        <f t="shared" si="3"/>
        <v>0</v>
      </c>
      <c r="J163">
        <f t="shared" si="3"/>
        <v>0</v>
      </c>
    </row>
    <row r="164" spans="2:18" x14ac:dyDescent="0.2">
      <c r="D164">
        <v>4.9302140526384153E+20</v>
      </c>
      <c r="E164">
        <f t="shared" si="2"/>
        <v>1.6911979999999997E-21</v>
      </c>
      <c r="F164">
        <f t="shared" si="3"/>
        <v>1.7648564999999997E-21</v>
      </c>
      <c r="G164">
        <f t="shared" si="3"/>
        <v>5.1246724999999998E-21</v>
      </c>
      <c r="H164">
        <f t="shared" si="3"/>
        <v>0</v>
      </c>
      <c r="I164">
        <f t="shared" si="3"/>
        <v>0</v>
      </c>
      <c r="J164">
        <f t="shared" si="3"/>
        <v>0</v>
      </c>
    </row>
    <row r="165" spans="2:18" x14ac:dyDescent="0.2">
      <c r="D165">
        <v>5.9162568631660996E+20</v>
      </c>
      <c r="E165">
        <f t="shared" si="2"/>
        <v>2.6780510000000002E-21</v>
      </c>
      <c r="F165">
        <f t="shared" si="3"/>
        <v>2.807892E-21</v>
      </c>
      <c r="G165">
        <f t="shared" si="3"/>
        <v>9.6210349999999999E-21</v>
      </c>
      <c r="H165">
        <f t="shared" si="3"/>
        <v>0</v>
      </c>
      <c r="I165">
        <f t="shared" si="3"/>
        <v>0</v>
      </c>
      <c r="J165">
        <f t="shared" si="3"/>
        <v>0</v>
      </c>
    </row>
    <row r="166" spans="2:18" x14ac:dyDescent="0.2">
      <c r="D166">
        <v>6.902299673693782E+20</v>
      </c>
      <c r="E166">
        <f t="shared" si="2"/>
        <v>3.2786749999999996E-21</v>
      </c>
      <c r="F166">
        <f t="shared" si="3"/>
        <v>3.4195574999999997E-21</v>
      </c>
      <c r="G166">
        <f t="shared" si="3"/>
        <v>1.110251E-20</v>
      </c>
      <c r="H166">
        <f t="shared" si="3"/>
        <v>0</v>
      </c>
      <c r="I166">
        <f t="shared" si="3"/>
        <v>0</v>
      </c>
      <c r="J166">
        <f t="shared" si="3"/>
        <v>0</v>
      </c>
    </row>
    <row r="167" spans="2:18" x14ac:dyDescent="0.2">
      <c r="D167">
        <v>7.8883424842214657E+20</v>
      </c>
      <c r="E167">
        <f t="shared" si="2"/>
        <v>3.9688319999999998E-21</v>
      </c>
      <c r="F167">
        <f t="shared" si="3"/>
        <v>4.1585629999999999E-21</v>
      </c>
      <c r="G167">
        <f t="shared" si="3"/>
        <v>1.2989200000000002E-20</v>
      </c>
      <c r="H167">
        <f t="shared" si="3"/>
        <v>0</v>
      </c>
      <c r="I167">
        <f t="shared" si="3"/>
        <v>0</v>
      </c>
      <c r="J167">
        <f t="shared" si="3"/>
        <v>0</v>
      </c>
    </row>
    <row r="168" spans="2:18" x14ac:dyDescent="0.2">
      <c r="D168">
        <v>8.8743852947491481E+20</v>
      </c>
      <c r="E168">
        <f t="shared" si="2"/>
        <v>4.0175334999999998E-21</v>
      </c>
      <c r="F168">
        <f t="shared" si="2"/>
        <v>4.2285819999999999E-21</v>
      </c>
      <c r="G168">
        <f t="shared" si="2"/>
        <v>1.3144210000000002E-20</v>
      </c>
      <c r="H168">
        <f t="shared" si="2"/>
        <v>0</v>
      </c>
      <c r="I168">
        <f t="shared" si="2"/>
        <v>0</v>
      </c>
      <c r="J168">
        <f t="shared" si="2"/>
        <v>0</v>
      </c>
    </row>
    <row r="169" spans="2:18" x14ac:dyDescent="0.2">
      <c r="D169">
        <v>9.8604281052768305E+20</v>
      </c>
      <c r="E169">
        <f t="shared" si="2"/>
        <v>4.6503184999999998E-21</v>
      </c>
      <c r="F169">
        <f t="shared" si="2"/>
        <v>4.9449404999999994E-21</v>
      </c>
      <c r="G169">
        <f t="shared" si="2"/>
        <v>1.5592219999999996E-20</v>
      </c>
      <c r="H169">
        <f t="shared" si="2"/>
        <v>0</v>
      </c>
      <c r="I169">
        <f t="shared" si="2"/>
        <v>0</v>
      </c>
      <c r="J169">
        <f t="shared" si="2"/>
        <v>0</v>
      </c>
    </row>
    <row r="170" spans="2:18" x14ac:dyDescent="0.2">
      <c r="O170" t="s">
        <v>146</v>
      </c>
    </row>
    <row r="171" spans="2:18" x14ac:dyDescent="0.2">
      <c r="O171" t="s">
        <v>18</v>
      </c>
    </row>
    <row r="172" spans="2:18" x14ac:dyDescent="0.2">
      <c r="C172" t="s">
        <v>16</v>
      </c>
      <c r="D172" t="s">
        <v>19</v>
      </c>
      <c r="E172" t="s">
        <v>18</v>
      </c>
      <c r="O172">
        <v>100</v>
      </c>
      <c r="P172">
        <v>300</v>
      </c>
      <c r="Q172">
        <v>500</v>
      </c>
      <c r="R172">
        <v>700</v>
      </c>
    </row>
    <row r="173" spans="2:18" x14ac:dyDescent="0.2">
      <c r="B173" t="s">
        <v>13</v>
      </c>
      <c r="C173" s="1">
        <v>5.5E-42</v>
      </c>
      <c r="D173" s="1">
        <v>5.8199999999999997E-42</v>
      </c>
      <c r="E173" s="1">
        <v>1.8199999999999999E-41</v>
      </c>
      <c r="N173">
        <v>9.8604281052768322E+19</v>
      </c>
      <c r="O173">
        <v>5.1233950000000007E-22</v>
      </c>
      <c r="P173">
        <v>6.5615549999999991E-22</v>
      </c>
      <c r="Q173">
        <v>9.8388899999999974E-22</v>
      </c>
      <c r="R173">
        <v>2.3978024999999998E-21</v>
      </c>
    </row>
    <row r="174" spans="2:18" x14ac:dyDescent="0.2">
      <c r="B174" t="s">
        <v>34</v>
      </c>
      <c r="C174" s="1">
        <f>C173*0.1/6*170</f>
        <v>1.5583333333333333E-41</v>
      </c>
      <c r="D174" s="1">
        <f>D173*0.1/6*170</f>
        <v>1.649E-41</v>
      </c>
      <c r="E174" s="1">
        <f>E173*0.1/6*170</f>
        <v>5.1566666666666672E-41</v>
      </c>
      <c r="N174">
        <v>1.9720856210553664E+20</v>
      </c>
      <c r="O174">
        <v>1.3141560000000001E-21</v>
      </c>
      <c r="P174">
        <v>1.5998075000000002E-21</v>
      </c>
      <c r="Q174">
        <v>2.2579425000000001E-21</v>
      </c>
      <c r="R174">
        <v>4.0553264999999995E-21</v>
      </c>
    </row>
    <row r="175" spans="2:18" x14ac:dyDescent="0.2">
      <c r="B175" t="s">
        <v>35</v>
      </c>
      <c r="C175" s="1">
        <f>C174*10^19</f>
        <v>1.5583333333333335E-22</v>
      </c>
      <c r="D175" s="1">
        <f>D174*10^19</f>
        <v>1.649E-22</v>
      </c>
      <c r="E175" s="1">
        <f>E174*10^19</f>
        <v>5.1566666666666677E-22</v>
      </c>
      <c r="N175">
        <v>2.9581284315830498E+20</v>
      </c>
      <c r="O175">
        <v>2.5570609999999998E-21</v>
      </c>
      <c r="P175">
        <v>2.5397294999999996E-21</v>
      </c>
      <c r="Q175">
        <v>4.4195455000000001E-21</v>
      </c>
      <c r="R175">
        <v>5.3515589999999988E-21</v>
      </c>
    </row>
    <row r="176" spans="2:18" x14ac:dyDescent="0.2">
      <c r="N176">
        <v>3.9441712421107329E+20</v>
      </c>
      <c r="O176">
        <v>4.0024374999999991E-21</v>
      </c>
      <c r="P176">
        <v>3.5082145000000002E-21</v>
      </c>
      <c r="Q176">
        <v>6.5741060000000014E-21</v>
      </c>
      <c r="R176">
        <v>8.3297954999999991E-21</v>
      </c>
    </row>
    <row r="177" spans="2:18" x14ac:dyDescent="0.2">
      <c r="B177" t="s">
        <v>74</v>
      </c>
      <c r="C177" t="s">
        <v>16</v>
      </c>
      <c r="D177" t="s">
        <v>19</v>
      </c>
      <c r="E177" t="s">
        <v>18</v>
      </c>
      <c r="N177">
        <v>4.9302140526384153E+20</v>
      </c>
      <c r="O177">
        <v>5.1246724999999998E-21</v>
      </c>
      <c r="P177">
        <v>7.0596040000000006E-21</v>
      </c>
      <c r="Q177">
        <v>9.1308814999999998E-21</v>
      </c>
      <c r="R177">
        <v>1.1812136499999998E-20</v>
      </c>
    </row>
    <row r="178" spans="2:18" x14ac:dyDescent="0.2">
      <c r="C178" s="1">
        <v>5.6500000000000003E-42</v>
      </c>
      <c r="D178" s="1">
        <v>6.0600000000000004E-42</v>
      </c>
      <c r="E178" s="1">
        <v>1.88E-41</v>
      </c>
      <c r="N178">
        <v>5.9162568631660996E+20</v>
      </c>
      <c r="O178">
        <v>9.6210349999999999E-21</v>
      </c>
      <c r="P178">
        <v>9.2301770000000004E-21</v>
      </c>
      <c r="Q178">
        <v>1.1892706999999999E-20</v>
      </c>
      <c r="R178">
        <v>1.3131822999999999E-20</v>
      </c>
    </row>
    <row r="179" spans="2:18" x14ac:dyDescent="0.2">
      <c r="N179">
        <v>6.902299673693782E+20</v>
      </c>
      <c r="O179">
        <v>1.110251E-20</v>
      </c>
      <c r="P179">
        <v>1.2477848000000002E-20</v>
      </c>
      <c r="Q179">
        <v>1.6137219999999997E-20</v>
      </c>
      <c r="R179">
        <v>1.6375155500000002E-20</v>
      </c>
    </row>
    <row r="180" spans="2:18" x14ac:dyDescent="0.2">
      <c r="N180">
        <v>7.8883424842214657E+20</v>
      </c>
      <c r="O180">
        <v>1.2989200000000002E-20</v>
      </c>
      <c r="P180">
        <v>1.35518255E-20</v>
      </c>
      <c r="Q180">
        <v>1.8785180499999997E-20</v>
      </c>
      <c r="R180">
        <v>1.5145734499999998E-20</v>
      </c>
    </row>
    <row r="181" spans="2:18" x14ac:dyDescent="0.2">
      <c r="N181">
        <v>8.8743852947491481E+20</v>
      </c>
      <c r="O181">
        <v>1.3144210000000002E-20</v>
      </c>
      <c r="P181">
        <v>1.5408171999999998E-20</v>
      </c>
      <c r="Q181">
        <v>2.1504096999999998E-20</v>
      </c>
      <c r="R181">
        <v>2.3217835E-20</v>
      </c>
    </row>
    <row r="182" spans="2:18" x14ac:dyDescent="0.2">
      <c r="N182">
        <v>9.8604281052768305E+20</v>
      </c>
      <c r="O182">
        <v>1.5592219999999996E-20</v>
      </c>
      <c r="P182">
        <v>2.3148860499999999E-20</v>
      </c>
      <c r="Q182">
        <v>2.4587223499999997E-20</v>
      </c>
      <c r="R182">
        <v>3.0143936999999999E-20</v>
      </c>
    </row>
    <row r="184" spans="2:18" x14ac:dyDescent="0.2">
      <c r="O184" t="s">
        <v>149</v>
      </c>
    </row>
    <row r="185" spans="2:18" x14ac:dyDescent="0.2">
      <c r="O185" t="s">
        <v>146</v>
      </c>
      <c r="P185" t="s">
        <v>50</v>
      </c>
      <c r="Q185" t="s">
        <v>51</v>
      </c>
      <c r="R185" t="s">
        <v>52</v>
      </c>
    </row>
    <row r="186" spans="2:18" x14ac:dyDescent="0.2">
      <c r="N186">
        <v>9.8604281052768322E+19</v>
      </c>
      <c r="O186">
        <v>7.6316315789473696E-22</v>
      </c>
      <c r="P186">
        <v>5.5958199999999931E-22</v>
      </c>
      <c r="Q186">
        <v>5.1233950000000007E-22</v>
      </c>
      <c r="R186">
        <v>3.2936850000000108E-22</v>
      </c>
    </row>
    <row r="187" spans="2:18" x14ac:dyDescent="0.2">
      <c r="N187">
        <v>1.9720856210553664E+20</v>
      </c>
      <c r="O187">
        <v>1.8714850000000009E-21</v>
      </c>
      <c r="P187">
        <v>1.4730745E-21</v>
      </c>
      <c r="Q187">
        <v>1.3141560000000001E-21</v>
      </c>
      <c r="R187">
        <v>1.1031300000000008E-21</v>
      </c>
    </row>
    <row r="188" spans="2:18" x14ac:dyDescent="0.2">
      <c r="N188">
        <v>2.9581284315830498E+20</v>
      </c>
      <c r="O188">
        <v>4.1965349999999978E-21</v>
      </c>
      <c r="P188">
        <v>2.6401744999999997E-21</v>
      </c>
      <c r="Q188">
        <v>2.5570609999999998E-21</v>
      </c>
      <c r="R188">
        <v>1.5842404999999989E-21</v>
      </c>
    </row>
    <row r="189" spans="2:18" x14ac:dyDescent="0.2">
      <c r="N189">
        <v>3.9441712421107329E+20</v>
      </c>
      <c r="O189">
        <v>6.4932599999999979E-21</v>
      </c>
      <c r="P189">
        <v>5.7888195000000009E-21</v>
      </c>
      <c r="Q189">
        <v>4.0024374999999991E-21</v>
      </c>
      <c r="R189">
        <v>3.0947869999999997E-21</v>
      </c>
    </row>
    <row r="190" spans="2:18" x14ac:dyDescent="0.2">
      <c r="N190">
        <v>4.9302140526384153E+20</v>
      </c>
      <c r="O190">
        <v>9.2671949999999989E-21</v>
      </c>
      <c r="P190">
        <v>8.5496674999999968E-21</v>
      </c>
      <c r="Q190">
        <v>5.1246724999999998E-21</v>
      </c>
      <c r="R190">
        <v>4.801394000000002E-21</v>
      </c>
    </row>
    <row r="191" spans="2:18" x14ac:dyDescent="0.2">
      <c r="N191">
        <v>5.9162568631660996E+20</v>
      </c>
      <c r="O191">
        <v>1.2662589473684211E-20</v>
      </c>
      <c r="P191">
        <v>8.9311229999999991E-21</v>
      </c>
      <c r="Q191">
        <v>9.6210349999999999E-21</v>
      </c>
      <c r="R191">
        <v>6.1831215000000017E-21</v>
      </c>
    </row>
    <row r="192" spans="2:18" x14ac:dyDescent="0.2">
      <c r="N192">
        <v>6.902299673693782E+20</v>
      </c>
      <c r="O192">
        <v>1.2638226315789473E-20</v>
      </c>
      <c r="P192">
        <v>1.0274813500000001E-20</v>
      </c>
      <c r="Q192">
        <v>1.110251E-20</v>
      </c>
      <c r="R192">
        <v>4.3865610000000005E-21</v>
      </c>
    </row>
    <row r="193" spans="14:18" x14ac:dyDescent="0.2">
      <c r="N193">
        <v>7.8883424842214657E+20</v>
      </c>
      <c r="O193">
        <v>1.6062724999999998E-20</v>
      </c>
      <c r="P193">
        <v>1.3296323499999997E-20</v>
      </c>
      <c r="Q193">
        <v>1.2989200000000002E-20</v>
      </c>
      <c r="R193">
        <v>9.7085504999999993E-21</v>
      </c>
    </row>
    <row r="194" spans="14:18" x14ac:dyDescent="0.2">
      <c r="N194">
        <v>8.8743852947491481E+20</v>
      </c>
      <c r="O194">
        <v>1.9789269999999998E-20</v>
      </c>
      <c r="P194">
        <v>2.2626934999999999E-20</v>
      </c>
      <c r="Q194">
        <v>1.3144210000000002E-20</v>
      </c>
      <c r="R194">
        <v>1.4013539999999995E-20</v>
      </c>
    </row>
    <row r="195" spans="14:18" x14ac:dyDescent="0.2">
      <c r="N195">
        <v>9.8604281052768305E+20</v>
      </c>
      <c r="O195">
        <v>2.6503330000000001E-20</v>
      </c>
      <c r="P195">
        <v>1.9500905000000002E-20</v>
      </c>
      <c r="Q195">
        <v>1.5592219999999996E-20</v>
      </c>
      <c r="R195">
        <v>1.2446659999999999E-20</v>
      </c>
    </row>
    <row r="196" spans="14:18" x14ac:dyDescent="0.2">
      <c r="O196" t="s">
        <v>150</v>
      </c>
      <c r="P196" t="s">
        <v>151</v>
      </c>
      <c r="Q196" t="s">
        <v>146</v>
      </c>
      <c r="R196" t="s">
        <v>50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E9D66-2B89-C044-A134-19B89DD31586}">
  <dimension ref="A2:Y177"/>
  <sheetViews>
    <sheetView topLeftCell="A131" workbookViewId="0">
      <selection activeCell="C177" sqref="C177:E177"/>
    </sheetView>
  </sheetViews>
  <sheetFormatPr baseColWidth="10" defaultRowHeight="16" x14ac:dyDescent="0.2"/>
  <sheetData>
    <row r="2" spans="2:17" x14ac:dyDescent="0.2">
      <c r="B2" t="s">
        <v>0</v>
      </c>
    </row>
    <row r="5" spans="2:17" x14ac:dyDescent="0.2">
      <c r="B5" t="s">
        <v>1</v>
      </c>
    </row>
    <row r="7" spans="2:17" x14ac:dyDescent="0.2">
      <c r="B7" t="s">
        <v>27</v>
      </c>
      <c r="F7" t="s">
        <v>28</v>
      </c>
      <c r="J7" t="s">
        <v>29</v>
      </c>
      <c r="N7" t="s">
        <v>30</v>
      </c>
    </row>
    <row r="8" spans="2:17" x14ac:dyDescent="0.2">
      <c r="C8" t="s">
        <v>2</v>
      </c>
      <c r="D8" t="s">
        <v>3</v>
      </c>
      <c r="E8" t="s">
        <v>4</v>
      </c>
      <c r="G8" t="s">
        <v>2</v>
      </c>
      <c r="H8" t="s">
        <v>3</v>
      </c>
      <c r="I8" t="s">
        <v>4</v>
      </c>
      <c r="K8" t="s">
        <v>2</v>
      </c>
      <c r="L8" t="s">
        <v>3</v>
      </c>
      <c r="M8" t="s">
        <v>4</v>
      </c>
    </row>
    <row r="9" spans="2:17" x14ac:dyDescent="0.2">
      <c r="C9">
        <v>0.89281999999999995</v>
      </c>
      <c r="D9">
        <v>0.889378</v>
      </c>
      <c r="E9">
        <v>1.1084849999999999</v>
      </c>
      <c r="G9">
        <v>0.92295099999999997</v>
      </c>
      <c r="H9">
        <v>0.92098800000000003</v>
      </c>
      <c r="I9">
        <v>1.1753629999999999</v>
      </c>
      <c r="K9">
        <v>0.90425</v>
      </c>
      <c r="L9">
        <v>0.901536</v>
      </c>
      <c r="M9">
        <v>1.130816</v>
      </c>
      <c r="O9">
        <v>0.887575</v>
      </c>
      <c r="P9">
        <v>0.88391299999999995</v>
      </c>
      <c r="Q9">
        <v>1.1187</v>
      </c>
    </row>
    <row r="10" spans="2:17" x14ac:dyDescent="0.2">
      <c r="C10">
        <v>0.89950200000000002</v>
      </c>
      <c r="D10">
        <v>0.895042</v>
      </c>
      <c r="E10">
        <v>1.091121</v>
      </c>
      <c r="G10">
        <v>0.98036800000000002</v>
      </c>
      <c r="H10">
        <v>0.97916400000000003</v>
      </c>
      <c r="I10">
        <v>1.1869130000000001</v>
      </c>
      <c r="K10">
        <v>1.0329109999999999</v>
      </c>
      <c r="L10">
        <v>1.039412</v>
      </c>
      <c r="M10">
        <v>1.727557</v>
      </c>
      <c r="O10">
        <v>1.0403180000000001</v>
      </c>
      <c r="P10">
        <v>1.0328949999999999</v>
      </c>
      <c r="Q10">
        <v>1.4143250000000001</v>
      </c>
    </row>
    <row r="11" spans="2:17" x14ac:dyDescent="0.2">
      <c r="B11" t="s">
        <v>5</v>
      </c>
      <c r="C11">
        <v>6.6820000000000802E-3</v>
      </c>
      <c r="D11">
        <v>5.6639999999999998E-3</v>
      </c>
      <c r="E11">
        <v>-1.73639999999999E-2</v>
      </c>
      <c r="G11">
        <v>5.74170000000001E-2</v>
      </c>
      <c r="H11">
        <v>5.8175999999999999E-2</v>
      </c>
      <c r="I11">
        <v>1.1550000000000201E-2</v>
      </c>
      <c r="K11">
        <v>0.128661</v>
      </c>
      <c r="L11">
        <v>0.137876</v>
      </c>
      <c r="M11">
        <v>0.59674099999999997</v>
      </c>
      <c r="O11">
        <v>0.15274299999999999</v>
      </c>
      <c r="P11">
        <v>0.148982</v>
      </c>
      <c r="Q11">
        <v>0.29562500000000003</v>
      </c>
    </row>
    <row r="12" spans="2:17" x14ac:dyDescent="0.2">
      <c r="C12">
        <v>0.87378599999999995</v>
      </c>
      <c r="D12">
        <v>0.87012599999999996</v>
      </c>
      <c r="E12">
        <v>1.0864499999999999</v>
      </c>
      <c r="G12">
        <v>0.92178400000000005</v>
      </c>
      <c r="H12">
        <v>0.91903100000000004</v>
      </c>
      <c r="I12">
        <v>1.1202730000000001</v>
      </c>
      <c r="K12">
        <v>0.91047</v>
      </c>
      <c r="L12">
        <v>0.90724199999999999</v>
      </c>
      <c r="M12">
        <v>1.1819029999999999</v>
      </c>
      <c r="O12">
        <v>0.91084399999999999</v>
      </c>
      <c r="P12">
        <v>0.90690899999999997</v>
      </c>
      <c r="Q12">
        <v>1.105734</v>
      </c>
    </row>
    <row r="13" spans="2:17" x14ac:dyDescent="0.2">
      <c r="C13">
        <v>0.89557200000000003</v>
      </c>
      <c r="D13">
        <v>0.888706</v>
      </c>
      <c r="E13">
        <v>1.105308</v>
      </c>
      <c r="G13">
        <v>0.97914400000000001</v>
      </c>
      <c r="H13">
        <v>0.97540000000000004</v>
      </c>
      <c r="I13">
        <v>1.5624450000000001</v>
      </c>
      <c r="K13">
        <v>1.044468</v>
      </c>
      <c r="L13">
        <v>1.036322</v>
      </c>
      <c r="M13">
        <v>1.456464</v>
      </c>
      <c r="O13">
        <v>1.0917760000000001</v>
      </c>
      <c r="P13">
        <v>1.0826750000000001</v>
      </c>
      <c r="Q13">
        <v>1.1912240000000001</v>
      </c>
    </row>
    <row r="14" spans="2:17" x14ac:dyDescent="0.2">
      <c r="B14" t="s">
        <v>5</v>
      </c>
      <c r="C14">
        <v>2.17860000000001E-2</v>
      </c>
      <c r="D14">
        <v>1.8579999999999999E-2</v>
      </c>
      <c r="E14">
        <v>1.8858E-2</v>
      </c>
      <c r="G14">
        <v>5.7360000000000001E-2</v>
      </c>
      <c r="H14">
        <v>5.6369000000000002E-2</v>
      </c>
      <c r="I14">
        <v>0.44217200000000001</v>
      </c>
      <c r="K14">
        <v>0.13399800000000001</v>
      </c>
      <c r="L14">
        <v>0.12908</v>
      </c>
      <c r="M14">
        <v>0.274561</v>
      </c>
      <c r="O14">
        <v>0.18093200000000001</v>
      </c>
      <c r="P14">
        <v>0.17576600000000001</v>
      </c>
      <c r="Q14">
        <v>8.5490000000000094E-2</v>
      </c>
    </row>
    <row r="15" spans="2:17" x14ac:dyDescent="0.2">
      <c r="C15">
        <v>0.90668000000000004</v>
      </c>
      <c r="D15">
        <v>0.90302099999999996</v>
      </c>
      <c r="E15">
        <v>1.1632039999999999</v>
      </c>
      <c r="G15">
        <v>0.883162</v>
      </c>
      <c r="H15">
        <v>0.87996099999999999</v>
      </c>
      <c r="I15">
        <v>1.1106560000000001</v>
      </c>
      <c r="K15">
        <v>0.89946199999999998</v>
      </c>
      <c r="L15">
        <v>0.89579600000000004</v>
      </c>
      <c r="M15">
        <v>1.1643699999999999</v>
      </c>
      <c r="O15">
        <v>0.87168699999999999</v>
      </c>
      <c r="P15">
        <v>0.86877400000000005</v>
      </c>
      <c r="Q15">
        <v>1.114749</v>
      </c>
    </row>
    <row r="16" spans="2:17" x14ac:dyDescent="0.2">
      <c r="C16">
        <v>0.92615800000000004</v>
      </c>
      <c r="D16">
        <v>0.92400400000000005</v>
      </c>
      <c r="E16">
        <v>1.157303</v>
      </c>
      <c r="G16">
        <v>0.93977699999999997</v>
      </c>
      <c r="H16">
        <v>0.93530500000000005</v>
      </c>
      <c r="I16">
        <v>1.3773569999999999</v>
      </c>
      <c r="K16">
        <v>1.0138640000000001</v>
      </c>
      <c r="L16">
        <v>1.0078849999999999</v>
      </c>
      <c r="M16">
        <v>1.690062</v>
      </c>
      <c r="O16">
        <v>1.101669</v>
      </c>
      <c r="P16">
        <v>1.1099730000000001</v>
      </c>
      <c r="Q16">
        <v>2.0244800000000001</v>
      </c>
    </row>
    <row r="17" spans="2:17" x14ac:dyDescent="0.2">
      <c r="B17" t="s">
        <v>5</v>
      </c>
      <c r="C17">
        <v>1.9477999999999999E-2</v>
      </c>
      <c r="D17">
        <v>2.0983000000000099E-2</v>
      </c>
      <c r="E17">
        <v>-5.9009999999999297E-3</v>
      </c>
      <c r="G17">
        <v>5.6614999999999999E-2</v>
      </c>
      <c r="H17">
        <v>5.5344000000000101E-2</v>
      </c>
      <c r="I17">
        <v>0.26670100000000002</v>
      </c>
      <c r="K17">
        <v>0.114402</v>
      </c>
      <c r="L17">
        <v>0.11208899999999999</v>
      </c>
      <c r="M17">
        <v>0.52569200000000005</v>
      </c>
      <c r="O17">
        <v>0.22998199999999999</v>
      </c>
      <c r="P17">
        <v>0.241199</v>
      </c>
      <c r="Q17">
        <v>0.90973099999999996</v>
      </c>
    </row>
    <row r="18" spans="2:17" x14ac:dyDescent="0.2">
      <c r="C18">
        <v>0.89966199999999996</v>
      </c>
      <c r="D18">
        <v>0.89568899999999996</v>
      </c>
      <c r="E18">
        <v>1.1234280000000001</v>
      </c>
      <c r="G18">
        <v>0.89112800000000003</v>
      </c>
      <c r="H18">
        <v>0.88697000000000004</v>
      </c>
      <c r="I18">
        <v>1.1344050000000001</v>
      </c>
      <c r="K18">
        <v>0.92280700000000004</v>
      </c>
      <c r="L18">
        <v>0.91984500000000002</v>
      </c>
      <c r="M18">
        <v>1.222281</v>
      </c>
      <c r="O18">
        <v>0.87344200000000005</v>
      </c>
      <c r="P18">
        <v>0.86733400000000005</v>
      </c>
      <c r="Q18">
        <v>1.1161160000000001</v>
      </c>
    </row>
    <row r="19" spans="2:17" x14ac:dyDescent="0.2">
      <c r="C19">
        <v>0.91878199999999999</v>
      </c>
      <c r="D19">
        <v>0.91492399999999996</v>
      </c>
      <c r="E19">
        <v>1.1288290000000001</v>
      </c>
      <c r="G19">
        <v>0.95536699999999997</v>
      </c>
      <c r="H19">
        <v>0.94934499999999999</v>
      </c>
      <c r="I19">
        <v>1.1922680000000001</v>
      </c>
      <c r="K19">
        <v>1.041015</v>
      </c>
      <c r="L19">
        <v>1.0383579999999999</v>
      </c>
      <c r="M19">
        <v>2.226969</v>
      </c>
      <c r="O19">
        <v>1.079329</v>
      </c>
      <c r="P19">
        <v>1.0634790000000001</v>
      </c>
      <c r="Q19">
        <v>2.7430249999999998</v>
      </c>
    </row>
    <row r="20" spans="2:17" x14ac:dyDescent="0.2">
      <c r="B20" t="s">
        <v>5</v>
      </c>
      <c r="C20" s="1">
        <v>1.9120000000000002E-2</v>
      </c>
      <c r="D20">
        <v>1.9234999999999999E-2</v>
      </c>
      <c r="E20">
        <v>5.40099999999999E-3</v>
      </c>
      <c r="G20">
        <v>6.4238999999999893E-2</v>
      </c>
      <c r="H20">
        <v>6.2375E-2</v>
      </c>
      <c r="I20">
        <v>5.7862999999999797E-2</v>
      </c>
      <c r="K20">
        <v>0.11820799999999999</v>
      </c>
      <c r="L20">
        <v>0.11851299999999999</v>
      </c>
      <c r="M20">
        <v>1.004688</v>
      </c>
      <c r="O20">
        <v>0.20588699999999999</v>
      </c>
      <c r="P20">
        <v>0.19614500000000001</v>
      </c>
      <c r="Q20">
        <v>1.6269089999999999</v>
      </c>
    </row>
    <row r="21" spans="2:17" x14ac:dyDescent="0.2">
      <c r="C21">
        <v>0.87201300000000004</v>
      </c>
      <c r="D21">
        <v>0.869892</v>
      </c>
      <c r="E21">
        <v>1.097283</v>
      </c>
      <c r="G21">
        <v>0.92989999999999995</v>
      </c>
      <c r="H21">
        <v>0.92840299999999998</v>
      </c>
      <c r="I21">
        <v>1.1826559999999999</v>
      </c>
      <c r="K21">
        <v>0.93029700000000004</v>
      </c>
      <c r="L21">
        <v>0.92881899999999995</v>
      </c>
      <c r="M21">
        <v>1.16442</v>
      </c>
      <c r="O21">
        <v>0.86322900000000002</v>
      </c>
      <c r="P21">
        <v>0.85831900000000005</v>
      </c>
      <c r="Q21">
        <v>1.088676</v>
      </c>
    </row>
    <row r="22" spans="2:17" x14ac:dyDescent="0.2">
      <c r="C22">
        <v>0.88135799999999997</v>
      </c>
      <c r="D22">
        <v>0.87845300000000004</v>
      </c>
      <c r="E22">
        <v>1.1060989999999999</v>
      </c>
      <c r="G22">
        <v>0.98638400000000004</v>
      </c>
      <c r="H22">
        <v>0.99057600000000001</v>
      </c>
      <c r="I22">
        <v>1.1850080000000001</v>
      </c>
      <c r="K22">
        <v>1.057218</v>
      </c>
      <c r="L22">
        <v>1.0581560000000001</v>
      </c>
      <c r="M22">
        <v>1.1795640000000001</v>
      </c>
      <c r="O22">
        <v>1.0101199999999999</v>
      </c>
      <c r="P22">
        <v>0.99133400000000005</v>
      </c>
      <c r="Q22">
        <v>1.1768879999999999</v>
      </c>
    </row>
    <row r="23" spans="2:17" x14ac:dyDescent="0.2">
      <c r="B23" t="s">
        <v>5</v>
      </c>
      <c r="C23">
        <v>9.3449999999999402E-3</v>
      </c>
      <c r="D23">
        <v>8.5610000000000408E-3</v>
      </c>
      <c r="E23">
        <v>8.8159999999999298E-3</v>
      </c>
      <c r="G23">
        <v>5.6484000000000097E-2</v>
      </c>
      <c r="H23">
        <v>6.2172999999999999E-2</v>
      </c>
      <c r="I23">
        <v>2.35200000000013E-3</v>
      </c>
      <c r="K23">
        <v>0.12692100000000001</v>
      </c>
      <c r="L23">
        <v>0.12933700000000001</v>
      </c>
      <c r="M23">
        <v>1.5143999999999999E-2</v>
      </c>
      <c r="O23">
        <v>0.14689099999999999</v>
      </c>
      <c r="P23">
        <v>0.13301499999999999</v>
      </c>
      <c r="Q23">
        <v>8.8211999999999999E-2</v>
      </c>
    </row>
    <row r="24" spans="2:17" x14ac:dyDescent="0.2">
      <c r="C24">
        <v>0.902949</v>
      </c>
      <c r="D24">
        <v>0.89991200000000005</v>
      </c>
      <c r="E24">
        <v>1.1434310000000001</v>
      </c>
      <c r="G24">
        <v>0.86475199999999997</v>
      </c>
      <c r="H24">
        <v>0.85933300000000001</v>
      </c>
      <c r="I24">
        <v>1.108214</v>
      </c>
      <c r="K24">
        <v>0.925979</v>
      </c>
      <c r="L24">
        <v>0.92530400000000002</v>
      </c>
      <c r="M24">
        <v>1.1596029999999999</v>
      </c>
      <c r="O24">
        <v>0.91091500000000003</v>
      </c>
      <c r="P24">
        <v>0.90633600000000003</v>
      </c>
      <c r="Q24">
        <v>1.125983</v>
      </c>
    </row>
    <row r="25" spans="2:17" x14ac:dyDescent="0.2">
      <c r="C25">
        <v>0.91964599999999996</v>
      </c>
      <c r="D25">
        <v>0.91490400000000005</v>
      </c>
      <c r="E25">
        <v>1.179381</v>
      </c>
      <c r="G25">
        <v>0.92409200000000002</v>
      </c>
      <c r="H25">
        <v>0.91220900000000005</v>
      </c>
      <c r="I25">
        <v>1.1286020000000001</v>
      </c>
      <c r="K25">
        <v>0.94772299999999998</v>
      </c>
      <c r="L25">
        <v>0.94963299999999995</v>
      </c>
      <c r="M25">
        <v>1.1582730000000001</v>
      </c>
      <c r="O25">
        <v>1.1110580000000001</v>
      </c>
      <c r="P25">
        <v>1.110752</v>
      </c>
      <c r="Q25">
        <v>1.50973</v>
      </c>
    </row>
    <row r="26" spans="2:17" x14ac:dyDescent="0.2">
      <c r="B26" t="s">
        <v>5</v>
      </c>
      <c r="C26">
        <v>1.6697E-2</v>
      </c>
      <c r="D26">
        <v>1.4992E-2</v>
      </c>
      <c r="E26">
        <v>3.5949999999999899E-2</v>
      </c>
      <c r="G26">
        <v>5.9340000000000101E-2</v>
      </c>
      <c r="H26">
        <v>5.2875999999999999E-2</v>
      </c>
      <c r="I26">
        <v>2.0387999999999899E-2</v>
      </c>
      <c r="K26">
        <v>2.1743999999999999E-2</v>
      </c>
      <c r="L26">
        <v>2.4328999999999899E-2</v>
      </c>
      <c r="M26">
        <v>-1.3300000000000499E-3</v>
      </c>
      <c r="O26">
        <v>0.20014299999999999</v>
      </c>
      <c r="P26">
        <v>0.20441599999999999</v>
      </c>
      <c r="Q26">
        <v>0.383747</v>
      </c>
    </row>
    <row r="27" spans="2:17" x14ac:dyDescent="0.2">
      <c r="C27">
        <v>0.87261</v>
      </c>
      <c r="D27">
        <v>0.86695100000000003</v>
      </c>
      <c r="E27">
        <v>1.0795520000000001</v>
      </c>
      <c r="G27">
        <v>0.88437200000000005</v>
      </c>
      <c r="H27">
        <v>0.87895800000000002</v>
      </c>
      <c r="I27">
        <v>1.091879</v>
      </c>
      <c r="K27">
        <v>0.90610299999999999</v>
      </c>
      <c r="L27">
        <v>0.90325900000000003</v>
      </c>
      <c r="M27">
        <v>1.143999</v>
      </c>
      <c r="O27">
        <v>0.87145300000000003</v>
      </c>
      <c r="P27">
        <v>0.86940200000000001</v>
      </c>
      <c r="Q27">
        <v>1.134417</v>
      </c>
    </row>
    <row r="28" spans="2:17" x14ac:dyDescent="0.2">
      <c r="C28">
        <v>0.88947200000000004</v>
      </c>
      <c r="D28">
        <v>0.886208</v>
      </c>
      <c r="E28">
        <v>1.094203</v>
      </c>
      <c r="G28">
        <v>0.93503199999999997</v>
      </c>
      <c r="H28">
        <v>0.93076899999999996</v>
      </c>
      <c r="I28">
        <v>1.18106</v>
      </c>
      <c r="K28">
        <v>1.0387500000000001</v>
      </c>
      <c r="L28">
        <v>1.0343329999999999</v>
      </c>
      <c r="M28">
        <v>1.2335609999999999</v>
      </c>
      <c r="O28">
        <v>1.0596110000000001</v>
      </c>
      <c r="P28">
        <v>1.0549379999999999</v>
      </c>
      <c r="Q28">
        <v>2.2626659999999998</v>
      </c>
    </row>
    <row r="29" spans="2:17" x14ac:dyDescent="0.2">
      <c r="B29" t="s">
        <v>5</v>
      </c>
      <c r="C29">
        <v>1.6861999999999999E-2</v>
      </c>
      <c r="D29">
        <v>1.9257E-2</v>
      </c>
      <c r="E29">
        <v>1.4651000000000001E-2</v>
      </c>
      <c r="G29">
        <v>5.06599999999999E-2</v>
      </c>
      <c r="H29">
        <v>5.1810999999999899E-2</v>
      </c>
      <c r="I29">
        <v>8.9180999999999996E-2</v>
      </c>
      <c r="K29">
        <v>0.13264699999999999</v>
      </c>
      <c r="L29">
        <v>0.131074</v>
      </c>
      <c r="M29">
        <v>8.9561999999999906E-2</v>
      </c>
      <c r="O29">
        <v>0.18815799999999999</v>
      </c>
      <c r="P29">
        <v>0.18553600000000001</v>
      </c>
      <c r="Q29">
        <v>1.1282490000000001</v>
      </c>
    </row>
    <row r="30" spans="2:17" x14ac:dyDescent="0.2">
      <c r="C30">
        <v>0.90564199999999995</v>
      </c>
      <c r="D30">
        <v>0.90344100000000005</v>
      </c>
      <c r="E30">
        <v>1.1093029999999999</v>
      </c>
      <c r="G30">
        <v>0.90895899999999996</v>
      </c>
      <c r="H30">
        <v>0.90509099999999998</v>
      </c>
      <c r="I30">
        <v>1.1349860000000001</v>
      </c>
      <c r="K30">
        <v>0.90803100000000003</v>
      </c>
      <c r="L30">
        <v>0.90487499999999998</v>
      </c>
      <c r="M30">
        <v>1.1420380000000001</v>
      </c>
      <c r="O30">
        <v>0.88150300000000004</v>
      </c>
      <c r="P30">
        <v>0.88585999999999998</v>
      </c>
      <c r="Q30">
        <v>1.11998</v>
      </c>
    </row>
    <row r="31" spans="2:17" x14ac:dyDescent="0.2">
      <c r="C31">
        <v>0.92504200000000003</v>
      </c>
      <c r="D31">
        <v>0.92247299999999999</v>
      </c>
      <c r="E31">
        <v>1.1203749999999999</v>
      </c>
      <c r="G31">
        <v>0.97725899999999999</v>
      </c>
      <c r="H31">
        <v>0.97683900000000001</v>
      </c>
      <c r="I31">
        <v>1.4894210000000001</v>
      </c>
      <c r="K31">
        <v>1.036249</v>
      </c>
      <c r="L31">
        <v>1.0332809999999999</v>
      </c>
      <c r="M31">
        <v>1.680464</v>
      </c>
      <c r="O31">
        <v>1.0861749999999999</v>
      </c>
      <c r="P31">
        <v>1.1086750000000001</v>
      </c>
      <c r="Q31">
        <v>1.8263419999999999</v>
      </c>
    </row>
    <row r="32" spans="2:17" x14ac:dyDescent="0.2">
      <c r="B32" t="s">
        <v>5</v>
      </c>
      <c r="C32">
        <v>1.9400000000000101E-2</v>
      </c>
      <c r="D32">
        <v>1.90319999999999E-2</v>
      </c>
      <c r="E32">
        <v>1.1072E-2</v>
      </c>
      <c r="G32">
        <v>6.83E-2</v>
      </c>
      <c r="H32">
        <v>7.1748000000000006E-2</v>
      </c>
      <c r="I32">
        <v>0.354435</v>
      </c>
      <c r="K32">
        <v>0.128218</v>
      </c>
      <c r="L32">
        <v>0.12840599999999999</v>
      </c>
      <c r="M32">
        <v>0.53842599999999996</v>
      </c>
      <c r="O32">
        <v>0.20467199999999999</v>
      </c>
      <c r="P32">
        <v>0.22281500000000001</v>
      </c>
      <c r="Q32">
        <v>0.70636200000000005</v>
      </c>
    </row>
    <row r="33" spans="2:17" x14ac:dyDescent="0.2">
      <c r="C33">
        <v>0.88877300000000004</v>
      </c>
      <c r="D33">
        <v>0.88429999999999997</v>
      </c>
      <c r="E33">
        <v>1.096678</v>
      </c>
      <c r="G33">
        <v>0.87811300000000003</v>
      </c>
      <c r="H33">
        <v>0.87356299999999998</v>
      </c>
      <c r="I33">
        <v>1.0812889999999999</v>
      </c>
      <c r="K33">
        <v>0.87384899999999999</v>
      </c>
      <c r="L33">
        <v>0.86948800000000004</v>
      </c>
      <c r="M33">
        <v>1.104468</v>
      </c>
      <c r="O33">
        <v>0.87443700000000002</v>
      </c>
      <c r="P33">
        <v>0.86969600000000002</v>
      </c>
      <c r="Q33">
        <v>1.1049739999999999</v>
      </c>
    </row>
    <row r="34" spans="2:17" x14ac:dyDescent="0.2">
      <c r="C34">
        <v>0.906775</v>
      </c>
      <c r="D34">
        <v>0.90406299999999995</v>
      </c>
      <c r="E34">
        <v>1.1119779999999999</v>
      </c>
      <c r="G34">
        <v>0.93020400000000003</v>
      </c>
      <c r="H34">
        <v>0.93415000000000004</v>
      </c>
      <c r="I34">
        <v>1.7316419999999999</v>
      </c>
      <c r="K34">
        <v>1.003968</v>
      </c>
      <c r="L34">
        <v>0.99580500000000005</v>
      </c>
      <c r="M34">
        <v>1.120225</v>
      </c>
      <c r="O34">
        <v>1.035674</v>
      </c>
      <c r="P34">
        <v>1.0344199999999999</v>
      </c>
      <c r="Q34">
        <v>1.3799969999999999</v>
      </c>
    </row>
    <row r="35" spans="2:17" x14ac:dyDescent="0.2">
      <c r="B35" t="s">
        <v>5</v>
      </c>
      <c r="C35">
        <v>1.8002000000000001E-2</v>
      </c>
      <c r="D35">
        <v>1.9762999999999999E-2</v>
      </c>
      <c r="E35">
        <v>1.52999999999999E-2</v>
      </c>
      <c r="G35">
        <v>5.2090999999999998E-2</v>
      </c>
      <c r="H35">
        <v>6.0587000000000099E-2</v>
      </c>
      <c r="I35">
        <v>0.65035299999999996</v>
      </c>
      <c r="K35">
        <v>0.13011900000000001</v>
      </c>
      <c r="L35">
        <v>0.12631700000000001</v>
      </c>
      <c r="M35">
        <v>1.5757E-2</v>
      </c>
      <c r="O35">
        <v>0.16123699999999999</v>
      </c>
      <c r="P35">
        <v>0.16472400000000001</v>
      </c>
      <c r="Q35">
        <v>0.27502300000000002</v>
      </c>
    </row>
    <row r="36" spans="2:17" x14ac:dyDescent="0.2">
      <c r="C36">
        <v>0.90458700000000003</v>
      </c>
      <c r="D36">
        <v>0.90281</v>
      </c>
      <c r="E36">
        <v>1.1382399999999999</v>
      </c>
      <c r="G36">
        <v>0.862487</v>
      </c>
      <c r="H36">
        <v>0.85886300000000004</v>
      </c>
      <c r="I36">
        <v>1.0732060000000001</v>
      </c>
      <c r="K36">
        <v>0.92083599999999999</v>
      </c>
      <c r="L36">
        <v>0.91911900000000002</v>
      </c>
      <c r="M36">
        <v>1.1584680000000001</v>
      </c>
      <c r="O36">
        <v>0.86595800000000001</v>
      </c>
      <c r="P36">
        <v>0.86130899999999999</v>
      </c>
      <c r="Q36">
        <v>1.0842449999999999</v>
      </c>
    </row>
    <row r="37" spans="2:17" x14ac:dyDescent="0.2">
      <c r="C37">
        <v>0.90678199999999998</v>
      </c>
      <c r="D37">
        <v>0.90527100000000005</v>
      </c>
      <c r="E37">
        <v>1.132784</v>
      </c>
      <c r="G37">
        <v>0.91750600000000004</v>
      </c>
      <c r="H37">
        <v>0.91749099999999995</v>
      </c>
      <c r="I37">
        <v>1.1608179999999999</v>
      </c>
      <c r="K37">
        <v>0.936006</v>
      </c>
      <c r="L37">
        <v>0.93203800000000003</v>
      </c>
      <c r="M37">
        <v>1.257752</v>
      </c>
      <c r="O37">
        <v>1.0503439999999999</v>
      </c>
      <c r="P37">
        <v>1.03786</v>
      </c>
      <c r="Q37">
        <v>1.9707650000000001</v>
      </c>
    </row>
    <row r="38" spans="2:17" x14ac:dyDescent="0.2">
      <c r="B38" t="s">
        <v>5</v>
      </c>
      <c r="C38">
        <v>2.19499999999995E-3</v>
      </c>
      <c r="D38">
        <v>2.46100000000005E-3</v>
      </c>
      <c r="E38">
        <v>-5.4559999999999097E-3</v>
      </c>
      <c r="G38">
        <v>5.5018999999999998E-2</v>
      </c>
      <c r="H38">
        <v>5.8627999999999902E-2</v>
      </c>
      <c r="I38">
        <v>8.7611999999999995E-2</v>
      </c>
      <c r="K38">
        <v>1.5169999999999999E-2</v>
      </c>
      <c r="L38">
        <v>1.2919E-2</v>
      </c>
      <c r="M38">
        <v>9.92839999999999E-2</v>
      </c>
      <c r="O38">
        <v>0.18438599999999999</v>
      </c>
      <c r="P38">
        <v>0.17655100000000001</v>
      </c>
      <c r="Q38">
        <v>0.88651999999999997</v>
      </c>
    </row>
    <row r="39" spans="2:17" x14ac:dyDescent="0.2">
      <c r="C39">
        <v>0.90612499999999996</v>
      </c>
      <c r="D39">
        <v>0.90595999999999999</v>
      </c>
      <c r="E39">
        <v>1.14924</v>
      </c>
      <c r="G39">
        <v>0.87997800000000004</v>
      </c>
      <c r="H39">
        <v>0.87527100000000002</v>
      </c>
      <c r="I39">
        <v>1.0954600000000001</v>
      </c>
      <c r="K39">
        <v>0.89075300000000002</v>
      </c>
      <c r="L39">
        <v>0.88612400000000002</v>
      </c>
      <c r="M39">
        <v>1.13069</v>
      </c>
      <c r="O39">
        <v>0.92584</v>
      </c>
      <c r="P39">
        <v>0.92025900000000005</v>
      </c>
      <c r="Q39">
        <v>1.17963</v>
      </c>
    </row>
    <row r="40" spans="2:17" x14ac:dyDescent="0.2">
      <c r="C40">
        <v>0.91205700000000001</v>
      </c>
      <c r="D40">
        <v>0.910076</v>
      </c>
      <c r="E40">
        <v>1.13724</v>
      </c>
      <c r="G40">
        <v>0.94441600000000003</v>
      </c>
      <c r="H40">
        <v>0.94073099999999998</v>
      </c>
      <c r="I40">
        <v>1.1861600000000001</v>
      </c>
      <c r="K40">
        <v>1.00332</v>
      </c>
      <c r="L40">
        <v>1.00973</v>
      </c>
      <c r="M40">
        <v>1.7181200000000001</v>
      </c>
      <c r="O40">
        <v>1.13134</v>
      </c>
      <c r="P40">
        <v>1.13341</v>
      </c>
      <c r="Q40">
        <v>1.7362299999999999</v>
      </c>
    </row>
    <row r="41" spans="2:17" x14ac:dyDescent="0.2">
      <c r="C41">
        <v>5.9320000000000501E-3</v>
      </c>
      <c r="D41">
        <v>4.1160000000000103E-3</v>
      </c>
      <c r="E41">
        <v>-1.2E-2</v>
      </c>
      <c r="G41">
        <v>6.4437999999999995E-2</v>
      </c>
      <c r="H41">
        <v>6.5460000000000004E-2</v>
      </c>
      <c r="I41">
        <v>9.0700000000000003E-2</v>
      </c>
      <c r="K41">
        <v>0.112567</v>
      </c>
      <c r="L41">
        <v>0.12360599999999999</v>
      </c>
      <c r="M41">
        <v>0.58743000000000001</v>
      </c>
      <c r="O41">
        <v>0.20549999999999999</v>
      </c>
      <c r="P41">
        <v>0.21315100000000001</v>
      </c>
      <c r="Q41">
        <v>0.55659999999999998</v>
      </c>
    </row>
    <row r="42" spans="2:17" x14ac:dyDescent="0.2">
      <c r="C42">
        <v>0.90324700000000002</v>
      </c>
      <c r="D42">
        <v>0.89851599999999998</v>
      </c>
      <c r="E42">
        <v>1.1333500000000001</v>
      </c>
      <c r="G42">
        <v>0.90693199999999996</v>
      </c>
      <c r="H42">
        <v>0.90080899999999997</v>
      </c>
      <c r="I42">
        <v>1.1429499999999999</v>
      </c>
      <c r="K42">
        <v>0.907308</v>
      </c>
      <c r="L42">
        <v>0.90291200000000005</v>
      </c>
      <c r="M42">
        <v>1.1573</v>
      </c>
      <c r="O42">
        <v>0.88370099999999996</v>
      </c>
      <c r="P42">
        <v>0.87625900000000001</v>
      </c>
      <c r="Q42">
        <v>1.1590100000000001</v>
      </c>
    </row>
    <row r="43" spans="2:17" x14ac:dyDescent="0.2">
      <c r="C43">
        <v>0.92018200000000006</v>
      </c>
      <c r="D43">
        <v>0.91809300000000005</v>
      </c>
      <c r="E43">
        <v>1.1593599999999999</v>
      </c>
      <c r="G43">
        <v>0.91068000000000005</v>
      </c>
      <c r="H43">
        <v>0.90813900000000003</v>
      </c>
      <c r="I43">
        <v>1.1630400000000001</v>
      </c>
      <c r="K43">
        <v>1.03291</v>
      </c>
      <c r="L43">
        <v>1.0275000000000001</v>
      </c>
      <c r="M43">
        <v>1.6046800000000001</v>
      </c>
      <c r="O43">
        <v>1.0953999999999999</v>
      </c>
      <c r="P43">
        <v>1.0815999999999999</v>
      </c>
      <c r="Q43">
        <v>1.8515200000000001</v>
      </c>
    </row>
    <row r="44" spans="2:17" x14ac:dyDescent="0.2">
      <c r="C44">
        <v>1.6934999999999999E-2</v>
      </c>
      <c r="D44">
        <v>1.9577000000000101E-2</v>
      </c>
      <c r="E44">
        <v>2.6009999999999901E-2</v>
      </c>
      <c r="G44">
        <v>3.7480000000000798E-3</v>
      </c>
      <c r="H44">
        <v>7.3300000000000604E-3</v>
      </c>
      <c r="I44">
        <v>2.0090000000000201E-2</v>
      </c>
      <c r="K44">
        <v>0.12560199999999999</v>
      </c>
      <c r="L44">
        <v>0.124588</v>
      </c>
      <c r="M44">
        <v>0.44738</v>
      </c>
      <c r="O44">
        <v>0.211699</v>
      </c>
      <c r="P44">
        <v>0.205341</v>
      </c>
      <c r="Q44">
        <v>0.69250999999999996</v>
      </c>
    </row>
    <row r="45" spans="2:17" x14ac:dyDescent="0.2">
      <c r="C45">
        <v>0.87549500000000002</v>
      </c>
      <c r="D45">
        <v>0.86979799999999996</v>
      </c>
      <c r="E45">
        <v>1.0792200000000001</v>
      </c>
      <c r="G45">
        <v>0.87595599999999996</v>
      </c>
      <c r="H45">
        <v>0.86992199999999997</v>
      </c>
      <c r="I45">
        <v>1.0940799999999999</v>
      </c>
      <c r="K45">
        <v>0.94222300000000003</v>
      </c>
      <c r="L45">
        <v>0.94002600000000003</v>
      </c>
      <c r="M45">
        <v>1.18285</v>
      </c>
      <c r="O45">
        <v>0.92343699999999995</v>
      </c>
      <c r="P45">
        <v>0.91710499999999995</v>
      </c>
      <c r="Q45">
        <v>1.1376999999999999</v>
      </c>
    </row>
    <row r="46" spans="2:17" x14ac:dyDescent="0.2">
      <c r="C46">
        <v>0.88958400000000004</v>
      </c>
      <c r="D46">
        <v>0.88354200000000005</v>
      </c>
      <c r="E46">
        <v>1.40689</v>
      </c>
      <c r="G46">
        <v>0.91914300000000004</v>
      </c>
      <c r="H46">
        <v>0.90756800000000004</v>
      </c>
      <c r="I46">
        <v>1.1737200000000001</v>
      </c>
      <c r="K46">
        <v>1.1005499999999999</v>
      </c>
      <c r="L46">
        <v>1.09537</v>
      </c>
      <c r="M46">
        <v>1.4907600000000001</v>
      </c>
      <c r="O46">
        <v>1.0702100000000001</v>
      </c>
      <c r="P46">
        <v>1.07315</v>
      </c>
      <c r="Q46">
        <v>1.66767</v>
      </c>
    </row>
    <row r="47" spans="2:17" x14ac:dyDescent="0.2">
      <c r="C47">
        <v>1.4089000000000001E-2</v>
      </c>
      <c r="D47">
        <v>1.37440000000001E-2</v>
      </c>
      <c r="E47">
        <v>0.32767000000000002</v>
      </c>
      <c r="G47">
        <v>4.31870000000001E-2</v>
      </c>
      <c r="H47">
        <v>3.7646000000000103E-2</v>
      </c>
      <c r="I47">
        <v>7.9640000000000197E-2</v>
      </c>
      <c r="K47">
        <v>0.158327</v>
      </c>
      <c r="L47">
        <v>0.15534400000000001</v>
      </c>
      <c r="M47">
        <v>0.30791000000000002</v>
      </c>
      <c r="O47">
        <v>0.14677299999999999</v>
      </c>
      <c r="P47">
        <v>0.15604499999999999</v>
      </c>
      <c r="Q47">
        <v>0.52997000000000005</v>
      </c>
    </row>
    <row r="48" spans="2:17" x14ac:dyDescent="0.2">
      <c r="C48">
        <v>0.90069999999999995</v>
      </c>
      <c r="D48">
        <v>0.89453700000000003</v>
      </c>
      <c r="E48">
        <v>1.14089</v>
      </c>
      <c r="G48">
        <v>0.88279200000000002</v>
      </c>
      <c r="H48">
        <v>0.87855099999999997</v>
      </c>
      <c r="I48">
        <v>1.11608</v>
      </c>
      <c r="K48">
        <v>0.88026499999999996</v>
      </c>
      <c r="L48">
        <v>0.87461900000000004</v>
      </c>
      <c r="M48">
        <v>1.0874699999999999</v>
      </c>
      <c r="O48">
        <v>0.86137600000000003</v>
      </c>
      <c r="P48">
        <v>0.853352</v>
      </c>
      <c r="Q48">
        <v>1.0679399999999999</v>
      </c>
    </row>
    <row r="49" spans="3:17" x14ac:dyDescent="0.2">
      <c r="C49">
        <v>0.92608000000000001</v>
      </c>
      <c r="D49">
        <v>0.92398899999999995</v>
      </c>
      <c r="E49">
        <v>1.32673</v>
      </c>
      <c r="G49">
        <v>0.89856599999999998</v>
      </c>
      <c r="H49">
        <v>0.89400999999999997</v>
      </c>
      <c r="I49">
        <v>1.21007</v>
      </c>
      <c r="K49">
        <v>1.01613</v>
      </c>
      <c r="L49">
        <v>0.99828300000000003</v>
      </c>
      <c r="M49">
        <v>1.15587</v>
      </c>
      <c r="O49">
        <v>1.05552</v>
      </c>
      <c r="P49">
        <v>1.0468</v>
      </c>
      <c r="Q49">
        <v>1.27484</v>
      </c>
    </row>
    <row r="50" spans="3:17" x14ac:dyDescent="0.2">
      <c r="C50" s="1">
        <v>2.53800000000001E-2</v>
      </c>
      <c r="D50">
        <v>2.9451999999999898E-2</v>
      </c>
      <c r="E50">
        <v>0.18584000000000001</v>
      </c>
      <c r="G50">
        <v>1.5774E-2</v>
      </c>
      <c r="H50">
        <v>1.5459000000000001E-2</v>
      </c>
      <c r="I50">
        <v>9.3990000000000004E-2</v>
      </c>
      <c r="K50">
        <v>0.13586500000000001</v>
      </c>
      <c r="L50">
        <v>0.123664</v>
      </c>
      <c r="M50">
        <v>6.8400000000000002E-2</v>
      </c>
      <c r="O50">
        <v>0.19414400000000001</v>
      </c>
      <c r="P50">
        <v>0.19344800000000001</v>
      </c>
      <c r="Q50">
        <v>0.2069</v>
      </c>
    </row>
    <row r="51" spans="3:17" x14ac:dyDescent="0.2">
      <c r="C51">
        <v>0.90588000000000002</v>
      </c>
      <c r="D51">
        <v>0.90266500000000005</v>
      </c>
      <c r="E51">
        <v>1.12703</v>
      </c>
      <c r="G51">
        <v>0.87300100000000003</v>
      </c>
      <c r="H51">
        <v>0.86651500000000004</v>
      </c>
      <c r="I51">
        <v>1.1463300000000001</v>
      </c>
      <c r="K51">
        <v>0.890625</v>
      </c>
      <c r="L51">
        <v>0.88602099999999995</v>
      </c>
      <c r="M51">
        <v>1.1404399999999999</v>
      </c>
      <c r="O51">
        <v>0.91990099999999997</v>
      </c>
      <c r="P51">
        <v>0.91608699999999998</v>
      </c>
      <c r="Q51">
        <v>1.1671899999999999</v>
      </c>
    </row>
    <row r="52" spans="3:17" x14ac:dyDescent="0.2">
      <c r="C52">
        <v>0.93284</v>
      </c>
      <c r="D52">
        <v>0.92731300000000005</v>
      </c>
      <c r="E52" s="1">
        <v>1.21038</v>
      </c>
      <c r="G52">
        <v>0.91421600000000003</v>
      </c>
      <c r="H52">
        <v>0.91147500000000004</v>
      </c>
      <c r="I52">
        <v>1.3836900000000001</v>
      </c>
      <c r="K52">
        <v>1.0098199999999999</v>
      </c>
      <c r="L52">
        <v>1.0071099999999999</v>
      </c>
      <c r="M52">
        <v>1.21153</v>
      </c>
      <c r="O52">
        <v>1.1263000000000001</v>
      </c>
      <c r="P52">
        <v>1.1153599999999999</v>
      </c>
      <c r="Q52">
        <v>1.7184600000000001</v>
      </c>
    </row>
    <row r="53" spans="3:17" x14ac:dyDescent="0.2">
      <c r="C53">
        <v>2.6960000000000001E-2</v>
      </c>
      <c r="D53">
        <v>2.4648E-2</v>
      </c>
      <c r="E53">
        <v>8.3349999999999994E-2</v>
      </c>
      <c r="G53">
        <v>4.1215000000000002E-2</v>
      </c>
      <c r="H53">
        <v>4.496E-2</v>
      </c>
      <c r="I53">
        <v>0.23735999999999999</v>
      </c>
      <c r="K53">
        <v>0.119195</v>
      </c>
      <c r="L53">
        <v>0.121089</v>
      </c>
      <c r="M53">
        <v>7.1090000000000098E-2</v>
      </c>
      <c r="O53">
        <v>0.206399</v>
      </c>
      <c r="P53">
        <v>0.19927300000000001</v>
      </c>
      <c r="Q53">
        <v>0.55127000000000004</v>
      </c>
    </row>
    <row r="54" spans="3:17" x14ac:dyDescent="0.2">
      <c r="C54">
        <v>0.91826600000000003</v>
      </c>
      <c r="D54">
        <v>0.91518600000000006</v>
      </c>
      <c r="E54">
        <v>1.18899</v>
      </c>
      <c r="G54">
        <v>0.89458800000000005</v>
      </c>
      <c r="H54">
        <v>0.888737</v>
      </c>
      <c r="I54">
        <v>1.11778</v>
      </c>
      <c r="K54">
        <v>0.90460099999999999</v>
      </c>
      <c r="L54">
        <v>0.90065899999999999</v>
      </c>
      <c r="M54">
        <v>1.1725000000000001</v>
      </c>
      <c r="O54">
        <v>0.89926700000000004</v>
      </c>
      <c r="P54">
        <v>0.893849</v>
      </c>
      <c r="Q54">
        <v>1.1113900000000001</v>
      </c>
    </row>
    <row r="55" spans="3:17" x14ac:dyDescent="0.2">
      <c r="C55">
        <v>0.93817099999999998</v>
      </c>
      <c r="D55">
        <v>0.93391299999999999</v>
      </c>
      <c r="E55">
        <v>1.18902</v>
      </c>
      <c r="G55">
        <v>0.95041600000000004</v>
      </c>
      <c r="H55">
        <v>0.94817799999999997</v>
      </c>
      <c r="I55">
        <v>1.29891</v>
      </c>
      <c r="K55">
        <v>1.024</v>
      </c>
      <c r="L55">
        <v>1.04362</v>
      </c>
      <c r="M55">
        <v>1.68262</v>
      </c>
      <c r="O55">
        <v>1.12083</v>
      </c>
      <c r="P55">
        <v>1.11747</v>
      </c>
      <c r="Q55">
        <v>1.26183</v>
      </c>
    </row>
    <row r="56" spans="3:17" x14ac:dyDescent="0.2">
      <c r="C56">
        <v>1.9904999999999999E-2</v>
      </c>
      <c r="D56">
        <v>1.87269999999999E-2</v>
      </c>
      <c r="E56" s="1">
        <v>2.9999999999974502E-5</v>
      </c>
      <c r="G56">
        <v>5.5828000000000003E-2</v>
      </c>
      <c r="H56">
        <v>5.9441000000000001E-2</v>
      </c>
      <c r="I56">
        <v>0.18113000000000001</v>
      </c>
      <c r="K56">
        <v>0.11939900000000001</v>
      </c>
      <c r="L56">
        <v>0.142961</v>
      </c>
      <c r="M56">
        <v>0.51012000000000002</v>
      </c>
      <c r="O56">
        <v>0.22156300000000001</v>
      </c>
      <c r="P56">
        <v>0.22362099999999999</v>
      </c>
      <c r="Q56">
        <v>0.15043999999999999</v>
      </c>
    </row>
    <row r="57" spans="3:17" x14ac:dyDescent="0.2">
      <c r="C57">
        <v>0.91098400000000002</v>
      </c>
      <c r="D57">
        <v>0.90712700000000002</v>
      </c>
      <c r="E57">
        <v>1.1456500000000001</v>
      </c>
      <c r="G57">
        <v>0.88238899999999998</v>
      </c>
      <c r="H57">
        <v>0.87824400000000002</v>
      </c>
      <c r="I57">
        <v>1.08497</v>
      </c>
      <c r="K57">
        <v>0.86280199999999996</v>
      </c>
      <c r="L57">
        <v>0.85767499999999997</v>
      </c>
      <c r="M57">
        <v>1.1140300000000001</v>
      </c>
      <c r="O57">
        <v>0.87411899999999998</v>
      </c>
      <c r="P57">
        <v>0.86555199999999999</v>
      </c>
      <c r="Q57">
        <v>1.1189199999999999</v>
      </c>
    </row>
    <row r="58" spans="3:17" x14ac:dyDescent="0.2">
      <c r="C58">
        <v>0.92356700000000003</v>
      </c>
      <c r="D58">
        <v>0.92527499999999996</v>
      </c>
      <c r="E58">
        <v>1.17998</v>
      </c>
      <c r="G58">
        <v>0.93437999999999999</v>
      </c>
      <c r="H58">
        <v>0.93498300000000001</v>
      </c>
      <c r="I58">
        <v>1.4682999999999999</v>
      </c>
      <c r="K58">
        <v>1.0023899999999999</v>
      </c>
      <c r="L58">
        <v>0.99408399999999997</v>
      </c>
      <c r="M58">
        <v>1.3333900000000001</v>
      </c>
      <c r="O58">
        <v>1.03871</v>
      </c>
      <c r="P58">
        <v>1.03773</v>
      </c>
      <c r="Q58">
        <v>1.30453</v>
      </c>
    </row>
    <row r="59" spans="3:17" x14ac:dyDescent="0.2">
      <c r="C59">
        <v>1.2583E-2</v>
      </c>
      <c r="D59">
        <v>1.81479999999999E-2</v>
      </c>
      <c r="E59">
        <v>3.4329999999999999E-2</v>
      </c>
      <c r="G59">
        <v>5.1991000000000002E-2</v>
      </c>
      <c r="H59">
        <v>5.6738999999999998E-2</v>
      </c>
      <c r="I59">
        <v>0.38333</v>
      </c>
      <c r="K59">
        <v>0.13958799999999999</v>
      </c>
      <c r="L59">
        <v>0.136409</v>
      </c>
      <c r="M59">
        <v>0.21936</v>
      </c>
      <c r="O59">
        <v>0.16459099999999999</v>
      </c>
      <c r="P59">
        <v>0.172178</v>
      </c>
      <c r="Q59">
        <v>0.18561</v>
      </c>
    </row>
    <row r="60" spans="3:17" x14ac:dyDescent="0.2">
      <c r="C60">
        <v>0.85821999999999998</v>
      </c>
      <c r="D60">
        <v>0.85299499999999995</v>
      </c>
      <c r="E60">
        <v>1.0767</v>
      </c>
      <c r="G60">
        <v>0.85597800000000002</v>
      </c>
      <c r="H60">
        <v>0.84762199999999999</v>
      </c>
      <c r="I60">
        <v>1.0987499999999999</v>
      </c>
      <c r="K60">
        <v>0.90050200000000002</v>
      </c>
      <c r="L60">
        <v>0.89397599999999999</v>
      </c>
      <c r="M60">
        <v>1.1556599999999999</v>
      </c>
      <c r="O60">
        <v>0.92899699999999996</v>
      </c>
      <c r="P60">
        <v>0.92298999999999998</v>
      </c>
      <c r="Q60">
        <v>1.14812</v>
      </c>
    </row>
    <row r="61" spans="3:17" x14ac:dyDescent="0.2">
      <c r="C61">
        <v>0.87381799999999998</v>
      </c>
      <c r="D61">
        <v>0.86997000000000002</v>
      </c>
      <c r="E61">
        <v>1.0931900000000001</v>
      </c>
      <c r="G61">
        <v>0.89658199999999999</v>
      </c>
      <c r="H61">
        <v>0.89799099999999998</v>
      </c>
      <c r="I61">
        <v>1.99058</v>
      </c>
      <c r="K61">
        <v>1.02789</v>
      </c>
      <c r="L61">
        <v>1.01261</v>
      </c>
      <c r="M61">
        <v>1.24413</v>
      </c>
      <c r="O61">
        <v>1.1181399999999999</v>
      </c>
      <c r="P61">
        <v>1.0990599999999999</v>
      </c>
      <c r="Q61">
        <v>1.3975500000000001</v>
      </c>
    </row>
    <row r="62" spans="3:17" x14ac:dyDescent="0.2">
      <c r="C62">
        <v>1.5598000000000001E-2</v>
      </c>
      <c r="D62">
        <v>1.6975000000000101E-2</v>
      </c>
      <c r="E62">
        <v>1.6489999999999901E-2</v>
      </c>
      <c r="G62">
        <v>4.0604000000000001E-2</v>
      </c>
      <c r="H62">
        <v>5.0368999999999997E-2</v>
      </c>
      <c r="I62">
        <v>0.89183000000000001</v>
      </c>
      <c r="K62">
        <v>0.127388</v>
      </c>
      <c r="L62">
        <v>0.118634</v>
      </c>
      <c r="M62">
        <v>8.8469999999999993E-2</v>
      </c>
      <c r="O62">
        <v>0.18914300000000001</v>
      </c>
      <c r="P62">
        <v>0.17607</v>
      </c>
      <c r="Q62">
        <v>0.24943000000000001</v>
      </c>
    </row>
    <row r="63" spans="3:17" x14ac:dyDescent="0.2">
      <c r="C63">
        <v>0.89009400000000005</v>
      </c>
      <c r="D63">
        <v>0.88258800000000004</v>
      </c>
      <c r="E63">
        <v>1.1265799999999999</v>
      </c>
      <c r="G63">
        <v>0.90042800000000001</v>
      </c>
      <c r="H63">
        <v>0.89699099999999998</v>
      </c>
      <c r="I63">
        <v>1.0980799999999999</v>
      </c>
      <c r="K63">
        <v>0.88667700000000005</v>
      </c>
      <c r="L63">
        <v>0.88183999999999996</v>
      </c>
      <c r="M63">
        <v>1.1477599999999999</v>
      </c>
      <c r="O63">
        <v>0.91008299999999998</v>
      </c>
      <c r="P63">
        <v>0.90649999999999997</v>
      </c>
      <c r="Q63">
        <v>1.1549499999999999</v>
      </c>
    </row>
    <row r="64" spans="3:17" x14ac:dyDescent="0.2">
      <c r="C64">
        <v>0.91034400000000004</v>
      </c>
      <c r="D64">
        <v>0.90341899999999997</v>
      </c>
      <c r="E64">
        <v>1.1483399999999999</v>
      </c>
      <c r="G64">
        <v>0.95597200000000004</v>
      </c>
      <c r="H64">
        <v>0.95460100000000003</v>
      </c>
      <c r="I64">
        <v>1.20824</v>
      </c>
      <c r="K64">
        <v>1.0332399999999999</v>
      </c>
      <c r="L64">
        <v>1.0471299999999999</v>
      </c>
      <c r="M64">
        <v>1.20513</v>
      </c>
      <c r="O64">
        <v>1.0879000000000001</v>
      </c>
      <c r="P64">
        <v>1.08249</v>
      </c>
      <c r="Q64">
        <v>1.24448</v>
      </c>
    </row>
    <row r="65" spans="1:25" x14ac:dyDescent="0.2">
      <c r="C65">
        <v>2.0250000000000001E-2</v>
      </c>
      <c r="D65">
        <v>2.0830999999999902E-2</v>
      </c>
      <c r="E65">
        <v>2.1760000000000002E-2</v>
      </c>
      <c r="G65">
        <v>5.5544000000000003E-2</v>
      </c>
      <c r="H65">
        <v>5.7610000000000099E-2</v>
      </c>
      <c r="I65">
        <v>0.11015999999999999</v>
      </c>
      <c r="K65">
        <v>0.146563</v>
      </c>
      <c r="L65">
        <v>0.16528999999999999</v>
      </c>
      <c r="M65">
        <v>5.7370000000000101E-2</v>
      </c>
      <c r="O65">
        <v>0.177817</v>
      </c>
      <c r="P65">
        <v>0.17599000000000001</v>
      </c>
      <c r="Q65">
        <v>8.9530000000000096E-2</v>
      </c>
    </row>
    <row r="66" spans="1:25" x14ac:dyDescent="0.2">
      <c r="C66">
        <v>0.85348199999999996</v>
      </c>
      <c r="D66">
        <v>0.84601700000000002</v>
      </c>
      <c r="E66">
        <v>1.0549999999999999</v>
      </c>
      <c r="G66">
        <v>0.89774600000000004</v>
      </c>
      <c r="H66">
        <v>0.89151999999999998</v>
      </c>
      <c r="I66">
        <v>1.11189</v>
      </c>
      <c r="K66">
        <v>0.92550399999999999</v>
      </c>
      <c r="L66">
        <v>0.92359800000000003</v>
      </c>
      <c r="M66">
        <v>1.13598</v>
      </c>
      <c r="O66">
        <v>0.891675</v>
      </c>
      <c r="P66">
        <v>0.88679200000000002</v>
      </c>
      <c r="Q66">
        <v>1.10497</v>
      </c>
    </row>
    <row r="67" spans="1:25" x14ac:dyDescent="0.2">
      <c r="C67">
        <v>0.87131400000000003</v>
      </c>
      <c r="D67">
        <v>0.86306300000000002</v>
      </c>
      <c r="E67">
        <v>1.1314599999999999</v>
      </c>
      <c r="G67">
        <v>0.95821000000000001</v>
      </c>
      <c r="H67">
        <v>0.95562599999999998</v>
      </c>
      <c r="I67">
        <v>1.2378800000000001</v>
      </c>
      <c r="K67">
        <v>0.94609299999999996</v>
      </c>
      <c r="L67">
        <v>0.94755800000000001</v>
      </c>
      <c r="M67">
        <v>1.16554</v>
      </c>
      <c r="O67">
        <v>1.09799</v>
      </c>
      <c r="P67">
        <v>1.1017699999999999</v>
      </c>
      <c r="Q67">
        <v>1.87907</v>
      </c>
    </row>
    <row r="68" spans="1:25" x14ac:dyDescent="0.2">
      <c r="C68">
        <v>1.7832000000000101E-2</v>
      </c>
      <c r="D68">
        <v>1.7045999999999999E-2</v>
      </c>
      <c r="E68">
        <v>7.646E-2</v>
      </c>
      <c r="G68">
        <v>6.0463999999999997E-2</v>
      </c>
      <c r="H68">
        <v>6.4105999999999996E-2</v>
      </c>
      <c r="I68">
        <v>0.12598999999999999</v>
      </c>
      <c r="K68">
        <v>2.0589E-2</v>
      </c>
      <c r="L68">
        <v>2.3959999999999999E-2</v>
      </c>
      <c r="M68">
        <v>2.9559999999999999E-2</v>
      </c>
      <c r="O68">
        <v>0.206315</v>
      </c>
      <c r="P68">
        <v>0.214978</v>
      </c>
      <c r="Q68">
        <v>0.77410000000000001</v>
      </c>
    </row>
    <row r="69" spans="1:25" x14ac:dyDescent="0.2">
      <c r="B69" t="s">
        <v>6</v>
      </c>
      <c r="C69" t="s">
        <v>7</v>
      </c>
      <c r="D69" t="s">
        <v>7</v>
      </c>
      <c r="E69" t="s">
        <v>7</v>
      </c>
      <c r="F69" t="s">
        <v>6</v>
      </c>
      <c r="G69" t="s">
        <v>7</v>
      </c>
      <c r="H69" t="s">
        <v>7</v>
      </c>
      <c r="I69" t="s">
        <v>7</v>
      </c>
      <c r="J69" t="s">
        <v>6</v>
      </c>
      <c r="K69" t="s">
        <v>7</v>
      </c>
      <c r="L69" t="s">
        <v>7</v>
      </c>
      <c r="M69" t="s">
        <v>7</v>
      </c>
      <c r="N69" t="s">
        <v>6</v>
      </c>
      <c r="O69" t="s">
        <v>7</v>
      </c>
      <c r="P69" t="s">
        <v>7</v>
      </c>
      <c r="Q69" t="s">
        <v>7</v>
      </c>
    </row>
    <row r="70" spans="1:25" x14ac:dyDescent="0.2">
      <c r="B70">
        <v>25.5</v>
      </c>
      <c r="C70">
        <f>AVERAGE(C17,C14,C11,C20,C23,C26,C29,C32,C35,C38,C41,C44,C47,C50,C53,C56,C59,C62,C65,C68)</f>
        <v>1.6251550000000024E-2</v>
      </c>
      <c r="D70">
        <f>AVERAGE(D17,D14,D11,D20,D23,D26,D29,D32,D35,D38,D41,D44,D47,D50,D53,D56,D59,D62,D65,D68)</f>
        <v>1.6589599999999996E-2</v>
      </c>
      <c r="E70">
        <f>AVERAGE(E17,E14,E11,E20,E23,E26,E29,E32,E35,E38,E41,E44,E47,E50,E53,E56,E59,E62,E65,E68)</f>
        <v>4.2063349999999985E-2</v>
      </c>
      <c r="F70">
        <v>25.5</v>
      </c>
      <c r="G70">
        <f>AVERAGE(G17,G14,G11,G20,G23,G26,G29,G32,G35,G38,G41,G44,G47,G50,G53,G56,G59,G62,G65,G68)</f>
        <v>5.0515900000000016E-2</v>
      </c>
      <c r="H70">
        <f>AVERAGE(H17,H14,H11,H20,H23,H26,H29,H32,H35,H38,H41,H44,H47,H50,H53,H56,H59,H62,H65,H68)</f>
        <v>5.2460350000000003E-2</v>
      </c>
      <c r="I70">
        <f>AVERAGE(I17,I14,I11,I20,I23,I26,I29,I32,I35,I38,I41,I44,I47,I50,I53,I56,I59,I62,I65,I68)</f>
        <v>0.20984134999999998</v>
      </c>
      <c r="J70">
        <v>25.5</v>
      </c>
      <c r="K70">
        <f>AVERAGE(K17,K14,K11,K20,K23,K26,K29,K32,K35,K38,K41,K44,K47,K50,K53,K56,K59,K62,K65,K68)</f>
        <v>0.11275855000000001</v>
      </c>
      <c r="L70">
        <f>AVERAGE(L17,L14,L11,L20,L23,L26,L29,L32,L35,L38,L41,L44,L47,L50,L53,L56,L59,L62,L65,L68)</f>
        <v>0.11427425000000002</v>
      </c>
      <c r="M70">
        <f>AVERAGE(M17,M14,M11,M20,M23,M26,M29,M32,M35,M38,M41,M44,M47,M50,M53,M56,M59,M62,M65,M68)</f>
        <v>0.27728074999999991</v>
      </c>
      <c r="N70">
        <v>25.5</v>
      </c>
      <c r="O70">
        <f>AVERAGE(O17,O14,O11,O20,O23,O26,O29,O32,O35,O38,O41,O44,O47,O50,O53,O56,O59,O62,O65,O68)</f>
        <v>0.18894875000000003</v>
      </c>
      <c r="P70">
        <f>AVERAGE(P17,P14,P11,P20,P23,P26,P29,P32,P35,P38,P41,P44,P47,P50,P53,P56,P59,P62,P65,P68)</f>
        <v>0.18896220000000002</v>
      </c>
      <c r="Q70">
        <f>AVERAGE(Q17,Q14,Q11,Q20,Q23,Q26,Q29,Q32,Q35,Q38,Q41,Q44,Q47,Q50,Q53,Q56,Q59,Q62,Q65,Q68)</f>
        <v>0.51861140000000006</v>
      </c>
    </row>
    <row r="71" spans="1:25" x14ac:dyDescent="0.2">
      <c r="A71" t="s">
        <v>33</v>
      </c>
      <c r="C71">
        <f>STDEV(C17,C14,C11,C20,C23,C26,C29,C32,C35,C38,C41,C44,C47,C50,C53,C56,C59,C62,C65,C68)/SQRT(COUNT(C17,C14,C11,C20,C23,C26,C29,C32,C35,C38,C41,C44,C47,C50,C53,C56,C59,C62,C65,C68))</f>
        <v>1.4095857687072854E-3</v>
      </c>
      <c r="D71">
        <f>STDEV(D17,D14,D11,D20,D23,D26,D29,D32,D35,D38,D41,D44,D47,D50,D53,D56,D59,D62,D65,D68)/SQRT(COUNT(D17,D14,D11,D20,D23,D26,D29,D32,D35,D38,D41,D44,D47,D50,D53,D56,D59,D62,D65,D68))</f>
        <v>1.511138172302408E-3</v>
      </c>
      <c r="E71">
        <f>STDEV(E17,E14,E11,E20,E23,E26,E29,E32,E35,E38,E41,E44,E47,E50,E53,E56,E59,E62,E65,E68)/SQRT(COUNT(E17,E14,E11,E20,E23,E26,E29,E32,E35,E38,E41,E44,E47,E50,E53,E56,E59,E62,E65,E68))</f>
        <v>1.8118601700037595E-2</v>
      </c>
      <c r="G71">
        <f>STDEV(G17,G14,G11,G20,G23,G26,G29,G32,G35,G38,G41,G44,G47,G50,G53,G56,G59,G62,G65,G68)/SQRT(COUNT(G17,G14,G11,G20,G23,G26,G29,G32,G35,G38,G41,G44,G47,G50,G53,G56,G59,G62,G65,G68))</f>
        <v>3.5369081084889306E-3</v>
      </c>
      <c r="H71">
        <f>STDEV(H17,H14,H11,H20,H23,H26,H29,H32,H35,H38,H41,H44,H47,H50,H53,H56,H59,H62,H65,H68)/SQRT(COUNT(H17,H14,H11,H20,H23,H26,H29,H32,H35,H38,H41,H44,H47,H50,H53,H56,H59,H62,H65,H68))</f>
        <v>3.5576815833932977E-3</v>
      </c>
      <c r="I71">
        <f>STDEV(I17,I14,I11,I20,I23,I26,I29,I32,I35,I38,I41,I44,I47,I50,I53,I56,I59,I62,I65,I68)/SQRT(COUNT(I17,I14,I11,I20,I23,I26,I29,I32,I35,I38,I41,I44,I47,I50,I53,I56,I59,I62,I65,I68))</f>
        <v>5.224836019196024E-2</v>
      </c>
      <c r="K71">
        <f>STDEV(K17,K14,K11,K20,K23,K26,K29,K32,K35,K38,K41,K44,K47,K50,K53,K56,K59,K62,K65,K68)/SQRT(COUNT(K17,K14,K11,K20,K23,K26,K29,K32,K35,K38,K41,K44,K47,K50,K53,K56,K59,K62,K65,K68))</f>
        <v>9.3348232093526037E-3</v>
      </c>
      <c r="L71">
        <f>STDEV(L17,L14,L11,L20,L23,L26,L29,L32,L35,L38,L41,L44,L47,L50,L53,L56,L59,L62,L65,L68)/SQRT(COUNT(L17,L14,L11,L20,L23,L26,L29,L32,L35,L38,L41,L44,L47,L50,L53,L56,L59,L62,L65,L68))</f>
        <v>9.4759840993942912E-3</v>
      </c>
      <c r="M71">
        <f>STDEV(M17,M14,M11,M20,M23,M26,M29,M32,M35,M38,M41,M44,M47,M50,M53,M56,M59,M62,M65,M68)/SQRT(COUNT(M17,M14,M11,M20,M23,M26,M29,M32,M35,M38,M41,M44,M47,M50,M53,M56,M59,M62,M65,M68))</f>
        <v>6.1940102840519082E-2</v>
      </c>
      <c r="O71">
        <f>STDEV(O17,O14,O11,O20,O23,O26,O29,O32,O35,O38,O41,O44,O47,O50,O53,O56,O59,O62,O65,O68)/SQRT(COUNT(O17,O14,O11,O20,O23,O26,O29,O32,O35,O38,O41,O44,O47,O50,O53,O56,O59,O62,O65,O68))</f>
        <v>5.443700066602811E-3</v>
      </c>
      <c r="P71">
        <f>STDEV(P17,P14,P11,P20,P23,P26,P29,P32,P35,P38,P41,P44,P47,P50,P53,P56,P59,P62,P65,P68)/SQRT(COUNT(P17,P14,P11,P20,P23,P26,P29,P32,P35,P38,P41,P44,P47,P50,P53,P56,P59,P62,P65,P68))</f>
        <v>6.1512965807388985E-3</v>
      </c>
      <c r="Q71">
        <f>STDEV(Q17,Q14,Q11,Q20,Q23,Q26,Q29,Q32,Q35,Q38,Q41,Q44,Q47,Q50,Q53,Q56,Q59,Q62,Q65,Q68)/SQRT(COUNT(Q17,Q14,Q11,Q20,Q23,Q26,Q29,Q32,Q35,Q38,Q41,Q44,Q47,Q50,Q53,Q56,Q59,Q62,Q65,Q68))</f>
        <v>9.0640630013238757E-2</v>
      </c>
    </row>
    <row r="73" spans="1:25" x14ac:dyDescent="0.2">
      <c r="B73" t="s">
        <v>8</v>
      </c>
      <c r="C73">
        <f>C70/25.5/(10^-12)*(10^-20)</f>
        <v>6.3731568627451081E-12</v>
      </c>
      <c r="D73">
        <f>D70/25.5/(10^-12)*(10^-20)</f>
        <v>6.5057254901960767E-12</v>
      </c>
      <c r="E73">
        <f>E70/25.5/(10^-12)*(10^-20)</f>
        <v>1.6495431372549013E-11</v>
      </c>
      <c r="F73" t="s">
        <v>8</v>
      </c>
      <c r="G73">
        <f>G70/25.5/(10^-12)*(10^-20)</f>
        <v>1.9810156862745104E-11</v>
      </c>
      <c r="H73">
        <f>H70/25.5/(10^-12)*(10^-20)</f>
        <v>2.0572686274509805E-11</v>
      </c>
      <c r="I73">
        <f>I70/25.5/(10^-12)*(10^-20)</f>
        <v>8.2290725490196064E-11</v>
      </c>
      <c r="J73" t="s">
        <v>8</v>
      </c>
      <c r="K73">
        <f>K70/25.5/(10^-12)*(10^-20)</f>
        <v>4.4219039215686283E-11</v>
      </c>
      <c r="L73">
        <f>L70/25.5/(10^-12)*(10^-20)</f>
        <v>4.4813431372549037E-11</v>
      </c>
      <c r="M73">
        <f>M70/25.5/(10^-12)*(10^-20)</f>
        <v>1.087375490196078E-10</v>
      </c>
      <c r="N73" t="s">
        <v>8</v>
      </c>
      <c r="O73">
        <f>O70/25.5/(10^-12)*(10^-20)</f>
        <v>7.4097549019607859E-11</v>
      </c>
      <c r="P73">
        <f>P70/25.5/(10^-12)*(10^-20)</f>
        <v>7.4102823529411776E-11</v>
      </c>
      <c r="Q73">
        <f>Q70/25.5/(10^-12)*(10^-20)</f>
        <v>2.0337701960784317E-10</v>
      </c>
    </row>
    <row r="76" spans="1:25" x14ac:dyDescent="0.2">
      <c r="B76" t="s">
        <v>14</v>
      </c>
      <c r="F76" t="s">
        <v>24</v>
      </c>
      <c r="J76" t="s">
        <v>25</v>
      </c>
      <c r="N76" t="s">
        <v>26</v>
      </c>
      <c r="R76" t="s">
        <v>70</v>
      </c>
      <c r="V76" t="s">
        <v>71</v>
      </c>
    </row>
    <row r="77" spans="1:25" x14ac:dyDescent="0.2">
      <c r="C77" t="s">
        <v>2</v>
      </c>
      <c r="D77" t="s">
        <v>3</v>
      </c>
      <c r="E77" t="s">
        <v>4</v>
      </c>
    </row>
    <row r="78" spans="1:25" x14ac:dyDescent="0.2">
      <c r="C78">
        <v>0.87583100000000003</v>
      </c>
      <c r="D78">
        <v>0.86973800000000001</v>
      </c>
      <c r="E78">
        <v>1.085761</v>
      </c>
      <c r="G78">
        <v>0.93475299999999995</v>
      </c>
      <c r="H78">
        <v>0.93210400000000004</v>
      </c>
      <c r="I78">
        <v>1.1782840000000001</v>
      </c>
      <c r="K78">
        <v>0.90059400000000001</v>
      </c>
      <c r="L78">
        <v>0.898478</v>
      </c>
      <c r="M78">
        <v>1.091148</v>
      </c>
      <c r="O78">
        <v>0.93340699999999999</v>
      </c>
      <c r="P78">
        <v>0.92781400000000003</v>
      </c>
      <c r="Q78">
        <v>1.158118</v>
      </c>
      <c r="S78">
        <v>0.90509799999999996</v>
      </c>
      <c r="T78">
        <v>0.90107599999999999</v>
      </c>
      <c r="U78">
        <v>1.1537299999999999</v>
      </c>
      <c r="W78">
        <v>0.88270499999999996</v>
      </c>
      <c r="X78">
        <v>0.87515799999999999</v>
      </c>
      <c r="Y78">
        <v>1.1389800000000001</v>
      </c>
    </row>
    <row r="79" spans="1:25" x14ac:dyDescent="0.2">
      <c r="C79">
        <v>1.144971</v>
      </c>
      <c r="D79">
        <v>1.1411100000000001</v>
      </c>
      <c r="E79">
        <v>2.0740259999999999</v>
      </c>
      <c r="G79">
        <v>1.274551</v>
      </c>
      <c r="H79">
        <v>1.268025</v>
      </c>
      <c r="I79">
        <v>1.36683</v>
      </c>
      <c r="K79">
        <v>1.37504</v>
      </c>
      <c r="L79">
        <v>1.3775250000000001</v>
      </c>
      <c r="M79">
        <v>1.859791</v>
      </c>
      <c r="O79">
        <v>1.624654</v>
      </c>
      <c r="P79">
        <v>1.6115170000000001</v>
      </c>
      <c r="Q79">
        <v>1.67414</v>
      </c>
      <c r="S79">
        <v>1.7402500000000001</v>
      </c>
      <c r="T79">
        <v>1.73966</v>
      </c>
      <c r="U79">
        <v>3.5091700000000001</v>
      </c>
      <c r="W79">
        <v>1.8341799999999999</v>
      </c>
      <c r="X79">
        <v>1.85876</v>
      </c>
      <c r="Y79">
        <v>4.8100899999999998</v>
      </c>
    </row>
    <row r="80" spans="1:25" x14ac:dyDescent="0.2">
      <c r="B80" t="s">
        <v>5</v>
      </c>
      <c r="C80">
        <v>0.26913999999999999</v>
      </c>
      <c r="D80">
        <v>0.271372</v>
      </c>
      <c r="E80">
        <v>0.98826499999999995</v>
      </c>
      <c r="G80">
        <v>0.33979799999999999</v>
      </c>
      <c r="H80">
        <v>0.33592100000000003</v>
      </c>
      <c r="I80">
        <v>0.18854599999999999</v>
      </c>
      <c r="K80">
        <v>0.47444599999999998</v>
      </c>
      <c r="L80">
        <v>0.479047</v>
      </c>
      <c r="M80">
        <v>0.76864299999999997</v>
      </c>
      <c r="O80">
        <v>0.69124699999999994</v>
      </c>
      <c r="P80">
        <v>0.68370299999999995</v>
      </c>
      <c r="Q80">
        <v>0.51602199999999998</v>
      </c>
      <c r="S80">
        <v>0.83515200000000001</v>
      </c>
      <c r="T80">
        <v>0.838584</v>
      </c>
      <c r="U80">
        <v>2.3554400000000002</v>
      </c>
      <c r="W80">
        <v>0.95147499999999996</v>
      </c>
      <c r="X80">
        <v>0.98360199999999998</v>
      </c>
      <c r="Y80">
        <v>3.6711100000000001</v>
      </c>
    </row>
    <row r="81" spans="2:25" x14ac:dyDescent="0.2">
      <c r="C81">
        <v>0.905169</v>
      </c>
      <c r="D81">
        <v>0.900783</v>
      </c>
      <c r="E81">
        <v>1.133195</v>
      </c>
      <c r="G81">
        <v>0.89504300000000003</v>
      </c>
      <c r="H81">
        <v>0.89235399999999998</v>
      </c>
      <c r="I81">
        <v>1.087639</v>
      </c>
      <c r="K81">
        <v>0.89072700000000005</v>
      </c>
      <c r="L81">
        <v>0.88736300000000001</v>
      </c>
      <c r="M81">
        <v>1.1226719999999999</v>
      </c>
      <c r="O81">
        <v>0.91141000000000005</v>
      </c>
      <c r="P81">
        <v>0.90612000000000004</v>
      </c>
      <c r="Q81">
        <v>1.11311</v>
      </c>
      <c r="S81">
        <v>0.92992799999999998</v>
      </c>
      <c r="T81">
        <v>0.93304699999999996</v>
      </c>
      <c r="U81">
        <v>1.11809</v>
      </c>
      <c r="W81">
        <v>0.88423200000000002</v>
      </c>
      <c r="X81">
        <v>0.87855000000000005</v>
      </c>
      <c r="Y81">
        <v>1.1341399999999999</v>
      </c>
    </row>
    <row r="82" spans="2:25" x14ac:dyDescent="0.2">
      <c r="C82">
        <v>1.1200650000000001</v>
      </c>
      <c r="D82">
        <v>1.106436</v>
      </c>
      <c r="E82">
        <v>1.3658330000000001</v>
      </c>
      <c r="G82">
        <v>1.3093570000000001</v>
      </c>
      <c r="H82">
        <v>1.3437840000000001</v>
      </c>
      <c r="I82">
        <v>2.4439860000000002</v>
      </c>
      <c r="K82">
        <v>1.3827290000000001</v>
      </c>
      <c r="L82">
        <v>1.3824000000000001</v>
      </c>
      <c r="M82">
        <v>3.8041459999999998</v>
      </c>
      <c r="O82">
        <v>1.31534</v>
      </c>
      <c r="P82">
        <v>1.4036820000000001</v>
      </c>
      <c r="Q82">
        <v>2.0538439999999998</v>
      </c>
      <c r="S82">
        <v>1.8091200000000001</v>
      </c>
      <c r="T82">
        <v>1.83552</v>
      </c>
      <c r="U82">
        <v>3.0556899999999998</v>
      </c>
      <c r="W82">
        <v>1.8245100000000001</v>
      </c>
      <c r="X82">
        <v>1.81046</v>
      </c>
      <c r="Y82">
        <v>4.9848299999999997</v>
      </c>
    </row>
    <row r="83" spans="2:25" x14ac:dyDescent="0.2">
      <c r="B83" t="s">
        <v>5</v>
      </c>
      <c r="C83">
        <v>0.214896</v>
      </c>
      <c r="D83">
        <v>0.205653</v>
      </c>
      <c r="E83">
        <v>0.23263800000000001</v>
      </c>
      <c r="G83">
        <v>0.41431400000000002</v>
      </c>
      <c r="H83">
        <v>0.45143</v>
      </c>
      <c r="I83">
        <v>1.356347</v>
      </c>
      <c r="K83">
        <v>0.49200199999999999</v>
      </c>
      <c r="L83">
        <v>0.495037</v>
      </c>
      <c r="M83">
        <v>2.6814740000000001</v>
      </c>
      <c r="O83">
        <v>0.40393000000000001</v>
      </c>
      <c r="P83">
        <v>0.497562</v>
      </c>
      <c r="Q83">
        <v>0.94073399999999996</v>
      </c>
      <c r="S83">
        <v>0.87919199999999997</v>
      </c>
      <c r="T83">
        <v>0.90247299999999997</v>
      </c>
      <c r="U83">
        <v>1.9376</v>
      </c>
      <c r="W83">
        <v>0.94027799999999995</v>
      </c>
      <c r="X83">
        <v>0.93191000000000002</v>
      </c>
      <c r="Y83">
        <v>3.8506900000000002</v>
      </c>
    </row>
    <row r="84" spans="2:25" x14ac:dyDescent="0.2">
      <c r="C84">
        <v>0.88176600000000005</v>
      </c>
      <c r="D84">
        <v>0.87648199999999998</v>
      </c>
      <c r="E84">
        <v>1.110536</v>
      </c>
      <c r="G84">
        <v>0.85414400000000001</v>
      </c>
      <c r="H84">
        <v>0.85140000000000005</v>
      </c>
      <c r="I84">
        <v>1.0944970000000001</v>
      </c>
      <c r="K84">
        <v>0.84347000000000005</v>
      </c>
      <c r="L84">
        <v>0.83771899999999999</v>
      </c>
      <c r="M84">
        <v>1.0973139999999999</v>
      </c>
      <c r="O84">
        <v>0.888073</v>
      </c>
      <c r="P84">
        <v>0.88486200000000004</v>
      </c>
      <c r="Q84">
        <v>1.1455340000000001</v>
      </c>
      <c r="S84">
        <v>0.86865499999999995</v>
      </c>
      <c r="T84">
        <v>0.86280500000000004</v>
      </c>
      <c r="U84">
        <v>1.07656</v>
      </c>
      <c r="W84">
        <v>0.91210500000000005</v>
      </c>
      <c r="X84">
        <v>0.90360200000000002</v>
      </c>
      <c r="Y84">
        <v>1.12965</v>
      </c>
    </row>
    <row r="85" spans="2:25" x14ac:dyDescent="0.2">
      <c r="C85">
        <v>1.177716</v>
      </c>
      <c r="D85">
        <v>1.177921</v>
      </c>
      <c r="E85">
        <v>2.2599330000000002</v>
      </c>
      <c r="G85">
        <v>0.92930400000000002</v>
      </c>
      <c r="H85">
        <v>0.921408</v>
      </c>
      <c r="I85">
        <v>1.164887</v>
      </c>
      <c r="K85">
        <v>1.3641129999999999</v>
      </c>
      <c r="L85">
        <v>1.3974979999999999</v>
      </c>
      <c r="M85">
        <v>2.2180610000000001</v>
      </c>
      <c r="O85">
        <v>1.5417430000000001</v>
      </c>
      <c r="P85">
        <v>1.558311</v>
      </c>
      <c r="Q85">
        <v>2.8825530000000001</v>
      </c>
      <c r="S85">
        <v>1.0240100000000001</v>
      </c>
      <c r="T85">
        <v>1.02556</v>
      </c>
      <c r="U85">
        <v>1.3697900000000001</v>
      </c>
      <c r="W85">
        <v>1.6937500000000001</v>
      </c>
      <c r="X85">
        <v>1.6675899999999999</v>
      </c>
      <c r="Y85">
        <v>4.60947</v>
      </c>
    </row>
    <row r="86" spans="2:25" x14ac:dyDescent="0.2">
      <c r="B86" t="s">
        <v>5</v>
      </c>
      <c r="C86">
        <v>0.29594999999999999</v>
      </c>
      <c r="D86">
        <v>0.30143900000000001</v>
      </c>
      <c r="E86">
        <v>1.149397</v>
      </c>
      <c r="G86">
        <v>7.5160000000000005E-2</v>
      </c>
      <c r="H86">
        <v>7.0008000000000001E-2</v>
      </c>
      <c r="I86">
        <v>7.0389999999999994E-2</v>
      </c>
      <c r="K86">
        <v>0.52064299999999997</v>
      </c>
      <c r="L86">
        <v>0.55977900000000003</v>
      </c>
      <c r="M86">
        <v>1.1207469999999999</v>
      </c>
      <c r="O86">
        <v>0.65366999999999997</v>
      </c>
      <c r="P86">
        <v>0.67344899999999996</v>
      </c>
      <c r="Q86">
        <v>1.7370190000000001</v>
      </c>
      <c r="S86">
        <v>0.15535499999999999</v>
      </c>
      <c r="T86">
        <v>0.16275500000000001</v>
      </c>
      <c r="U86">
        <v>0.29322999999999999</v>
      </c>
      <c r="W86">
        <v>0.78164500000000003</v>
      </c>
      <c r="X86">
        <v>0.763988</v>
      </c>
      <c r="Y86">
        <v>3.4798200000000001</v>
      </c>
    </row>
    <row r="87" spans="2:25" x14ac:dyDescent="0.2">
      <c r="C87">
        <v>0.87730799999999998</v>
      </c>
      <c r="D87">
        <v>0.87619800000000003</v>
      </c>
      <c r="E87">
        <v>1.1234029999999999</v>
      </c>
      <c r="G87">
        <v>0.86846800000000002</v>
      </c>
      <c r="H87">
        <v>0.86558500000000005</v>
      </c>
      <c r="I87">
        <v>1.10988</v>
      </c>
      <c r="K87">
        <v>0.87150000000000005</v>
      </c>
      <c r="L87">
        <v>0.87154799999999999</v>
      </c>
      <c r="M87">
        <v>1.101302</v>
      </c>
      <c r="O87">
        <v>0.90616699999999994</v>
      </c>
      <c r="P87">
        <v>0.90316300000000005</v>
      </c>
      <c r="Q87">
        <v>1.16791</v>
      </c>
      <c r="S87">
        <v>0.91645799999999999</v>
      </c>
      <c r="T87">
        <v>0.91176299999999999</v>
      </c>
      <c r="U87">
        <v>1.1407</v>
      </c>
      <c r="W87">
        <v>0.86451100000000003</v>
      </c>
      <c r="X87">
        <v>0.85386399999999996</v>
      </c>
      <c r="Y87">
        <v>1.0608</v>
      </c>
    </row>
    <row r="88" spans="2:25" x14ac:dyDescent="0.2">
      <c r="C88">
        <v>1.206197</v>
      </c>
      <c r="D88">
        <v>1.229244</v>
      </c>
      <c r="E88">
        <v>2.3017189999999998</v>
      </c>
      <c r="G88">
        <v>1.256256</v>
      </c>
      <c r="H88">
        <v>1.2852859999999999</v>
      </c>
      <c r="I88">
        <v>2.2216480000000001</v>
      </c>
      <c r="K88">
        <v>0.98228400000000005</v>
      </c>
      <c r="L88">
        <v>0.98904199999999998</v>
      </c>
      <c r="M88">
        <v>1.1389389999999999</v>
      </c>
      <c r="O88">
        <v>1.032475</v>
      </c>
      <c r="P88">
        <v>1.0340199999999999</v>
      </c>
      <c r="Q88">
        <v>1.396981</v>
      </c>
      <c r="S88">
        <v>1.7035100000000001</v>
      </c>
      <c r="T88">
        <v>1.62249</v>
      </c>
      <c r="U88">
        <v>5.10311</v>
      </c>
      <c r="W88">
        <v>1.6756</v>
      </c>
      <c r="X88">
        <v>1.69519</v>
      </c>
      <c r="Y88">
        <v>1.8603400000000001</v>
      </c>
    </row>
    <row r="89" spans="2:25" x14ac:dyDescent="0.2">
      <c r="B89" t="s">
        <v>5</v>
      </c>
      <c r="C89">
        <v>0.32888899999999999</v>
      </c>
      <c r="D89">
        <v>0.35304600000000003</v>
      </c>
      <c r="E89">
        <v>1.1783159999999999</v>
      </c>
      <c r="G89">
        <v>0.38778800000000002</v>
      </c>
      <c r="H89">
        <v>0.41970099999999999</v>
      </c>
      <c r="I89">
        <v>1.1117680000000001</v>
      </c>
      <c r="K89">
        <v>0.11078399999999999</v>
      </c>
      <c r="L89">
        <v>0.117494</v>
      </c>
      <c r="M89">
        <v>3.76369999999999E-2</v>
      </c>
      <c r="O89">
        <v>0.126308</v>
      </c>
      <c r="P89">
        <v>0.130857</v>
      </c>
      <c r="Q89">
        <v>0.229071</v>
      </c>
      <c r="S89">
        <v>0.78705199999999997</v>
      </c>
      <c r="T89">
        <v>0.710727</v>
      </c>
      <c r="U89">
        <v>3.9624100000000002</v>
      </c>
      <c r="W89">
        <v>0.81108899999999995</v>
      </c>
      <c r="X89">
        <v>0.84132600000000002</v>
      </c>
      <c r="Y89">
        <v>0.79954000000000003</v>
      </c>
    </row>
    <row r="90" spans="2:25" x14ac:dyDescent="0.2">
      <c r="C90">
        <v>0.90792499999999998</v>
      </c>
      <c r="D90">
        <v>0.90721300000000005</v>
      </c>
      <c r="E90">
        <v>1.1786779999999999</v>
      </c>
      <c r="G90">
        <v>0.88816300000000004</v>
      </c>
      <c r="H90">
        <v>0.88376900000000003</v>
      </c>
      <c r="I90">
        <v>1.087183</v>
      </c>
      <c r="K90">
        <v>0.89725200000000005</v>
      </c>
      <c r="L90">
        <v>0.89329400000000003</v>
      </c>
      <c r="M90">
        <v>1.123162</v>
      </c>
      <c r="O90">
        <v>0.90444800000000003</v>
      </c>
      <c r="P90">
        <v>0.90042599999999995</v>
      </c>
      <c r="Q90">
        <v>1.1242749999999999</v>
      </c>
      <c r="S90">
        <v>0.89692899999999998</v>
      </c>
      <c r="T90">
        <v>0.89113500000000001</v>
      </c>
      <c r="U90">
        <v>1.16777</v>
      </c>
      <c r="W90">
        <v>0.86068500000000003</v>
      </c>
      <c r="X90">
        <v>0.85166699999999995</v>
      </c>
      <c r="Y90">
        <v>1.0754999999999999</v>
      </c>
    </row>
    <row r="91" spans="2:25" x14ac:dyDescent="0.2">
      <c r="C91">
        <v>1.228696</v>
      </c>
      <c r="D91">
        <v>1.236318</v>
      </c>
      <c r="E91">
        <v>1.812953</v>
      </c>
      <c r="G91">
        <v>1.28592</v>
      </c>
      <c r="H91">
        <v>1.275082</v>
      </c>
      <c r="I91">
        <v>1.5000819999999999</v>
      </c>
      <c r="K91">
        <v>1.336122</v>
      </c>
      <c r="L91">
        <v>1.374771</v>
      </c>
      <c r="M91">
        <v>3.5142380000000002</v>
      </c>
      <c r="O91">
        <v>1.545677</v>
      </c>
      <c r="P91">
        <v>1.5538400000000001</v>
      </c>
      <c r="Q91">
        <v>4.0270520000000003</v>
      </c>
      <c r="S91">
        <v>1.4396599999999999</v>
      </c>
      <c r="T91">
        <v>1.4175800000000001</v>
      </c>
      <c r="U91">
        <v>1.9086700000000001</v>
      </c>
      <c r="W91">
        <v>1.76424</v>
      </c>
      <c r="X91">
        <v>1.7688699999999999</v>
      </c>
      <c r="Y91">
        <v>3.2698</v>
      </c>
    </row>
    <row r="92" spans="2:25" x14ac:dyDescent="0.2">
      <c r="B92" t="s">
        <v>5</v>
      </c>
      <c r="C92">
        <v>0.32077099999999997</v>
      </c>
      <c r="D92">
        <v>0.32910499999999998</v>
      </c>
      <c r="E92">
        <v>0.63427500000000003</v>
      </c>
      <c r="G92">
        <v>0.39775700000000003</v>
      </c>
      <c r="H92">
        <v>0.39131300000000002</v>
      </c>
      <c r="I92">
        <v>0.41289900000000002</v>
      </c>
      <c r="K92">
        <v>0.43886999999999998</v>
      </c>
      <c r="L92">
        <v>0.48147699999999999</v>
      </c>
      <c r="M92">
        <v>2.391076</v>
      </c>
      <c r="O92">
        <v>0.64122900000000005</v>
      </c>
      <c r="P92">
        <v>0.65341400000000005</v>
      </c>
      <c r="Q92">
        <v>2.9027769999999999</v>
      </c>
      <c r="S92">
        <v>0.54273099999999996</v>
      </c>
      <c r="T92">
        <v>0.52644500000000005</v>
      </c>
      <c r="U92">
        <v>0.7409</v>
      </c>
      <c r="W92">
        <v>0.903555</v>
      </c>
      <c r="X92">
        <v>0.91720299999999999</v>
      </c>
      <c r="Y92">
        <v>2.1943000000000001</v>
      </c>
    </row>
    <row r="93" spans="2:25" x14ac:dyDescent="0.2">
      <c r="C93">
        <v>0.88947799999999999</v>
      </c>
      <c r="D93">
        <v>0.88903399999999999</v>
      </c>
      <c r="E93">
        <v>1.096759</v>
      </c>
      <c r="G93">
        <v>0.92069199999999995</v>
      </c>
      <c r="H93">
        <v>0.91775600000000002</v>
      </c>
      <c r="I93">
        <v>1.1537390000000001</v>
      </c>
      <c r="K93">
        <v>0.89657699999999996</v>
      </c>
      <c r="L93">
        <v>0.89165899999999998</v>
      </c>
      <c r="M93">
        <v>1.153462</v>
      </c>
      <c r="O93">
        <v>0.95027600000000001</v>
      </c>
      <c r="P93">
        <v>0.94897699999999996</v>
      </c>
      <c r="Q93">
        <v>1.163869</v>
      </c>
      <c r="S93">
        <v>0.87694000000000005</v>
      </c>
      <c r="T93">
        <v>0.86989700000000003</v>
      </c>
      <c r="U93">
        <v>1.1077600000000001</v>
      </c>
      <c r="W93">
        <v>0.88877700000000004</v>
      </c>
      <c r="X93">
        <v>0.88594799999999996</v>
      </c>
      <c r="Y93">
        <v>1.1196299999999999</v>
      </c>
    </row>
    <row r="94" spans="2:25" x14ac:dyDescent="0.2">
      <c r="C94">
        <v>1.2123820000000001</v>
      </c>
      <c r="D94">
        <v>1.2259370000000001</v>
      </c>
      <c r="E94">
        <v>2.2433360000000002</v>
      </c>
      <c r="G94">
        <v>1.3531789999999999</v>
      </c>
      <c r="H94">
        <v>1.363113</v>
      </c>
      <c r="I94">
        <v>4.1346850000000002</v>
      </c>
      <c r="K94">
        <v>1.4383490000000001</v>
      </c>
      <c r="L94">
        <v>1.4770369999999999</v>
      </c>
      <c r="M94">
        <v>3.3439329999999998</v>
      </c>
      <c r="O94">
        <v>1.6140350000000001</v>
      </c>
      <c r="P94">
        <v>1.6564509999999999</v>
      </c>
      <c r="Q94">
        <v>3.4984500000000001</v>
      </c>
      <c r="S94">
        <v>1.7038</v>
      </c>
      <c r="T94">
        <v>1.73804</v>
      </c>
      <c r="U94">
        <v>4.7748799999999996</v>
      </c>
      <c r="W94">
        <v>1.8528800000000001</v>
      </c>
      <c r="X94">
        <v>1.86419</v>
      </c>
      <c r="Y94">
        <v>4.7335599999999998</v>
      </c>
    </row>
    <row r="95" spans="2:25" x14ac:dyDescent="0.2">
      <c r="B95" t="s">
        <v>5</v>
      </c>
      <c r="C95">
        <v>0.32290400000000002</v>
      </c>
      <c r="D95">
        <v>0.33690300000000001</v>
      </c>
      <c r="E95">
        <v>1.146577</v>
      </c>
      <c r="G95">
        <v>0.43248700000000001</v>
      </c>
      <c r="H95">
        <v>0.445357</v>
      </c>
      <c r="I95">
        <v>2.9809459999999999</v>
      </c>
      <c r="K95">
        <v>0.54177200000000003</v>
      </c>
      <c r="L95">
        <v>0.58537799999999995</v>
      </c>
      <c r="M95">
        <v>2.1904710000000001</v>
      </c>
      <c r="O95">
        <v>0.66375899999999999</v>
      </c>
      <c r="P95">
        <v>0.70747400000000005</v>
      </c>
      <c r="Q95">
        <v>2.334581</v>
      </c>
      <c r="S95">
        <v>0.82686000000000004</v>
      </c>
      <c r="T95">
        <v>0.868143</v>
      </c>
      <c r="U95">
        <v>3.6671200000000002</v>
      </c>
      <c r="W95">
        <v>0.96410300000000004</v>
      </c>
      <c r="X95">
        <v>0.97824199999999994</v>
      </c>
      <c r="Y95">
        <v>3.6139299999999999</v>
      </c>
    </row>
    <row r="96" spans="2:25" x14ac:dyDescent="0.2">
      <c r="C96">
        <v>0.85864700000000005</v>
      </c>
      <c r="D96">
        <v>0.85311700000000001</v>
      </c>
      <c r="E96">
        <v>1.0881609999999999</v>
      </c>
      <c r="G96">
        <v>0.85780599999999996</v>
      </c>
      <c r="H96">
        <v>0.85309900000000005</v>
      </c>
      <c r="I96">
        <v>1.0946370000000001</v>
      </c>
      <c r="K96">
        <v>0.87087800000000004</v>
      </c>
      <c r="L96">
        <v>0.86678999999999995</v>
      </c>
      <c r="M96">
        <v>1.0672630000000001</v>
      </c>
      <c r="O96">
        <v>0.90800599999999998</v>
      </c>
      <c r="P96">
        <v>0.90188299999999999</v>
      </c>
      <c r="Q96">
        <v>1.1279490000000001</v>
      </c>
      <c r="S96">
        <v>0.92441099999999998</v>
      </c>
      <c r="T96">
        <v>0.91708999999999996</v>
      </c>
      <c r="U96">
        <v>1.1483099999999999</v>
      </c>
      <c r="W96">
        <v>0.92571800000000004</v>
      </c>
      <c r="X96">
        <v>0.91982299999999995</v>
      </c>
      <c r="Y96">
        <v>1.15343</v>
      </c>
    </row>
    <row r="97" spans="2:25" x14ac:dyDescent="0.2">
      <c r="C97">
        <v>1.164631</v>
      </c>
      <c r="D97">
        <v>1.1869959999999999</v>
      </c>
      <c r="E97">
        <v>1.5356780000000001</v>
      </c>
      <c r="G97">
        <v>1.224699</v>
      </c>
      <c r="H97">
        <v>1.2197739999999999</v>
      </c>
      <c r="I97">
        <v>1.8028470000000001</v>
      </c>
      <c r="K97">
        <v>0.97123000000000004</v>
      </c>
      <c r="L97">
        <v>0.971661</v>
      </c>
      <c r="M97">
        <v>1.8230900000000001</v>
      </c>
      <c r="O97">
        <v>1.5535289999999999</v>
      </c>
      <c r="P97">
        <v>1.616857</v>
      </c>
      <c r="Q97">
        <v>2.8283800000000001</v>
      </c>
      <c r="S97">
        <v>1.7174499999999999</v>
      </c>
      <c r="T97">
        <v>1.6679200000000001</v>
      </c>
      <c r="U97">
        <v>6.5127800000000002</v>
      </c>
      <c r="W97">
        <v>1.7653399999999999</v>
      </c>
      <c r="X97">
        <v>1.79165</v>
      </c>
      <c r="Y97">
        <v>3.1430099999999999</v>
      </c>
    </row>
    <row r="98" spans="2:25" x14ac:dyDescent="0.2">
      <c r="B98" t="s">
        <v>5</v>
      </c>
      <c r="C98">
        <v>0.30598399999999998</v>
      </c>
      <c r="D98">
        <v>0.33387899999999998</v>
      </c>
      <c r="E98">
        <v>0.447517</v>
      </c>
      <c r="G98">
        <v>0.36689300000000002</v>
      </c>
      <c r="H98">
        <v>0.36667499999999997</v>
      </c>
      <c r="I98">
        <v>0.70821000000000001</v>
      </c>
      <c r="K98">
        <v>0.100352</v>
      </c>
      <c r="L98">
        <v>0.10487100000000001</v>
      </c>
      <c r="M98">
        <v>0.75582700000000003</v>
      </c>
      <c r="O98">
        <v>0.64552299999999996</v>
      </c>
      <c r="P98">
        <v>0.714974</v>
      </c>
      <c r="Q98">
        <v>1.700431</v>
      </c>
      <c r="S98">
        <v>0.79303900000000005</v>
      </c>
      <c r="T98">
        <v>0.75083</v>
      </c>
      <c r="U98">
        <v>5.3644699999999998</v>
      </c>
      <c r="W98">
        <v>0.83962199999999998</v>
      </c>
      <c r="X98">
        <v>0.87182700000000002</v>
      </c>
      <c r="Y98">
        <v>1.9895799999999999</v>
      </c>
    </row>
    <row r="99" spans="2:25" x14ac:dyDescent="0.2">
      <c r="C99">
        <v>0.85800299999999996</v>
      </c>
      <c r="D99">
        <v>0.85302</v>
      </c>
      <c r="E99">
        <v>1.090274</v>
      </c>
      <c r="G99">
        <v>0.91709200000000002</v>
      </c>
      <c r="H99">
        <v>0.91637900000000005</v>
      </c>
      <c r="I99">
        <v>1.1312549999999999</v>
      </c>
      <c r="K99">
        <v>0.89600500000000005</v>
      </c>
      <c r="L99">
        <v>0.89054500000000003</v>
      </c>
      <c r="M99">
        <v>1.114465</v>
      </c>
      <c r="O99">
        <v>0.88052200000000003</v>
      </c>
      <c r="P99">
        <v>0.880749</v>
      </c>
      <c r="Q99">
        <v>1.0742769999999999</v>
      </c>
      <c r="S99">
        <v>0.902061</v>
      </c>
      <c r="T99">
        <v>0.89588299999999998</v>
      </c>
      <c r="U99">
        <v>1.08318</v>
      </c>
      <c r="W99">
        <v>0.90684200000000004</v>
      </c>
      <c r="X99">
        <v>0.900003</v>
      </c>
      <c r="Y99">
        <v>1.1575200000000001</v>
      </c>
    </row>
    <row r="100" spans="2:25" x14ac:dyDescent="0.2">
      <c r="C100">
        <v>1.139035</v>
      </c>
      <c r="D100">
        <v>1.143411</v>
      </c>
      <c r="E100">
        <v>1.4839359999999999</v>
      </c>
      <c r="G100">
        <v>1.298923</v>
      </c>
      <c r="H100">
        <v>1.3187070000000001</v>
      </c>
      <c r="I100">
        <v>2.3789220000000002</v>
      </c>
      <c r="K100">
        <v>1.4372849999999999</v>
      </c>
      <c r="L100">
        <v>1.4694609999999999</v>
      </c>
      <c r="M100">
        <v>1.798913</v>
      </c>
      <c r="O100">
        <v>1.0248839999999999</v>
      </c>
      <c r="P100">
        <v>1.0304770000000001</v>
      </c>
      <c r="Q100">
        <v>1.1072340000000001</v>
      </c>
      <c r="S100">
        <v>1.7180800000000001</v>
      </c>
      <c r="T100">
        <v>1.7429300000000001</v>
      </c>
      <c r="U100">
        <v>4.0791000000000004</v>
      </c>
      <c r="W100">
        <v>1.5335799999999999</v>
      </c>
      <c r="X100">
        <v>1.5127699999999999</v>
      </c>
      <c r="Y100">
        <v>1.91242</v>
      </c>
    </row>
    <row r="101" spans="2:25" x14ac:dyDescent="0.2">
      <c r="B101" t="s">
        <v>5</v>
      </c>
      <c r="C101">
        <v>0.281032</v>
      </c>
      <c r="D101">
        <v>0.29039100000000001</v>
      </c>
      <c r="E101">
        <v>0.39366200000000001</v>
      </c>
      <c r="G101">
        <v>0.38183099999999998</v>
      </c>
      <c r="H101">
        <v>0.40232800000000002</v>
      </c>
      <c r="I101">
        <v>1.2476670000000001</v>
      </c>
      <c r="K101">
        <v>0.54127999999999998</v>
      </c>
      <c r="L101">
        <v>0.57891599999999999</v>
      </c>
      <c r="M101">
        <v>0.68444799999999995</v>
      </c>
      <c r="O101">
        <v>0.14436199999999999</v>
      </c>
      <c r="P101">
        <v>0.149728</v>
      </c>
      <c r="Q101">
        <v>3.2957000000000097E-2</v>
      </c>
      <c r="S101">
        <v>0.81601900000000005</v>
      </c>
      <c r="T101">
        <v>0.84704699999999999</v>
      </c>
      <c r="U101">
        <v>2.9959199999999999</v>
      </c>
      <c r="W101">
        <v>0.62673800000000002</v>
      </c>
      <c r="X101">
        <v>0.61276699999999995</v>
      </c>
      <c r="Y101">
        <v>0.75490000000000002</v>
      </c>
    </row>
    <row r="102" spans="2:25" x14ac:dyDescent="0.2">
      <c r="C102">
        <v>0.86250499999999997</v>
      </c>
      <c r="D102">
        <v>0.85816000000000003</v>
      </c>
      <c r="E102">
        <v>1.106203</v>
      </c>
      <c r="G102">
        <v>0.90322400000000003</v>
      </c>
      <c r="H102">
        <v>0.89986299999999997</v>
      </c>
      <c r="I102">
        <v>1.151918</v>
      </c>
      <c r="K102">
        <v>0.89394099999999999</v>
      </c>
      <c r="L102">
        <v>0.89621799999999996</v>
      </c>
      <c r="M102">
        <v>1.1184019999999999</v>
      </c>
      <c r="O102">
        <v>0.90479100000000001</v>
      </c>
      <c r="P102">
        <v>0.904555</v>
      </c>
      <c r="Q102">
        <v>1.1329309999999999</v>
      </c>
      <c r="S102">
        <v>0.87501399999999996</v>
      </c>
      <c r="T102">
        <v>0.868201</v>
      </c>
      <c r="U102">
        <v>1.1137900000000001</v>
      </c>
      <c r="W102">
        <v>0.897725</v>
      </c>
      <c r="X102">
        <v>0.89086500000000002</v>
      </c>
      <c r="Y102">
        <v>1.1104400000000001</v>
      </c>
    </row>
    <row r="103" spans="2:25" x14ac:dyDescent="0.2">
      <c r="C103">
        <v>0.91669900000000004</v>
      </c>
      <c r="D103">
        <v>0.90552200000000005</v>
      </c>
      <c r="E103">
        <v>1.144161</v>
      </c>
      <c r="G103">
        <v>1.283849</v>
      </c>
      <c r="H103">
        <v>1.272643</v>
      </c>
      <c r="I103">
        <v>1.390647</v>
      </c>
      <c r="K103">
        <v>1.3420859999999999</v>
      </c>
      <c r="L103">
        <v>1.3467359999999999</v>
      </c>
      <c r="M103">
        <v>2.0037919999999998</v>
      </c>
      <c r="O103">
        <v>1.579898</v>
      </c>
      <c r="P103">
        <v>1.6212420000000001</v>
      </c>
      <c r="Q103">
        <v>2.9607559999999999</v>
      </c>
      <c r="S103">
        <v>1.4354800000000001</v>
      </c>
      <c r="T103">
        <v>1.4273899999999999</v>
      </c>
      <c r="U103">
        <v>2.1676000000000002</v>
      </c>
      <c r="W103">
        <v>1.9053100000000001</v>
      </c>
      <c r="X103">
        <v>1.9430799999999999</v>
      </c>
      <c r="Y103">
        <v>4.8956400000000002</v>
      </c>
    </row>
    <row r="104" spans="2:25" x14ac:dyDescent="0.2">
      <c r="B104" t="s">
        <v>5</v>
      </c>
      <c r="C104">
        <v>5.4194000000000103E-2</v>
      </c>
      <c r="D104">
        <v>4.7362000000000001E-2</v>
      </c>
      <c r="E104">
        <v>3.7957999999999902E-2</v>
      </c>
      <c r="G104">
        <v>0.38062499999999999</v>
      </c>
      <c r="H104">
        <v>0.37278</v>
      </c>
      <c r="I104">
        <v>0.238729</v>
      </c>
      <c r="K104">
        <v>0.44814500000000002</v>
      </c>
      <c r="L104">
        <v>0.45051799999999997</v>
      </c>
      <c r="M104">
        <v>0.88539000000000001</v>
      </c>
      <c r="O104">
        <v>0.67510700000000001</v>
      </c>
      <c r="P104">
        <v>0.71668699999999996</v>
      </c>
      <c r="Q104">
        <v>1.827825</v>
      </c>
      <c r="S104">
        <v>0.56046600000000002</v>
      </c>
      <c r="T104">
        <v>0.55918900000000005</v>
      </c>
      <c r="U104">
        <v>1.0538099999999999</v>
      </c>
      <c r="W104">
        <v>1.007585</v>
      </c>
      <c r="X104">
        <v>1.0522149999999999</v>
      </c>
      <c r="Y104">
        <v>3.7852000000000001</v>
      </c>
    </row>
    <row r="105" spans="2:25" x14ac:dyDescent="0.2">
      <c r="C105">
        <v>0.90354400000000001</v>
      </c>
      <c r="D105">
        <v>0.89964500000000003</v>
      </c>
      <c r="E105">
        <v>1.124322</v>
      </c>
      <c r="G105">
        <v>0.89107499999999995</v>
      </c>
      <c r="H105">
        <v>0.88541300000000001</v>
      </c>
      <c r="I105">
        <v>1.132708</v>
      </c>
      <c r="K105">
        <v>0.90334800000000004</v>
      </c>
      <c r="L105">
        <v>0.90301299999999995</v>
      </c>
      <c r="M105">
        <v>1.1103689999999999</v>
      </c>
      <c r="O105">
        <v>0.90305899999999995</v>
      </c>
      <c r="P105">
        <v>0.89862799999999998</v>
      </c>
      <c r="Q105">
        <v>1.1255230000000001</v>
      </c>
      <c r="S105">
        <v>0.91644000000000003</v>
      </c>
      <c r="T105">
        <v>0.91250399999999998</v>
      </c>
      <c r="U105">
        <v>1.1390800000000001</v>
      </c>
      <c r="W105">
        <v>0.85351600000000005</v>
      </c>
      <c r="X105">
        <v>0.86226899999999995</v>
      </c>
      <c r="Y105">
        <v>1.0642799999999999</v>
      </c>
    </row>
    <row r="106" spans="2:25" x14ac:dyDescent="0.2">
      <c r="C106">
        <v>1.1752389999999999</v>
      </c>
      <c r="D106">
        <v>1.178874</v>
      </c>
      <c r="E106">
        <v>1.153192</v>
      </c>
      <c r="G106">
        <v>1.2753699999999999</v>
      </c>
      <c r="H106">
        <v>1.2939080000000001</v>
      </c>
      <c r="I106">
        <v>3.8091870000000001</v>
      </c>
      <c r="K106">
        <v>1.272141</v>
      </c>
      <c r="L106">
        <v>1.2768889999999999</v>
      </c>
      <c r="M106">
        <v>1.4736419999999999</v>
      </c>
      <c r="O106">
        <v>1.553547</v>
      </c>
      <c r="P106">
        <v>1.568112</v>
      </c>
      <c r="Q106">
        <v>3.6500889999999999</v>
      </c>
      <c r="S106">
        <v>1.7470000000000001</v>
      </c>
      <c r="T106">
        <v>1.8122400000000001</v>
      </c>
      <c r="U106">
        <v>2.4695100000000001</v>
      </c>
      <c r="W106">
        <v>1.7149099999999999</v>
      </c>
      <c r="X106">
        <v>1.7644899999999999</v>
      </c>
      <c r="Y106">
        <v>2.5549300000000001</v>
      </c>
    </row>
    <row r="107" spans="2:25" x14ac:dyDescent="0.2">
      <c r="B107" t="s">
        <v>5</v>
      </c>
      <c r="C107">
        <v>0.27169500000000002</v>
      </c>
      <c r="D107">
        <v>0.279229</v>
      </c>
      <c r="E107">
        <v>2.887E-2</v>
      </c>
      <c r="G107">
        <v>0.384295</v>
      </c>
      <c r="H107">
        <v>0.408495</v>
      </c>
      <c r="I107">
        <v>2.6764790000000001</v>
      </c>
      <c r="K107">
        <v>0.36879299999999998</v>
      </c>
      <c r="L107">
        <v>0.37387599999999999</v>
      </c>
      <c r="M107">
        <v>0.36327300000000001</v>
      </c>
      <c r="O107">
        <v>0.65048799999999996</v>
      </c>
      <c r="P107">
        <v>0.66948399999999997</v>
      </c>
      <c r="Q107">
        <v>2.5245660000000001</v>
      </c>
      <c r="S107">
        <v>0.83055999999999996</v>
      </c>
      <c r="T107">
        <v>0.89973599999999998</v>
      </c>
      <c r="U107">
        <v>1.33043</v>
      </c>
      <c r="W107">
        <v>0.86139399999999999</v>
      </c>
      <c r="X107">
        <v>0.90222100000000005</v>
      </c>
      <c r="Y107">
        <v>1.49065</v>
      </c>
    </row>
    <row r="108" spans="2:25" x14ac:dyDescent="0.2">
      <c r="C108">
        <v>0.87811600000000001</v>
      </c>
      <c r="D108">
        <v>0.87570400000000004</v>
      </c>
      <c r="E108">
        <v>1.1057300000000001</v>
      </c>
      <c r="G108">
        <v>0.88261900000000004</v>
      </c>
      <c r="H108">
        <v>0.87757499999999999</v>
      </c>
      <c r="I108">
        <v>1.08521</v>
      </c>
      <c r="K108">
        <v>0.90148899999999998</v>
      </c>
      <c r="L108">
        <v>0.90005000000000002</v>
      </c>
      <c r="M108">
        <v>1.14696</v>
      </c>
      <c r="O108">
        <v>0.90765700000000005</v>
      </c>
      <c r="P108">
        <v>0.90180899999999997</v>
      </c>
      <c r="Q108">
        <v>1.12964</v>
      </c>
      <c r="S108">
        <v>0.91471100000000005</v>
      </c>
      <c r="T108">
        <v>0.90854599999999996</v>
      </c>
      <c r="U108">
        <v>1.16337</v>
      </c>
      <c r="W108">
        <v>0.87719999999999998</v>
      </c>
      <c r="X108">
        <v>0.87960300000000002</v>
      </c>
      <c r="Y108">
        <v>1.09196</v>
      </c>
    </row>
    <row r="109" spans="2:25" x14ac:dyDescent="0.2">
      <c r="C109">
        <v>1.20648</v>
      </c>
      <c r="D109">
        <v>1.17625</v>
      </c>
      <c r="E109">
        <v>1.71915</v>
      </c>
      <c r="G109">
        <v>1.28352</v>
      </c>
      <c r="H109">
        <v>1.28908</v>
      </c>
      <c r="I109">
        <v>3.0935299999999999</v>
      </c>
      <c r="K109">
        <v>0.99607199999999996</v>
      </c>
      <c r="L109">
        <v>0.99272800000000005</v>
      </c>
      <c r="M109">
        <v>1.4878199999999999</v>
      </c>
      <c r="O109">
        <v>1.4617800000000001</v>
      </c>
      <c r="P109">
        <v>1.44624</v>
      </c>
      <c r="Q109">
        <v>2.6416599999999999</v>
      </c>
      <c r="S109">
        <v>1.47024</v>
      </c>
      <c r="T109">
        <v>1.4872099999999999</v>
      </c>
      <c r="U109">
        <v>2.57179</v>
      </c>
      <c r="W109">
        <v>1.83961</v>
      </c>
      <c r="X109">
        <v>1.8792500000000001</v>
      </c>
      <c r="Y109">
        <v>1.7908599999999999</v>
      </c>
    </row>
    <row r="110" spans="2:25" x14ac:dyDescent="0.2">
      <c r="C110">
        <v>0.32836399999999999</v>
      </c>
      <c r="D110">
        <v>0.30054599999999998</v>
      </c>
      <c r="E110">
        <v>0.61341999999999997</v>
      </c>
      <c r="G110">
        <v>0.40090100000000001</v>
      </c>
      <c r="H110">
        <v>0.41150500000000001</v>
      </c>
      <c r="I110">
        <v>2.0083199999999999</v>
      </c>
      <c r="K110">
        <v>9.4583E-2</v>
      </c>
      <c r="L110">
        <v>9.2677999999999996E-2</v>
      </c>
      <c r="M110">
        <v>0.34086</v>
      </c>
      <c r="O110">
        <v>0.55412300000000003</v>
      </c>
      <c r="P110">
        <v>0.544431</v>
      </c>
      <c r="Q110">
        <v>1.5120199999999999</v>
      </c>
      <c r="S110">
        <v>0.55552900000000005</v>
      </c>
      <c r="T110">
        <v>0.57866399999999996</v>
      </c>
      <c r="U110">
        <v>1.40842</v>
      </c>
      <c r="W110">
        <v>0.96240999999999999</v>
      </c>
      <c r="X110">
        <v>0.99964699999999995</v>
      </c>
      <c r="Y110">
        <v>0.69889999999999997</v>
      </c>
    </row>
    <row r="111" spans="2:25" x14ac:dyDescent="0.2">
      <c r="C111">
        <v>0.86288500000000001</v>
      </c>
      <c r="D111">
        <v>0.85657700000000003</v>
      </c>
      <c r="E111">
        <v>1.0504800000000001</v>
      </c>
      <c r="G111">
        <v>0.94022600000000001</v>
      </c>
      <c r="H111">
        <v>0.93540900000000005</v>
      </c>
      <c r="I111">
        <v>1.1792499999999999</v>
      </c>
      <c r="K111">
        <v>0.90266199999999996</v>
      </c>
      <c r="L111">
        <v>0.89813600000000005</v>
      </c>
      <c r="M111">
        <v>1.1028199999999999</v>
      </c>
      <c r="O111">
        <v>0.88981100000000002</v>
      </c>
      <c r="P111">
        <v>0.885772</v>
      </c>
      <c r="Q111">
        <v>1.13242</v>
      </c>
      <c r="S111">
        <v>0.90684799999999999</v>
      </c>
      <c r="T111">
        <v>0.90186200000000005</v>
      </c>
      <c r="U111">
        <v>1.1224400000000001</v>
      </c>
      <c r="W111">
        <v>0.89350600000000002</v>
      </c>
      <c r="X111">
        <v>0.88741000000000003</v>
      </c>
      <c r="Y111">
        <v>1.13931</v>
      </c>
    </row>
    <row r="112" spans="2:25" x14ac:dyDescent="0.2">
      <c r="C112">
        <v>0.93366800000000005</v>
      </c>
      <c r="D112">
        <v>0.93255500000000002</v>
      </c>
      <c r="E112">
        <v>1.5772600000000001</v>
      </c>
      <c r="G112">
        <v>1.27118</v>
      </c>
      <c r="H112">
        <v>1.2941400000000001</v>
      </c>
      <c r="I112">
        <v>1.60236</v>
      </c>
      <c r="K112">
        <v>1.4494100000000001</v>
      </c>
      <c r="L112">
        <v>1.4300999999999999</v>
      </c>
      <c r="M112">
        <v>2.6174599999999999</v>
      </c>
      <c r="O112">
        <v>1.4814099999999999</v>
      </c>
      <c r="P112">
        <v>1.44801</v>
      </c>
      <c r="Q112">
        <v>2.45566</v>
      </c>
      <c r="S112">
        <v>1.6447499999999999</v>
      </c>
      <c r="T112">
        <v>1.6588000000000001</v>
      </c>
      <c r="U112">
        <v>2.55505</v>
      </c>
      <c r="W112">
        <v>1.8621399999999999</v>
      </c>
      <c r="X112">
        <v>1.84057</v>
      </c>
      <c r="Y112">
        <v>4.3605099999999997</v>
      </c>
    </row>
    <row r="113" spans="3:25" x14ac:dyDescent="0.2">
      <c r="C113">
        <v>7.0782999999999999E-2</v>
      </c>
      <c r="D113">
        <v>7.5978000000000004E-2</v>
      </c>
      <c r="E113">
        <v>0.52678000000000003</v>
      </c>
      <c r="G113">
        <v>0.33095400000000003</v>
      </c>
      <c r="H113">
        <v>0.35873100000000002</v>
      </c>
      <c r="I113">
        <v>0.42310999999999999</v>
      </c>
      <c r="K113">
        <v>0.54674800000000001</v>
      </c>
      <c r="L113">
        <v>0.53196399999999999</v>
      </c>
      <c r="M113">
        <v>1.51464</v>
      </c>
      <c r="O113">
        <v>0.59159899999999999</v>
      </c>
      <c r="P113">
        <v>0.56223800000000002</v>
      </c>
      <c r="Q113">
        <v>1.32324</v>
      </c>
      <c r="S113">
        <v>0.73790199999999995</v>
      </c>
      <c r="T113">
        <v>0.756938</v>
      </c>
      <c r="U113">
        <v>1.4326099999999999</v>
      </c>
      <c r="W113">
        <v>0.968634</v>
      </c>
      <c r="X113">
        <v>0.95316000000000001</v>
      </c>
      <c r="Y113">
        <v>3.2212000000000001</v>
      </c>
    </row>
    <row r="114" spans="3:25" x14ac:dyDescent="0.2">
      <c r="C114">
        <v>0.884737</v>
      </c>
      <c r="D114">
        <v>0.879525</v>
      </c>
      <c r="E114">
        <v>1.1532100000000001</v>
      </c>
      <c r="G114">
        <v>0.91514200000000001</v>
      </c>
      <c r="H114">
        <v>0.91142000000000001</v>
      </c>
      <c r="I114">
        <v>1.15818</v>
      </c>
      <c r="K114">
        <v>0.90159800000000001</v>
      </c>
      <c r="L114">
        <v>0.89756800000000003</v>
      </c>
      <c r="M114">
        <v>1.1095699999999999</v>
      </c>
      <c r="O114">
        <v>0.90581299999999998</v>
      </c>
      <c r="P114">
        <v>0.90474699999999997</v>
      </c>
      <c r="Q114">
        <v>1.14821</v>
      </c>
      <c r="S114">
        <v>0.915578</v>
      </c>
      <c r="T114">
        <v>0.90930500000000003</v>
      </c>
      <c r="U114">
        <v>1.1611199999999999</v>
      </c>
      <c r="W114">
        <v>0.932315</v>
      </c>
      <c r="X114">
        <v>0.92660699999999996</v>
      </c>
      <c r="Y114">
        <v>1.1100399999999999</v>
      </c>
    </row>
    <row r="115" spans="3:25" x14ac:dyDescent="0.2">
      <c r="C115">
        <v>0.94248699999999996</v>
      </c>
      <c r="D115">
        <v>0.93529899999999999</v>
      </c>
      <c r="E115">
        <v>1.2003299999999999</v>
      </c>
      <c r="G115">
        <v>1.33501</v>
      </c>
      <c r="H115">
        <v>1.30026</v>
      </c>
      <c r="I115">
        <v>1.61216</v>
      </c>
      <c r="K115">
        <v>1.4986999999999999</v>
      </c>
      <c r="L115">
        <v>1.5021599999999999</v>
      </c>
      <c r="M115">
        <v>1.7458899999999999</v>
      </c>
      <c r="O115">
        <v>1.0463899999999999</v>
      </c>
      <c r="P115">
        <v>1.0520400000000001</v>
      </c>
      <c r="Q115">
        <v>1.5293600000000001</v>
      </c>
      <c r="S115">
        <v>1.6266799999999999</v>
      </c>
      <c r="T115">
        <v>1.67028</v>
      </c>
      <c r="U115">
        <v>1.6691199999999999</v>
      </c>
      <c r="W115">
        <v>1.51722</v>
      </c>
      <c r="X115">
        <v>1.4723200000000001</v>
      </c>
      <c r="Y115">
        <v>1.6941600000000001</v>
      </c>
    </row>
    <row r="116" spans="3:25" x14ac:dyDescent="0.2">
      <c r="C116">
        <v>5.7750000000000003E-2</v>
      </c>
      <c r="D116">
        <v>5.5773999999999997E-2</v>
      </c>
      <c r="E116">
        <v>4.7120000000000099E-2</v>
      </c>
      <c r="G116">
        <v>0.41986800000000002</v>
      </c>
      <c r="H116">
        <v>0.38884000000000002</v>
      </c>
      <c r="I116">
        <v>0.45397999999999999</v>
      </c>
      <c r="K116">
        <v>0.59710200000000002</v>
      </c>
      <c r="L116">
        <v>0.60459200000000002</v>
      </c>
      <c r="M116">
        <v>0.63632</v>
      </c>
      <c r="O116">
        <v>0.14057700000000001</v>
      </c>
      <c r="P116">
        <v>0.14729300000000001</v>
      </c>
      <c r="Q116">
        <v>0.38114999999999999</v>
      </c>
      <c r="S116">
        <v>0.71110200000000001</v>
      </c>
      <c r="T116">
        <v>0.76097499999999996</v>
      </c>
      <c r="U116">
        <v>0.50800000000000001</v>
      </c>
      <c r="W116">
        <v>0.58490500000000001</v>
      </c>
      <c r="X116">
        <v>0.545713</v>
      </c>
      <c r="Y116">
        <v>0.58411999999999997</v>
      </c>
    </row>
    <row r="117" spans="3:25" x14ac:dyDescent="0.2">
      <c r="C117">
        <v>0.89891100000000002</v>
      </c>
      <c r="D117">
        <v>0.892424</v>
      </c>
      <c r="E117">
        <v>1.11181</v>
      </c>
      <c r="G117">
        <v>0.89214700000000002</v>
      </c>
      <c r="H117">
        <v>0.89070400000000005</v>
      </c>
      <c r="I117">
        <v>1.1301000000000001</v>
      </c>
      <c r="K117">
        <v>0.90764</v>
      </c>
      <c r="L117">
        <v>0.89968700000000001</v>
      </c>
      <c r="M117">
        <v>1.14253</v>
      </c>
      <c r="O117">
        <v>0.90616399999999997</v>
      </c>
      <c r="P117">
        <v>0.90476599999999996</v>
      </c>
      <c r="Q117">
        <v>1.15659</v>
      </c>
      <c r="S117">
        <v>0.91413900000000003</v>
      </c>
      <c r="T117">
        <v>0.90815299999999999</v>
      </c>
      <c r="U117">
        <v>1.1269199999999999</v>
      </c>
      <c r="W117">
        <v>0.89993400000000001</v>
      </c>
      <c r="X117">
        <v>0.89091500000000001</v>
      </c>
      <c r="Y117">
        <v>1.11589</v>
      </c>
    </row>
    <row r="118" spans="3:25" x14ac:dyDescent="0.2">
      <c r="C118">
        <v>1.19739</v>
      </c>
      <c r="D118">
        <v>1.2124600000000001</v>
      </c>
      <c r="E118">
        <v>1.48082</v>
      </c>
      <c r="G118">
        <v>0.972194</v>
      </c>
      <c r="H118">
        <v>0.96808300000000003</v>
      </c>
      <c r="I118">
        <v>1.2766500000000001</v>
      </c>
      <c r="K118">
        <v>1.41536</v>
      </c>
      <c r="L118">
        <v>1.3987000000000001</v>
      </c>
      <c r="M118">
        <v>1.4854700000000001</v>
      </c>
      <c r="O118">
        <v>1.56711</v>
      </c>
      <c r="P118">
        <v>1.53338</v>
      </c>
      <c r="Q118">
        <v>3.0750999999999999</v>
      </c>
      <c r="S118">
        <v>1.72011</v>
      </c>
      <c r="T118">
        <v>1.73176</v>
      </c>
      <c r="U118">
        <v>3.04861</v>
      </c>
      <c r="W118">
        <v>1.63182</v>
      </c>
      <c r="X118">
        <v>1.62683</v>
      </c>
      <c r="Y118">
        <v>4.2159700000000004</v>
      </c>
    </row>
    <row r="119" spans="3:25" x14ac:dyDescent="0.2">
      <c r="C119">
        <v>0.29847899999999999</v>
      </c>
      <c r="D119">
        <v>0.32003599999999999</v>
      </c>
      <c r="E119">
        <v>0.36901</v>
      </c>
      <c r="G119">
        <v>8.0046999999999993E-2</v>
      </c>
      <c r="H119">
        <v>7.7379000000000003E-2</v>
      </c>
      <c r="I119">
        <v>0.14655000000000001</v>
      </c>
      <c r="K119">
        <v>0.50771999999999995</v>
      </c>
      <c r="L119">
        <v>0.49901299999999998</v>
      </c>
      <c r="M119">
        <v>0.34294000000000002</v>
      </c>
      <c r="O119">
        <v>0.66094600000000003</v>
      </c>
      <c r="P119">
        <v>0.62861400000000001</v>
      </c>
      <c r="Q119">
        <v>1.9185099999999999</v>
      </c>
      <c r="S119">
        <v>0.80597099999999999</v>
      </c>
      <c r="T119">
        <v>0.82360699999999998</v>
      </c>
      <c r="U119">
        <v>1.9216899999999999</v>
      </c>
      <c r="W119">
        <v>0.73188600000000004</v>
      </c>
      <c r="X119">
        <v>0.73591499999999999</v>
      </c>
      <c r="Y119">
        <v>3.1000800000000002</v>
      </c>
    </row>
    <row r="120" spans="3:25" x14ac:dyDescent="0.2">
      <c r="C120">
        <v>0.84531199999999995</v>
      </c>
      <c r="D120">
        <v>0.84077999999999997</v>
      </c>
      <c r="E120">
        <v>1.1027899999999999</v>
      </c>
      <c r="G120">
        <v>0.92486299999999999</v>
      </c>
      <c r="H120">
        <v>0.91979699999999998</v>
      </c>
      <c r="I120">
        <v>1.1665300000000001</v>
      </c>
      <c r="K120">
        <v>0.88374600000000003</v>
      </c>
      <c r="L120">
        <v>0.87792099999999995</v>
      </c>
      <c r="M120">
        <v>1.08497</v>
      </c>
      <c r="O120">
        <v>0.88418200000000002</v>
      </c>
      <c r="P120">
        <v>0.87639400000000001</v>
      </c>
      <c r="Q120">
        <v>1.1165400000000001</v>
      </c>
      <c r="S120">
        <v>0.88622400000000001</v>
      </c>
      <c r="T120">
        <v>0.87954600000000005</v>
      </c>
      <c r="U120">
        <v>1.0759099999999999</v>
      </c>
      <c r="W120">
        <v>0.88218700000000005</v>
      </c>
      <c r="X120">
        <v>0.87415799999999999</v>
      </c>
      <c r="Y120">
        <v>1.1402300000000001</v>
      </c>
    </row>
    <row r="121" spans="3:25" x14ac:dyDescent="0.2">
      <c r="C121">
        <v>0.89863199999999999</v>
      </c>
      <c r="D121">
        <v>0.90085700000000002</v>
      </c>
      <c r="E121">
        <v>1.4101600000000001</v>
      </c>
      <c r="G121">
        <v>1.2768999999999999</v>
      </c>
      <c r="H121">
        <v>1.2750600000000001</v>
      </c>
      <c r="I121">
        <v>1.8199399999999999</v>
      </c>
      <c r="K121">
        <v>1.2755399999999999</v>
      </c>
      <c r="L121">
        <v>1.27244</v>
      </c>
      <c r="M121">
        <v>1.57989</v>
      </c>
      <c r="O121">
        <v>1.3763399999999999</v>
      </c>
      <c r="P121">
        <v>1.3727499999999999</v>
      </c>
      <c r="Q121">
        <v>1.5845199999999999</v>
      </c>
      <c r="S121">
        <v>1.6742699999999999</v>
      </c>
      <c r="T121">
        <v>1.69398</v>
      </c>
      <c r="U121">
        <v>3.9998100000000001</v>
      </c>
      <c r="W121">
        <v>1.8035699999999999</v>
      </c>
      <c r="X121">
        <v>1.78261</v>
      </c>
      <c r="Y121">
        <v>2.38157</v>
      </c>
    </row>
    <row r="122" spans="3:25" x14ac:dyDescent="0.2">
      <c r="C122">
        <v>5.3319999999999999E-2</v>
      </c>
      <c r="D122">
        <v>6.0076999999999998E-2</v>
      </c>
      <c r="E122">
        <v>0.30736999999999998</v>
      </c>
      <c r="G122">
        <v>0.35203699999999999</v>
      </c>
      <c r="H122">
        <v>0.355263</v>
      </c>
      <c r="I122">
        <v>0.65341000000000005</v>
      </c>
      <c r="K122">
        <v>0.39179399999999998</v>
      </c>
      <c r="L122">
        <v>0.39451900000000001</v>
      </c>
      <c r="M122">
        <v>0.49492000000000003</v>
      </c>
      <c r="O122">
        <v>0.49215799999999998</v>
      </c>
      <c r="P122">
        <v>0.49635600000000002</v>
      </c>
      <c r="Q122">
        <v>0.46798000000000001</v>
      </c>
      <c r="S122">
        <v>0.78804600000000002</v>
      </c>
      <c r="T122">
        <v>0.81443399999999999</v>
      </c>
      <c r="U122">
        <v>2.9239000000000002</v>
      </c>
      <c r="W122">
        <v>0.92138299999999995</v>
      </c>
      <c r="X122">
        <v>0.90845200000000004</v>
      </c>
      <c r="Y122">
        <v>1.2413400000000001</v>
      </c>
    </row>
    <row r="123" spans="3:25" x14ac:dyDescent="0.2">
      <c r="C123">
        <v>0.91319700000000004</v>
      </c>
      <c r="D123">
        <v>0.90499399999999997</v>
      </c>
      <c r="E123">
        <v>1.1242000000000001</v>
      </c>
      <c r="G123">
        <v>0.87463000000000002</v>
      </c>
      <c r="H123">
        <v>0.86941500000000005</v>
      </c>
      <c r="I123">
        <v>1.1001000000000001</v>
      </c>
      <c r="K123">
        <v>0.89145700000000005</v>
      </c>
      <c r="L123">
        <v>0.88579399999999997</v>
      </c>
      <c r="M123">
        <v>1.08188</v>
      </c>
      <c r="O123">
        <v>0.86961299999999997</v>
      </c>
      <c r="P123">
        <v>0.86443400000000004</v>
      </c>
      <c r="Q123">
        <v>1.1071599999999999</v>
      </c>
      <c r="S123">
        <v>0.89265000000000005</v>
      </c>
      <c r="T123">
        <v>0.89249000000000001</v>
      </c>
      <c r="U123">
        <v>1.1183799999999999</v>
      </c>
      <c r="W123">
        <v>0.87938000000000005</v>
      </c>
      <c r="X123">
        <v>0.87725900000000001</v>
      </c>
      <c r="Y123">
        <v>1.10347</v>
      </c>
    </row>
    <row r="124" spans="3:25" x14ac:dyDescent="0.2">
      <c r="C124">
        <v>1.2361800000000001</v>
      </c>
      <c r="D124">
        <v>1.2533399999999999</v>
      </c>
      <c r="E124">
        <v>1.1711</v>
      </c>
      <c r="G124">
        <v>1.2695399999999999</v>
      </c>
      <c r="H124">
        <v>1.2724599999999999</v>
      </c>
      <c r="I124">
        <v>2.9742500000000001</v>
      </c>
      <c r="K124">
        <v>0.988757</v>
      </c>
      <c r="L124">
        <v>0.98339399999999999</v>
      </c>
      <c r="M124">
        <v>1.3568800000000001</v>
      </c>
      <c r="O124">
        <v>0.99598500000000001</v>
      </c>
      <c r="P124">
        <v>0.98342399999999996</v>
      </c>
      <c r="Q124">
        <v>1.8884300000000001</v>
      </c>
      <c r="S124">
        <v>1.0647200000000001</v>
      </c>
      <c r="T124">
        <v>1.06663</v>
      </c>
      <c r="U124">
        <v>1.5365500000000001</v>
      </c>
      <c r="W124">
        <v>1.05572</v>
      </c>
      <c r="X124">
        <v>1.0673299999999999</v>
      </c>
      <c r="Y124">
        <v>1.68584</v>
      </c>
    </row>
    <row r="125" spans="3:25" x14ac:dyDescent="0.2">
      <c r="C125">
        <v>0.32298300000000002</v>
      </c>
      <c r="D125">
        <v>0.34834599999999999</v>
      </c>
      <c r="E125">
        <v>4.68999999999999E-2</v>
      </c>
      <c r="G125">
        <v>0.39490999999999998</v>
      </c>
      <c r="H125">
        <v>0.40304499999999999</v>
      </c>
      <c r="I125">
        <v>1.87415</v>
      </c>
      <c r="K125">
        <v>9.72999999999999E-2</v>
      </c>
      <c r="L125">
        <v>9.7600000000000006E-2</v>
      </c>
      <c r="M125">
        <v>0.27500000000000002</v>
      </c>
      <c r="O125">
        <v>0.12637200000000001</v>
      </c>
      <c r="P125">
        <v>0.11899</v>
      </c>
      <c r="Q125">
        <v>0.78127000000000002</v>
      </c>
      <c r="S125">
        <v>0.17207</v>
      </c>
      <c r="T125">
        <v>0.17413999999999999</v>
      </c>
      <c r="U125">
        <v>0.41816999999999999</v>
      </c>
      <c r="W125">
        <v>0.17634</v>
      </c>
      <c r="X125">
        <v>0.19007099999999999</v>
      </c>
      <c r="Y125">
        <v>0.58237000000000005</v>
      </c>
    </row>
    <row r="126" spans="3:25" x14ac:dyDescent="0.2">
      <c r="C126">
        <v>0.90436300000000003</v>
      </c>
      <c r="D126">
        <v>0.897895</v>
      </c>
      <c r="E126">
        <v>1.1306700000000001</v>
      </c>
      <c r="G126">
        <v>0.89619000000000004</v>
      </c>
      <c r="H126">
        <v>0.89034500000000005</v>
      </c>
      <c r="I126">
        <v>1.1319999999999999</v>
      </c>
      <c r="K126">
        <v>0.90265399999999996</v>
      </c>
      <c r="L126">
        <v>0.90031099999999997</v>
      </c>
      <c r="M126">
        <v>1.1222300000000001</v>
      </c>
      <c r="O126">
        <v>0.90712300000000001</v>
      </c>
      <c r="P126">
        <v>0.89958499999999997</v>
      </c>
      <c r="Q126">
        <v>1.1191</v>
      </c>
      <c r="S126">
        <v>0.886876</v>
      </c>
      <c r="T126">
        <v>0.87907999999999997</v>
      </c>
      <c r="U126">
        <v>1.13592</v>
      </c>
      <c r="W126">
        <v>0.88430299999999995</v>
      </c>
      <c r="X126">
        <v>0.87622100000000003</v>
      </c>
      <c r="Y126">
        <v>1.13215</v>
      </c>
    </row>
    <row r="127" spans="3:25" x14ac:dyDescent="0.2">
      <c r="C127">
        <v>1.1676500000000001</v>
      </c>
      <c r="D127">
        <v>1.1617299999999999</v>
      </c>
      <c r="E127">
        <v>1.7491300000000001</v>
      </c>
      <c r="G127">
        <v>1.2398400000000001</v>
      </c>
      <c r="H127">
        <v>1.22536</v>
      </c>
      <c r="I127">
        <v>2.0215999999999998</v>
      </c>
      <c r="K127">
        <v>1.37879</v>
      </c>
      <c r="L127">
        <v>1.3875500000000001</v>
      </c>
      <c r="M127">
        <v>1.31332</v>
      </c>
      <c r="O127">
        <v>1.45377</v>
      </c>
      <c r="P127">
        <v>1.4369799999999999</v>
      </c>
      <c r="Q127">
        <v>2.2320600000000002</v>
      </c>
      <c r="S127">
        <v>1.65448</v>
      </c>
      <c r="T127">
        <v>1.6523300000000001</v>
      </c>
      <c r="U127">
        <v>3.4559500000000001</v>
      </c>
      <c r="W127">
        <v>1.6569100000000001</v>
      </c>
      <c r="X127">
        <v>1.6523099999999999</v>
      </c>
      <c r="Y127">
        <v>5.0263400000000003</v>
      </c>
    </row>
    <row r="128" spans="3:25" x14ac:dyDescent="0.2">
      <c r="C128">
        <v>0.26328699999999999</v>
      </c>
      <c r="D128">
        <v>0.26383499999999999</v>
      </c>
      <c r="E128">
        <v>0.61846000000000001</v>
      </c>
      <c r="G128">
        <v>0.34365000000000001</v>
      </c>
      <c r="H128">
        <v>0.33501500000000001</v>
      </c>
      <c r="I128">
        <v>0.88959999999999995</v>
      </c>
      <c r="K128">
        <v>0.476136</v>
      </c>
      <c r="L128">
        <v>0.48723899999999998</v>
      </c>
      <c r="M128">
        <v>0.19109000000000001</v>
      </c>
      <c r="O128">
        <v>0.54664699999999999</v>
      </c>
      <c r="P128">
        <v>0.53739499999999996</v>
      </c>
      <c r="Q128">
        <v>1.1129599999999999</v>
      </c>
      <c r="S128">
        <v>0.76760399999999995</v>
      </c>
      <c r="T128">
        <v>0.77324999999999999</v>
      </c>
      <c r="U128">
        <v>2.32003</v>
      </c>
      <c r="W128">
        <v>0.77260700000000004</v>
      </c>
      <c r="X128">
        <v>0.77608900000000003</v>
      </c>
      <c r="Y128">
        <v>3.89419</v>
      </c>
    </row>
    <row r="129" spans="1:25" x14ac:dyDescent="0.2">
      <c r="C129">
        <v>0.87093100000000001</v>
      </c>
      <c r="D129">
        <v>0.86458999999999997</v>
      </c>
      <c r="E129">
        <v>1.06606</v>
      </c>
      <c r="G129">
        <v>0.88547200000000004</v>
      </c>
      <c r="H129">
        <v>0.880216</v>
      </c>
      <c r="I129">
        <v>1.0998699999999999</v>
      </c>
      <c r="K129">
        <v>0.91856199999999999</v>
      </c>
      <c r="L129">
        <v>0.91101900000000002</v>
      </c>
      <c r="M129">
        <v>1.1592800000000001</v>
      </c>
      <c r="O129">
        <v>0.90062900000000001</v>
      </c>
      <c r="P129">
        <v>0.89417000000000002</v>
      </c>
      <c r="Q129">
        <v>1.1232899999999999</v>
      </c>
      <c r="S129">
        <v>0.90464500000000003</v>
      </c>
      <c r="T129">
        <v>0.90248200000000001</v>
      </c>
      <c r="U129">
        <v>1.14886</v>
      </c>
      <c r="W129">
        <v>0.910632</v>
      </c>
      <c r="X129">
        <v>0.90242800000000001</v>
      </c>
      <c r="Y129">
        <v>1.14333</v>
      </c>
    </row>
    <row r="130" spans="1:25" x14ac:dyDescent="0.2">
      <c r="C130">
        <v>1.20434</v>
      </c>
      <c r="D130">
        <v>1.22268</v>
      </c>
      <c r="E130">
        <v>1.8238000000000001</v>
      </c>
      <c r="G130">
        <v>0.97561600000000004</v>
      </c>
      <c r="H130">
        <v>0.97670100000000004</v>
      </c>
      <c r="I130">
        <v>1.3763700000000001</v>
      </c>
      <c r="K130">
        <v>1.43343</v>
      </c>
      <c r="L130">
        <v>1.40825</v>
      </c>
      <c r="M130">
        <v>2.20113</v>
      </c>
      <c r="O130">
        <v>1.55532</v>
      </c>
      <c r="P130">
        <v>1.5659000000000001</v>
      </c>
      <c r="Q130">
        <v>3.6933099999999999</v>
      </c>
      <c r="S130">
        <v>1.06212</v>
      </c>
      <c r="T130">
        <v>1.05162</v>
      </c>
      <c r="U130">
        <v>2.8182499999999999</v>
      </c>
      <c r="W130">
        <v>1.68089</v>
      </c>
      <c r="X130">
        <v>1.68547</v>
      </c>
      <c r="Y130">
        <v>6.3875599999999997</v>
      </c>
    </row>
    <row r="131" spans="1:25" x14ac:dyDescent="0.2">
      <c r="C131">
        <v>0.33340900000000001</v>
      </c>
      <c r="D131">
        <v>0.35809000000000002</v>
      </c>
      <c r="E131">
        <v>0.75773999999999997</v>
      </c>
      <c r="G131">
        <v>9.0144000000000002E-2</v>
      </c>
      <c r="H131">
        <v>9.6485000000000001E-2</v>
      </c>
      <c r="I131">
        <v>0.27650000000000002</v>
      </c>
      <c r="K131">
        <v>0.51486799999999999</v>
      </c>
      <c r="L131">
        <v>0.49723099999999998</v>
      </c>
      <c r="M131">
        <v>1.0418499999999999</v>
      </c>
      <c r="O131">
        <v>0.65469100000000002</v>
      </c>
      <c r="P131">
        <v>0.67173000000000005</v>
      </c>
      <c r="Q131">
        <v>2.57002</v>
      </c>
      <c r="S131">
        <v>0.157475</v>
      </c>
      <c r="T131">
        <v>0.14913799999999999</v>
      </c>
      <c r="U131">
        <v>1.6693899999999999</v>
      </c>
      <c r="W131">
        <v>0.770258</v>
      </c>
      <c r="X131">
        <v>0.78304200000000002</v>
      </c>
      <c r="Y131">
        <v>5.2442299999999999</v>
      </c>
    </row>
    <row r="132" spans="1:25" x14ac:dyDescent="0.2">
      <c r="C132">
        <v>0.85650400000000004</v>
      </c>
      <c r="D132">
        <v>0.84897800000000001</v>
      </c>
      <c r="E132">
        <v>1.0629999999999999</v>
      </c>
      <c r="G132">
        <v>0.90815800000000002</v>
      </c>
      <c r="H132">
        <v>0.909806</v>
      </c>
      <c r="I132">
        <v>1.1266700000000001</v>
      </c>
      <c r="K132">
        <v>0.92402200000000001</v>
      </c>
      <c r="L132">
        <v>0.91842999999999997</v>
      </c>
      <c r="M132">
        <v>1.1838299999999999</v>
      </c>
      <c r="O132">
        <v>0.90748499999999999</v>
      </c>
      <c r="P132">
        <v>0.90222000000000002</v>
      </c>
      <c r="Q132">
        <v>1.1442699999999999</v>
      </c>
      <c r="S132">
        <v>0.902501</v>
      </c>
      <c r="T132">
        <v>0.89728399999999997</v>
      </c>
      <c r="U132">
        <v>1.1030199999999999</v>
      </c>
      <c r="W132">
        <v>0.88235200000000003</v>
      </c>
      <c r="X132">
        <v>0.87642399999999998</v>
      </c>
      <c r="Y132">
        <v>1.07134</v>
      </c>
    </row>
    <row r="133" spans="1:25" x14ac:dyDescent="0.2">
      <c r="C133">
        <v>1.15073</v>
      </c>
      <c r="D133">
        <v>1.1491400000000001</v>
      </c>
      <c r="E133">
        <v>2.9909300000000001</v>
      </c>
      <c r="G133">
        <v>1.2994300000000001</v>
      </c>
      <c r="H133">
        <v>1.29315</v>
      </c>
      <c r="I133">
        <v>2.2583099999999998</v>
      </c>
      <c r="K133">
        <v>1.4493199999999999</v>
      </c>
      <c r="L133">
        <v>1.4559</v>
      </c>
      <c r="M133">
        <v>2.6216499999999998</v>
      </c>
      <c r="O133">
        <v>1.49664</v>
      </c>
      <c r="P133">
        <v>1.54152</v>
      </c>
      <c r="Q133">
        <v>1.8335300000000001</v>
      </c>
      <c r="S133">
        <v>1.6412</v>
      </c>
      <c r="T133">
        <v>1.64361</v>
      </c>
      <c r="U133">
        <v>4.6920500000000001</v>
      </c>
      <c r="W133">
        <v>1.6164099999999999</v>
      </c>
      <c r="X133">
        <v>1.61025</v>
      </c>
      <c r="Y133">
        <v>2.62737</v>
      </c>
    </row>
    <row r="134" spans="1:25" x14ac:dyDescent="0.2">
      <c r="C134">
        <v>0.29422599999999999</v>
      </c>
      <c r="D134">
        <v>0.30016199999999998</v>
      </c>
      <c r="E134">
        <v>1.9279299999999999</v>
      </c>
      <c r="G134">
        <v>0.39127200000000001</v>
      </c>
      <c r="H134">
        <v>0.38334400000000002</v>
      </c>
      <c r="I134">
        <v>1.13164</v>
      </c>
      <c r="K134">
        <v>0.52529800000000004</v>
      </c>
      <c r="L134">
        <v>0.53747</v>
      </c>
      <c r="M134">
        <v>1.4378200000000001</v>
      </c>
      <c r="O134">
        <v>0.58915499999999998</v>
      </c>
      <c r="P134">
        <v>0.63929999999999998</v>
      </c>
      <c r="Q134">
        <v>0.68925999999999998</v>
      </c>
      <c r="S134">
        <v>0.73869899999999999</v>
      </c>
      <c r="T134">
        <v>0.74632600000000004</v>
      </c>
      <c r="U134">
        <v>3.5890300000000002</v>
      </c>
      <c r="W134">
        <v>0.73405799999999999</v>
      </c>
      <c r="X134">
        <v>0.73382599999999998</v>
      </c>
      <c r="Y134">
        <v>1.55603</v>
      </c>
    </row>
    <row r="135" spans="1:25" x14ac:dyDescent="0.2">
      <c r="C135">
        <v>0.89506399999999997</v>
      </c>
      <c r="D135">
        <v>0.88954</v>
      </c>
      <c r="E135">
        <v>1.1126499999999999</v>
      </c>
      <c r="G135">
        <v>0.88581399999999999</v>
      </c>
      <c r="H135">
        <v>0.879027</v>
      </c>
      <c r="I135">
        <v>1.11985</v>
      </c>
      <c r="K135">
        <v>0.91685799999999995</v>
      </c>
      <c r="L135">
        <v>0.913829</v>
      </c>
      <c r="M135">
        <v>1.1090899999999999</v>
      </c>
      <c r="O135">
        <v>0.89968499999999996</v>
      </c>
      <c r="P135">
        <v>0.89239299999999999</v>
      </c>
      <c r="Q135">
        <v>1.0817699999999999</v>
      </c>
      <c r="S135">
        <v>0.90568700000000002</v>
      </c>
      <c r="T135">
        <v>0.90150799999999998</v>
      </c>
      <c r="U135">
        <v>1.1781299999999999</v>
      </c>
      <c r="W135">
        <v>0.884297</v>
      </c>
      <c r="X135">
        <v>0.87706499999999998</v>
      </c>
      <c r="Y135">
        <v>1.09423</v>
      </c>
    </row>
    <row r="136" spans="1:25" x14ac:dyDescent="0.2">
      <c r="C136">
        <v>1.1930099999999999</v>
      </c>
      <c r="D136">
        <v>1.18574</v>
      </c>
      <c r="E136">
        <v>3.1878299999999999</v>
      </c>
      <c r="G136">
        <v>1.3031699999999999</v>
      </c>
      <c r="H136">
        <v>1.3010900000000001</v>
      </c>
      <c r="I136">
        <v>1.3337000000000001</v>
      </c>
      <c r="K136">
        <v>1.41275</v>
      </c>
      <c r="L136">
        <v>1.4046099999999999</v>
      </c>
      <c r="M136">
        <v>3.3212000000000002</v>
      </c>
      <c r="O136">
        <v>1.48081</v>
      </c>
      <c r="P136">
        <v>1.4723999999999999</v>
      </c>
      <c r="Q136">
        <v>3.8603800000000001</v>
      </c>
      <c r="S136">
        <v>1.7172700000000001</v>
      </c>
      <c r="T136">
        <v>1.73783</v>
      </c>
      <c r="U136">
        <v>4.0250399999999997</v>
      </c>
      <c r="W136">
        <v>1.82942</v>
      </c>
      <c r="X136">
        <v>1.8950899999999999</v>
      </c>
      <c r="Y136">
        <v>5.5239200000000004</v>
      </c>
    </row>
    <row r="137" spans="1:25" x14ac:dyDescent="0.2">
      <c r="C137">
        <v>0.29794599999999999</v>
      </c>
      <c r="D137">
        <v>0.29620000000000002</v>
      </c>
      <c r="E137">
        <v>2.07518</v>
      </c>
      <c r="G137">
        <v>0.417356</v>
      </c>
      <c r="H137">
        <v>0.42206300000000002</v>
      </c>
      <c r="I137">
        <v>0.21385000000000001</v>
      </c>
      <c r="K137">
        <v>0.495892</v>
      </c>
      <c r="L137">
        <v>0.49078100000000002</v>
      </c>
      <c r="M137">
        <v>2.21211</v>
      </c>
      <c r="O137">
        <v>0.581125</v>
      </c>
      <c r="P137">
        <v>0.58000700000000005</v>
      </c>
      <c r="Q137">
        <v>2.77861</v>
      </c>
      <c r="S137">
        <v>0.81158300000000005</v>
      </c>
      <c r="T137">
        <v>0.83632200000000001</v>
      </c>
      <c r="U137">
        <v>2.8469099999999998</v>
      </c>
      <c r="W137">
        <v>0.94512300000000005</v>
      </c>
      <c r="X137">
        <v>1.018025</v>
      </c>
      <c r="Y137">
        <v>4.4296899999999999</v>
      </c>
    </row>
    <row r="138" spans="1:25" x14ac:dyDescent="0.2">
      <c r="B138" t="s">
        <v>6</v>
      </c>
      <c r="C138" t="s">
        <v>7</v>
      </c>
      <c r="D138" t="s">
        <v>7</v>
      </c>
      <c r="E138" t="s">
        <v>7</v>
      </c>
      <c r="F138" t="s">
        <v>6</v>
      </c>
      <c r="G138" t="s">
        <v>7</v>
      </c>
      <c r="H138" t="s">
        <v>7</v>
      </c>
      <c r="I138" t="s">
        <v>7</v>
      </c>
      <c r="J138" t="s">
        <v>6</v>
      </c>
      <c r="K138" t="s">
        <v>7</v>
      </c>
      <c r="L138" t="s">
        <v>7</v>
      </c>
      <c r="M138" t="s">
        <v>7</v>
      </c>
      <c r="N138" t="s">
        <v>6</v>
      </c>
      <c r="O138" t="s">
        <v>7</v>
      </c>
      <c r="P138" t="s">
        <v>7</v>
      </c>
      <c r="Q138" t="s">
        <v>7</v>
      </c>
      <c r="R138" t="s">
        <v>6</v>
      </c>
      <c r="S138" t="s">
        <v>7</v>
      </c>
      <c r="T138" t="s">
        <v>7</v>
      </c>
      <c r="U138" t="s">
        <v>7</v>
      </c>
      <c r="V138" t="s">
        <v>6</v>
      </c>
      <c r="W138" t="s">
        <v>7</v>
      </c>
      <c r="X138" t="s">
        <v>7</v>
      </c>
      <c r="Y138" t="s">
        <v>7</v>
      </c>
    </row>
    <row r="139" spans="1:25" x14ac:dyDescent="0.2">
      <c r="A139" t="s">
        <v>31</v>
      </c>
      <c r="B139">
        <v>25.5</v>
      </c>
      <c r="C139">
        <f>AVERAGE(C86,C83,C80,C89,C92,C95,C98,C101,C104,C107,C110,C113,C116,C119,C122,C125,C128,C131,C134,C137)</f>
        <v>0.2493001</v>
      </c>
      <c r="D139">
        <f>AVERAGE(D86,D83,D80,D89,D92,D95,D98,D101,D104,D107,D110,D113,D116,D119,D122,D125,D128,D131,D134,D137)</f>
        <v>0.25637114999999999</v>
      </c>
      <c r="E139">
        <f>AVERAGE(E86,E83,E80,E89,E92,E95,E98,E101,E104,E107,E110,E113,E116,E119,E122,E125,E128,E131,E134,E137)</f>
        <v>0.67636925000000003</v>
      </c>
      <c r="F139">
        <v>25.5</v>
      </c>
      <c r="G139">
        <f>AVERAGE(G86,G83,G80,G89,G92,G95,G98,G101,G104,G107,G110,G113,G116,G119,G122,G125,G128,G131,G134,G137)</f>
        <v>0.33910435000000005</v>
      </c>
      <c r="H139">
        <f>AVERAGE(H86,H83,H80,H89,H92,H95,H98,H101,H104,H107,H110,H113,H116,H119,H122,H125,H128,H131,H134,H137)</f>
        <v>0.34478389999999998</v>
      </c>
      <c r="I139">
        <f>AVERAGE(I86,I83,I80,I89,I92,I95,I98,I101,I104,I107,I110,I113,I116,I119,I122,I125,I128,I131,I134,I137)</f>
        <v>0.95315455000000004</v>
      </c>
      <c r="J139">
        <v>25.5</v>
      </c>
      <c r="K139">
        <f>AVERAGE(K86,K83,K80,K89,K92,K95,K98,K101,K104,K107,K110,K113,K116,K119,K122,K125,K128,K131,K134,K137)</f>
        <v>0.41422639999999999</v>
      </c>
      <c r="L139">
        <f>AVERAGE(L86,L83,L80,L89,L92,L95,L98,L101,L104,L107,L110,L113,L116,L119,L122,L125,L128,L131,L134,L137)</f>
        <v>0.42297399999999996</v>
      </c>
      <c r="M139">
        <f>AVERAGE(M86,M83,M80,M89,M92,M95,M98,M101,M104,M107,M110,M113,M116,M119,M122,M125,M128,M131,M134,M137)</f>
        <v>1.0183267999999999</v>
      </c>
      <c r="N139">
        <v>25.5</v>
      </c>
      <c r="O139">
        <f>AVERAGE(O86,O83,O80,O89,O92,O95,O98,O101,O104,O107,O110,O113,O116,O119,O122,O125,O128,O131,O134,O137)</f>
        <v>0.51165079999999996</v>
      </c>
      <c r="P139">
        <f>AVERAGE(P86,P83,P80,P89,P92,P95,P98,P101,P104,P107,P110,P113,P116,P119,P122,P125,P128,P131,P134,P137)</f>
        <v>0.52618430000000005</v>
      </c>
      <c r="Q139">
        <f>AVERAGE(Q86,Q83,Q80,Q89,Q92,Q95,Q98,Q101,Q104,Q107,Q110,Q113,Q116,Q119,Q122,Q125,Q128,Q131,Q134,Q137)</f>
        <v>1.4140501500000002</v>
      </c>
      <c r="R139">
        <v>25.5</v>
      </c>
      <c r="S139">
        <f>AVERAGE(S86,S83,S80,S89,S92,S95,S98,S101,S104,S107,S110,S113,S116,S119,S122,S125,S128,S131,S134,S137)</f>
        <v>0.66362034999999997</v>
      </c>
      <c r="T139">
        <f>AVERAGE(T86,T83,T80,T89,T92,T95,T98,T101,T104,T107,T110,T113,T116,T119,T122,T125,T128,T131,T134,T137)</f>
        <v>0.67398614999999995</v>
      </c>
      <c r="U139">
        <f>AVERAGE(U86,U83,U80,U89,U92,U95,U98,U101,U104,U107,U110,U113,U116,U119,U122,U125,U128,U131,U134,U137)</f>
        <v>2.1369739999999999</v>
      </c>
      <c r="V139">
        <v>25.5</v>
      </c>
      <c r="W139">
        <f>AVERAGE(W86,W83,W80,W89,W92,W95,W98,W101,W104,W107,W110,W113,W116,W119,W122,W125,W128,W131,W134,W137)</f>
        <v>0.81275439999999999</v>
      </c>
      <c r="X139">
        <f>AVERAGE(X86,X83,X80,X89,X92,X95,X98,X101,X104,X107,X110,X113,X116,X119,X122,X125,X128,X131,X134,X137)</f>
        <v>0.82496205000000011</v>
      </c>
      <c r="Y139">
        <f>AVERAGE(Y86,Y83,Y80,Y89,Y92,Y95,Y98,Y101,Y104,Y107,Y110,Y113,Y116,Y119,Y122,Y125,Y128,Y131,Y134,Y137)</f>
        <v>2.5090934999999996</v>
      </c>
    </row>
    <row r="140" spans="1:25" x14ac:dyDescent="0.2">
      <c r="A140" t="s">
        <v>33</v>
      </c>
      <c r="C140">
        <f>STDEV(C86,C83,C80,C89,C92,C95,C98,C101,C104,C107,C110,C113,C116,C119,C122,C125,C128,C131,C134,C137)/SQRT(COUNT(C86,C83,C80,C89,C92,C95,C98,C101,C104,C107,C110,C113,C116,C119,C122,C125,C128,C131,C134,C137))</f>
        <v>2.2718119564730025E-2</v>
      </c>
      <c r="D140">
        <f>STDEV(D86,D83,D80,D89,D92,D95,D98,D101,D104,D107,D110,D113,D116,D119,D122,D125,D128,D131,D134,D137)/SQRT(COUNT(D86,D83,D80,D89,D92,D95,D98,D101,D104,D107,D110,D113,D116,D119,D122,D125,D128,D131,D134,D137))</f>
        <v>2.3896978459659868E-2</v>
      </c>
      <c r="E140">
        <f>STDEV(E86,E83,E80,E89,E92,E95,E98,E101,E104,E107,E110,E113,E116,E119,E122,E125,E128,E131,E134,E137)/SQRT(COUNT(E86,E83,E80,E89,E92,E95,E98,E101,E104,E107,E110,E113,E116,E119,E122,E125,E128,E131,E134,E137))</f>
        <v>0.13112947337483855</v>
      </c>
      <c r="G140">
        <f>STDEV(G86,G83,G80,G89,G92,G95,G98,G101,G104,G107,G110,G113,G116,G119,G122,G125,G128,G131,G134,G137)/SQRT(COUNT(G86,G83,G80,G89,G92,G95,G98,G101,G104,G107,G110,G113,G116,G119,G122,G125,G128,G131,G134,G137))</f>
        <v>2.5539702684383547E-2</v>
      </c>
      <c r="H140">
        <f>STDEV(H86,H83,H80,H89,H92,H95,H98,H101,H104,H107,H110,H113,H116,H119,H122,H125,H128,H131,H134,H137)/SQRT(COUNT(H86,H83,H80,H89,H92,H95,H98,H101,H104,H107,H110,H113,H116,H119,H122,H125,H128,H131,H134,H137))</f>
        <v>2.6371988441177122E-2</v>
      </c>
      <c r="I140">
        <f>STDEV(I86,I83,I80,I89,I92,I95,I98,I101,I104,I107,I110,I113,I116,I119,I122,I125,I128,I131,I134,I137)/SQRT(COUNT(I86,I83,I80,I89,I92,I95,I98,I101,I104,I107,I110,I113,I116,I119,I122,I125,I128,I131,I134,I137))</f>
        <v>0.19094597101510805</v>
      </c>
      <c r="K140">
        <f>STDEV(K86,K83,K80,K89,K92,K95,K98,K101,K104,K107,K110,K113,K116,K119,K122,K125,K128,K131,K134,K137)/SQRT(COUNT(K86,K83,K80,K89,K92,K95,K98,K101,K104,K107,K110,K113,K116,K119,K122,K125,K128,K131,K134,K137))</f>
        <v>3.7824334549710452E-2</v>
      </c>
      <c r="L140">
        <f>STDEV(L86,L83,L80,L89,L92,L95,L98,L101,L104,L107,L110,L113,L116,L119,L122,L125,L128,L131,L134,L137)/SQRT(COUNT(L86,L83,L80,L89,L92,L95,L98,L101,L104,L107,L110,L113,L116,L119,L122,L125,L128,L131,L134,L137))</f>
        <v>3.8818596501853153E-2</v>
      </c>
      <c r="M140">
        <f>STDEV(M86,M83,M80,M89,M92,M95,M98,M101,M104,M107,M110,M113,M116,M119,M122,M125,M128,M131,M134,M137)/SQRT(COUNT(M86,M83,M80,M89,M92,M95,M98,M101,M104,M107,M110,M113,M116,M119,M122,M125,M128,M131,M134,M137))</f>
        <v>0.17848761702232577</v>
      </c>
      <c r="O140">
        <f>STDEV(O86,O83,O80,O89,O92,O95,O98,O101,O104,O107,O110,O113,O116,O119,O122,O125,O128,O131,O134,O137)/SQRT(COUNT(O86,O83,O80,O89,O92,O95,O98,O101,O104,O107,O110,O113,O116,O119,O122,O125,O128,O131,O134,O137))</f>
        <v>4.590550873981309E-2</v>
      </c>
      <c r="P140">
        <f>STDEV(P86,P83,P80,P89,P92,P95,P98,P101,P104,P107,P110,P113,P116,P119,P122,P125,P128,P131,P134,P137)/SQRT(COUNT(P86,P83,P80,P89,P92,P95,P98,P101,P104,P107,P110,P113,P116,P119,P122,P125,P128,P131,P134,P137))</f>
        <v>4.7190090027635148E-2</v>
      </c>
      <c r="Q140">
        <f>STDEV(Q86,Q83,Q80,Q89,Q92,Q95,Q98,Q101,Q104,Q107,Q110,Q113,Q116,Q119,Q122,Q125,Q128,Q131,Q134,Q137)/SQRT(COUNT(Q86,Q83,Q80,Q89,Q92,Q95,Q98,Q101,Q104,Q107,Q110,Q113,Q116,Q119,Q122,Q125,Q128,Q131,Q134,Q137))</f>
        <v>0.2016084770031582</v>
      </c>
      <c r="S140">
        <f>STDEV(S86,S83,S80,S89,S92,S95,S98,S101,S104,S107,S110,S113,S116,S119,S122,S125,S128,S131,S134,S137)/SQRT(COUNT(S86,S83,S80,S89,S92,S95,S98,S101,S104,S107,S110,S113,S116,S119,S122,S125,S128,S131,S134,S137))</f>
        <v>5.282935720069188E-2</v>
      </c>
      <c r="T140">
        <f>STDEV(T86,T83,T80,T89,T92,T95,T98,T101,T104,T107,T110,T113,T116,T119,T122,T125,T128,T131,T134,T137)/SQRT(COUNT(T86,T83,T80,T89,T92,T95,T98,T101,T104,T107,T110,T113,T116,T119,T122,T125,T128,T131,T134,T137))</f>
        <v>5.4624676026416158E-2</v>
      </c>
      <c r="U140">
        <f>STDEV(U86,U83,U80,U89,U92,U95,U98,U101,U104,U107,U110,U113,U116,U119,U122,U125,U128,U131,U134,U137)/SQRT(COUNT(U86,U83,U80,U89,U92,U95,U98,U101,U104,U107,U110,U113,U116,U119,U122,U125,U128,U131,U134,U137))</f>
        <v>0.30023111395653007</v>
      </c>
      <c r="W140">
        <f>STDEV(W86,W83,W80,W89,W92,W95,W98,W101,W104,W107,W110,W113,W116,W119,W122,W125,W128,W131,W134,W137)/SQRT(COUNT(W86,W83,W80,W89,W92,W95,W98,W101,W104,W107,W110,W113,W116,W119,W122,W125,W128,W131,W134,W137))</f>
        <v>4.2685576756792215E-2</v>
      </c>
      <c r="X140">
        <f>STDEV(X86,X83,X80,X89,X92,X95,X98,X101,X104,X107,X110,X113,X116,X119,X122,X125,X128,X131,X134,X137)/SQRT(COUNT(X86,X83,X80,X89,X92,X95,X98,X101,X104,X107,X110,X113,X116,X119,X122,X125,X128,X131,X134,X137))</f>
        <v>4.5016671733660793E-2</v>
      </c>
      <c r="Y140">
        <f>STDEV(Y86,Y83,Y80,Y89,Y92,Y95,Y98,Y101,Y104,Y107,Y110,Y113,Y116,Y119,Y122,Y125,Y128,Y131,Y134,Y137)/SQRT(COUNT(Y86,Y83,Y80,Y89,Y92,Y95,Y98,Y101,Y104,Y107,Y110,Y113,Y116,Y119,Y122,Y125,Y128,Y131,Y134,Y137))</f>
        <v>0.33047892221367642</v>
      </c>
    </row>
    <row r="142" spans="1:25" x14ac:dyDescent="0.2">
      <c r="B142" t="s">
        <v>23</v>
      </c>
      <c r="C142">
        <f>C139*10^-20</f>
        <v>2.493001E-21</v>
      </c>
      <c r="D142">
        <f>D139*10^-20</f>
        <v>2.5637114999999997E-21</v>
      </c>
      <c r="E142">
        <f>E139*10^-20</f>
        <v>6.7636924999999999E-21</v>
      </c>
      <c r="F142" t="s">
        <v>23</v>
      </c>
      <c r="G142">
        <f>G139*10^-20</f>
        <v>3.3910435000000005E-21</v>
      </c>
      <c r="H142">
        <f>H139*10^-20</f>
        <v>3.4478389999999996E-21</v>
      </c>
      <c r="I142">
        <f>I139*10^-20</f>
        <v>9.5315455000000001E-21</v>
      </c>
      <c r="J142" t="s">
        <v>23</v>
      </c>
      <c r="K142">
        <f>K139*10^-20</f>
        <v>4.1422639999999994E-21</v>
      </c>
      <c r="L142">
        <f>L139*10^-20</f>
        <v>4.2297399999999992E-21</v>
      </c>
      <c r="M142">
        <f>M139*10^-20</f>
        <v>1.0183267999999998E-20</v>
      </c>
      <c r="N142" t="s">
        <v>23</v>
      </c>
      <c r="O142">
        <f>O139*10^-20</f>
        <v>5.116507999999999E-21</v>
      </c>
      <c r="P142">
        <f>P139*10^-20</f>
        <v>5.2618429999999999E-21</v>
      </c>
      <c r="Q142">
        <f>Q139*10^-20</f>
        <v>1.4140501500000003E-20</v>
      </c>
      <c r="R142" t="s">
        <v>23</v>
      </c>
      <c r="S142">
        <f>S139*10^-20</f>
        <v>6.6362034999999993E-21</v>
      </c>
      <c r="T142">
        <f>T139*10^-20</f>
        <v>6.7398614999999994E-21</v>
      </c>
      <c r="U142">
        <f>U139*10^-20</f>
        <v>2.1369739999999997E-20</v>
      </c>
      <c r="V142" t="s">
        <v>23</v>
      </c>
      <c r="W142">
        <f>W139*10^-20</f>
        <v>8.1275439999999998E-21</v>
      </c>
      <c r="X142">
        <f>X139*10^-20</f>
        <v>8.2496205000000003E-21</v>
      </c>
      <c r="Y142">
        <f>Y139*10^-20</f>
        <v>2.5090934999999995E-20</v>
      </c>
    </row>
    <row r="145" spans="2:10" x14ac:dyDescent="0.2">
      <c r="B145" t="s">
        <v>21</v>
      </c>
      <c r="C145">
        <v>20283095</v>
      </c>
      <c r="D145" t="s">
        <v>9</v>
      </c>
    </row>
    <row r="146" spans="2:10" x14ac:dyDescent="0.2">
      <c r="C146">
        <f>C145/(10^3)</f>
        <v>20283.095000000001</v>
      </c>
      <c r="D146" t="s">
        <v>10</v>
      </c>
    </row>
    <row r="147" spans="2:10" x14ac:dyDescent="0.2">
      <c r="E147" t="s">
        <v>31</v>
      </c>
      <c r="H147" t="s">
        <v>32</v>
      </c>
    </row>
    <row r="148" spans="2:10" x14ac:dyDescent="0.2">
      <c r="B148" t="s">
        <v>22</v>
      </c>
      <c r="C148" t="s">
        <v>11</v>
      </c>
      <c r="D148" t="s">
        <v>12</v>
      </c>
      <c r="E148" t="s">
        <v>16</v>
      </c>
      <c r="F148" t="s">
        <v>19</v>
      </c>
      <c r="G148" t="s">
        <v>18</v>
      </c>
    </row>
    <row r="149" spans="2:10" x14ac:dyDescent="0.2">
      <c r="B149">
        <v>2</v>
      </c>
      <c r="C149">
        <f t="shared" ref="C149:C156" si="0">B149*1000/$C$146</f>
        <v>9.8604281052768319E-2</v>
      </c>
      <c r="D149">
        <f t="shared" ref="D149:D156" si="1">C149/(10^-27)/(10^6)</f>
        <v>9.8604281052768322E+19</v>
      </c>
      <c r="E149">
        <v>1.6251550000000024E-2</v>
      </c>
      <c r="F149">
        <v>1.6589599999999996E-2</v>
      </c>
      <c r="G149">
        <v>4.2063349999999985E-2</v>
      </c>
    </row>
    <row r="150" spans="2:10" x14ac:dyDescent="0.2">
      <c r="B150">
        <v>4</v>
      </c>
      <c r="C150">
        <f t="shared" si="0"/>
        <v>0.19720856210553664</v>
      </c>
      <c r="D150">
        <f t="shared" si="1"/>
        <v>1.9720856210553664E+20</v>
      </c>
      <c r="E150">
        <v>5.0515900000000016E-2</v>
      </c>
      <c r="F150">
        <v>5.2460350000000003E-2</v>
      </c>
      <c r="G150">
        <v>0.20984134999999998</v>
      </c>
    </row>
    <row r="151" spans="2:10" x14ac:dyDescent="0.2">
      <c r="B151">
        <v>6</v>
      </c>
      <c r="C151">
        <f t="shared" si="0"/>
        <v>0.29581284315830497</v>
      </c>
      <c r="D151">
        <f t="shared" si="1"/>
        <v>2.9581284315830498E+20</v>
      </c>
      <c r="E151">
        <v>0.11275855000000001</v>
      </c>
      <c r="F151">
        <v>0.11427425000000002</v>
      </c>
      <c r="G151">
        <v>0.27728074999999991</v>
      </c>
    </row>
    <row r="152" spans="2:10" x14ac:dyDescent="0.2">
      <c r="B152">
        <v>8</v>
      </c>
      <c r="C152">
        <f t="shared" si="0"/>
        <v>0.39441712421107328</v>
      </c>
      <c r="D152">
        <f t="shared" si="1"/>
        <v>3.9441712421107329E+20</v>
      </c>
      <c r="E152">
        <v>0.18894875000000003</v>
      </c>
      <c r="F152">
        <v>0.18896220000000002</v>
      </c>
      <c r="G152">
        <v>0.51861140000000006</v>
      </c>
    </row>
    <row r="153" spans="2:10" x14ac:dyDescent="0.2">
      <c r="B153">
        <v>10</v>
      </c>
      <c r="C153">
        <f t="shared" si="0"/>
        <v>0.49302140526384158</v>
      </c>
      <c r="D153">
        <f t="shared" si="1"/>
        <v>4.9302140526384153E+20</v>
      </c>
      <c r="E153">
        <v>0.2493001</v>
      </c>
      <c r="F153">
        <v>0.25637114999999999</v>
      </c>
      <c r="G153">
        <v>0.67636925000000003</v>
      </c>
    </row>
    <row r="154" spans="2:10" x14ac:dyDescent="0.2">
      <c r="B154">
        <v>12</v>
      </c>
      <c r="C154">
        <f t="shared" si="0"/>
        <v>0.59162568631660994</v>
      </c>
      <c r="D154">
        <f t="shared" si="1"/>
        <v>5.9162568631660996E+20</v>
      </c>
      <c r="E154">
        <v>0.33910435000000005</v>
      </c>
      <c r="F154">
        <v>0.34478389999999998</v>
      </c>
      <c r="G154">
        <v>0.95315455000000004</v>
      </c>
    </row>
    <row r="155" spans="2:10" x14ac:dyDescent="0.2">
      <c r="B155">
        <v>14</v>
      </c>
      <c r="C155">
        <f t="shared" si="0"/>
        <v>0.69022996736937825</v>
      </c>
      <c r="D155">
        <f t="shared" si="1"/>
        <v>6.902299673693782E+20</v>
      </c>
      <c r="E155">
        <v>0.41422639999999999</v>
      </c>
      <c r="F155">
        <v>0.42297399999999996</v>
      </c>
      <c r="G155">
        <v>1.0183267999999999</v>
      </c>
    </row>
    <row r="156" spans="2:10" x14ac:dyDescent="0.2">
      <c r="B156">
        <v>16</v>
      </c>
      <c r="C156">
        <f t="shared" si="0"/>
        <v>0.78883424842214656</v>
      </c>
      <c r="D156">
        <f t="shared" si="1"/>
        <v>7.8883424842214657E+20</v>
      </c>
      <c r="E156">
        <v>0.51165079999999996</v>
      </c>
      <c r="F156">
        <v>0.52618430000000005</v>
      </c>
      <c r="G156">
        <v>1.4140501500000002</v>
      </c>
    </row>
    <row r="157" spans="2:10" x14ac:dyDescent="0.2">
      <c r="B157">
        <v>18</v>
      </c>
      <c r="C157">
        <f t="shared" ref="C157:C158" si="2">B157*1000/$C$146</f>
        <v>0.88743852947491486</v>
      </c>
      <c r="D157">
        <f t="shared" ref="D157:D158" si="3">C157/(10^-27)/(10^6)</f>
        <v>8.8743852947491481E+20</v>
      </c>
      <c r="E157">
        <v>0.66362034999999997</v>
      </c>
      <c r="F157">
        <v>0.67398614999999995</v>
      </c>
      <c r="G157">
        <v>2.1369739999999999</v>
      </c>
    </row>
    <row r="158" spans="2:10" x14ac:dyDescent="0.2">
      <c r="B158">
        <v>20</v>
      </c>
      <c r="C158">
        <f t="shared" si="2"/>
        <v>0.98604281052768317</v>
      </c>
      <c r="D158">
        <f t="shared" si="3"/>
        <v>9.8604281052768305E+20</v>
      </c>
      <c r="E158">
        <v>0.81275439999999999</v>
      </c>
      <c r="F158">
        <v>0.82496205000000011</v>
      </c>
      <c r="G158">
        <v>2.5090934999999996</v>
      </c>
    </row>
    <row r="160" spans="2:10" x14ac:dyDescent="0.2">
      <c r="D160">
        <v>9.8604281052768322E+19</v>
      </c>
      <c r="E160">
        <f t="shared" ref="E160:J160" si="4">E149*(10^-20)</f>
        <v>1.6251550000000024E-22</v>
      </c>
      <c r="F160">
        <f t="shared" si="4"/>
        <v>1.6589599999999995E-22</v>
      </c>
      <c r="G160">
        <f t="shared" si="4"/>
        <v>4.2063349999999983E-22</v>
      </c>
      <c r="H160">
        <f t="shared" si="4"/>
        <v>0</v>
      </c>
      <c r="I160">
        <f t="shared" si="4"/>
        <v>0</v>
      </c>
      <c r="J160">
        <f t="shared" si="4"/>
        <v>0</v>
      </c>
    </row>
    <row r="161" spans="2:10" x14ac:dyDescent="0.2">
      <c r="D161">
        <v>1.9720856210553664E+20</v>
      </c>
      <c r="E161">
        <f t="shared" ref="E161:J167" si="5">E150*(10^-20)</f>
        <v>5.0515900000000014E-22</v>
      </c>
      <c r="F161">
        <f t="shared" si="5"/>
        <v>5.2460350000000001E-22</v>
      </c>
      <c r="G161">
        <f t="shared" si="5"/>
        <v>2.0984134999999996E-21</v>
      </c>
      <c r="H161">
        <f t="shared" si="5"/>
        <v>0</v>
      </c>
      <c r="I161">
        <f t="shared" si="5"/>
        <v>0</v>
      </c>
      <c r="J161">
        <f t="shared" si="5"/>
        <v>0</v>
      </c>
    </row>
    <row r="162" spans="2:10" x14ac:dyDescent="0.2">
      <c r="D162">
        <v>2.9581284315830498E+20</v>
      </c>
      <c r="E162">
        <f t="shared" si="5"/>
        <v>1.1275855E-21</v>
      </c>
      <c r="F162">
        <f t="shared" si="5"/>
        <v>1.1427425000000002E-21</v>
      </c>
      <c r="G162">
        <f t="shared" si="5"/>
        <v>2.7728074999999988E-21</v>
      </c>
      <c r="H162">
        <f t="shared" si="5"/>
        <v>0</v>
      </c>
      <c r="I162">
        <f t="shared" si="5"/>
        <v>0</v>
      </c>
      <c r="J162">
        <f t="shared" si="5"/>
        <v>0</v>
      </c>
    </row>
    <row r="163" spans="2:10" x14ac:dyDescent="0.2">
      <c r="D163">
        <v>3.9441712421107329E+20</v>
      </c>
      <c r="E163">
        <f t="shared" si="5"/>
        <v>1.8894875000000002E-21</v>
      </c>
      <c r="F163">
        <f t="shared" si="5"/>
        <v>1.8896220000000001E-21</v>
      </c>
      <c r="G163">
        <f t="shared" si="5"/>
        <v>5.1861140000000006E-21</v>
      </c>
      <c r="H163">
        <f>H152*(10^-20)</f>
        <v>0</v>
      </c>
      <c r="I163">
        <f>I152*(10^-20)</f>
        <v>0</v>
      </c>
      <c r="J163">
        <f>J152*(10^-20)</f>
        <v>0</v>
      </c>
    </row>
    <row r="164" spans="2:10" x14ac:dyDescent="0.2">
      <c r="D164">
        <v>4.9302140526384153E+20</v>
      </c>
      <c r="E164">
        <f>E153*(10^-20)</f>
        <v>2.493001E-21</v>
      </c>
      <c r="F164">
        <f>F153*(10^-20)</f>
        <v>2.5637114999999997E-21</v>
      </c>
      <c r="G164">
        <f>G153*(10^-20)</f>
        <v>6.7636924999999999E-21</v>
      </c>
      <c r="H164">
        <f t="shared" si="5"/>
        <v>0</v>
      </c>
      <c r="I164">
        <f t="shared" si="5"/>
        <v>0</v>
      </c>
      <c r="J164">
        <f t="shared" si="5"/>
        <v>0</v>
      </c>
    </row>
    <row r="165" spans="2:10" x14ac:dyDescent="0.2">
      <c r="D165">
        <v>5.9162568631660996E+20</v>
      </c>
      <c r="E165">
        <f t="shared" si="5"/>
        <v>3.3910435000000005E-21</v>
      </c>
      <c r="F165">
        <f t="shared" si="5"/>
        <v>3.4478389999999996E-21</v>
      </c>
      <c r="G165">
        <f t="shared" si="5"/>
        <v>9.5315455000000001E-21</v>
      </c>
      <c r="H165">
        <f t="shared" si="5"/>
        <v>0</v>
      </c>
      <c r="I165">
        <f t="shared" si="5"/>
        <v>0</v>
      </c>
      <c r="J165">
        <f t="shared" si="5"/>
        <v>0</v>
      </c>
    </row>
    <row r="166" spans="2:10" x14ac:dyDescent="0.2">
      <c r="D166">
        <v>6.902299673693782E+20</v>
      </c>
      <c r="E166">
        <f t="shared" si="5"/>
        <v>4.1422639999999994E-21</v>
      </c>
      <c r="F166">
        <f t="shared" si="5"/>
        <v>4.2297399999999992E-21</v>
      </c>
      <c r="G166">
        <f t="shared" si="5"/>
        <v>1.0183267999999998E-20</v>
      </c>
      <c r="H166">
        <f t="shared" si="5"/>
        <v>0</v>
      </c>
      <c r="I166">
        <f t="shared" si="5"/>
        <v>0</v>
      </c>
      <c r="J166">
        <f t="shared" si="5"/>
        <v>0</v>
      </c>
    </row>
    <row r="167" spans="2:10" x14ac:dyDescent="0.2">
      <c r="D167">
        <v>7.8883424842214657E+20</v>
      </c>
      <c r="E167">
        <f t="shared" si="5"/>
        <v>5.116507999999999E-21</v>
      </c>
      <c r="F167">
        <f t="shared" si="5"/>
        <v>5.2618429999999999E-21</v>
      </c>
      <c r="G167">
        <f t="shared" si="5"/>
        <v>1.4140501500000003E-20</v>
      </c>
      <c r="H167">
        <f t="shared" si="5"/>
        <v>0</v>
      </c>
      <c r="I167">
        <f t="shared" si="5"/>
        <v>0</v>
      </c>
      <c r="J167">
        <f t="shared" si="5"/>
        <v>0</v>
      </c>
    </row>
    <row r="168" spans="2:10" x14ac:dyDescent="0.2">
      <c r="D168">
        <v>8.8743852947491481E+20</v>
      </c>
      <c r="E168">
        <f t="shared" ref="E168:G168" si="6">E157*(10^-20)</f>
        <v>6.6362034999999993E-21</v>
      </c>
      <c r="F168">
        <f t="shared" si="6"/>
        <v>6.7398614999999994E-21</v>
      </c>
      <c r="G168">
        <f t="shared" si="6"/>
        <v>2.1369739999999997E-20</v>
      </c>
    </row>
    <row r="169" spans="2:10" x14ac:dyDescent="0.2">
      <c r="D169">
        <v>9.8604281052768305E+20</v>
      </c>
      <c r="E169">
        <f t="shared" ref="E169:G169" si="7">E158*(10^-20)</f>
        <v>8.1275439999999998E-21</v>
      </c>
      <c r="F169">
        <f t="shared" si="7"/>
        <v>8.2496205000000003E-21</v>
      </c>
      <c r="G169">
        <f t="shared" si="7"/>
        <v>2.5090934999999995E-20</v>
      </c>
    </row>
    <row r="172" spans="2:10" x14ac:dyDescent="0.2">
      <c r="C172" t="s">
        <v>16</v>
      </c>
      <c r="D172" t="s">
        <v>19</v>
      </c>
      <c r="E172" t="s">
        <v>18</v>
      </c>
    </row>
    <row r="173" spans="2:10" x14ac:dyDescent="0.2">
      <c r="B173" t="s">
        <v>13</v>
      </c>
      <c r="C173" s="1">
        <v>7.4399999999999999E-42</v>
      </c>
      <c r="D173" s="1">
        <v>7.8600000000000002E-42</v>
      </c>
      <c r="E173" s="1">
        <v>2.12E-41</v>
      </c>
    </row>
    <row r="174" spans="2:10" x14ac:dyDescent="0.2">
      <c r="B174" t="s">
        <v>34</v>
      </c>
      <c r="C174" s="1"/>
      <c r="D174" s="1"/>
      <c r="E174" s="1"/>
    </row>
    <row r="175" spans="2:10" x14ac:dyDescent="0.2">
      <c r="B175" t="s">
        <v>35</v>
      </c>
      <c r="C175" s="1"/>
      <c r="D175" s="1"/>
      <c r="E175" s="1"/>
    </row>
    <row r="177" spans="2:5" x14ac:dyDescent="0.2">
      <c r="B177" t="s">
        <v>74</v>
      </c>
      <c r="C177" s="1">
        <v>1.1300000000000001E-41</v>
      </c>
      <c r="D177" s="1">
        <v>1.14E-41</v>
      </c>
      <c r="E177" s="1">
        <v>3.7999999999999998E-41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F0C16-5753-1546-844E-C12625078D48}">
  <dimension ref="A2:Y179"/>
  <sheetViews>
    <sheetView topLeftCell="A143" workbookViewId="0">
      <selection activeCell="B173" sqref="B173:E174"/>
    </sheetView>
  </sheetViews>
  <sheetFormatPr baseColWidth="10" defaultRowHeight="16" x14ac:dyDescent="0.2"/>
  <cols>
    <col min="17" max="17" width="12.1640625" bestFit="1" customWidth="1"/>
  </cols>
  <sheetData>
    <row r="2" spans="2:17" x14ac:dyDescent="0.2">
      <c r="B2" t="s">
        <v>0</v>
      </c>
    </row>
    <row r="5" spans="2:17" x14ac:dyDescent="0.2">
      <c r="B5" t="s">
        <v>39</v>
      </c>
    </row>
    <row r="7" spans="2:17" x14ac:dyDescent="0.2">
      <c r="B7" t="s">
        <v>27</v>
      </c>
      <c r="F7" t="s">
        <v>28</v>
      </c>
      <c r="J7" t="s">
        <v>29</v>
      </c>
      <c r="N7" t="s">
        <v>30</v>
      </c>
    </row>
    <row r="8" spans="2:17" x14ac:dyDescent="0.2">
      <c r="C8" t="s">
        <v>2</v>
      </c>
      <c r="D8" t="s">
        <v>3</v>
      </c>
      <c r="E8" t="s">
        <v>4</v>
      </c>
      <c r="G8" t="s">
        <v>2</v>
      </c>
      <c r="H8" t="s">
        <v>3</v>
      </c>
      <c r="I8" t="s">
        <v>4</v>
      </c>
      <c r="K8" t="s">
        <v>2</v>
      </c>
      <c r="L8" t="s">
        <v>3</v>
      </c>
      <c r="M8" t="s">
        <v>4</v>
      </c>
    </row>
    <row r="9" spans="2:17" x14ac:dyDescent="0.2">
      <c r="C9">
        <v>2.1968830000000001</v>
      </c>
      <c r="D9">
        <v>2.227697</v>
      </c>
      <c r="E9">
        <v>2.5972550000000001</v>
      </c>
      <c r="G9">
        <v>2.3127209999999998</v>
      </c>
      <c r="H9">
        <v>2.346482</v>
      </c>
      <c r="I9">
        <v>2.7231200000000002</v>
      </c>
      <c r="K9">
        <v>2.2278889999999998</v>
      </c>
      <c r="L9">
        <v>2.2585280000000001</v>
      </c>
      <c r="M9">
        <v>2.6463999999999999</v>
      </c>
      <c r="O9">
        <v>2.3002820000000002</v>
      </c>
      <c r="P9">
        <v>2.3343660000000002</v>
      </c>
      <c r="Q9">
        <v>2.704475</v>
      </c>
    </row>
    <row r="10" spans="2:17" x14ac:dyDescent="0.2">
      <c r="C10">
        <v>2.2032449999999999</v>
      </c>
      <c r="D10">
        <v>2.245673</v>
      </c>
      <c r="E10">
        <v>2.7750189999999999</v>
      </c>
      <c r="G10">
        <v>2.4149120000000002</v>
      </c>
      <c r="H10">
        <v>2.4530150000000002</v>
      </c>
      <c r="I10">
        <v>3.036565</v>
      </c>
      <c r="K10">
        <v>2.4183680000000001</v>
      </c>
      <c r="L10">
        <v>2.5008729999999999</v>
      </c>
      <c r="M10">
        <v>3.3940890000000001</v>
      </c>
      <c r="O10">
        <v>2.5523259999999999</v>
      </c>
      <c r="P10">
        <v>2.6191279999999999</v>
      </c>
      <c r="Q10">
        <v>3.4804930000000001</v>
      </c>
    </row>
    <row r="11" spans="2:17" x14ac:dyDescent="0.2">
      <c r="B11" t="s">
        <v>5</v>
      </c>
      <c r="C11">
        <v>6.3619999999997602E-3</v>
      </c>
      <c r="D11">
        <v>1.7975999999999999E-2</v>
      </c>
      <c r="E11">
        <v>0.17776400000000001</v>
      </c>
      <c r="G11">
        <v>0.102191</v>
      </c>
      <c r="H11">
        <v>0.106533</v>
      </c>
      <c r="I11">
        <v>0.31344499999999997</v>
      </c>
      <c r="K11">
        <v>0.19047900000000001</v>
      </c>
      <c r="L11">
        <v>0.242345</v>
      </c>
      <c r="M11">
        <v>0.74768900000000005</v>
      </c>
      <c r="O11">
        <v>0.25204399999999999</v>
      </c>
      <c r="P11">
        <v>0.28476200000000002</v>
      </c>
      <c r="Q11">
        <v>0.77601799999999999</v>
      </c>
    </row>
    <row r="12" spans="2:17" x14ac:dyDescent="0.2">
      <c r="C12">
        <v>2.2864460000000002</v>
      </c>
      <c r="D12">
        <v>2.3177949999999998</v>
      </c>
      <c r="E12">
        <v>2.6734909999999998</v>
      </c>
      <c r="G12">
        <v>2.2888829999999998</v>
      </c>
      <c r="H12">
        <v>2.3192210000000002</v>
      </c>
      <c r="I12">
        <v>2.6576219999999999</v>
      </c>
      <c r="K12">
        <v>2.2522259999999998</v>
      </c>
      <c r="L12">
        <v>2.2845819999999999</v>
      </c>
      <c r="M12">
        <v>2.6590549999999999</v>
      </c>
      <c r="O12">
        <v>2.2197079999999998</v>
      </c>
      <c r="P12">
        <v>2.2471749999999999</v>
      </c>
      <c r="Q12">
        <v>2.6519499999999998</v>
      </c>
    </row>
    <row r="13" spans="2:17" x14ac:dyDescent="0.2">
      <c r="C13">
        <v>2.3239269999999999</v>
      </c>
      <c r="D13">
        <v>2.370174</v>
      </c>
      <c r="E13">
        <v>2.949376</v>
      </c>
      <c r="G13">
        <v>2.386682</v>
      </c>
      <c r="H13">
        <v>2.44232</v>
      </c>
      <c r="I13">
        <v>3.1340430000000001</v>
      </c>
      <c r="K13">
        <v>2.4373490000000002</v>
      </c>
      <c r="L13">
        <v>2.485617</v>
      </c>
      <c r="M13">
        <v>3.31759</v>
      </c>
      <c r="O13">
        <v>2.4787210000000002</v>
      </c>
      <c r="P13">
        <v>2.563288</v>
      </c>
      <c r="Q13">
        <v>3.5257040000000002</v>
      </c>
    </row>
    <row r="14" spans="2:17" x14ac:dyDescent="0.2">
      <c r="B14" t="s">
        <v>5</v>
      </c>
      <c r="C14">
        <v>3.7481000000000098E-2</v>
      </c>
      <c r="D14">
        <v>5.2379000000000203E-2</v>
      </c>
      <c r="E14">
        <v>0.27588499999999999</v>
      </c>
      <c r="G14">
        <v>9.7798999999999706E-2</v>
      </c>
      <c r="H14">
        <v>0.123099</v>
      </c>
      <c r="I14">
        <v>0.47642099999999998</v>
      </c>
      <c r="K14">
        <v>0.18512300000000001</v>
      </c>
      <c r="L14">
        <v>0.20103499999999999</v>
      </c>
      <c r="M14">
        <v>0.65853499999999998</v>
      </c>
      <c r="O14">
        <v>0.25901299999999999</v>
      </c>
      <c r="P14">
        <v>0.31611299999999998</v>
      </c>
      <c r="Q14">
        <v>0.87375400000000003</v>
      </c>
    </row>
    <row r="15" spans="2:17" x14ac:dyDescent="0.2">
      <c r="C15">
        <v>2.2803990000000001</v>
      </c>
      <c r="D15">
        <v>2.3159200000000002</v>
      </c>
      <c r="E15">
        <v>2.6835049999999998</v>
      </c>
      <c r="G15">
        <v>2.240154</v>
      </c>
      <c r="H15">
        <v>2.2716400000000001</v>
      </c>
      <c r="I15">
        <v>2.6373160000000002</v>
      </c>
      <c r="K15">
        <v>2.232507</v>
      </c>
      <c r="L15">
        <v>2.2640820000000001</v>
      </c>
      <c r="M15">
        <v>2.6374550000000001</v>
      </c>
      <c r="O15">
        <v>2.2234349999999998</v>
      </c>
      <c r="P15">
        <v>2.2549450000000002</v>
      </c>
      <c r="Q15">
        <v>2.6147969999999998</v>
      </c>
    </row>
    <row r="16" spans="2:17" x14ac:dyDescent="0.2">
      <c r="C16">
        <v>2.303375</v>
      </c>
      <c r="D16">
        <v>2.349227</v>
      </c>
      <c r="E16">
        <v>2.8702899999999998</v>
      </c>
      <c r="G16">
        <v>2.328303</v>
      </c>
      <c r="H16">
        <v>2.3896220000000001</v>
      </c>
      <c r="I16">
        <v>3.0007839999999999</v>
      </c>
      <c r="K16">
        <v>2.4086099999999999</v>
      </c>
      <c r="L16">
        <v>2.453703</v>
      </c>
      <c r="M16">
        <v>3.2764950000000002</v>
      </c>
      <c r="O16">
        <v>2.4351229999999999</v>
      </c>
      <c r="P16">
        <v>2.4934789999999998</v>
      </c>
      <c r="Q16">
        <v>3.097877</v>
      </c>
    </row>
    <row r="17" spans="2:17" x14ac:dyDescent="0.2">
      <c r="B17" t="s">
        <v>5</v>
      </c>
      <c r="C17">
        <v>2.2975999999999899E-2</v>
      </c>
      <c r="D17">
        <v>3.3306999999999802E-2</v>
      </c>
      <c r="E17">
        <v>0.18678500000000001</v>
      </c>
      <c r="G17">
        <v>8.8149000000000005E-2</v>
      </c>
      <c r="H17">
        <v>0.117982</v>
      </c>
      <c r="I17">
        <v>0.36346800000000001</v>
      </c>
      <c r="K17">
        <v>0.17610300000000001</v>
      </c>
      <c r="L17">
        <v>0.18962100000000001</v>
      </c>
      <c r="M17">
        <v>0.63904000000000005</v>
      </c>
      <c r="O17">
        <v>0.21168799999999999</v>
      </c>
      <c r="P17">
        <v>0.238534</v>
      </c>
      <c r="Q17">
        <v>0.48308000000000001</v>
      </c>
    </row>
    <row r="18" spans="2:17" x14ac:dyDescent="0.2">
      <c r="C18">
        <v>2.2421709999999999</v>
      </c>
      <c r="D18">
        <v>2.2732019999999999</v>
      </c>
      <c r="E18">
        <v>2.6457890000000002</v>
      </c>
      <c r="G18">
        <v>2.3156400000000001</v>
      </c>
      <c r="H18">
        <v>2.3508550000000001</v>
      </c>
      <c r="I18">
        <v>2.7324039999999998</v>
      </c>
      <c r="K18">
        <v>2.2714910000000001</v>
      </c>
      <c r="L18">
        <v>2.3062619999999998</v>
      </c>
      <c r="M18">
        <v>2.7008209999999999</v>
      </c>
      <c r="O18">
        <v>2.2903829999999998</v>
      </c>
      <c r="P18">
        <v>2.3226270000000002</v>
      </c>
      <c r="Q18">
        <v>2.692472</v>
      </c>
    </row>
    <row r="19" spans="2:17" x14ac:dyDescent="0.2">
      <c r="C19">
        <v>2.276894</v>
      </c>
      <c r="D19">
        <v>2.3214009999999998</v>
      </c>
      <c r="E19">
        <v>2.8787859999999998</v>
      </c>
      <c r="G19">
        <v>2.3885580000000002</v>
      </c>
      <c r="H19">
        <v>2.4467880000000002</v>
      </c>
      <c r="I19">
        <v>3.1437430000000002</v>
      </c>
      <c r="K19">
        <v>2.4243570000000001</v>
      </c>
      <c r="L19">
        <v>2.5048439999999998</v>
      </c>
      <c r="M19">
        <v>3.3915030000000002</v>
      </c>
      <c r="O19">
        <v>2.3534090000000001</v>
      </c>
      <c r="P19">
        <v>2.4070969999999998</v>
      </c>
      <c r="Q19">
        <v>3.1316459999999999</v>
      </c>
    </row>
    <row r="20" spans="2:17" x14ac:dyDescent="0.2">
      <c r="B20" t="s">
        <v>5</v>
      </c>
      <c r="C20">
        <v>3.4723000000000101E-2</v>
      </c>
      <c r="D20">
        <v>4.8198999999999902E-2</v>
      </c>
      <c r="E20">
        <v>0.23299700000000001</v>
      </c>
      <c r="G20">
        <v>7.2917999999999997E-2</v>
      </c>
      <c r="H20">
        <v>9.5933000000000004E-2</v>
      </c>
      <c r="I20">
        <v>0.41133900000000001</v>
      </c>
      <c r="K20">
        <v>0.152866</v>
      </c>
      <c r="L20">
        <v>0.19858200000000001</v>
      </c>
      <c r="M20">
        <v>0.69068200000000002</v>
      </c>
      <c r="O20">
        <v>6.3026000000000207E-2</v>
      </c>
      <c r="P20">
        <v>8.4470000000000003E-2</v>
      </c>
      <c r="Q20">
        <v>0.43917400000000001</v>
      </c>
    </row>
    <row r="21" spans="2:17" x14ac:dyDescent="0.2">
      <c r="C21">
        <v>2.282991</v>
      </c>
      <c r="D21">
        <v>2.318886</v>
      </c>
      <c r="E21">
        <v>2.694671</v>
      </c>
      <c r="G21">
        <v>2.227373</v>
      </c>
      <c r="H21">
        <v>2.2565279999999999</v>
      </c>
      <c r="I21">
        <v>2.6407240000000001</v>
      </c>
      <c r="K21">
        <v>2.305193</v>
      </c>
      <c r="L21">
        <v>2.3422869999999998</v>
      </c>
      <c r="M21">
        <v>2.6901280000000001</v>
      </c>
      <c r="O21">
        <v>2.2765499999999999</v>
      </c>
      <c r="P21">
        <v>2.3101479999999999</v>
      </c>
      <c r="Q21">
        <v>2.6761560000000002</v>
      </c>
    </row>
    <row r="22" spans="2:17" x14ac:dyDescent="0.2">
      <c r="C22">
        <v>2.311366</v>
      </c>
      <c r="D22">
        <v>2.3521139999999998</v>
      </c>
      <c r="E22">
        <v>2.8801960000000002</v>
      </c>
      <c r="G22">
        <v>2.3250570000000002</v>
      </c>
      <c r="H22">
        <v>2.3776890000000002</v>
      </c>
      <c r="I22">
        <v>3.0268120000000001</v>
      </c>
      <c r="K22">
        <v>2.4679069999999999</v>
      </c>
      <c r="L22">
        <v>2.5457179999999999</v>
      </c>
      <c r="M22">
        <v>3.3221409999999998</v>
      </c>
      <c r="O22">
        <v>2.5657920000000001</v>
      </c>
      <c r="P22">
        <v>2.6549209999999999</v>
      </c>
      <c r="Q22">
        <v>3.7608069999999998</v>
      </c>
    </row>
    <row r="23" spans="2:17" x14ac:dyDescent="0.2">
      <c r="B23" t="s">
        <v>5</v>
      </c>
      <c r="C23">
        <v>2.8375000000000001E-2</v>
      </c>
      <c r="D23">
        <v>3.3227999999999799E-2</v>
      </c>
      <c r="E23">
        <v>0.185525</v>
      </c>
      <c r="G23">
        <v>9.7684000000000104E-2</v>
      </c>
      <c r="H23">
        <v>0.121161</v>
      </c>
      <c r="I23">
        <v>0.38608799999999999</v>
      </c>
      <c r="K23">
        <v>0.162714</v>
      </c>
      <c r="L23">
        <v>0.203431</v>
      </c>
      <c r="M23">
        <v>0.63201300000000005</v>
      </c>
      <c r="O23">
        <v>0.289242</v>
      </c>
      <c r="P23">
        <v>0.344773</v>
      </c>
      <c r="Q23">
        <v>1.084651</v>
      </c>
    </row>
    <row r="24" spans="2:17" x14ac:dyDescent="0.2">
      <c r="C24">
        <v>2.2954349999999999</v>
      </c>
      <c r="D24">
        <v>2.329199</v>
      </c>
      <c r="E24">
        <v>2.694105</v>
      </c>
      <c r="G24">
        <v>2.2225229999999998</v>
      </c>
      <c r="H24">
        <v>2.2554650000000001</v>
      </c>
      <c r="I24">
        <v>2.6279029999999999</v>
      </c>
      <c r="K24">
        <v>2.2520359999999999</v>
      </c>
      <c r="L24">
        <v>2.2828590000000002</v>
      </c>
      <c r="M24">
        <v>2.6572399999999998</v>
      </c>
      <c r="O24">
        <v>2.2401610000000001</v>
      </c>
      <c r="P24">
        <v>2.272824</v>
      </c>
      <c r="Q24">
        <v>2.7051280000000002</v>
      </c>
    </row>
    <row r="25" spans="2:17" x14ac:dyDescent="0.2">
      <c r="C25">
        <v>2.33081</v>
      </c>
      <c r="D25">
        <v>2.3854929999999999</v>
      </c>
      <c r="E25">
        <v>2.992661</v>
      </c>
      <c r="G25">
        <v>2.3032689999999998</v>
      </c>
      <c r="H25">
        <v>2.350463</v>
      </c>
      <c r="I25">
        <v>2.8689749999999998</v>
      </c>
      <c r="K25">
        <v>2.2871570000000001</v>
      </c>
      <c r="L25">
        <v>2.3297500000000002</v>
      </c>
      <c r="M25">
        <v>2.8465739999999999</v>
      </c>
      <c r="O25">
        <v>2.3397070000000002</v>
      </c>
      <c r="P25">
        <v>2.393392</v>
      </c>
      <c r="Q25">
        <v>3.2194410000000002</v>
      </c>
    </row>
    <row r="26" spans="2:17" x14ac:dyDescent="0.2">
      <c r="B26" t="s">
        <v>5</v>
      </c>
      <c r="C26">
        <v>3.5375000000000198E-2</v>
      </c>
      <c r="D26">
        <v>5.6293999999999803E-2</v>
      </c>
      <c r="E26">
        <v>0.29855599999999999</v>
      </c>
      <c r="G26">
        <v>8.0746000000000401E-2</v>
      </c>
      <c r="H26">
        <v>9.4997999999999902E-2</v>
      </c>
      <c r="I26">
        <v>0.24107200000000001</v>
      </c>
      <c r="K26">
        <v>3.5121000000000201E-2</v>
      </c>
      <c r="L26">
        <v>4.68909999999996E-2</v>
      </c>
      <c r="M26">
        <v>0.189334</v>
      </c>
      <c r="O26">
        <v>9.9545999999999704E-2</v>
      </c>
      <c r="P26">
        <v>0.12056799999999999</v>
      </c>
      <c r="Q26">
        <v>0.51431300000000002</v>
      </c>
    </row>
    <row r="27" spans="2:17" x14ac:dyDescent="0.2">
      <c r="C27">
        <v>2.2662840000000002</v>
      </c>
      <c r="D27">
        <v>2.2975989999999999</v>
      </c>
      <c r="E27">
        <v>2.65246</v>
      </c>
      <c r="G27">
        <v>2.2095959999999999</v>
      </c>
      <c r="H27">
        <v>2.23651</v>
      </c>
      <c r="I27">
        <v>2.6212430000000002</v>
      </c>
      <c r="K27">
        <v>2.221063</v>
      </c>
      <c r="L27">
        <v>2.2521529999999998</v>
      </c>
      <c r="M27">
        <v>2.6017549999999998</v>
      </c>
      <c r="O27">
        <v>2.1958380000000002</v>
      </c>
      <c r="P27">
        <v>2.2248700000000001</v>
      </c>
      <c r="Q27">
        <v>2.5670030000000001</v>
      </c>
    </row>
    <row r="28" spans="2:17" x14ac:dyDescent="0.2">
      <c r="C28">
        <v>2.3079139999999998</v>
      </c>
      <c r="D28">
        <v>2.3546800000000001</v>
      </c>
      <c r="E28">
        <v>2.8803930000000002</v>
      </c>
      <c r="G28">
        <v>2.311029</v>
      </c>
      <c r="H28">
        <v>2.361345</v>
      </c>
      <c r="I28">
        <v>3.0522640000000001</v>
      </c>
      <c r="K28">
        <v>2.3540749999999999</v>
      </c>
      <c r="L28">
        <v>2.4244140000000001</v>
      </c>
      <c r="M28">
        <v>3.1305610000000001</v>
      </c>
      <c r="O28">
        <v>2.473814</v>
      </c>
      <c r="P28">
        <v>2.571218</v>
      </c>
      <c r="Q28">
        <v>3.6097640000000002</v>
      </c>
    </row>
    <row r="29" spans="2:17" x14ac:dyDescent="0.2">
      <c r="B29" t="s">
        <v>5</v>
      </c>
      <c r="C29">
        <v>4.1630000000000097E-2</v>
      </c>
      <c r="D29">
        <v>5.7081000000000201E-2</v>
      </c>
      <c r="E29">
        <v>0.227933</v>
      </c>
      <c r="G29">
        <v>0.101433</v>
      </c>
      <c r="H29">
        <v>0.124835</v>
      </c>
      <c r="I29">
        <v>0.43102099999999999</v>
      </c>
      <c r="K29">
        <v>0.13301199999999999</v>
      </c>
      <c r="L29">
        <v>0.172261</v>
      </c>
      <c r="M29">
        <v>0.528806</v>
      </c>
      <c r="O29">
        <v>0.277976</v>
      </c>
      <c r="P29">
        <v>0.34634799999999999</v>
      </c>
      <c r="Q29">
        <v>1.042761</v>
      </c>
    </row>
    <row r="30" spans="2:17" x14ac:dyDescent="0.2">
      <c r="C30">
        <v>2.229975</v>
      </c>
      <c r="D30">
        <v>2.26118</v>
      </c>
      <c r="E30">
        <v>2.6063429999999999</v>
      </c>
      <c r="G30">
        <v>2.2626080000000002</v>
      </c>
      <c r="H30">
        <v>2.2934939999999999</v>
      </c>
      <c r="I30">
        <v>2.6453989999999998</v>
      </c>
      <c r="K30">
        <v>2.3033109999999999</v>
      </c>
      <c r="L30">
        <v>2.334848</v>
      </c>
      <c r="M30">
        <v>2.707497</v>
      </c>
      <c r="O30">
        <v>2.2296279999999999</v>
      </c>
      <c r="P30">
        <v>2.2581980000000001</v>
      </c>
      <c r="Q30">
        <v>2.6120299999999999</v>
      </c>
    </row>
    <row r="31" spans="2:17" x14ac:dyDescent="0.2">
      <c r="C31">
        <v>2.2602180000000001</v>
      </c>
      <c r="D31">
        <v>2.309234</v>
      </c>
      <c r="E31">
        <v>2.8878569999999999</v>
      </c>
      <c r="G31">
        <v>2.3642080000000001</v>
      </c>
      <c r="H31">
        <v>2.4245909999999999</v>
      </c>
      <c r="I31">
        <v>3.218982</v>
      </c>
      <c r="K31">
        <v>2.470647</v>
      </c>
      <c r="L31">
        <v>2.5413359999999998</v>
      </c>
      <c r="M31">
        <v>3.4774340000000001</v>
      </c>
      <c r="O31">
        <v>2.534586</v>
      </c>
      <c r="P31">
        <v>2.6099939999999999</v>
      </c>
      <c r="Q31">
        <v>3.8133309999999998</v>
      </c>
    </row>
    <row r="32" spans="2:17" x14ac:dyDescent="0.2">
      <c r="B32" t="s">
        <v>5</v>
      </c>
      <c r="C32">
        <v>3.0242999999999999E-2</v>
      </c>
      <c r="D32">
        <v>4.8053999999999999E-2</v>
      </c>
      <c r="E32">
        <v>0.28151399999999999</v>
      </c>
      <c r="G32">
        <v>0.1016</v>
      </c>
      <c r="H32">
        <v>0.13109699999999999</v>
      </c>
      <c r="I32">
        <v>0.57358299999999995</v>
      </c>
      <c r="K32">
        <v>0.16733600000000001</v>
      </c>
      <c r="L32">
        <v>0.206488</v>
      </c>
      <c r="M32">
        <v>0.76993699999999998</v>
      </c>
      <c r="O32">
        <v>0.30495800000000001</v>
      </c>
      <c r="P32">
        <v>0.351796</v>
      </c>
      <c r="Q32">
        <v>1.201301</v>
      </c>
    </row>
    <row r="33" spans="2:17" x14ac:dyDescent="0.2">
      <c r="C33">
        <v>2.275814</v>
      </c>
      <c r="D33">
        <v>2.3044699999999998</v>
      </c>
      <c r="E33">
        <v>2.6673499999999999</v>
      </c>
      <c r="G33">
        <v>2.2578610000000001</v>
      </c>
      <c r="H33">
        <v>2.2923070000000001</v>
      </c>
      <c r="I33">
        <v>2.6833429999999998</v>
      </c>
      <c r="K33">
        <v>2.3286560000000001</v>
      </c>
      <c r="L33">
        <v>2.3605960000000001</v>
      </c>
      <c r="M33">
        <v>2.708329</v>
      </c>
      <c r="O33">
        <v>2.2639130000000001</v>
      </c>
      <c r="P33">
        <v>2.2952330000000001</v>
      </c>
      <c r="Q33">
        <v>2.6889820000000002</v>
      </c>
    </row>
    <row r="34" spans="2:17" x14ac:dyDescent="0.2">
      <c r="C34">
        <v>2.3104279999999999</v>
      </c>
      <c r="D34">
        <v>2.3476469999999998</v>
      </c>
      <c r="E34">
        <v>2.8391660000000001</v>
      </c>
      <c r="G34">
        <v>2.2847580000000001</v>
      </c>
      <c r="H34">
        <v>2.3294410000000001</v>
      </c>
      <c r="I34">
        <v>2.855343</v>
      </c>
      <c r="K34">
        <v>2.3720919999999999</v>
      </c>
      <c r="L34">
        <v>2.4206759999999998</v>
      </c>
      <c r="M34">
        <v>3.0006400000000002</v>
      </c>
      <c r="O34">
        <v>2.5636260000000002</v>
      </c>
      <c r="P34">
        <v>2.6366420000000002</v>
      </c>
      <c r="Q34">
        <v>3.8142269999999998</v>
      </c>
    </row>
    <row r="35" spans="2:17" x14ac:dyDescent="0.2">
      <c r="B35" t="s">
        <v>5</v>
      </c>
      <c r="C35">
        <v>3.4613999999999902E-2</v>
      </c>
      <c r="D35">
        <v>4.3176999999999598E-2</v>
      </c>
      <c r="E35">
        <v>0.171816</v>
      </c>
      <c r="G35">
        <v>2.68969999999999E-2</v>
      </c>
      <c r="H35">
        <v>3.7134E-2</v>
      </c>
      <c r="I35">
        <v>0.17199999999999999</v>
      </c>
      <c r="K35">
        <v>4.3435999999999801E-2</v>
      </c>
      <c r="L35">
        <v>6.0079999999999703E-2</v>
      </c>
      <c r="M35">
        <v>0.29231099999999999</v>
      </c>
      <c r="O35">
        <v>0.29971300000000001</v>
      </c>
      <c r="P35">
        <v>0.34140900000000002</v>
      </c>
      <c r="Q35">
        <v>1.1252450000000001</v>
      </c>
    </row>
    <row r="36" spans="2:17" x14ac:dyDescent="0.2">
      <c r="C36">
        <v>2.3451209999999998</v>
      </c>
      <c r="D36">
        <v>2.3784139999999998</v>
      </c>
      <c r="E36">
        <v>2.7723420000000001</v>
      </c>
      <c r="G36">
        <v>2.2050260000000002</v>
      </c>
      <c r="H36">
        <v>2.2367620000000001</v>
      </c>
      <c r="I36">
        <v>2.610252</v>
      </c>
      <c r="K36">
        <v>2.243296</v>
      </c>
      <c r="L36">
        <v>2.2760660000000001</v>
      </c>
      <c r="M36">
        <v>2.6351930000000001</v>
      </c>
      <c r="O36">
        <v>2.213009</v>
      </c>
      <c r="P36">
        <v>2.2408939999999999</v>
      </c>
      <c r="Q36">
        <v>2.6187049999999998</v>
      </c>
    </row>
    <row r="37" spans="2:17" x14ac:dyDescent="0.2">
      <c r="C37">
        <v>2.3815949999999999</v>
      </c>
      <c r="D37">
        <v>2.4305870000000001</v>
      </c>
      <c r="E37">
        <v>3.0059070000000001</v>
      </c>
      <c r="G37">
        <v>2.238664</v>
      </c>
      <c r="H37">
        <v>2.2822170000000002</v>
      </c>
      <c r="I37">
        <v>2.8635769999999998</v>
      </c>
      <c r="K37">
        <v>2.4201030000000001</v>
      </c>
      <c r="L37">
        <v>2.4815680000000002</v>
      </c>
      <c r="M37">
        <v>3.064009</v>
      </c>
      <c r="O37">
        <v>2.5213239999999999</v>
      </c>
      <c r="P37">
        <v>2.6159309999999998</v>
      </c>
      <c r="Q37">
        <v>3.9165709999999998</v>
      </c>
    </row>
    <row r="38" spans="2:17" x14ac:dyDescent="0.2">
      <c r="B38" t="s">
        <v>5</v>
      </c>
      <c r="C38">
        <v>3.6474000000000097E-2</v>
      </c>
      <c r="D38">
        <v>5.2173000000000198E-2</v>
      </c>
      <c r="E38">
        <v>0.23356499999999999</v>
      </c>
      <c r="G38">
        <v>3.36379999999998E-2</v>
      </c>
      <c r="H38">
        <v>4.5455000000000002E-2</v>
      </c>
      <c r="I38">
        <v>0.25332500000000002</v>
      </c>
      <c r="K38">
        <v>0.17680699999999999</v>
      </c>
      <c r="L38">
        <v>0.20550199999999999</v>
      </c>
      <c r="M38">
        <v>0.42881599999999997</v>
      </c>
      <c r="O38">
        <v>0.30831500000000001</v>
      </c>
      <c r="P38">
        <v>0.37503700000000001</v>
      </c>
      <c r="Q38">
        <v>1.297866</v>
      </c>
    </row>
    <row r="39" spans="2:17" x14ac:dyDescent="0.2">
      <c r="C39">
        <v>2.2776700000000001</v>
      </c>
      <c r="D39">
        <v>2.29271</v>
      </c>
      <c r="E39">
        <v>2.6798199999999999</v>
      </c>
      <c r="G39">
        <v>2.2779799999999999</v>
      </c>
      <c r="H39">
        <v>2.28979</v>
      </c>
      <c r="I39">
        <v>2.6644100000000002</v>
      </c>
      <c r="K39">
        <v>2.28308</v>
      </c>
      <c r="L39">
        <v>2.2974299999999999</v>
      </c>
      <c r="M39">
        <v>2.7341700000000002</v>
      </c>
      <c r="O39">
        <v>2.15646</v>
      </c>
      <c r="P39">
        <v>2.1653500000000001</v>
      </c>
      <c r="Q39">
        <v>2.5950199999999999</v>
      </c>
    </row>
    <row r="40" spans="2:17" x14ac:dyDescent="0.2">
      <c r="C40">
        <v>2.3163399999999998</v>
      </c>
      <c r="D40">
        <v>2.3325499999999999</v>
      </c>
      <c r="E40">
        <v>2.9306899999999998</v>
      </c>
      <c r="G40">
        <v>2.3678499999999998</v>
      </c>
      <c r="H40">
        <v>2.38815</v>
      </c>
      <c r="I40">
        <v>3.0742699999999998</v>
      </c>
      <c r="K40">
        <v>2.45668</v>
      </c>
      <c r="L40">
        <v>2.4954100000000001</v>
      </c>
      <c r="M40">
        <v>3.3921000000000001</v>
      </c>
      <c r="O40">
        <v>2.4299200000000001</v>
      </c>
      <c r="P40">
        <v>2.45621</v>
      </c>
      <c r="Q40">
        <v>3.24396</v>
      </c>
    </row>
    <row r="41" spans="2:17" x14ac:dyDescent="0.2">
      <c r="B41" t="s">
        <v>5</v>
      </c>
      <c r="C41">
        <v>3.8669999999999802E-2</v>
      </c>
      <c r="D41">
        <v>3.9839999999999903E-2</v>
      </c>
      <c r="E41">
        <v>0.25086999999999998</v>
      </c>
      <c r="G41">
        <v>8.9869999999999894E-2</v>
      </c>
      <c r="H41">
        <v>9.8360000000000003E-2</v>
      </c>
      <c r="I41">
        <v>0.40986</v>
      </c>
      <c r="K41">
        <v>0.1736</v>
      </c>
      <c r="L41">
        <v>0.19797999999999999</v>
      </c>
      <c r="M41">
        <v>0.65793000000000001</v>
      </c>
      <c r="O41">
        <v>0.27345999999999998</v>
      </c>
      <c r="P41">
        <v>0.29086000000000001</v>
      </c>
      <c r="Q41">
        <v>0.64893999999999996</v>
      </c>
    </row>
    <row r="42" spans="2:17" x14ac:dyDescent="0.2">
      <c r="C42">
        <v>2.2986200000000001</v>
      </c>
      <c r="D42">
        <v>2.3081900000000002</v>
      </c>
      <c r="E42">
        <v>2.7013199999999999</v>
      </c>
      <c r="G42">
        <v>2.27528</v>
      </c>
      <c r="H42">
        <v>2.2942100000000001</v>
      </c>
      <c r="I42">
        <v>2.7036600000000002</v>
      </c>
      <c r="K42">
        <v>2.2258900000000001</v>
      </c>
      <c r="L42">
        <v>2.2349399999999999</v>
      </c>
      <c r="M42">
        <v>2.6182099999999999</v>
      </c>
      <c r="O42">
        <v>2.31833</v>
      </c>
      <c r="P42">
        <v>2.3341500000000002</v>
      </c>
      <c r="Q42">
        <v>2.71692</v>
      </c>
    </row>
    <row r="43" spans="2:17" x14ac:dyDescent="0.2">
      <c r="C43">
        <v>2.3156500000000002</v>
      </c>
      <c r="D43">
        <v>2.32924</v>
      </c>
      <c r="E43">
        <v>2.8786100000000001</v>
      </c>
      <c r="G43">
        <v>2.3403700000000001</v>
      </c>
      <c r="H43">
        <v>2.35507</v>
      </c>
      <c r="I43">
        <v>2.9210099999999999</v>
      </c>
      <c r="K43">
        <v>2.3975900000000001</v>
      </c>
      <c r="L43">
        <v>2.4162300000000001</v>
      </c>
      <c r="M43">
        <v>3.68215</v>
      </c>
      <c r="O43">
        <v>2.5717699999999999</v>
      </c>
      <c r="P43">
        <v>2.5932300000000001</v>
      </c>
      <c r="Q43">
        <v>4.0535199999999998</v>
      </c>
    </row>
    <row r="44" spans="2:17" x14ac:dyDescent="0.2">
      <c r="B44" t="s">
        <v>5</v>
      </c>
      <c r="C44">
        <v>1.7029999999999702E-2</v>
      </c>
      <c r="D44">
        <v>2.1049999999999802E-2</v>
      </c>
      <c r="E44">
        <v>0.17729</v>
      </c>
      <c r="G44">
        <v>6.5090000000000106E-2</v>
      </c>
      <c r="H44">
        <v>6.08599999999999E-2</v>
      </c>
      <c r="I44">
        <v>0.21734999999999999</v>
      </c>
      <c r="K44">
        <v>0.17169999999999999</v>
      </c>
      <c r="L44">
        <v>0.18129000000000001</v>
      </c>
      <c r="M44">
        <v>1.0639400000000001</v>
      </c>
      <c r="O44">
        <v>0.25344</v>
      </c>
      <c r="P44">
        <v>0.25907999999999998</v>
      </c>
      <c r="Q44">
        <v>1.3366</v>
      </c>
    </row>
    <row r="45" spans="2:17" x14ac:dyDescent="0.2">
      <c r="C45">
        <v>2.24396</v>
      </c>
      <c r="D45">
        <v>2.2519999999999998</v>
      </c>
      <c r="E45">
        <v>2.6545999999999998</v>
      </c>
      <c r="G45">
        <v>2.2301500000000001</v>
      </c>
      <c r="H45">
        <v>2.2416200000000002</v>
      </c>
      <c r="I45">
        <v>2.65219</v>
      </c>
      <c r="K45">
        <v>2.2198199999999999</v>
      </c>
      <c r="L45">
        <v>2.22424</v>
      </c>
      <c r="M45">
        <v>2.6140599999999998</v>
      </c>
      <c r="O45">
        <v>2.2751999999999999</v>
      </c>
      <c r="P45">
        <v>2.2878599999999998</v>
      </c>
      <c r="Q45">
        <v>2.7340499999999999</v>
      </c>
    </row>
    <row r="46" spans="2:17" x14ac:dyDescent="0.2">
      <c r="C46">
        <v>2.26552</v>
      </c>
      <c r="D46">
        <v>2.2745199999999999</v>
      </c>
      <c r="E46">
        <v>2.8889200000000002</v>
      </c>
      <c r="G46">
        <v>2.3096700000000001</v>
      </c>
      <c r="H46">
        <v>2.32402</v>
      </c>
      <c r="I46">
        <v>3.0596299999999998</v>
      </c>
      <c r="K46">
        <v>2.39052</v>
      </c>
      <c r="L46">
        <v>2.3998400000000002</v>
      </c>
      <c r="M46">
        <v>3.29603</v>
      </c>
      <c r="O46">
        <v>2.5732400000000002</v>
      </c>
      <c r="P46">
        <v>2.5934400000000002</v>
      </c>
      <c r="Q46">
        <v>4.3541299999999996</v>
      </c>
    </row>
    <row r="47" spans="2:17" x14ac:dyDescent="0.2">
      <c r="B47" t="s">
        <v>5</v>
      </c>
      <c r="C47">
        <v>2.1559999999999999E-2</v>
      </c>
      <c r="D47">
        <v>2.2520000000000099E-2</v>
      </c>
      <c r="E47">
        <v>0.23432</v>
      </c>
      <c r="G47">
        <v>7.9519999999999993E-2</v>
      </c>
      <c r="H47">
        <v>8.2399999999999807E-2</v>
      </c>
      <c r="I47">
        <v>0.40744000000000002</v>
      </c>
      <c r="K47">
        <v>0.17069999999999999</v>
      </c>
      <c r="L47">
        <v>0.17560000000000001</v>
      </c>
      <c r="M47">
        <v>0.68196999999999997</v>
      </c>
      <c r="O47">
        <v>0.29804000000000003</v>
      </c>
      <c r="P47">
        <v>0.30558000000000002</v>
      </c>
      <c r="Q47">
        <v>1.62008</v>
      </c>
    </row>
    <row r="48" spans="2:17" x14ac:dyDescent="0.2">
      <c r="C48">
        <v>2.2708400000000002</v>
      </c>
      <c r="D48">
        <v>2.28349</v>
      </c>
      <c r="E48">
        <v>2.6928999999999998</v>
      </c>
      <c r="G48">
        <v>2.1990099999999999</v>
      </c>
      <c r="H48">
        <v>2.2108300000000001</v>
      </c>
      <c r="I48">
        <v>2.6206700000000001</v>
      </c>
      <c r="K48">
        <v>2.2864200000000001</v>
      </c>
      <c r="L48">
        <v>2.2987299999999999</v>
      </c>
      <c r="M48">
        <v>2.6915499999999999</v>
      </c>
      <c r="O48">
        <v>2.2454299999999998</v>
      </c>
      <c r="P48">
        <v>2.2556600000000002</v>
      </c>
      <c r="Q48">
        <v>2.6445699999999999</v>
      </c>
    </row>
    <row r="49" spans="2:17" x14ac:dyDescent="0.2">
      <c r="C49">
        <v>2.2919700000000001</v>
      </c>
      <c r="D49">
        <v>2.3066200000000001</v>
      </c>
      <c r="E49">
        <v>2.9012899999999999</v>
      </c>
      <c r="G49">
        <v>2.2764000000000002</v>
      </c>
      <c r="H49">
        <v>2.2916300000000001</v>
      </c>
      <c r="I49">
        <v>3.0206</v>
      </c>
      <c r="K49">
        <v>2.44631</v>
      </c>
      <c r="L49">
        <v>2.4731000000000001</v>
      </c>
      <c r="M49">
        <v>3.15408</v>
      </c>
      <c r="O49">
        <v>2.5304600000000002</v>
      </c>
      <c r="P49">
        <v>2.5571799999999998</v>
      </c>
      <c r="Q49">
        <v>3.4536099999999998</v>
      </c>
    </row>
    <row r="50" spans="2:17" x14ac:dyDescent="0.2">
      <c r="B50" t="s">
        <v>5</v>
      </c>
      <c r="C50">
        <v>2.1129999999999899E-2</v>
      </c>
      <c r="D50">
        <v>2.3130000000000098E-2</v>
      </c>
      <c r="E50">
        <v>0.20838999999999999</v>
      </c>
      <c r="G50">
        <v>7.7389999999999806E-2</v>
      </c>
      <c r="H50">
        <v>8.0799999999999997E-2</v>
      </c>
      <c r="I50">
        <v>0.39993000000000001</v>
      </c>
      <c r="K50">
        <v>0.15989</v>
      </c>
      <c r="L50">
        <v>0.17437</v>
      </c>
      <c r="M50">
        <v>0.46253</v>
      </c>
      <c r="O50">
        <v>0.28503000000000001</v>
      </c>
      <c r="P50">
        <v>0.30152000000000001</v>
      </c>
      <c r="Q50">
        <v>0.80903999999999998</v>
      </c>
    </row>
    <row r="51" spans="2:17" x14ac:dyDescent="0.2">
      <c r="C51">
        <v>2.2694100000000001</v>
      </c>
      <c r="D51">
        <v>2.2840799999999999</v>
      </c>
      <c r="E51">
        <v>2.6638999999999999</v>
      </c>
      <c r="G51">
        <v>2.2675100000000001</v>
      </c>
      <c r="H51">
        <v>2.2801900000000002</v>
      </c>
      <c r="I51">
        <v>2.6906300000000001</v>
      </c>
      <c r="K51">
        <v>2.2687200000000001</v>
      </c>
      <c r="L51">
        <v>2.28302</v>
      </c>
      <c r="M51">
        <v>2.6863600000000001</v>
      </c>
      <c r="O51">
        <v>2.2124199999999998</v>
      </c>
      <c r="P51">
        <v>2.2218399999999998</v>
      </c>
      <c r="Q51">
        <v>2.6126100000000001</v>
      </c>
    </row>
    <row r="52" spans="2:17" x14ac:dyDescent="0.2">
      <c r="C52">
        <v>2.2835100000000002</v>
      </c>
      <c r="D52">
        <v>2.29589</v>
      </c>
      <c r="E52">
        <v>2.8544399999999999</v>
      </c>
      <c r="G52">
        <v>2.3508100000000001</v>
      </c>
      <c r="H52">
        <v>2.3712499999999999</v>
      </c>
      <c r="I52">
        <v>2.9646499999999998</v>
      </c>
      <c r="K52">
        <v>2.45133</v>
      </c>
      <c r="L52">
        <v>2.4714100000000001</v>
      </c>
      <c r="M52">
        <v>3.3804799999999999</v>
      </c>
      <c r="O52">
        <v>2.4506299999999999</v>
      </c>
      <c r="P52">
        <v>2.4662999999999999</v>
      </c>
      <c r="Q52">
        <v>3.2143799999999998</v>
      </c>
    </row>
    <row r="53" spans="2:17" x14ac:dyDescent="0.2">
      <c r="B53" t="s">
        <v>5</v>
      </c>
      <c r="C53">
        <v>1.41E-2</v>
      </c>
      <c r="D53">
        <v>1.18100000000001E-2</v>
      </c>
      <c r="E53">
        <v>0.19053999999999999</v>
      </c>
      <c r="G53">
        <v>8.3299999999999902E-2</v>
      </c>
      <c r="H53">
        <v>9.1059999999999697E-2</v>
      </c>
      <c r="I53">
        <v>0.27401999999999999</v>
      </c>
      <c r="K53">
        <v>0.18260999999999999</v>
      </c>
      <c r="L53">
        <v>0.18839</v>
      </c>
      <c r="M53">
        <v>0.69411999999999996</v>
      </c>
      <c r="O53">
        <v>0.23821000000000001</v>
      </c>
      <c r="P53">
        <v>0.24446000000000001</v>
      </c>
      <c r="Q53">
        <v>0.60177000000000003</v>
      </c>
    </row>
    <row r="54" spans="2:17" x14ac:dyDescent="0.2">
      <c r="C54">
        <v>2.2302499999999998</v>
      </c>
      <c r="D54">
        <v>2.2429600000000001</v>
      </c>
      <c r="E54">
        <v>2.6305900000000002</v>
      </c>
      <c r="G54">
        <v>2.2268300000000001</v>
      </c>
      <c r="H54">
        <v>2.2377600000000002</v>
      </c>
      <c r="I54">
        <v>2.6280399999999999</v>
      </c>
      <c r="K54">
        <v>2.2962500000000001</v>
      </c>
      <c r="L54">
        <v>2.31142</v>
      </c>
      <c r="M54">
        <v>2.6939600000000001</v>
      </c>
      <c r="O54">
        <v>2.3298000000000001</v>
      </c>
      <c r="P54">
        <v>2.3428599999999999</v>
      </c>
      <c r="Q54">
        <v>2.7083900000000001</v>
      </c>
    </row>
    <row r="55" spans="2:17" x14ac:dyDescent="0.2">
      <c r="C55">
        <v>2.2663799999999998</v>
      </c>
      <c r="D55">
        <v>2.2826200000000001</v>
      </c>
      <c r="E55">
        <v>2.84274</v>
      </c>
      <c r="G55">
        <v>2.3114599999999998</v>
      </c>
      <c r="H55">
        <v>2.32416</v>
      </c>
      <c r="I55">
        <v>3.1223000000000001</v>
      </c>
      <c r="K55">
        <v>2.4636999999999998</v>
      </c>
      <c r="L55">
        <v>2.48814</v>
      </c>
      <c r="M55">
        <v>3.3690600000000002</v>
      </c>
      <c r="O55">
        <v>2.2991600000000001</v>
      </c>
      <c r="P55">
        <v>2.3062399999999998</v>
      </c>
      <c r="Q55">
        <v>2.6852999999999998</v>
      </c>
    </row>
    <row r="56" spans="2:17" x14ac:dyDescent="0.2">
      <c r="B56" t="s">
        <v>5</v>
      </c>
      <c r="C56">
        <v>3.6130000000000002E-2</v>
      </c>
      <c r="D56">
        <v>3.9660000000000001E-2</v>
      </c>
      <c r="E56">
        <v>0.21215000000000001</v>
      </c>
      <c r="G56">
        <v>8.4629999999999803E-2</v>
      </c>
      <c r="H56">
        <v>8.6399999999999796E-2</v>
      </c>
      <c r="I56">
        <v>0.49425999999999998</v>
      </c>
      <c r="K56">
        <v>0.16744999999999999</v>
      </c>
      <c r="L56">
        <v>0.17671999999999999</v>
      </c>
      <c r="M56">
        <v>0.67510000000000003</v>
      </c>
      <c r="O56">
        <v>0.25539000000000001</v>
      </c>
      <c r="P56">
        <v>0.27649000000000001</v>
      </c>
      <c r="Q56">
        <v>0.93150999999999995</v>
      </c>
    </row>
    <row r="57" spans="2:17" x14ac:dyDescent="0.2">
      <c r="C57">
        <v>2.17842</v>
      </c>
      <c r="D57">
        <v>2.1825800000000002</v>
      </c>
      <c r="E57">
        <v>2.5481500000000001</v>
      </c>
      <c r="G57">
        <v>2.3024200000000001</v>
      </c>
      <c r="H57">
        <v>2.31867</v>
      </c>
      <c r="I57">
        <v>2.72376</v>
      </c>
      <c r="K57">
        <v>2.29386</v>
      </c>
      <c r="L57">
        <v>2.30586</v>
      </c>
      <c r="M57">
        <v>2.6482600000000001</v>
      </c>
      <c r="O57">
        <v>2.2124600000000001</v>
      </c>
      <c r="P57">
        <v>2.2193299999999998</v>
      </c>
      <c r="Q57">
        <v>2.64032</v>
      </c>
    </row>
    <row r="58" spans="2:17" x14ac:dyDescent="0.2">
      <c r="C58">
        <v>2.2221299999999999</v>
      </c>
      <c r="D58">
        <v>2.2306499999999998</v>
      </c>
      <c r="E58">
        <v>2.8127499999999999</v>
      </c>
      <c r="G58">
        <v>2.3944700000000001</v>
      </c>
      <c r="H58">
        <v>2.4098600000000001</v>
      </c>
      <c r="I58">
        <v>3.1434899999999999</v>
      </c>
      <c r="K58">
        <v>2.4610500000000002</v>
      </c>
      <c r="L58">
        <v>2.4608300000000001</v>
      </c>
      <c r="M58">
        <v>3.24213</v>
      </c>
      <c r="O58">
        <v>2.4975000000000001</v>
      </c>
      <c r="P58">
        <v>2.5273099999999999</v>
      </c>
      <c r="Q58">
        <v>3.45953</v>
      </c>
    </row>
    <row r="59" spans="2:17" x14ac:dyDescent="0.2">
      <c r="B59" t="s">
        <v>5</v>
      </c>
      <c r="C59">
        <v>4.3709999999999902E-2</v>
      </c>
      <c r="D59">
        <v>4.8069999999999599E-2</v>
      </c>
      <c r="E59">
        <v>0.2646</v>
      </c>
      <c r="G59">
        <v>9.2050000000000007E-2</v>
      </c>
      <c r="H59">
        <v>9.1190000000000104E-2</v>
      </c>
      <c r="I59">
        <v>0.41972999999999999</v>
      </c>
      <c r="K59">
        <v>0.16719000000000001</v>
      </c>
      <c r="L59">
        <v>0.15497</v>
      </c>
      <c r="M59">
        <v>0.59387000000000001</v>
      </c>
      <c r="O59">
        <v>0.28504000000000002</v>
      </c>
      <c r="P59">
        <v>0.30797999999999998</v>
      </c>
      <c r="Q59">
        <v>0.81920999999999999</v>
      </c>
    </row>
    <row r="60" spans="2:17" x14ac:dyDescent="0.2">
      <c r="C60">
        <v>2.2406000000000001</v>
      </c>
      <c r="D60">
        <v>2.2592500000000002</v>
      </c>
      <c r="E60">
        <v>2.6463199999999998</v>
      </c>
      <c r="G60">
        <v>2.2442799999999998</v>
      </c>
      <c r="H60">
        <v>2.2513800000000002</v>
      </c>
      <c r="I60">
        <v>2.6464699999999999</v>
      </c>
      <c r="K60">
        <v>2.24044</v>
      </c>
      <c r="L60">
        <v>2.2542900000000001</v>
      </c>
      <c r="M60">
        <v>2.6360600000000001</v>
      </c>
      <c r="O60">
        <v>2.2107600000000001</v>
      </c>
      <c r="P60">
        <v>2.2275800000000001</v>
      </c>
      <c r="Q60">
        <v>2.58338</v>
      </c>
    </row>
    <row r="61" spans="2:17" x14ac:dyDescent="0.2">
      <c r="C61">
        <v>2.2533400000000001</v>
      </c>
      <c r="D61">
        <v>2.2686099999999998</v>
      </c>
      <c r="E61">
        <v>2.83405</v>
      </c>
      <c r="G61">
        <v>2.3265400000000001</v>
      </c>
      <c r="H61">
        <v>2.3384200000000002</v>
      </c>
      <c r="I61">
        <v>2.94109</v>
      </c>
      <c r="K61">
        <v>2.3926799999999999</v>
      </c>
      <c r="L61">
        <v>2.4149799999999999</v>
      </c>
      <c r="M61">
        <v>3.1399599999999999</v>
      </c>
      <c r="O61">
        <v>2.2833600000000001</v>
      </c>
      <c r="P61">
        <v>2.29881</v>
      </c>
      <c r="Q61">
        <v>3.0663399999999998</v>
      </c>
    </row>
    <row r="62" spans="2:17" x14ac:dyDescent="0.2">
      <c r="B62" t="s">
        <v>5</v>
      </c>
      <c r="C62">
        <v>1.274E-2</v>
      </c>
      <c r="D62">
        <v>9.3600000000000298E-3</v>
      </c>
      <c r="E62">
        <v>0.18773000000000001</v>
      </c>
      <c r="G62">
        <v>8.2260000000000194E-2</v>
      </c>
      <c r="H62">
        <v>8.7040000000000006E-2</v>
      </c>
      <c r="I62">
        <v>0.29461999999999999</v>
      </c>
      <c r="K62">
        <v>0.15223999999999999</v>
      </c>
      <c r="L62">
        <v>0.16069</v>
      </c>
      <c r="M62">
        <v>0.50390000000000001</v>
      </c>
      <c r="O62">
        <v>7.2599999999999998E-2</v>
      </c>
      <c r="P62">
        <v>7.1229999999999905E-2</v>
      </c>
      <c r="Q62">
        <v>0.48296</v>
      </c>
    </row>
    <row r="63" spans="2:17" x14ac:dyDescent="0.2">
      <c r="C63">
        <v>2.3784100000000001</v>
      </c>
      <c r="D63">
        <v>2.3955899999999999</v>
      </c>
      <c r="E63">
        <v>2.7720099999999999</v>
      </c>
      <c r="G63">
        <v>2.3307699999999998</v>
      </c>
      <c r="H63">
        <v>2.3469099999999998</v>
      </c>
      <c r="I63">
        <v>2.7379099999999998</v>
      </c>
      <c r="K63">
        <v>2.3222200000000002</v>
      </c>
      <c r="L63">
        <v>2.33941</v>
      </c>
      <c r="M63">
        <v>2.6970999999999998</v>
      </c>
      <c r="O63">
        <v>2.3078699999999999</v>
      </c>
      <c r="P63">
        <v>2.3254100000000002</v>
      </c>
      <c r="Q63">
        <v>2.7582900000000001</v>
      </c>
    </row>
    <row r="64" spans="2:17" x14ac:dyDescent="0.2">
      <c r="C64">
        <v>2.4027599999999998</v>
      </c>
      <c r="D64">
        <v>2.4183500000000002</v>
      </c>
      <c r="E64">
        <v>2.97559</v>
      </c>
      <c r="G64">
        <v>2.4203100000000002</v>
      </c>
      <c r="H64">
        <v>2.4207800000000002</v>
      </c>
      <c r="I64">
        <v>3.1469499999999999</v>
      </c>
      <c r="K64">
        <v>2.4820899999999999</v>
      </c>
      <c r="L64">
        <v>2.5053700000000001</v>
      </c>
      <c r="M64">
        <v>3.2854000000000001</v>
      </c>
      <c r="O64">
        <v>2.3751799999999998</v>
      </c>
      <c r="P64">
        <v>2.3851100000000001</v>
      </c>
      <c r="Q64">
        <v>3.0203899999999999</v>
      </c>
    </row>
    <row r="65" spans="1:25" x14ac:dyDescent="0.2">
      <c r="B65" t="s">
        <v>5</v>
      </c>
      <c r="C65">
        <v>2.4349999999999601E-2</v>
      </c>
      <c r="D65">
        <v>2.2760000000000301E-2</v>
      </c>
      <c r="E65">
        <v>0.20358000000000001</v>
      </c>
      <c r="G65">
        <v>8.9539999999999995E-2</v>
      </c>
      <c r="H65">
        <v>7.3870000000000297E-2</v>
      </c>
      <c r="I65">
        <v>0.40904000000000001</v>
      </c>
      <c r="K65">
        <v>0.15987000000000001</v>
      </c>
      <c r="L65">
        <v>0.16596</v>
      </c>
      <c r="M65">
        <v>0.58830000000000005</v>
      </c>
      <c r="O65">
        <v>6.7309999999999995E-2</v>
      </c>
      <c r="P65">
        <v>5.9700000000000301E-2</v>
      </c>
      <c r="Q65">
        <v>0.2621</v>
      </c>
    </row>
    <row r="66" spans="1:25" x14ac:dyDescent="0.2">
      <c r="C66">
        <v>2.2562899999999999</v>
      </c>
      <c r="D66">
        <v>2.26403</v>
      </c>
      <c r="E66">
        <v>2.6732499999999999</v>
      </c>
      <c r="G66">
        <v>2.2451699999999999</v>
      </c>
      <c r="H66">
        <v>2.2532899999999998</v>
      </c>
      <c r="I66">
        <v>2.6533199999999999</v>
      </c>
      <c r="K66">
        <v>2.2259899999999999</v>
      </c>
      <c r="L66">
        <v>2.2395499999999999</v>
      </c>
      <c r="M66">
        <v>2.6114799999999998</v>
      </c>
    </row>
    <row r="67" spans="1:25" x14ac:dyDescent="0.2">
      <c r="C67">
        <v>2.28512</v>
      </c>
      <c r="D67">
        <v>2.2995299999999999</v>
      </c>
      <c r="E67">
        <v>2.8643200000000002</v>
      </c>
      <c r="G67">
        <v>2.3286699999999998</v>
      </c>
      <c r="H67">
        <v>2.33521</v>
      </c>
      <c r="I67">
        <v>3.0667</v>
      </c>
      <c r="K67">
        <v>2.4138600000000001</v>
      </c>
      <c r="L67">
        <v>2.4449100000000001</v>
      </c>
      <c r="M67">
        <v>3.2796099999999999</v>
      </c>
    </row>
    <row r="68" spans="1:25" x14ac:dyDescent="0.2">
      <c r="B68" t="s">
        <v>5</v>
      </c>
      <c r="C68">
        <v>2.8830000000000099E-2</v>
      </c>
      <c r="D68">
        <v>3.54999999999999E-2</v>
      </c>
      <c r="E68">
        <v>0.19106999999999999</v>
      </c>
      <c r="G68">
        <v>8.3499999999999894E-2</v>
      </c>
      <c r="H68">
        <v>8.1920000000000201E-2</v>
      </c>
      <c r="I68">
        <v>0.41338000000000003</v>
      </c>
      <c r="K68">
        <v>0.18787000000000001</v>
      </c>
      <c r="L68">
        <v>0.20535999999999999</v>
      </c>
      <c r="M68">
        <v>0.66813</v>
      </c>
    </row>
    <row r="69" spans="1:25" x14ac:dyDescent="0.2">
      <c r="B69" t="s">
        <v>6</v>
      </c>
      <c r="C69" t="s">
        <v>7</v>
      </c>
      <c r="D69" t="s">
        <v>7</v>
      </c>
      <c r="E69" t="s">
        <v>7</v>
      </c>
      <c r="F69" t="s">
        <v>6</v>
      </c>
      <c r="G69" t="s">
        <v>7</v>
      </c>
      <c r="H69" t="s">
        <v>7</v>
      </c>
      <c r="I69" t="s">
        <v>7</v>
      </c>
      <c r="J69" t="s">
        <v>6</v>
      </c>
      <c r="K69" t="s">
        <v>7</v>
      </c>
      <c r="L69" t="s">
        <v>7</v>
      </c>
      <c r="M69" t="s">
        <v>7</v>
      </c>
      <c r="N69" t="s">
        <v>6</v>
      </c>
      <c r="O69" t="s">
        <v>7</v>
      </c>
      <c r="P69" t="s">
        <v>7</v>
      </c>
      <c r="Q69" t="s">
        <v>7</v>
      </c>
    </row>
    <row r="70" spans="1:25" x14ac:dyDescent="0.2">
      <c r="B70">
        <v>25.5</v>
      </c>
      <c r="C70">
        <f>AVERAGE(C17,C14,C11,C20,C23,C26,C29,C32,C35,C38,C41,C44,C47,C50,C53,C56,C59,C62,C65,C68)</f>
        <v>2.8325149999999966E-2</v>
      </c>
      <c r="D70">
        <f>AVERAGE(D17,D14,D11,D20,D23,D26,D29,D32,D35,D38,D41,D44,D47,D50,D53,D56,D59,D62,D65,D68)</f>
        <v>3.5778399999999967E-2</v>
      </c>
      <c r="E70">
        <f>AVERAGE(E17,E14,E11,E20,E23,E26,E29,E32,E35,E38,E41,E44,E47,E50,E53,E56,E59,E62,E65,E68)</f>
        <v>0.21964400000000001</v>
      </c>
      <c r="F70">
        <v>25.5</v>
      </c>
      <c r="G70">
        <f>AVERAGE(G17,G14,G11,G20,G23,G26,G29,G32,G35,G38,G41,G44,G47,G50,G53,G56,G59,G62,G65,G68)</f>
        <v>8.1510249999999979E-2</v>
      </c>
      <c r="H70">
        <f>AVERAGE(H17,H14,H11,H20,H23,H26,H29,H32,H35,H38,H41,H44,H47,H50,H53,H56,H59,H62,H65,H68)</f>
        <v>9.1606349999999989E-2</v>
      </c>
      <c r="I70">
        <f>AVERAGE(I17,I14,I11,I20,I23,I26,I29,I32,I35,I38,I41,I44,I47,I50,I53,I56,I59,I62,I65,I68)</f>
        <v>0.3680696</v>
      </c>
      <c r="J70">
        <v>25.5</v>
      </c>
      <c r="K70">
        <f>AVERAGE(K17,K14,K11,K20,K23,K26,K29,K32,K35,K38,K41,K44,K47,K50,K53,K56,K59,K62,K65,K68)</f>
        <v>0.15580585000000002</v>
      </c>
      <c r="L70">
        <f>AVERAGE(L17,L14,L11,L20,L23,L26,L29,L32,L35,L38,L41,L44,L47,L50,L53,L56,L59,L62,L65,L68)</f>
        <v>0.17537829999999999</v>
      </c>
      <c r="M70">
        <f>AVERAGE(M17,M14,M11,M20,M23,M26,M29,M32,M35,M38,M41,M44,M47,M50,M53,M56,M59,M62,M65,M68)</f>
        <v>0.60834765000000002</v>
      </c>
      <c r="N70">
        <v>25.5</v>
      </c>
      <c r="O70">
        <f>AVERAGE(O17,O14,O11,O20,O23,O26,O29,O32,O35,O38,O41,O44,O47,O50,O53,O56,O59,O62,O65,O68)</f>
        <v>0.23126531578947371</v>
      </c>
      <c r="P70">
        <f>AVERAGE(P17,P14,P11,P20,P23,P26,P29,P32,P35,P38,P41,P44,P47,P50,P53,P56,P59,P62,P65,P68)</f>
        <v>0.25898473684210527</v>
      </c>
      <c r="Q70">
        <f>AVERAGE(Q17,Q14,Q11,Q20,Q23,Q26,Q29,Q32,Q35,Q38,Q41,Q44,Q47,Q50,Q53,Q56,Q59,Q62,Q65,Q68)</f>
        <v>0.86054594736842116</v>
      </c>
    </row>
    <row r="71" spans="1:25" x14ac:dyDescent="0.2">
      <c r="A71" t="s">
        <v>33</v>
      </c>
      <c r="C71">
        <f>STDEV(C17,C14,C11,C20,C23,C26,C29,C32,C35,C38,C41,C44,C47,C50,C53,C56,C59,C62,C65,C68)/SQRT(COUNT(C17,C14,C11,C20,C23,C26,C29,C32,C35,C38,C41,C44,C47,C50,C53,C56,C59,C62,C65,C68))</f>
        <v>2.3301007604992108E-3</v>
      </c>
      <c r="D71">
        <f>STDEV(D17,D14,D11,D20,D23,D26,D29,D32,D35,D38,D41,D44,D47,D50,D53,D56,D59,D62,D65,D68)/SQRT(COUNT(D17,D14,D11,D20,D23,D26,D29,D32,D35,D38,D41,D44,D47,D50,D53,D56,D59,D62,D65,D68))</f>
        <v>3.3582593747983475E-3</v>
      </c>
      <c r="E71">
        <f>STDEV(E17,E14,E11,E20,E23,E26,E29,E32,E35,E38,E41,E44,E47,E50,E53,E56,E59,E62,E65,E68)/SQRT(COUNT(E17,E14,E11,E20,E23,E26,E29,E32,E35,E38,E41,E44,E47,E50,E53,E56,E59,E62,E65,E68))</f>
        <v>8.5950357094876778E-3</v>
      </c>
      <c r="G71">
        <f>STDEV(G17,G14,G11,G20,G23,G26,G29,G32,G35,G38,G41,G44,G47,G50,G53,G56,G59,G62,G65,G68)/SQRT(COUNT(G17,G14,G11,G20,G23,G26,G29,G32,G35,G38,G41,G44,G47,G50,G53,G56,G59,G62,G65,G68))</f>
        <v>4.5018804023693199E-3</v>
      </c>
      <c r="H71">
        <f>STDEV(H17,H14,H11,H20,H23,H26,H29,H32,H35,H38,H41,H44,H47,H50,H53,H56,H59,H62,H65,H68)/SQRT(COUNT(H17,H14,H11,H20,H23,H26,H29,H32,H35,H38,H41,H44,H47,H50,H53,H56,H59,H62,H65,H68))</f>
        <v>5.6717496689038076E-3</v>
      </c>
      <c r="I71">
        <f>STDEV(I17,I14,I11,I20,I23,I26,I29,I32,I35,I38,I41,I44,I47,I50,I53,I56,I59,I62,I65,I68)/SQRT(COUNT(I17,I14,I11,I20,I23,I26,I29,I32,I35,I38,I41,I44,I47,I50,I53,I56,I59,I62,I65,I68))</f>
        <v>2.2622248545158968E-2</v>
      </c>
      <c r="K71">
        <f>STDEV(K17,K14,K11,K20,K23,K26,K29,K32,K35,K38,K41,K44,K47,K50,K53,K56,K59,K62,K65,K68)/SQRT(COUNT(K17,K14,K11,K20,K23,K26,K29,K32,K35,K38,K41,K44,K47,K50,K53,K56,K59,K62,K65,K68))</f>
        <v>9.4122250113671327E-3</v>
      </c>
      <c r="L71">
        <f>STDEV(L17,L14,L11,L20,L23,L26,L29,L32,L35,L38,L41,L44,L47,L50,L53,L56,L59,L62,L65,L68)/SQRT(COUNT(L17,L14,L11,L20,L23,L26,L29,L32,L35,L38,L41,L44,L47,L50,L53,L56,L59,L62,L65,L68))</f>
        <v>1.03487203389191E-2</v>
      </c>
      <c r="M71">
        <f>STDEV(M17,M14,M11,M20,M23,M26,M29,M32,M35,M38,M41,M44,M47,M50,M53,M56,M59,M62,M65,M68)/SQRT(COUNT(M17,M14,M11,M20,M23,M26,M29,M32,M35,M38,M41,M44,M47,M50,M53,M56,M59,M62,M65,M68))</f>
        <v>4.0844711210379941E-2</v>
      </c>
      <c r="O71">
        <f>STDEV(O17,O14,O11,O20,O23,O26,O29,O32,O35,O38,O41,O44,O47,O50,O53,O56,O59,O62,O65,O68)/SQRT(COUNT(O17,O14,O11,O20,O23,O26,O29,O32,O35,O38,O41,O44,O47,O50,O53,O56,O59,O62,O65,O68))</f>
        <v>1.9796812969486887E-2</v>
      </c>
      <c r="P71">
        <f>STDEV(P17,P14,P11,P20,P23,P26,P29,P32,P35,P38,P41,P44,P47,P50,P53,P56,P59,P62,P65,P68)/SQRT(COUNT(P17,P14,P11,P20,P23,P26,P29,P32,P35,P38,P41,P44,P47,P50,P53,P56,P59,P62,P65,P68))</f>
        <v>2.2986730367737761E-2</v>
      </c>
      <c r="Q71">
        <f>STDEV(Q17,Q14,Q11,Q20,Q23,Q26,Q29,Q32,Q35,Q38,Q41,Q44,Q47,Q50,Q53,Q56,Q59,Q62,Q65,Q68)/SQRT(COUNT(Q17,Q14,Q11,Q20,Q23,Q26,Q29,Q32,Q35,Q38,Q41,Q44,Q47,Q50,Q53,Q56,Q59,Q62,Q65,Q68))</f>
        <v>8.2601222471182345E-2</v>
      </c>
    </row>
    <row r="73" spans="1:25" x14ac:dyDescent="0.2">
      <c r="B73" t="s">
        <v>8</v>
      </c>
      <c r="C73">
        <f>C70/25.5/(10^-12)*(10^-20)</f>
        <v>1.1107901960784299E-11</v>
      </c>
      <c r="D73">
        <f>D70/25.5/(10^-12)*(10^-20)</f>
        <v>1.4030745098039202E-11</v>
      </c>
      <c r="E73">
        <f>E70/25.5/(10^-12)*(10^-20)</f>
        <v>8.6134901960784314E-11</v>
      </c>
      <c r="F73" t="s">
        <v>8</v>
      </c>
      <c r="G73">
        <f>G70/25.5/(10^-12)*(10^-20)</f>
        <v>3.1964803921568614E-11</v>
      </c>
      <c r="H73">
        <f>H70/25.5/(10^-12)*(10^-20)</f>
        <v>3.5924058823529405E-11</v>
      </c>
      <c r="I73">
        <f>I70/25.5/(10^-12)*(10^-20)</f>
        <v>1.4434101960784312E-10</v>
      </c>
      <c r="J73" t="s">
        <v>8</v>
      </c>
      <c r="K73">
        <f>K70/25.5/(10^-12)*(10^-20)</f>
        <v>6.1100333333333333E-11</v>
      </c>
      <c r="L73">
        <f>L70/25.5/(10^-12)*(10^-20)</f>
        <v>6.8775803921568623E-11</v>
      </c>
      <c r="M73">
        <f>M70/25.5/(10^-12)*(10^-20)</f>
        <v>2.3856770588235294E-10</v>
      </c>
      <c r="N73" t="s">
        <v>8</v>
      </c>
      <c r="O73">
        <f>O70/25.5/(10^-12)*(10^-20)</f>
        <v>9.0692280701754399E-11</v>
      </c>
      <c r="P73">
        <f>P70/25.5/(10^-12)*(10^-20)</f>
        <v>1.0156264189886482E-10</v>
      </c>
      <c r="Q73">
        <f>Q70/25.5/(10^-12)*(10^-20)</f>
        <v>3.3746899896800829E-10</v>
      </c>
    </row>
    <row r="76" spans="1:25" x14ac:dyDescent="0.2">
      <c r="B76" t="s">
        <v>14</v>
      </c>
      <c r="F76" t="s">
        <v>24</v>
      </c>
      <c r="J76" t="s">
        <v>25</v>
      </c>
      <c r="N76" t="s">
        <v>26</v>
      </c>
      <c r="R76" t="s">
        <v>70</v>
      </c>
      <c r="V76" t="s">
        <v>71</v>
      </c>
    </row>
    <row r="77" spans="1:25" x14ac:dyDescent="0.2">
      <c r="C77" t="s">
        <v>2</v>
      </c>
      <c r="D77" t="s">
        <v>3</v>
      </c>
      <c r="E77" t="s">
        <v>4</v>
      </c>
      <c r="G77" t="s">
        <v>2</v>
      </c>
      <c r="H77" t="s">
        <v>3</v>
      </c>
      <c r="I77" t="s">
        <v>4</v>
      </c>
      <c r="K77" t="s">
        <v>2</v>
      </c>
      <c r="L77" t="s">
        <v>3</v>
      </c>
      <c r="M77" t="s">
        <v>4</v>
      </c>
      <c r="O77" t="s">
        <v>2</v>
      </c>
      <c r="P77" t="s">
        <v>3</v>
      </c>
      <c r="Q77" t="s">
        <v>4</v>
      </c>
      <c r="S77" t="s">
        <v>2</v>
      </c>
      <c r="T77" t="s">
        <v>3</v>
      </c>
      <c r="U77" t="s">
        <v>4</v>
      </c>
      <c r="W77" t="s">
        <v>2</v>
      </c>
      <c r="X77" t="s">
        <v>3</v>
      </c>
      <c r="Y77" t="s">
        <v>4</v>
      </c>
    </row>
    <row r="78" spans="1:25" x14ac:dyDescent="0.2">
      <c r="C78">
        <v>2.2983370000000001</v>
      </c>
      <c r="D78">
        <v>2.3341729999999998</v>
      </c>
      <c r="E78">
        <v>2.6999499999999999</v>
      </c>
      <c r="G78">
        <v>2.3095159999999999</v>
      </c>
      <c r="H78">
        <v>2.342841</v>
      </c>
      <c r="I78">
        <v>2.7235279999999999</v>
      </c>
      <c r="K78">
        <v>2.2400500000000001</v>
      </c>
      <c r="L78">
        <v>2.2726380000000002</v>
      </c>
      <c r="M78">
        <v>2.6217440000000001</v>
      </c>
      <c r="O78">
        <v>2.274343</v>
      </c>
      <c r="P78">
        <v>2.3039939999999999</v>
      </c>
      <c r="Q78">
        <v>2.6737190000000002</v>
      </c>
      <c r="S78">
        <v>2.2133500000000002</v>
      </c>
      <c r="T78">
        <v>2.2210200000000002</v>
      </c>
      <c r="U78">
        <v>2.59497</v>
      </c>
      <c r="W78">
        <v>2.3121900000000002</v>
      </c>
      <c r="X78">
        <v>2.32456</v>
      </c>
      <c r="Y78">
        <v>2.7325699999999999</v>
      </c>
    </row>
    <row r="79" spans="1:25" x14ac:dyDescent="0.2">
      <c r="C79">
        <v>2.367127</v>
      </c>
      <c r="D79">
        <v>2.4111590000000001</v>
      </c>
      <c r="E79">
        <v>2.9420869999999999</v>
      </c>
      <c r="G79">
        <v>2.8300749999999999</v>
      </c>
      <c r="H79">
        <v>2.9214020000000001</v>
      </c>
      <c r="I79">
        <v>3.9939279999999999</v>
      </c>
      <c r="K79">
        <v>2.9174129999999998</v>
      </c>
      <c r="L79">
        <v>3.0446780000000002</v>
      </c>
      <c r="M79">
        <v>5.092714</v>
      </c>
      <c r="O79">
        <v>3.2621129999999998</v>
      </c>
      <c r="P79">
        <v>3.4233509999999998</v>
      </c>
      <c r="Q79">
        <v>5.8223399999999996</v>
      </c>
      <c r="S79">
        <v>3.3426100000000001</v>
      </c>
      <c r="T79">
        <v>3.3474400000000002</v>
      </c>
      <c r="U79">
        <v>6.6481599999999998</v>
      </c>
      <c r="W79">
        <v>3.5624400000000001</v>
      </c>
      <c r="X79">
        <v>3.6152500000000001</v>
      </c>
      <c r="Y79">
        <v>7.0035600000000002</v>
      </c>
    </row>
    <row r="80" spans="1:25" x14ac:dyDescent="0.2">
      <c r="B80" t="s">
        <v>5</v>
      </c>
      <c r="C80">
        <v>6.8789999999999907E-2</v>
      </c>
      <c r="D80">
        <v>7.6986000000000193E-2</v>
      </c>
      <c r="E80">
        <v>0.24213699999999999</v>
      </c>
      <c r="G80">
        <v>0.52055899999999999</v>
      </c>
      <c r="H80">
        <v>0.57856099999999999</v>
      </c>
      <c r="I80">
        <v>1.2704</v>
      </c>
      <c r="K80">
        <v>0.67736300000000005</v>
      </c>
      <c r="L80">
        <v>0.77203999999999995</v>
      </c>
      <c r="M80">
        <v>2.4709699999999999</v>
      </c>
      <c r="O80">
        <v>0.98777000000000004</v>
      </c>
      <c r="P80">
        <v>1.1193569999999999</v>
      </c>
      <c r="Q80">
        <v>3.1486209999999999</v>
      </c>
      <c r="S80">
        <v>1.1292599999999999</v>
      </c>
      <c r="T80">
        <v>1.12642</v>
      </c>
      <c r="U80">
        <v>4.0531899999999998</v>
      </c>
      <c r="W80">
        <v>1.2502500000000001</v>
      </c>
      <c r="X80">
        <v>1.2906899999999999</v>
      </c>
      <c r="Y80">
        <v>4.2709900000000003</v>
      </c>
    </row>
    <row r="81" spans="2:25" x14ac:dyDescent="0.2">
      <c r="C81">
        <v>2.2670140000000001</v>
      </c>
      <c r="D81">
        <v>2.2976179999999999</v>
      </c>
      <c r="E81">
        <v>2.6976619999999998</v>
      </c>
      <c r="G81">
        <v>2.2717160000000001</v>
      </c>
      <c r="H81">
        <v>2.3129469999999999</v>
      </c>
      <c r="I81">
        <v>2.6578909999999998</v>
      </c>
      <c r="K81">
        <v>2.3039999999999998</v>
      </c>
      <c r="L81">
        <v>2.3366180000000001</v>
      </c>
      <c r="M81">
        <v>2.703837</v>
      </c>
      <c r="O81">
        <v>2.2024370000000002</v>
      </c>
      <c r="P81">
        <v>2.233196</v>
      </c>
      <c r="Q81">
        <v>2.60303</v>
      </c>
      <c r="S81">
        <v>2.2503600000000001</v>
      </c>
      <c r="T81">
        <v>2.2600500000000001</v>
      </c>
      <c r="U81">
        <v>2.6370900000000002</v>
      </c>
      <c r="W81">
        <v>2.2807200000000001</v>
      </c>
      <c r="X81">
        <v>2.28857</v>
      </c>
      <c r="Y81">
        <v>2.6928899999999998</v>
      </c>
    </row>
    <row r="82" spans="2:25" x14ac:dyDescent="0.2">
      <c r="C82">
        <v>2.6653039999999999</v>
      </c>
      <c r="D82">
        <v>2.7273510000000001</v>
      </c>
      <c r="E82">
        <v>3.7809900000000001</v>
      </c>
      <c r="G82">
        <v>2.389424</v>
      </c>
      <c r="H82">
        <v>2.4586209999999999</v>
      </c>
      <c r="I82">
        <v>3.1843309999999998</v>
      </c>
      <c r="K82">
        <v>2.4606699999999999</v>
      </c>
      <c r="L82">
        <v>2.557992</v>
      </c>
      <c r="M82">
        <v>3.7425090000000001</v>
      </c>
      <c r="O82">
        <v>3.0441029999999998</v>
      </c>
      <c r="P82">
        <v>3.179243</v>
      </c>
      <c r="Q82">
        <v>5.0091679999999998</v>
      </c>
      <c r="S82">
        <v>3.2750599999999999</v>
      </c>
      <c r="T82">
        <v>3.30016</v>
      </c>
      <c r="U82">
        <v>5.5244799999999996</v>
      </c>
      <c r="W82">
        <v>3.4892599999999998</v>
      </c>
      <c r="X82">
        <v>3.5029599999999999</v>
      </c>
      <c r="Y82">
        <v>4.8940900000000003</v>
      </c>
    </row>
    <row r="83" spans="2:25" x14ac:dyDescent="0.2">
      <c r="B83" t="s">
        <v>5</v>
      </c>
      <c r="C83">
        <v>0.39828999999999998</v>
      </c>
      <c r="D83">
        <v>0.42973299999999998</v>
      </c>
      <c r="E83">
        <v>1.0833280000000001</v>
      </c>
      <c r="G83">
        <v>0.11770799999999999</v>
      </c>
      <c r="H83">
        <v>0.145674</v>
      </c>
      <c r="I83">
        <v>0.52644000000000002</v>
      </c>
      <c r="K83">
        <v>0.15667</v>
      </c>
      <c r="L83">
        <v>0.22137399999999999</v>
      </c>
      <c r="M83">
        <v>1.038672</v>
      </c>
      <c r="O83">
        <v>0.84166600000000003</v>
      </c>
      <c r="P83">
        <v>0.94604699999999997</v>
      </c>
      <c r="Q83">
        <v>2.4061379999999999</v>
      </c>
      <c r="S83">
        <v>1.0246999999999999</v>
      </c>
      <c r="T83">
        <v>1.0401100000000001</v>
      </c>
      <c r="U83">
        <v>2.8873899999999999</v>
      </c>
      <c r="W83">
        <v>1.2085399999999999</v>
      </c>
      <c r="X83">
        <v>1.2143900000000001</v>
      </c>
      <c r="Y83">
        <v>2.2012</v>
      </c>
    </row>
    <row r="84" spans="2:25" x14ac:dyDescent="0.2">
      <c r="C84">
        <v>2.2587039999999998</v>
      </c>
      <c r="D84">
        <v>2.292173</v>
      </c>
      <c r="E84">
        <v>2.6622219999999999</v>
      </c>
      <c r="G84">
        <v>2.3117070000000002</v>
      </c>
      <c r="H84">
        <v>2.3457729999999999</v>
      </c>
      <c r="I84">
        <v>2.7137220000000002</v>
      </c>
      <c r="K84">
        <v>2.2547090000000001</v>
      </c>
      <c r="L84">
        <v>2.28599</v>
      </c>
      <c r="M84">
        <v>2.6729850000000002</v>
      </c>
      <c r="O84">
        <v>2.2515309999999999</v>
      </c>
      <c r="P84">
        <v>2.287874</v>
      </c>
      <c r="Q84">
        <v>2.6925050000000001</v>
      </c>
      <c r="S84">
        <v>2.2401300000000002</v>
      </c>
      <c r="T84">
        <v>2.24736</v>
      </c>
      <c r="U84">
        <v>2.6485300000000001</v>
      </c>
      <c r="W84">
        <v>2.1982599999999999</v>
      </c>
      <c r="X84">
        <v>2.2048800000000002</v>
      </c>
      <c r="Y84">
        <v>2.59585</v>
      </c>
    </row>
    <row r="85" spans="2:25" x14ac:dyDescent="0.2">
      <c r="C85">
        <v>2.7020789999999999</v>
      </c>
      <c r="D85">
        <v>2.8508589999999998</v>
      </c>
      <c r="E85">
        <v>4.880814</v>
      </c>
      <c r="G85">
        <v>2.8200919999999998</v>
      </c>
      <c r="H85">
        <v>2.8958300000000001</v>
      </c>
      <c r="I85">
        <v>3.8195929999999998</v>
      </c>
      <c r="K85">
        <v>2.906425</v>
      </c>
      <c r="L85">
        <v>3.0242619999999998</v>
      </c>
      <c r="M85">
        <v>4.3034179999999997</v>
      </c>
      <c r="O85">
        <v>2.616511</v>
      </c>
      <c r="P85">
        <v>2.6967080000000001</v>
      </c>
      <c r="Q85">
        <v>3.5708880000000001</v>
      </c>
      <c r="S85">
        <v>3.33934</v>
      </c>
      <c r="T85">
        <v>3.3650699999999998</v>
      </c>
      <c r="U85">
        <v>6.2586500000000003</v>
      </c>
      <c r="W85">
        <v>3.5694599999999999</v>
      </c>
      <c r="X85">
        <v>3.6568299999999998</v>
      </c>
      <c r="Y85">
        <v>6.3533999999999997</v>
      </c>
    </row>
    <row r="86" spans="2:25" x14ac:dyDescent="0.2">
      <c r="B86" t="s">
        <v>5</v>
      </c>
      <c r="C86">
        <v>0.44337500000000002</v>
      </c>
      <c r="D86">
        <v>0.55868600000000002</v>
      </c>
      <c r="E86">
        <v>2.2185920000000001</v>
      </c>
      <c r="G86">
        <v>0.50838499999999998</v>
      </c>
      <c r="H86">
        <v>0.55005700000000002</v>
      </c>
      <c r="I86">
        <v>1.105871</v>
      </c>
      <c r="K86">
        <v>0.65171599999999996</v>
      </c>
      <c r="L86">
        <v>0.73827200000000004</v>
      </c>
      <c r="M86">
        <v>1.630433</v>
      </c>
      <c r="O86">
        <v>0.36498000000000003</v>
      </c>
      <c r="P86">
        <v>0.40883399999999998</v>
      </c>
      <c r="Q86">
        <v>0.87838300000000002</v>
      </c>
      <c r="S86">
        <v>1.09921</v>
      </c>
      <c r="T86">
        <v>1.11771</v>
      </c>
      <c r="U86">
        <v>3.6101200000000002</v>
      </c>
      <c r="W86">
        <v>1.3712</v>
      </c>
      <c r="X86">
        <v>1.4519500000000001</v>
      </c>
      <c r="Y86">
        <v>3.7575500000000002</v>
      </c>
    </row>
    <row r="87" spans="2:25" x14ac:dyDescent="0.2">
      <c r="C87">
        <v>2.2552289999999999</v>
      </c>
      <c r="D87">
        <v>2.2856580000000002</v>
      </c>
      <c r="E87">
        <v>2.6532</v>
      </c>
      <c r="G87">
        <v>2.3017970000000001</v>
      </c>
      <c r="H87">
        <v>2.333809</v>
      </c>
      <c r="I87">
        <v>2.6977190000000002</v>
      </c>
      <c r="K87">
        <v>2.2300369999999998</v>
      </c>
      <c r="L87">
        <v>2.2600150000000001</v>
      </c>
      <c r="M87">
        <v>2.6035360000000001</v>
      </c>
      <c r="O87">
        <v>2.279766</v>
      </c>
      <c r="P87">
        <v>2.3110560000000002</v>
      </c>
      <c r="Q87">
        <v>2.6881629999999999</v>
      </c>
      <c r="S87">
        <v>2.2931900000000001</v>
      </c>
      <c r="T87">
        <v>2.30559</v>
      </c>
      <c r="U87">
        <v>2.7034799999999999</v>
      </c>
      <c r="W87">
        <v>2.2280000000000002</v>
      </c>
      <c r="X87">
        <v>2.2385700000000002</v>
      </c>
      <c r="Y87">
        <v>2.6288299999999998</v>
      </c>
    </row>
    <row r="88" spans="2:25" x14ac:dyDescent="0.2">
      <c r="C88">
        <v>2.6449639999999999</v>
      </c>
      <c r="D88">
        <v>2.7178040000000001</v>
      </c>
      <c r="E88">
        <v>3.6284700000000001</v>
      </c>
      <c r="G88">
        <v>2.7105169999999998</v>
      </c>
      <c r="H88">
        <v>2.7952210000000002</v>
      </c>
      <c r="I88">
        <v>3.866263</v>
      </c>
      <c r="K88">
        <v>2.9780980000000001</v>
      </c>
      <c r="L88">
        <v>3.13747</v>
      </c>
      <c r="M88">
        <v>5.6769030000000003</v>
      </c>
      <c r="O88">
        <v>3.043488</v>
      </c>
      <c r="P88">
        <v>3.1278589999999999</v>
      </c>
      <c r="Q88">
        <v>4.6050089999999999</v>
      </c>
      <c r="S88">
        <v>3.3103099999999999</v>
      </c>
      <c r="T88">
        <v>3.26369</v>
      </c>
      <c r="U88">
        <v>5.3795200000000003</v>
      </c>
      <c r="W88">
        <v>3.4772599999999998</v>
      </c>
      <c r="X88">
        <v>3.55158</v>
      </c>
      <c r="Y88">
        <v>5.8292400000000004</v>
      </c>
    </row>
    <row r="89" spans="2:25" x14ac:dyDescent="0.2">
      <c r="B89" t="s">
        <v>5</v>
      </c>
      <c r="C89">
        <v>0.389735</v>
      </c>
      <c r="D89">
        <v>0.43214599999999997</v>
      </c>
      <c r="E89">
        <v>0.97526999999999997</v>
      </c>
      <c r="G89">
        <v>0.40872000000000003</v>
      </c>
      <c r="H89">
        <v>0.46141199999999999</v>
      </c>
      <c r="I89">
        <v>1.168544</v>
      </c>
      <c r="K89">
        <v>0.74806099999999998</v>
      </c>
      <c r="L89">
        <v>0.87745499999999998</v>
      </c>
      <c r="M89">
        <v>3.0733670000000002</v>
      </c>
      <c r="O89">
        <v>0.76372200000000001</v>
      </c>
      <c r="P89">
        <v>0.81680299999999995</v>
      </c>
      <c r="Q89">
        <v>1.916846</v>
      </c>
      <c r="S89">
        <v>1.01712</v>
      </c>
      <c r="T89">
        <v>0.95809999999999995</v>
      </c>
      <c r="U89">
        <v>2.67604</v>
      </c>
      <c r="W89">
        <v>1.24926</v>
      </c>
      <c r="X89">
        <v>1.31301</v>
      </c>
      <c r="Y89">
        <v>3.2004100000000002</v>
      </c>
    </row>
    <row r="90" spans="2:25" x14ac:dyDescent="0.2">
      <c r="C90">
        <v>2.2448630000000001</v>
      </c>
      <c r="D90">
        <v>2.2730579999999998</v>
      </c>
      <c r="E90">
        <v>2.6760280000000001</v>
      </c>
      <c r="G90">
        <v>2.2159089999999999</v>
      </c>
      <c r="H90">
        <v>2.2464490000000001</v>
      </c>
      <c r="I90">
        <v>2.6441430000000001</v>
      </c>
      <c r="K90">
        <v>2.2570800000000002</v>
      </c>
      <c r="L90">
        <v>2.2838370000000001</v>
      </c>
      <c r="M90">
        <v>2.6287470000000002</v>
      </c>
      <c r="O90">
        <v>2.2568160000000002</v>
      </c>
      <c r="P90">
        <v>2.2881209999999998</v>
      </c>
      <c r="Q90">
        <v>2.66317</v>
      </c>
      <c r="S90">
        <v>2.2928000000000002</v>
      </c>
      <c r="T90">
        <v>2.3069899999999999</v>
      </c>
      <c r="U90">
        <v>2.7396600000000002</v>
      </c>
      <c r="W90">
        <v>2.2682099999999998</v>
      </c>
      <c r="X90">
        <v>2.2756500000000002</v>
      </c>
      <c r="Y90">
        <v>2.6874799999999999</v>
      </c>
    </row>
    <row r="91" spans="2:25" x14ac:dyDescent="0.2">
      <c r="C91">
        <v>2.590157</v>
      </c>
      <c r="D91">
        <v>2.6900979999999999</v>
      </c>
      <c r="E91">
        <v>3.6440800000000002</v>
      </c>
      <c r="G91">
        <v>2.6920359999999999</v>
      </c>
      <c r="H91">
        <v>2.7988659999999999</v>
      </c>
      <c r="I91">
        <v>3.9414920000000002</v>
      </c>
      <c r="K91">
        <v>2.9437540000000002</v>
      </c>
      <c r="L91">
        <v>3.0420790000000002</v>
      </c>
      <c r="M91">
        <v>4.2537029999999998</v>
      </c>
      <c r="O91">
        <v>3.1792590000000001</v>
      </c>
      <c r="P91">
        <v>3.3680759999999998</v>
      </c>
      <c r="Q91">
        <v>5.8628359999999997</v>
      </c>
      <c r="S91">
        <v>3.2805499999999999</v>
      </c>
      <c r="T91">
        <v>3.30233</v>
      </c>
      <c r="U91">
        <v>5.9297899999999997</v>
      </c>
      <c r="W91">
        <v>3.5282499999999999</v>
      </c>
      <c r="X91">
        <v>3.6213099999999998</v>
      </c>
      <c r="Y91">
        <v>6.3130100000000002</v>
      </c>
    </row>
    <row r="92" spans="2:25" x14ac:dyDescent="0.2">
      <c r="B92" t="s">
        <v>5</v>
      </c>
      <c r="C92">
        <v>0.34529399999999999</v>
      </c>
      <c r="D92">
        <v>0.41704000000000002</v>
      </c>
      <c r="E92">
        <v>0.96805200000000002</v>
      </c>
      <c r="G92">
        <v>0.47612700000000002</v>
      </c>
      <c r="H92">
        <v>0.55241700000000005</v>
      </c>
      <c r="I92">
        <v>1.2973490000000001</v>
      </c>
      <c r="K92">
        <v>0.68667400000000001</v>
      </c>
      <c r="L92">
        <v>0.75824199999999997</v>
      </c>
      <c r="M92">
        <v>1.6249560000000001</v>
      </c>
      <c r="O92">
        <v>0.92244300000000001</v>
      </c>
      <c r="P92">
        <v>1.079955</v>
      </c>
      <c r="Q92">
        <v>3.1996660000000001</v>
      </c>
      <c r="S92">
        <v>0.98775000000000002</v>
      </c>
      <c r="T92">
        <v>0.99534</v>
      </c>
      <c r="U92">
        <v>3.1901299999999999</v>
      </c>
      <c r="W92">
        <v>1.26004</v>
      </c>
      <c r="X92">
        <v>1.3456600000000001</v>
      </c>
      <c r="Y92">
        <v>3.6255299999999999</v>
      </c>
    </row>
    <row r="93" spans="2:25" x14ac:dyDescent="0.2">
      <c r="C93">
        <v>2.2161179999999998</v>
      </c>
      <c r="D93">
        <v>2.2478929999999999</v>
      </c>
      <c r="E93">
        <v>2.6359599999999999</v>
      </c>
      <c r="G93">
        <v>2.2553559999999999</v>
      </c>
      <c r="H93">
        <v>2.2860230000000001</v>
      </c>
      <c r="I93">
        <v>2.6674820000000001</v>
      </c>
      <c r="K93">
        <v>2.2478449999999999</v>
      </c>
      <c r="L93">
        <v>2.2803439999999999</v>
      </c>
      <c r="M93">
        <v>2.6501070000000002</v>
      </c>
      <c r="O93">
        <v>2.2381319999999998</v>
      </c>
      <c r="P93">
        <v>2.267881</v>
      </c>
      <c r="Q93">
        <v>2.6349070000000001</v>
      </c>
      <c r="S93">
        <v>2.1996899999999999</v>
      </c>
      <c r="T93">
        <v>2.2040199999999999</v>
      </c>
      <c r="U93">
        <v>2.6280399999999999</v>
      </c>
      <c r="W93">
        <v>2.2654700000000001</v>
      </c>
      <c r="X93">
        <v>2.2780200000000002</v>
      </c>
      <c r="Y93">
        <v>2.6718500000000001</v>
      </c>
    </row>
    <row r="94" spans="2:25" x14ac:dyDescent="0.2">
      <c r="C94">
        <v>2.5840169999999998</v>
      </c>
      <c r="D94">
        <v>2.6410870000000002</v>
      </c>
      <c r="E94">
        <v>3.4555699999999998</v>
      </c>
      <c r="G94">
        <v>2.7858390000000002</v>
      </c>
      <c r="H94">
        <v>2.9076040000000001</v>
      </c>
      <c r="I94">
        <v>3.9370250000000002</v>
      </c>
      <c r="K94">
        <v>3.006545</v>
      </c>
      <c r="L94">
        <v>3.1147969999999998</v>
      </c>
      <c r="M94">
        <v>4.9538539999999998</v>
      </c>
      <c r="O94">
        <v>2.9557380000000002</v>
      </c>
      <c r="P94">
        <v>3.132838</v>
      </c>
      <c r="Q94">
        <v>4.9592429999999998</v>
      </c>
      <c r="S94">
        <v>3.1841599999999999</v>
      </c>
      <c r="T94">
        <v>3.2769900000000001</v>
      </c>
      <c r="U94">
        <v>4.7760199999999999</v>
      </c>
      <c r="W94">
        <v>2.5332499999999998</v>
      </c>
      <c r="X94">
        <v>2.5546799999999998</v>
      </c>
      <c r="Y94">
        <v>3.7429000000000001</v>
      </c>
    </row>
    <row r="95" spans="2:25" x14ac:dyDescent="0.2">
      <c r="B95" t="s">
        <v>5</v>
      </c>
      <c r="C95">
        <v>0.36789899999999998</v>
      </c>
      <c r="D95">
        <v>0.39319399999999999</v>
      </c>
      <c r="E95">
        <v>0.81960999999999995</v>
      </c>
      <c r="G95">
        <v>0.53048300000000004</v>
      </c>
      <c r="H95">
        <v>0.62158100000000005</v>
      </c>
      <c r="I95">
        <v>1.2695430000000001</v>
      </c>
      <c r="K95">
        <v>0.75870000000000004</v>
      </c>
      <c r="L95">
        <v>0.834453</v>
      </c>
      <c r="M95">
        <v>2.303747</v>
      </c>
      <c r="O95">
        <v>0.71760599999999997</v>
      </c>
      <c r="P95">
        <v>0.86495699999999998</v>
      </c>
      <c r="Q95">
        <v>2.3243360000000002</v>
      </c>
      <c r="S95">
        <v>0.98446999999999996</v>
      </c>
      <c r="T95">
        <v>1.07297</v>
      </c>
      <c r="U95">
        <v>2.14798</v>
      </c>
      <c r="W95">
        <v>0.26778000000000002</v>
      </c>
      <c r="X95">
        <v>0.27666000000000002</v>
      </c>
      <c r="Y95">
        <v>1.0710500000000001</v>
      </c>
    </row>
    <row r="96" spans="2:25" x14ac:dyDescent="0.2">
      <c r="C96">
        <v>2.2163569999999999</v>
      </c>
      <c r="D96">
        <v>2.2473369999999999</v>
      </c>
      <c r="E96">
        <v>2.6226500000000001</v>
      </c>
      <c r="G96">
        <v>2.279277</v>
      </c>
      <c r="H96">
        <v>2.311626</v>
      </c>
      <c r="I96">
        <v>2.6699549999999999</v>
      </c>
      <c r="K96">
        <v>2.2387380000000001</v>
      </c>
      <c r="L96">
        <v>2.269104</v>
      </c>
      <c r="M96">
        <v>2.6374309999999999</v>
      </c>
      <c r="O96">
        <v>2.3059370000000001</v>
      </c>
      <c r="P96">
        <v>2.3349449999999998</v>
      </c>
      <c r="Q96">
        <v>2.7024010000000001</v>
      </c>
      <c r="S96">
        <v>2.21549</v>
      </c>
      <c r="T96">
        <v>2.2201599999999999</v>
      </c>
      <c r="U96">
        <v>2.6118700000000001</v>
      </c>
      <c r="W96">
        <v>2.2322099999999998</v>
      </c>
      <c r="X96">
        <v>2.24309</v>
      </c>
      <c r="Y96">
        <v>2.6375000000000002</v>
      </c>
    </row>
    <row r="97" spans="2:25" x14ac:dyDescent="0.2">
      <c r="C97">
        <v>2.6339540000000001</v>
      </c>
      <c r="D97">
        <v>2.7005499999999998</v>
      </c>
      <c r="E97">
        <v>4.1776020000000003</v>
      </c>
      <c r="G97">
        <v>2.7738459999999998</v>
      </c>
      <c r="H97">
        <v>2.8890929999999999</v>
      </c>
      <c r="I97">
        <v>4.0669659999999999</v>
      </c>
      <c r="K97">
        <v>2.38381</v>
      </c>
      <c r="L97">
        <v>2.4430019999999999</v>
      </c>
      <c r="M97">
        <v>3.0862500000000002</v>
      </c>
      <c r="O97">
        <v>3.0047739999999998</v>
      </c>
      <c r="P97">
        <v>3.0727519999999999</v>
      </c>
      <c r="Q97">
        <v>4.6763320000000004</v>
      </c>
      <c r="S97">
        <v>3.2406299999999999</v>
      </c>
      <c r="T97">
        <v>3.3057799999999999</v>
      </c>
      <c r="U97">
        <v>5.3236400000000001</v>
      </c>
      <c r="W97">
        <v>3.57098</v>
      </c>
      <c r="X97">
        <v>3.5019499999999999</v>
      </c>
      <c r="Y97">
        <v>6.0747200000000001</v>
      </c>
    </row>
    <row r="98" spans="2:25" x14ac:dyDescent="0.2">
      <c r="B98" t="s">
        <v>5</v>
      </c>
      <c r="C98">
        <v>0.417597</v>
      </c>
      <c r="D98">
        <v>0.45321299999999998</v>
      </c>
      <c r="E98">
        <v>1.5549519999999999</v>
      </c>
      <c r="G98">
        <v>0.49456899999999998</v>
      </c>
      <c r="H98">
        <v>0.57746699999999995</v>
      </c>
      <c r="I98">
        <v>1.397011</v>
      </c>
      <c r="K98">
        <v>0.14507200000000001</v>
      </c>
      <c r="L98">
        <v>0.173898</v>
      </c>
      <c r="M98">
        <v>0.44881900000000002</v>
      </c>
      <c r="O98">
        <v>0.69883700000000004</v>
      </c>
      <c r="P98">
        <v>0.73780699999999999</v>
      </c>
      <c r="Q98">
        <v>1.9739310000000001</v>
      </c>
      <c r="S98">
        <v>1.0251399999999999</v>
      </c>
      <c r="T98">
        <v>1.08562</v>
      </c>
      <c r="U98">
        <v>2.71177</v>
      </c>
      <c r="W98">
        <v>1.33877</v>
      </c>
      <c r="X98">
        <v>1.2588600000000001</v>
      </c>
      <c r="Y98">
        <v>3.4372199999999999</v>
      </c>
    </row>
    <row r="99" spans="2:25" x14ac:dyDescent="0.2">
      <c r="C99">
        <v>2.2463160000000002</v>
      </c>
      <c r="D99">
        <v>2.2756470000000002</v>
      </c>
      <c r="E99">
        <v>2.6315979999999999</v>
      </c>
      <c r="G99">
        <v>2.2339169999999999</v>
      </c>
      <c r="H99">
        <v>2.2572739999999998</v>
      </c>
      <c r="I99">
        <v>2.5963880000000001</v>
      </c>
      <c r="K99">
        <v>2.291283</v>
      </c>
      <c r="L99">
        <v>2.3286690000000001</v>
      </c>
      <c r="M99">
        <v>2.6891340000000001</v>
      </c>
      <c r="O99">
        <v>2.2355969999999998</v>
      </c>
      <c r="P99">
        <v>2.2793510000000001</v>
      </c>
      <c r="Q99">
        <v>2.6582439999999998</v>
      </c>
      <c r="S99">
        <v>2.1740200000000001</v>
      </c>
      <c r="T99">
        <v>2.1844800000000002</v>
      </c>
      <c r="U99">
        <v>2.5905</v>
      </c>
      <c r="W99">
        <v>2.2547299999999999</v>
      </c>
      <c r="X99">
        <v>2.2629299999999999</v>
      </c>
      <c r="Y99">
        <v>2.6376300000000001</v>
      </c>
    </row>
    <row r="100" spans="2:25" x14ac:dyDescent="0.2">
      <c r="C100">
        <v>2.6521620000000001</v>
      </c>
      <c r="D100">
        <v>2.7846109999999999</v>
      </c>
      <c r="E100">
        <v>4.2828020000000002</v>
      </c>
      <c r="G100">
        <v>2.8102010000000002</v>
      </c>
      <c r="H100">
        <v>2.9017400000000002</v>
      </c>
      <c r="I100">
        <v>4.4947999999999997</v>
      </c>
      <c r="K100">
        <v>2.9857670000000001</v>
      </c>
      <c r="L100">
        <v>3.1277210000000002</v>
      </c>
      <c r="M100">
        <v>5.3044830000000003</v>
      </c>
      <c r="O100">
        <v>2.399489</v>
      </c>
      <c r="P100">
        <v>2.4839000000000002</v>
      </c>
      <c r="Q100">
        <v>3.2968410000000001</v>
      </c>
      <c r="S100">
        <v>3.24763</v>
      </c>
      <c r="T100">
        <v>3.2755899999999998</v>
      </c>
      <c r="U100">
        <v>5.1685100000000004</v>
      </c>
      <c r="W100">
        <v>3.2029299999999998</v>
      </c>
      <c r="X100">
        <v>3.2116500000000001</v>
      </c>
      <c r="Y100">
        <v>4.7171000000000003</v>
      </c>
    </row>
    <row r="101" spans="2:25" x14ac:dyDescent="0.2">
      <c r="B101" t="s">
        <v>5</v>
      </c>
      <c r="C101">
        <v>0.40584599999999998</v>
      </c>
      <c r="D101">
        <v>0.50896399999999997</v>
      </c>
      <c r="E101">
        <v>1.6512039999999999</v>
      </c>
      <c r="G101">
        <v>0.57628400000000002</v>
      </c>
      <c r="H101">
        <v>0.64446599999999998</v>
      </c>
      <c r="I101">
        <v>1.898412</v>
      </c>
      <c r="K101">
        <v>0.69448399999999999</v>
      </c>
      <c r="L101">
        <v>0.79905199999999998</v>
      </c>
      <c r="M101">
        <v>2.6153490000000001</v>
      </c>
      <c r="O101">
        <v>0.16389200000000001</v>
      </c>
      <c r="P101">
        <v>0.20454900000000001</v>
      </c>
      <c r="Q101">
        <v>0.63859699999999997</v>
      </c>
      <c r="S101">
        <v>1.07361</v>
      </c>
      <c r="T101">
        <v>1.09111</v>
      </c>
      <c r="U101">
        <v>2.5780099999999999</v>
      </c>
      <c r="W101">
        <v>0.94820000000000004</v>
      </c>
      <c r="X101">
        <v>0.94872000000000001</v>
      </c>
      <c r="Y101">
        <v>2.0794700000000002</v>
      </c>
    </row>
    <row r="102" spans="2:25" x14ac:dyDescent="0.2">
      <c r="C102">
        <v>2.30477</v>
      </c>
      <c r="D102">
        <v>2.3410769999999999</v>
      </c>
      <c r="E102">
        <v>2.7306849999999998</v>
      </c>
      <c r="G102">
        <v>2.3147630000000001</v>
      </c>
      <c r="H102">
        <v>2.3560859999999999</v>
      </c>
      <c r="I102">
        <v>2.8188070000000001</v>
      </c>
      <c r="K102">
        <v>2.2600769999999999</v>
      </c>
      <c r="L102">
        <v>2.295566</v>
      </c>
      <c r="M102">
        <v>2.6605699999999999</v>
      </c>
      <c r="O102">
        <v>2.2843640000000001</v>
      </c>
      <c r="P102">
        <v>2.3195199999999998</v>
      </c>
      <c r="Q102">
        <v>2.6772049999999998</v>
      </c>
      <c r="S102">
        <v>2.2136999999999998</v>
      </c>
      <c r="T102">
        <v>2.2251699999999999</v>
      </c>
      <c r="U102">
        <v>2.64879</v>
      </c>
      <c r="W102">
        <v>2.2439200000000001</v>
      </c>
      <c r="X102">
        <v>2.2508499999999998</v>
      </c>
      <c r="Y102">
        <v>2.6333000000000002</v>
      </c>
    </row>
    <row r="103" spans="2:25" x14ac:dyDescent="0.2">
      <c r="C103">
        <v>2.3813059999999999</v>
      </c>
      <c r="D103">
        <v>2.4307840000000001</v>
      </c>
      <c r="E103">
        <v>2.9740350000000002</v>
      </c>
      <c r="G103">
        <v>2.5202580000000001</v>
      </c>
      <c r="H103">
        <v>2.5730400000000002</v>
      </c>
      <c r="I103">
        <v>3.3851230000000001</v>
      </c>
      <c r="K103">
        <v>2.9954670000000001</v>
      </c>
      <c r="L103">
        <v>3.1694930000000001</v>
      </c>
      <c r="M103">
        <v>5.1586730000000003</v>
      </c>
      <c r="O103">
        <v>2.492334</v>
      </c>
      <c r="P103">
        <v>2.5685539999999998</v>
      </c>
      <c r="Q103">
        <v>3.3675380000000001</v>
      </c>
      <c r="S103">
        <v>3.2744200000000001</v>
      </c>
      <c r="T103">
        <v>3.2545500000000001</v>
      </c>
      <c r="U103">
        <v>5.7537700000000003</v>
      </c>
      <c r="W103">
        <v>3.59206</v>
      </c>
      <c r="X103">
        <v>3.5708199999999999</v>
      </c>
      <c r="Y103">
        <v>6.4796199999999997</v>
      </c>
    </row>
    <row r="104" spans="2:25" x14ac:dyDescent="0.2">
      <c r="B104" t="s">
        <v>5</v>
      </c>
      <c r="C104">
        <v>7.6535999999999896E-2</v>
      </c>
      <c r="D104">
        <v>8.9707000000000203E-2</v>
      </c>
      <c r="E104">
        <v>0.24335000000000001</v>
      </c>
      <c r="G104">
        <v>0.20549500000000001</v>
      </c>
      <c r="H104">
        <v>0.21695400000000001</v>
      </c>
      <c r="I104">
        <v>0.56631600000000004</v>
      </c>
      <c r="K104">
        <v>0.73538999999999999</v>
      </c>
      <c r="L104">
        <v>0.87392700000000001</v>
      </c>
      <c r="M104">
        <v>2.498103</v>
      </c>
      <c r="O104">
        <v>0.20796999999999999</v>
      </c>
      <c r="P104">
        <v>0.24903400000000001</v>
      </c>
      <c r="Q104">
        <v>0.69033299999999997</v>
      </c>
      <c r="S104">
        <v>1.0607200000000001</v>
      </c>
      <c r="T104">
        <v>1.02938</v>
      </c>
      <c r="U104">
        <v>3.1049799999999999</v>
      </c>
      <c r="W104">
        <v>1.3481399999999999</v>
      </c>
      <c r="X104">
        <v>1.3199700000000001</v>
      </c>
      <c r="Y104">
        <v>3.84632</v>
      </c>
    </row>
    <row r="105" spans="2:25" x14ac:dyDescent="0.2">
      <c r="C105">
        <v>2.2587229999999998</v>
      </c>
      <c r="D105">
        <v>2.293625</v>
      </c>
      <c r="E105">
        <v>2.677651</v>
      </c>
      <c r="G105">
        <v>2.2738330000000002</v>
      </c>
      <c r="H105">
        <v>2.3082259999999999</v>
      </c>
      <c r="I105">
        <v>2.6712600000000002</v>
      </c>
      <c r="K105">
        <v>2.3155990000000002</v>
      </c>
      <c r="L105">
        <v>2.3488910000000001</v>
      </c>
      <c r="M105">
        <v>2.717584</v>
      </c>
      <c r="O105">
        <v>2.2723909999999998</v>
      </c>
      <c r="P105">
        <v>2.3058010000000002</v>
      </c>
      <c r="Q105">
        <v>2.6930139999999998</v>
      </c>
      <c r="S105">
        <v>2.2825000000000002</v>
      </c>
      <c r="T105">
        <v>2.3098700000000001</v>
      </c>
      <c r="U105">
        <v>2.6742599999999999</v>
      </c>
      <c r="W105">
        <v>2.2553299999999998</v>
      </c>
      <c r="X105">
        <v>2.2668599999999999</v>
      </c>
      <c r="Y105">
        <v>2.6621199999999998</v>
      </c>
    </row>
    <row r="106" spans="2:25" x14ac:dyDescent="0.2">
      <c r="C106">
        <v>2.6985600000000001</v>
      </c>
      <c r="D106">
        <v>2.7888649999999999</v>
      </c>
      <c r="E106">
        <v>4.0262419999999999</v>
      </c>
      <c r="G106">
        <v>2.7810670000000002</v>
      </c>
      <c r="H106">
        <v>2.8649580000000001</v>
      </c>
      <c r="I106">
        <v>3.7716180000000001</v>
      </c>
      <c r="K106">
        <v>2.9882439999999999</v>
      </c>
      <c r="L106">
        <v>3.1581489999999999</v>
      </c>
      <c r="M106">
        <v>5.1887689999999997</v>
      </c>
      <c r="O106">
        <v>3.2056100000000001</v>
      </c>
      <c r="P106">
        <v>3.3605429999999998</v>
      </c>
      <c r="Q106">
        <v>5.4401279999999996</v>
      </c>
      <c r="S106">
        <v>2.4726699999999999</v>
      </c>
      <c r="T106">
        <v>2.5027499999999998</v>
      </c>
      <c r="U106">
        <v>3.1978300000000002</v>
      </c>
      <c r="W106">
        <v>3.6567699999999999</v>
      </c>
      <c r="X106">
        <v>3.6040800000000002</v>
      </c>
      <c r="Y106">
        <v>6.3492100000000002</v>
      </c>
    </row>
    <row r="107" spans="2:25" x14ac:dyDescent="0.2">
      <c r="B107" t="s">
        <v>5</v>
      </c>
      <c r="C107">
        <v>0.43983699999999998</v>
      </c>
      <c r="D107">
        <v>0.49524000000000001</v>
      </c>
      <c r="E107">
        <v>1.3485910000000001</v>
      </c>
      <c r="G107">
        <v>0.50723399999999996</v>
      </c>
      <c r="H107">
        <v>0.556732</v>
      </c>
      <c r="I107">
        <v>1.1003579999999999</v>
      </c>
      <c r="K107">
        <v>0.67264500000000005</v>
      </c>
      <c r="L107">
        <v>0.80925800000000003</v>
      </c>
      <c r="M107">
        <v>2.4711850000000002</v>
      </c>
      <c r="O107">
        <v>0.93321900000000002</v>
      </c>
      <c r="P107">
        <v>1.0547420000000001</v>
      </c>
      <c r="Q107">
        <v>2.7471139999999998</v>
      </c>
      <c r="S107">
        <v>0.19017000000000001</v>
      </c>
      <c r="T107">
        <v>0.19288</v>
      </c>
      <c r="U107">
        <v>0.52356999999999998</v>
      </c>
      <c r="W107">
        <v>1.40144</v>
      </c>
      <c r="X107">
        <v>1.3372200000000001</v>
      </c>
      <c r="Y107">
        <v>3.68709</v>
      </c>
    </row>
    <row r="108" spans="2:25" x14ac:dyDescent="0.2">
      <c r="C108">
        <v>2.21956</v>
      </c>
      <c r="D108">
        <v>2.2270699999999999</v>
      </c>
      <c r="E108">
        <v>2.62974</v>
      </c>
      <c r="G108">
        <v>2.2695799999999999</v>
      </c>
      <c r="H108">
        <v>2.2810999999999999</v>
      </c>
      <c r="I108">
        <v>2.7092299999999998</v>
      </c>
      <c r="K108">
        <v>2.22268</v>
      </c>
      <c r="L108">
        <v>2.2326899999999998</v>
      </c>
      <c r="M108">
        <v>2.6133000000000002</v>
      </c>
      <c r="O108">
        <v>2.28484</v>
      </c>
      <c r="P108">
        <v>2.3039999999999998</v>
      </c>
      <c r="Q108">
        <v>2.6523599999999998</v>
      </c>
      <c r="S108">
        <v>2.2597299999999998</v>
      </c>
      <c r="T108">
        <v>2.2713999999999999</v>
      </c>
      <c r="U108">
        <v>2.62818</v>
      </c>
      <c r="W108">
        <v>2.2252299999999998</v>
      </c>
      <c r="X108">
        <v>2.2351000000000001</v>
      </c>
      <c r="Y108">
        <v>2.6288</v>
      </c>
    </row>
    <row r="109" spans="2:25" x14ac:dyDescent="0.2">
      <c r="C109">
        <v>2.6056599999999999</v>
      </c>
      <c r="D109">
        <v>2.6143100000000001</v>
      </c>
      <c r="E109">
        <v>4.1974099999999996</v>
      </c>
      <c r="G109">
        <v>2.8047599999999999</v>
      </c>
      <c r="H109">
        <v>2.85297</v>
      </c>
      <c r="I109">
        <v>4.6460699999999999</v>
      </c>
      <c r="K109">
        <v>2.9036599999999999</v>
      </c>
      <c r="L109">
        <v>2.8653200000000001</v>
      </c>
      <c r="M109">
        <v>4.2981499999999997</v>
      </c>
      <c r="O109">
        <v>3.16771</v>
      </c>
      <c r="P109">
        <v>3.2196400000000001</v>
      </c>
      <c r="Q109">
        <v>5.4558600000000004</v>
      </c>
      <c r="S109">
        <v>3.3851100000000001</v>
      </c>
      <c r="T109">
        <v>3.4152300000000002</v>
      </c>
      <c r="U109">
        <v>5.9968599999999999</v>
      </c>
      <c r="W109">
        <v>3.5725600000000002</v>
      </c>
      <c r="X109">
        <v>3.6776800000000001</v>
      </c>
      <c r="Y109">
        <v>7.4312899999999997</v>
      </c>
    </row>
    <row r="110" spans="2:25" x14ac:dyDescent="0.2">
      <c r="B110" t="s">
        <v>5</v>
      </c>
      <c r="C110">
        <v>0.3861</v>
      </c>
      <c r="D110">
        <v>0.38723999999999997</v>
      </c>
      <c r="E110">
        <v>1.5676699999999999</v>
      </c>
      <c r="G110">
        <v>0.53517999999999999</v>
      </c>
      <c r="H110">
        <v>0.57186999999999999</v>
      </c>
      <c r="I110">
        <v>1.9368399999999999</v>
      </c>
      <c r="K110">
        <v>0.68098000000000003</v>
      </c>
      <c r="L110">
        <v>0.63263000000000003</v>
      </c>
      <c r="M110">
        <v>1.68485</v>
      </c>
      <c r="O110">
        <v>0.88287000000000004</v>
      </c>
      <c r="P110">
        <v>0.91564000000000001</v>
      </c>
      <c r="Q110">
        <v>2.8035000000000001</v>
      </c>
      <c r="S110">
        <v>1.12538</v>
      </c>
      <c r="T110">
        <v>1.1438299999999999</v>
      </c>
      <c r="U110">
        <v>3.3686799999999999</v>
      </c>
      <c r="W110">
        <v>1.3473299999999999</v>
      </c>
      <c r="X110">
        <v>1.44258</v>
      </c>
      <c r="Y110">
        <v>4.8024899999999997</v>
      </c>
    </row>
    <row r="111" spans="2:25" x14ac:dyDescent="0.2">
      <c r="C111">
        <v>2.20702</v>
      </c>
      <c r="D111">
        <v>2.21394</v>
      </c>
      <c r="E111">
        <v>2.6421299999999999</v>
      </c>
      <c r="G111">
        <v>2.1740200000000001</v>
      </c>
      <c r="H111">
        <v>2.1821299999999999</v>
      </c>
      <c r="I111">
        <v>2.6141100000000002</v>
      </c>
      <c r="K111">
        <v>2.25116</v>
      </c>
      <c r="L111">
        <v>2.2716799999999999</v>
      </c>
      <c r="M111">
        <v>2.6206800000000001</v>
      </c>
      <c r="O111">
        <v>2.2771300000000001</v>
      </c>
      <c r="P111">
        <v>2.30254</v>
      </c>
      <c r="Q111">
        <v>2.66452</v>
      </c>
      <c r="S111">
        <v>2.21861</v>
      </c>
      <c r="T111">
        <v>2.2351999999999999</v>
      </c>
      <c r="U111">
        <v>2.6284999999999998</v>
      </c>
      <c r="W111">
        <v>2.22939</v>
      </c>
      <c r="X111">
        <v>2.23881</v>
      </c>
      <c r="Y111">
        <v>2.6174200000000001</v>
      </c>
    </row>
    <row r="112" spans="2:25" x14ac:dyDescent="0.2">
      <c r="C112">
        <v>2.6108799999999999</v>
      </c>
      <c r="D112">
        <v>2.62832</v>
      </c>
      <c r="E112">
        <v>4.5511299999999997</v>
      </c>
      <c r="G112">
        <v>2.7114699999999998</v>
      </c>
      <c r="H112">
        <v>2.7377600000000002</v>
      </c>
      <c r="I112">
        <v>4.1057899999999998</v>
      </c>
      <c r="K112">
        <v>2.3715000000000002</v>
      </c>
      <c r="L112">
        <v>2.40035</v>
      </c>
      <c r="M112">
        <v>3.1523699999999999</v>
      </c>
      <c r="O112">
        <v>2.4240300000000001</v>
      </c>
      <c r="P112">
        <v>2.4602599999999999</v>
      </c>
      <c r="Q112">
        <v>2.99912</v>
      </c>
      <c r="S112">
        <v>3.4049800000000001</v>
      </c>
      <c r="T112">
        <v>3.3642500000000002</v>
      </c>
      <c r="U112">
        <v>7.0370799999999996</v>
      </c>
      <c r="W112">
        <v>3.4117700000000002</v>
      </c>
      <c r="X112">
        <v>3.5076200000000002</v>
      </c>
      <c r="Y112">
        <v>5.4894100000000003</v>
      </c>
    </row>
    <row r="113" spans="2:25" x14ac:dyDescent="0.2">
      <c r="B113" t="s">
        <v>5</v>
      </c>
      <c r="C113">
        <v>0.40386</v>
      </c>
      <c r="D113">
        <v>0.41438000000000003</v>
      </c>
      <c r="E113">
        <v>1.909</v>
      </c>
      <c r="G113">
        <v>0.53744999999999998</v>
      </c>
      <c r="H113">
        <v>0.55562999999999996</v>
      </c>
      <c r="I113">
        <v>1.4916799999999999</v>
      </c>
      <c r="K113">
        <v>0.12034</v>
      </c>
      <c r="L113">
        <v>0.12867000000000001</v>
      </c>
      <c r="M113">
        <v>0.53169</v>
      </c>
      <c r="O113">
        <v>0.1469</v>
      </c>
      <c r="P113">
        <v>0.15772</v>
      </c>
      <c r="Q113">
        <v>0.33460000000000001</v>
      </c>
      <c r="S113">
        <v>1.1863699999999999</v>
      </c>
      <c r="T113">
        <v>1.1290500000000001</v>
      </c>
      <c r="U113">
        <v>4.4085799999999997</v>
      </c>
      <c r="W113">
        <v>1.18238</v>
      </c>
      <c r="X113">
        <v>1.26881</v>
      </c>
      <c r="Y113">
        <v>2.8719899999999998</v>
      </c>
    </row>
    <row r="114" spans="2:25" x14ac:dyDescent="0.2">
      <c r="C114">
        <v>2.31785</v>
      </c>
      <c r="D114">
        <v>2.3264300000000002</v>
      </c>
      <c r="E114">
        <v>2.7327499999999998</v>
      </c>
      <c r="G114">
        <v>2.2498900000000002</v>
      </c>
      <c r="H114">
        <v>2.2574200000000002</v>
      </c>
      <c r="I114">
        <v>2.6730499999999999</v>
      </c>
      <c r="K114">
        <v>2.2750300000000001</v>
      </c>
      <c r="L114">
        <v>2.2962400000000001</v>
      </c>
      <c r="M114">
        <v>2.69231</v>
      </c>
      <c r="O114">
        <v>2.2671299999999999</v>
      </c>
      <c r="P114">
        <v>2.2798699999999998</v>
      </c>
      <c r="Q114">
        <v>2.7000999999999999</v>
      </c>
      <c r="S114">
        <v>2.22573</v>
      </c>
      <c r="T114">
        <v>2.2377899999999999</v>
      </c>
      <c r="U114">
        <v>2.63062</v>
      </c>
      <c r="W114">
        <v>2.2813099999999999</v>
      </c>
      <c r="X114">
        <v>2.2932700000000001</v>
      </c>
      <c r="Y114">
        <v>2.69095</v>
      </c>
    </row>
    <row r="115" spans="2:25" x14ac:dyDescent="0.2">
      <c r="C115">
        <v>2.70011</v>
      </c>
      <c r="D115">
        <v>2.6864499999999998</v>
      </c>
      <c r="E115">
        <v>3.80193</v>
      </c>
      <c r="G115">
        <v>2.8015699999999999</v>
      </c>
      <c r="H115">
        <v>2.8365300000000002</v>
      </c>
      <c r="I115">
        <v>4.8465800000000003</v>
      </c>
      <c r="K115">
        <v>2.4282300000000001</v>
      </c>
      <c r="L115">
        <v>2.4630200000000002</v>
      </c>
      <c r="M115">
        <v>3.5170499999999998</v>
      </c>
      <c r="O115">
        <v>3.16879</v>
      </c>
      <c r="P115">
        <v>3.2256300000000002</v>
      </c>
      <c r="Q115">
        <v>5.4279099999999998</v>
      </c>
      <c r="S115">
        <v>2.4554800000000001</v>
      </c>
      <c r="T115">
        <v>2.4536600000000002</v>
      </c>
      <c r="U115">
        <v>3.7388400000000002</v>
      </c>
      <c r="W115">
        <v>3.5276100000000001</v>
      </c>
      <c r="X115">
        <v>3.5427300000000002</v>
      </c>
      <c r="Y115">
        <v>6.0288899999999996</v>
      </c>
    </row>
    <row r="116" spans="2:25" x14ac:dyDescent="0.2">
      <c r="B116" t="s">
        <v>5</v>
      </c>
      <c r="C116">
        <v>0.38225999999999999</v>
      </c>
      <c r="D116">
        <v>0.36002000000000001</v>
      </c>
      <c r="E116">
        <v>1.06918</v>
      </c>
      <c r="G116">
        <v>0.55167999999999995</v>
      </c>
      <c r="H116">
        <v>0.57911000000000001</v>
      </c>
      <c r="I116">
        <v>2.17353</v>
      </c>
      <c r="K116">
        <v>0.1532</v>
      </c>
      <c r="L116">
        <v>0.16678000000000001</v>
      </c>
      <c r="M116">
        <v>0.82474000000000003</v>
      </c>
      <c r="O116">
        <v>0.90166000000000002</v>
      </c>
      <c r="P116">
        <v>0.94576000000000005</v>
      </c>
      <c r="Q116">
        <v>2.7278099999999998</v>
      </c>
      <c r="S116">
        <v>0.22975000000000001</v>
      </c>
      <c r="T116">
        <v>0.21587000000000001</v>
      </c>
      <c r="U116">
        <v>1.10822</v>
      </c>
      <c r="W116">
        <v>1.2463</v>
      </c>
      <c r="X116">
        <v>1.24946</v>
      </c>
      <c r="Y116">
        <v>3.3379400000000001</v>
      </c>
    </row>
    <row r="117" spans="2:25" x14ac:dyDescent="0.2">
      <c r="C117">
        <v>2.24797</v>
      </c>
      <c r="D117">
        <v>2.2613699999999999</v>
      </c>
      <c r="E117">
        <v>2.6347</v>
      </c>
      <c r="G117">
        <v>2.2313900000000002</v>
      </c>
      <c r="H117">
        <v>2.2431899999999998</v>
      </c>
      <c r="I117">
        <v>2.6502699999999999</v>
      </c>
      <c r="K117">
        <v>2.2770100000000002</v>
      </c>
      <c r="L117">
        <v>2.2852700000000001</v>
      </c>
      <c r="M117">
        <v>2.68513</v>
      </c>
      <c r="O117">
        <v>2.2400699999999998</v>
      </c>
      <c r="P117">
        <v>2.2528299999999999</v>
      </c>
      <c r="Q117">
        <v>2.6587999999999998</v>
      </c>
      <c r="S117">
        <v>2.21374</v>
      </c>
      <c r="T117">
        <v>2.2362700000000002</v>
      </c>
      <c r="U117">
        <v>2.6257799999999998</v>
      </c>
      <c r="W117">
        <v>2.2663199999999999</v>
      </c>
      <c r="X117">
        <v>2.27765</v>
      </c>
      <c r="Y117">
        <v>2.65293</v>
      </c>
    </row>
    <row r="118" spans="2:25" x14ac:dyDescent="0.2">
      <c r="C118">
        <v>2.61246</v>
      </c>
      <c r="D118">
        <v>2.6470400000000001</v>
      </c>
      <c r="E118">
        <v>3.3571800000000001</v>
      </c>
      <c r="G118">
        <v>2.71536</v>
      </c>
      <c r="H118">
        <v>2.7375099999999999</v>
      </c>
      <c r="I118">
        <v>3.7900299999999998</v>
      </c>
      <c r="K118">
        <v>2.99281</v>
      </c>
      <c r="L118">
        <v>2.97296</v>
      </c>
      <c r="M118">
        <v>5.2349300000000003</v>
      </c>
      <c r="O118">
        <v>3.1462599999999998</v>
      </c>
      <c r="P118">
        <v>3.17401</v>
      </c>
      <c r="Q118">
        <v>5.7772399999999999</v>
      </c>
      <c r="S118">
        <v>2.4553199999999999</v>
      </c>
      <c r="T118">
        <v>2.4938099999999999</v>
      </c>
      <c r="U118">
        <v>3.4261900000000001</v>
      </c>
      <c r="W118">
        <v>3.5589300000000001</v>
      </c>
      <c r="X118">
        <v>3.5628700000000002</v>
      </c>
      <c r="Y118">
        <v>8.1964600000000001</v>
      </c>
    </row>
    <row r="119" spans="2:25" x14ac:dyDescent="0.2">
      <c r="B119" t="s">
        <v>5</v>
      </c>
      <c r="C119">
        <v>0.36448999999999998</v>
      </c>
      <c r="D119">
        <v>0.38567000000000001</v>
      </c>
      <c r="E119">
        <v>0.72248000000000001</v>
      </c>
      <c r="G119">
        <v>0.48397000000000001</v>
      </c>
      <c r="H119">
        <v>0.49431999999999998</v>
      </c>
      <c r="I119">
        <v>1.1397600000000001</v>
      </c>
      <c r="K119">
        <v>0.71579999999999999</v>
      </c>
      <c r="L119">
        <v>0.68769000000000002</v>
      </c>
      <c r="M119">
        <v>2.5497999999999998</v>
      </c>
      <c r="O119">
        <v>0.90619000000000005</v>
      </c>
      <c r="P119">
        <v>0.92118</v>
      </c>
      <c r="Q119">
        <v>3.1184400000000001</v>
      </c>
      <c r="S119">
        <v>0.24157999999999999</v>
      </c>
      <c r="T119">
        <v>0.25753999999999999</v>
      </c>
      <c r="U119">
        <v>0.80040999999999995</v>
      </c>
      <c r="W119">
        <v>1.29261</v>
      </c>
      <c r="X119">
        <v>1.28522</v>
      </c>
      <c r="Y119">
        <v>5.5435299999999996</v>
      </c>
    </row>
    <row r="120" spans="2:25" x14ac:dyDescent="0.2">
      <c r="C120">
        <v>2.1090800000000001</v>
      </c>
      <c r="D120">
        <v>2.1183299999999998</v>
      </c>
      <c r="E120">
        <v>2.5108199999999998</v>
      </c>
      <c r="G120">
        <v>2.25814</v>
      </c>
      <c r="H120">
        <v>2.2640400000000001</v>
      </c>
      <c r="I120">
        <v>2.6426099999999999</v>
      </c>
      <c r="K120">
        <v>2.3106499999999999</v>
      </c>
      <c r="L120">
        <v>2.3235800000000002</v>
      </c>
      <c r="M120">
        <v>2.6976599999999999</v>
      </c>
      <c r="O120">
        <v>2.2614800000000002</v>
      </c>
      <c r="P120">
        <v>2.2855699999999999</v>
      </c>
      <c r="Q120">
        <v>2.6639300000000001</v>
      </c>
      <c r="S120">
        <v>2.16919</v>
      </c>
      <c r="T120">
        <v>2.17536</v>
      </c>
      <c r="U120">
        <v>2.5410699999999999</v>
      </c>
      <c r="W120">
        <v>2.2431800000000002</v>
      </c>
      <c r="X120">
        <v>2.2511000000000001</v>
      </c>
      <c r="Y120">
        <v>2.6478799999999998</v>
      </c>
    </row>
    <row r="121" spans="2:25" x14ac:dyDescent="0.2">
      <c r="C121">
        <v>2.51702</v>
      </c>
      <c r="D121">
        <v>2.52861</v>
      </c>
      <c r="E121">
        <v>3.3117100000000002</v>
      </c>
      <c r="G121">
        <v>2.80741</v>
      </c>
      <c r="H121">
        <v>2.8446799999999999</v>
      </c>
      <c r="I121">
        <v>3.7078899999999999</v>
      </c>
      <c r="K121">
        <v>2.44292</v>
      </c>
      <c r="L121">
        <v>2.4513500000000001</v>
      </c>
      <c r="M121">
        <v>3.1053299999999999</v>
      </c>
      <c r="O121">
        <v>2.4315000000000002</v>
      </c>
      <c r="P121">
        <v>2.4527399999999999</v>
      </c>
      <c r="Q121">
        <v>3.00589</v>
      </c>
      <c r="S121">
        <v>3.2580900000000002</v>
      </c>
      <c r="T121">
        <v>3.2564899999999999</v>
      </c>
      <c r="U121">
        <v>5.2547699999999997</v>
      </c>
      <c r="W121">
        <v>3.5060099999999998</v>
      </c>
      <c r="X121">
        <v>3.54026</v>
      </c>
      <c r="Y121">
        <v>7.1785399999999999</v>
      </c>
    </row>
    <row r="122" spans="2:25" x14ac:dyDescent="0.2">
      <c r="B122" t="s">
        <v>5</v>
      </c>
      <c r="C122">
        <v>0.40794000000000002</v>
      </c>
      <c r="D122">
        <v>0.41027999999999998</v>
      </c>
      <c r="E122">
        <v>0.80088999999999999</v>
      </c>
      <c r="G122">
        <v>0.54927000000000004</v>
      </c>
      <c r="H122">
        <v>0.58064000000000004</v>
      </c>
      <c r="I122">
        <v>1.06528</v>
      </c>
      <c r="K122">
        <v>0.13227</v>
      </c>
      <c r="L122">
        <v>0.12776999999999999</v>
      </c>
      <c r="M122">
        <v>0.40766999999999998</v>
      </c>
      <c r="O122">
        <v>0.17002</v>
      </c>
      <c r="P122">
        <v>0.16717000000000001</v>
      </c>
      <c r="Q122">
        <v>0.34195999999999999</v>
      </c>
      <c r="S122">
        <v>1.0889</v>
      </c>
      <c r="T122">
        <v>1.0811299999999999</v>
      </c>
      <c r="U122">
        <v>2.7136999999999998</v>
      </c>
      <c r="W122">
        <v>1.2628299999999999</v>
      </c>
      <c r="X122">
        <v>1.2891600000000001</v>
      </c>
      <c r="Y122">
        <v>4.5306600000000001</v>
      </c>
    </row>
    <row r="123" spans="2:25" x14ac:dyDescent="0.2">
      <c r="C123">
        <v>2.2459099999999999</v>
      </c>
      <c r="D123">
        <v>2.25624</v>
      </c>
      <c r="E123">
        <v>2.6945600000000001</v>
      </c>
      <c r="G123">
        <v>2.24465</v>
      </c>
      <c r="H123">
        <v>2.2581600000000002</v>
      </c>
      <c r="I123">
        <v>2.62113</v>
      </c>
      <c r="K123">
        <v>2.3164699999999998</v>
      </c>
      <c r="L123">
        <v>2.32951</v>
      </c>
      <c r="M123">
        <v>2.7374299999999998</v>
      </c>
      <c r="O123">
        <v>2.20851</v>
      </c>
      <c r="P123">
        <v>2.2199200000000001</v>
      </c>
      <c r="Q123">
        <v>2.6440999999999999</v>
      </c>
      <c r="S123">
        <v>2.31826</v>
      </c>
      <c r="T123">
        <v>2.3322600000000002</v>
      </c>
      <c r="U123">
        <v>2.70757</v>
      </c>
      <c r="W123">
        <v>2.2532999999999999</v>
      </c>
      <c r="X123">
        <v>2.26376</v>
      </c>
      <c r="Y123">
        <v>2.6739799999999998</v>
      </c>
    </row>
    <row r="124" spans="2:25" x14ac:dyDescent="0.2">
      <c r="C124">
        <v>2.5187599999999999</v>
      </c>
      <c r="D124">
        <v>2.5224799999999998</v>
      </c>
      <c r="E124">
        <v>3.5395099999999999</v>
      </c>
      <c r="G124">
        <v>2.6645300000000001</v>
      </c>
      <c r="H124">
        <v>2.6813799999999999</v>
      </c>
      <c r="I124">
        <v>3.8908200000000002</v>
      </c>
      <c r="K124">
        <v>3.0089299999999999</v>
      </c>
      <c r="L124">
        <v>3.03607</v>
      </c>
      <c r="M124">
        <v>4.3425799999999999</v>
      </c>
      <c r="O124">
        <v>3.1200299999999999</v>
      </c>
      <c r="P124">
        <v>3.1180099999999999</v>
      </c>
      <c r="Q124">
        <v>5.5778600000000003</v>
      </c>
      <c r="S124">
        <v>3.4636999999999998</v>
      </c>
      <c r="T124">
        <v>3.4505599999999998</v>
      </c>
      <c r="U124">
        <v>7.7460699999999996</v>
      </c>
      <c r="W124">
        <v>3.5302799999999999</v>
      </c>
      <c r="X124">
        <v>3.64534</v>
      </c>
      <c r="Y124">
        <v>7.3355100000000002</v>
      </c>
    </row>
    <row r="125" spans="2:25" x14ac:dyDescent="0.2">
      <c r="B125" t="s">
        <v>5</v>
      </c>
      <c r="C125">
        <v>0.27284999999999998</v>
      </c>
      <c r="D125">
        <v>0.26623999999999998</v>
      </c>
      <c r="E125">
        <v>0.84494999999999998</v>
      </c>
      <c r="G125">
        <v>0.41987999999999998</v>
      </c>
      <c r="H125">
        <v>0.42321999999999999</v>
      </c>
      <c r="I125">
        <v>1.26969</v>
      </c>
      <c r="K125">
        <v>0.69245999999999996</v>
      </c>
      <c r="L125">
        <v>0.70655999999999997</v>
      </c>
      <c r="M125">
        <v>1.6051500000000001</v>
      </c>
      <c r="O125">
        <v>0.91152</v>
      </c>
      <c r="P125">
        <v>0.89809000000000005</v>
      </c>
      <c r="Q125">
        <v>2.9337599999999999</v>
      </c>
      <c r="S125">
        <v>1.14544</v>
      </c>
      <c r="T125">
        <v>1.1183000000000001</v>
      </c>
      <c r="U125">
        <v>5.0385</v>
      </c>
      <c r="W125">
        <v>1.27698</v>
      </c>
      <c r="X125">
        <v>1.38158</v>
      </c>
      <c r="Y125">
        <v>4.66153</v>
      </c>
    </row>
    <row r="126" spans="2:25" x14ac:dyDescent="0.2">
      <c r="C126">
        <v>2.2795700000000001</v>
      </c>
      <c r="D126">
        <v>2.2856100000000001</v>
      </c>
      <c r="E126">
        <v>2.6842999999999999</v>
      </c>
      <c r="G126">
        <v>2.2239100000000001</v>
      </c>
      <c r="H126">
        <v>2.2341199999999999</v>
      </c>
      <c r="I126">
        <v>2.59714</v>
      </c>
      <c r="K126">
        <v>2.3301799999999999</v>
      </c>
      <c r="L126">
        <v>2.3466499999999999</v>
      </c>
      <c r="M126">
        <v>2.7822200000000001</v>
      </c>
      <c r="O126">
        <v>2.32836</v>
      </c>
      <c r="P126">
        <v>2.3407200000000001</v>
      </c>
      <c r="Q126">
        <v>2.7328600000000001</v>
      </c>
      <c r="S126">
        <v>2.2164899999999998</v>
      </c>
      <c r="T126">
        <v>2.2255199999999999</v>
      </c>
      <c r="U126">
        <v>2.6133899999999999</v>
      </c>
      <c r="W126">
        <v>2.2559200000000001</v>
      </c>
      <c r="X126">
        <v>2.2706499999999998</v>
      </c>
      <c r="Y126">
        <v>2.6657999999999999</v>
      </c>
    </row>
    <row r="127" spans="2:25" x14ac:dyDescent="0.2">
      <c r="C127">
        <v>2.58758</v>
      </c>
      <c r="D127">
        <v>2.5981100000000001</v>
      </c>
      <c r="E127">
        <v>3.51125</v>
      </c>
      <c r="G127">
        <v>2.69034</v>
      </c>
      <c r="H127">
        <v>2.7589299999999999</v>
      </c>
      <c r="I127">
        <v>3.7044999999999999</v>
      </c>
      <c r="K127">
        <v>3.0229300000000001</v>
      </c>
      <c r="L127">
        <v>3.0806200000000001</v>
      </c>
      <c r="M127">
        <v>5.4196400000000002</v>
      </c>
      <c r="O127">
        <v>3.1063999999999998</v>
      </c>
      <c r="P127">
        <v>3.1479499999999998</v>
      </c>
      <c r="Q127">
        <v>4.5970000000000004</v>
      </c>
      <c r="S127">
        <v>2.4628199999999998</v>
      </c>
      <c r="T127">
        <v>2.48556</v>
      </c>
      <c r="U127">
        <v>3.4288799999999999</v>
      </c>
      <c r="W127">
        <v>3.5318800000000001</v>
      </c>
      <c r="X127">
        <v>3.5739000000000001</v>
      </c>
      <c r="Y127">
        <v>7.3647200000000002</v>
      </c>
    </row>
    <row r="128" spans="2:25" x14ac:dyDescent="0.2">
      <c r="B128" t="s">
        <v>5</v>
      </c>
      <c r="C128">
        <v>0.30801000000000001</v>
      </c>
      <c r="D128">
        <v>0.3125</v>
      </c>
      <c r="E128">
        <v>0.82694999999999996</v>
      </c>
      <c r="G128">
        <v>0.46643000000000001</v>
      </c>
      <c r="H128">
        <v>0.52481</v>
      </c>
      <c r="I128">
        <v>1.1073599999999999</v>
      </c>
      <c r="K128">
        <v>0.69274999999999998</v>
      </c>
      <c r="L128">
        <v>0.73397000000000001</v>
      </c>
      <c r="M128">
        <v>2.6374200000000001</v>
      </c>
      <c r="O128">
        <v>0.77803999999999995</v>
      </c>
      <c r="P128">
        <v>0.80723</v>
      </c>
      <c r="Q128">
        <v>1.8641399999999999</v>
      </c>
      <c r="S128">
        <v>0.24632999999999999</v>
      </c>
      <c r="T128">
        <v>0.26003999999999999</v>
      </c>
      <c r="U128">
        <v>0.81549000000000005</v>
      </c>
      <c r="W128">
        <v>1.27596</v>
      </c>
      <c r="X128">
        <v>1.30325</v>
      </c>
      <c r="Y128">
        <v>4.6989200000000002</v>
      </c>
    </row>
    <row r="129" spans="1:25" x14ac:dyDescent="0.2">
      <c r="C129">
        <v>2.2886000000000002</v>
      </c>
      <c r="D129">
        <v>2.3014000000000001</v>
      </c>
      <c r="E129">
        <v>2.7164600000000001</v>
      </c>
      <c r="G129">
        <v>2.2784300000000002</v>
      </c>
      <c r="H129">
        <v>2.2891300000000001</v>
      </c>
      <c r="I129">
        <v>2.6636199999999999</v>
      </c>
      <c r="K129">
        <v>2.2786400000000002</v>
      </c>
      <c r="L129">
        <v>2.2875800000000002</v>
      </c>
      <c r="M129">
        <v>2.7235499999999999</v>
      </c>
      <c r="O129">
        <v>2.2129599999999998</v>
      </c>
      <c r="P129">
        <v>2.2174999999999998</v>
      </c>
      <c r="Q129">
        <v>2.6017199999999998</v>
      </c>
      <c r="S129">
        <v>2.2397200000000002</v>
      </c>
      <c r="T129">
        <v>2.2497799999999999</v>
      </c>
      <c r="U129">
        <v>2.65543</v>
      </c>
      <c r="W129">
        <v>2.2235499999999999</v>
      </c>
      <c r="X129">
        <v>2.2330399999999999</v>
      </c>
      <c r="Y129">
        <v>2.6369699999999998</v>
      </c>
    </row>
    <row r="130" spans="1:25" x14ac:dyDescent="0.2">
      <c r="C130">
        <v>2.6749399999999999</v>
      </c>
      <c r="D130">
        <v>2.6939000000000002</v>
      </c>
      <c r="E130">
        <v>4.1966200000000002</v>
      </c>
      <c r="G130">
        <v>2.7993999999999999</v>
      </c>
      <c r="H130">
        <v>2.8705699999999998</v>
      </c>
      <c r="I130">
        <v>4.1760700000000002</v>
      </c>
      <c r="K130">
        <v>2.9837500000000001</v>
      </c>
      <c r="L130">
        <v>3.0295299999999998</v>
      </c>
      <c r="M130">
        <v>5.3530100000000003</v>
      </c>
      <c r="O130">
        <v>2.9886699999999999</v>
      </c>
      <c r="P130">
        <v>3.0303599999999999</v>
      </c>
      <c r="Q130">
        <v>4.5282</v>
      </c>
      <c r="S130">
        <v>3.31738</v>
      </c>
      <c r="T130">
        <v>3.28667</v>
      </c>
      <c r="U130">
        <v>6.5340999999999996</v>
      </c>
      <c r="W130">
        <v>3.5339200000000002</v>
      </c>
      <c r="X130">
        <v>3.7027999999999999</v>
      </c>
      <c r="Y130">
        <v>6.2698</v>
      </c>
    </row>
    <row r="131" spans="1:25" x14ac:dyDescent="0.2">
      <c r="B131" t="s">
        <v>5</v>
      </c>
      <c r="C131">
        <v>0.38634000000000002</v>
      </c>
      <c r="D131">
        <v>0.39250000000000002</v>
      </c>
      <c r="E131">
        <v>1.4801599999999999</v>
      </c>
      <c r="G131">
        <v>0.52097000000000004</v>
      </c>
      <c r="H131">
        <v>0.58143999999999996</v>
      </c>
      <c r="I131">
        <v>1.5124500000000001</v>
      </c>
      <c r="K131">
        <v>0.70511000000000001</v>
      </c>
      <c r="L131">
        <v>0.74195</v>
      </c>
      <c r="M131">
        <v>2.6294599999999999</v>
      </c>
      <c r="O131">
        <v>0.77571000000000001</v>
      </c>
      <c r="P131">
        <v>0.81286000000000003</v>
      </c>
      <c r="Q131">
        <v>1.92648</v>
      </c>
      <c r="S131">
        <v>1.0776600000000001</v>
      </c>
      <c r="T131">
        <v>1.0368900000000001</v>
      </c>
      <c r="U131">
        <v>3.8786700000000001</v>
      </c>
      <c r="W131">
        <v>1.31037</v>
      </c>
      <c r="X131">
        <v>1.46976</v>
      </c>
      <c r="Y131">
        <v>3.6328299999999998</v>
      </c>
    </row>
    <row r="132" spans="1:25" x14ac:dyDescent="0.2">
      <c r="C132">
        <v>2.2837100000000001</v>
      </c>
      <c r="D132">
        <v>2.2965300000000002</v>
      </c>
      <c r="E132">
        <v>2.7203200000000001</v>
      </c>
      <c r="G132">
        <v>2.2113399999999999</v>
      </c>
      <c r="H132">
        <v>2.2285200000000001</v>
      </c>
      <c r="I132">
        <v>2.6286800000000001</v>
      </c>
      <c r="K132">
        <v>2.2894000000000001</v>
      </c>
      <c r="L132">
        <v>2.3034400000000002</v>
      </c>
      <c r="M132">
        <v>2.6794099999999998</v>
      </c>
      <c r="O132">
        <v>2.2059700000000002</v>
      </c>
      <c r="P132">
        <v>2.2136300000000002</v>
      </c>
      <c r="Q132">
        <v>2.5929899999999999</v>
      </c>
      <c r="S132">
        <v>2.2115200000000002</v>
      </c>
      <c r="T132">
        <v>2.2233299999999998</v>
      </c>
      <c r="U132">
        <v>2.6308699999999998</v>
      </c>
      <c r="W132">
        <v>2.3124400000000001</v>
      </c>
      <c r="X132">
        <v>2.3288799999999998</v>
      </c>
      <c r="Y132">
        <v>2.7275</v>
      </c>
    </row>
    <row r="133" spans="1:25" x14ac:dyDescent="0.2">
      <c r="C133">
        <v>2.3662399999999999</v>
      </c>
      <c r="D133">
        <v>2.3930199999999999</v>
      </c>
      <c r="E133">
        <v>3.2336999999999998</v>
      </c>
      <c r="G133">
        <v>2.7544599999999999</v>
      </c>
      <c r="H133">
        <v>2.8170199999999999</v>
      </c>
      <c r="I133">
        <v>3.8314499999999998</v>
      </c>
      <c r="K133">
        <v>2.90909</v>
      </c>
      <c r="L133">
        <v>2.9567600000000001</v>
      </c>
      <c r="M133">
        <v>4.3913000000000002</v>
      </c>
      <c r="O133">
        <v>3.08148</v>
      </c>
      <c r="P133">
        <v>3.1010599999999999</v>
      </c>
      <c r="Q133">
        <v>4.9233900000000004</v>
      </c>
      <c r="S133">
        <v>2.4408300000000001</v>
      </c>
      <c r="T133">
        <v>2.46549</v>
      </c>
      <c r="U133">
        <v>3.2496499999999999</v>
      </c>
      <c r="W133">
        <v>3.5505300000000002</v>
      </c>
      <c r="X133">
        <v>3.6065499999999999</v>
      </c>
      <c r="Y133">
        <v>6.53979</v>
      </c>
    </row>
    <row r="134" spans="1:25" x14ac:dyDescent="0.2">
      <c r="B134" t="s">
        <v>5</v>
      </c>
      <c r="C134">
        <v>8.2529999999999798E-2</v>
      </c>
      <c r="D134">
        <v>9.6489999999999701E-2</v>
      </c>
      <c r="E134">
        <v>0.51337999999999995</v>
      </c>
      <c r="G134">
        <v>0.54312000000000005</v>
      </c>
      <c r="H134">
        <v>0.58850000000000002</v>
      </c>
      <c r="I134">
        <v>1.2027699999999999</v>
      </c>
      <c r="K134">
        <v>0.61968999999999996</v>
      </c>
      <c r="L134">
        <v>0.65332000000000001</v>
      </c>
      <c r="M134">
        <v>1.7118899999999999</v>
      </c>
      <c r="O134">
        <v>0.87551000000000001</v>
      </c>
      <c r="P134">
        <v>0.88743000000000005</v>
      </c>
      <c r="Q134">
        <v>2.3304</v>
      </c>
      <c r="S134">
        <v>0.22931000000000001</v>
      </c>
      <c r="T134">
        <v>0.24215999999999999</v>
      </c>
      <c r="U134">
        <v>0.61878</v>
      </c>
      <c r="W134">
        <v>1.2380899999999999</v>
      </c>
      <c r="X134">
        <v>1.2776700000000001</v>
      </c>
      <c r="Y134">
        <v>3.81229</v>
      </c>
    </row>
    <row r="135" spans="1:25" x14ac:dyDescent="0.2">
      <c r="C135">
        <v>2.3404699999999998</v>
      </c>
      <c r="D135">
        <v>2.3634900000000001</v>
      </c>
      <c r="E135">
        <v>2.7542900000000001</v>
      </c>
      <c r="G135">
        <v>2.2037</v>
      </c>
      <c r="H135">
        <v>2.2116400000000001</v>
      </c>
      <c r="I135">
        <v>2.6275200000000001</v>
      </c>
      <c r="K135">
        <v>2.2751800000000002</v>
      </c>
      <c r="L135">
        <v>2.2837800000000001</v>
      </c>
      <c r="M135">
        <v>2.71556</v>
      </c>
      <c r="O135">
        <v>2.2255699999999998</v>
      </c>
      <c r="P135">
        <v>2.23353</v>
      </c>
      <c r="Q135">
        <v>2.5937899999999998</v>
      </c>
      <c r="S135">
        <v>2.2330000000000001</v>
      </c>
      <c r="T135">
        <v>2.2447599999999999</v>
      </c>
      <c r="U135">
        <v>2.6623399999999999</v>
      </c>
      <c r="W135">
        <v>2.2521200000000001</v>
      </c>
      <c r="X135">
        <v>2.26064</v>
      </c>
      <c r="Y135">
        <v>2.63734</v>
      </c>
    </row>
    <row r="136" spans="1:25" x14ac:dyDescent="0.2">
      <c r="C136">
        <v>2.7328000000000001</v>
      </c>
      <c r="D136">
        <v>2.7458499999999999</v>
      </c>
      <c r="E136">
        <v>3.8702200000000002</v>
      </c>
      <c r="G136">
        <v>2.7822100000000001</v>
      </c>
      <c r="H136">
        <v>2.8262700000000001</v>
      </c>
      <c r="I136">
        <v>5.0748899999999999</v>
      </c>
      <c r="K136">
        <v>2.90856</v>
      </c>
      <c r="L136">
        <v>2.9487199999999998</v>
      </c>
      <c r="M136">
        <v>4.7417299999999996</v>
      </c>
      <c r="O136">
        <v>2.9296799999999998</v>
      </c>
      <c r="P136">
        <v>2.9617100000000001</v>
      </c>
      <c r="Q136">
        <v>4.01328</v>
      </c>
      <c r="S136">
        <v>3.3383099999999999</v>
      </c>
      <c r="T136">
        <v>3.36592</v>
      </c>
      <c r="U136">
        <v>5.1875499999999999</v>
      </c>
      <c r="W136">
        <v>3.4540099999999998</v>
      </c>
      <c r="X136">
        <v>3.5051800000000002</v>
      </c>
      <c r="Y136">
        <v>6.0226100000000002</v>
      </c>
    </row>
    <row r="137" spans="1:25" x14ac:dyDescent="0.2">
      <c r="B137" t="s">
        <v>5</v>
      </c>
      <c r="C137">
        <v>0.39233000000000001</v>
      </c>
      <c r="D137">
        <v>0.38235999999999998</v>
      </c>
      <c r="E137">
        <v>1.1159300000000001</v>
      </c>
      <c r="G137">
        <v>0.57850999999999997</v>
      </c>
      <c r="H137">
        <v>0.61463000000000001</v>
      </c>
      <c r="I137">
        <v>2.4473699999999998</v>
      </c>
      <c r="K137">
        <v>0.63338000000000005</v>
      </c>
      <c r="L137">
        <v>0.66493999999999998</v>
      </c>
      <c r="M137">
        <v>2.02617</v>
      </c>
      <c r="O137">
        <v>0.70411000000000001</v>
      </c>
      <c r="P137">
        <v>0.72818000000000005</v>
      </c>
      <c r="Q137">
        <v>1.4194899999999999</v>
      </c>
      <c r="S137">
        <v>1.10531</v>
      </c>
      <c r="T137">
        <v>1.1211599999999999</v>
      </c>
      <c r="U137">
        <v>2.52521</v>
      </c>
      <c r="W137">
        <v>1.2018899999999999</v>
      </c>
      <c r="X137">
        <v>1.24454</v>
      </c>
      <c r="Y137">
        <v>3.3852699999999998</v>
      </c>
    </row>
    <row r="138" spans="1:25" x14ac:dyDescent="0.2">
      <c r="B138" t="s">
        <v>6</v>
      </c>
      <c r="C138" t="s">
        <v>7</v>
      </c>
      <c r="D138" t="s">
        <v>7</v>
      </c>
      <c r="E138" t="s">
        <v>7</v>
      </c>
      <c r="F138" t="s">
        <v>6</v>
      </c>
      <c r="G138" t="s">
        <v>7</v>
      </c>
      <c r="H138" t="s">
        <v>7</v>
      </c>
      <c r="I138" t="s">
        <v>7</v>
      </c>
      <c r="J138" t="s">
        <v>6</v>
      </c>
      <c r="K138" t="s">
        <v>7</v>
      </c>
      <c r="L138" t="s">
        <v>7</v>
      </c>
      <c r="M138" t="s">
        <v>7</v>
      </c>
      <c r="N138" t="s">
        <v>6</v>
      </c>
      <c r="O138" t="s">
        <v>7</v>
      </c>
      <c r="P138" t="s">
        <v>7</v>
      </c>
      <c r="Q138" t="s">
        <v>7</v>
      </c>
      <c r="R138" t="s">
        <v>6</v>
      </c>
      <c r="S138" t="s">
        <v>7</v>
      </c>
      <c r="T138" t="s">
        <v>7</v>
      </c>
      <c r="U138" t="s">
        <v>7</v>
      </c>
      <c r="V138" t="s">
        <v>6</v>
      </c>
      <c r="W138" t="s">
        <v>7</v>
      </c>
      <c r="X138" t="s">
        <v>7</v>
      </c>
      <c r="Y138" t="s">
        <v>7</v>
      </c>
    </row>
    <row r="139" spans="1:25" x14ac:dyDescent="0.2">
      <c r="B139">
        <v>25.5</v>
      </c>
      <c r="C139">
        <f>AVERAGE(C86,C83,C80,C89,C92,C95,C98,C101,C104,C107,C110,C113,C116,C119,C122,C125,C128,C131,C134,C137)</f>
        <v>0.33699544999999997</v>
      </c>
      <c r="D139">
        <f t="shared" ref="D139:E139" si="0">AVERAGE(D86,D83,D80,D89,D92,D95,D98,D101,D104,D107,D110,D113,D116,D119,D122,D125,D128,D131,D134,D137)</f>
        <v>0.36312944999999996</v>
      </c>
      <c r="E139">
        <f t="shared" si="0"/>
        <v>1.0977838</v>
      </c>
      <c r="F139">
        <v>25.5</v>
      </c>
      <c r="G139">
        <f>AVERAGE(G86,G83,G80,G89,G92,G95,G98,G101,G104,G107,G110,G113,G116,G119,G122,G125,G128,G131,G134,G137)</f>
        <v>0.4766012</v>
      </c>
      <c r="H139">
        <f>AVERAGE(H86,H83,H80,H89,H92,H95,H98,H101,H104,H107,H110,H113,H116,H119,H122,H125,H128,H131,H134,H137)</f>
        <v>0.52097455000000004</v>
      </c>
      <c r="I139">
        <f>AVERAGE(I86,I83,I80,I89,I92,I95,I98,I101,I104,I107,I110,I113,I116,I119,I122,I125,I128,I131,I134,I137)</f>
        <v>1.3473487000000002</v>
      </c>
      <c r="J139">
        <v>25.5</v>
      </c>
      <c r="K139">
        <f>AVERAGE(K86,K83,K80,K89,K92,K95,K98,K101,K104,K107,K110,K113,K116,K119,K122,K125,K128,K131,K134,K137)</f>
        <v>0.55363775000000004</v>
      </c>
      <c r="L139">
        <f>AVERAGE(L86,L83,L80,L89,L92,L95,L98,L101,L104,L107,L110,L113,L116,L119,L122,L125,L128,L131,L134,L137)</f>
        <v>0.60511254999999997</v>
      </c>
      <c r="M139">
        <f>AVERAGE(M86,M83,M80,M89,M92,M95,M98,M101,M104,M107,M110,M113,M116,M119,M122,M125,M128,M131,M134,M137)</f>
        <v>1.8392220500000001</v>
      </c>
      <c r="N139">
        <v>25.5</v>
      </c>
      <c r="O139">
        <f>AVERAGE(O86,O83,O80,O89,O92,O95,O98,O101,O104,O107,O110,O113,O116,O119,O122,O125,O128,O131,O134,O137)</f>
        <v>0.68273175000000008</v>
      </c>
      <c r="P139">
        <f>AVERAGE(P86,P83,P80,P89,P92,P95,P98,P101,P104,P107,P110,P113,P116,P119,P122,P125,P128,P131,P134,P137)</f>
        <v>0.73616725000000005</v>
      </c>
      <c r="Q139">
        <f>AVERAGE(Q86,Q83,Q80,Q89,Q92,Q95,Q98,Q101,Q104,Q107,Q110,Q113,Q116,Q119,Q122,Q125,Q128,Q131,Q134,Q137)</f>
        <v>1.9862272499999996</v>
      </c>
      <c r="R139">
        <v>25.5</v>
      </c>
      <c r="S139">
        <f>AVERAGE(S86,S83,S80,S89,S92,S95,S98,S101,S104,S107,S110,S113,S116,S119,S122,S125,S128,S131,S134,S137)</f>
        <v>0.86340900000000009</v>
      </c>
      <c r="T139">
        <f>AVERAGE(T86,T83,T80,T89,T92,T95,T98,T101,T104,T107,T110,T113,T116,T119,T122,T125,T128,T131,T134,T137)</f>
        <v>0.86578049999999995</v>
      </c>
      <c r="U139">
        <f>AVERAGE(U86,U83,U80,U89,U92,U95,U98,U101,U104,U107,U110,U113,U116,U119,U122,U125,U128,U131,U134,U137)</f>
        <v>2.6379710000000003</v>
      </c>
      <c r="V139">
        <v>25.5</v>
      </c>
      <c r="W139">
        <f>AVERAGE(W86,W83,W80,W89,W92,W95,W98,W101,W104,W107,W110,W113,W116,W119,W122,W125,W128,W131,W134,W137)</f>
        <v>1.2139180000000001</v>
      </c>
      <c r="X139">
        <f>AVERAGE(X86,X83,X80,X89,X92,X95,X98,X101,X104,X107,X110,X113,X116,X119,X122,X125,X128,X131,X134,X137)</f>
        <v>1.2484579999999998</v>
      </c>
      <c r="Y139">
        <f>AVERAGE(Y86,Y83,Y80,Y89,Y92,Y95,Y98,Y101,Y104,Y107,Y110,Y113,Y116,Y119,Y122,Y125,Y128,Y131,Y134,Y137)</f>
        <v>3.6227140000000007</v>
      </c>
    </row>
    <row r="140" spans="1:25" x14ac:dyDescent="0.2">
      <c r="A140" t="s">
        <v>33</v>
      </c>
      <c r="C140">
        <f>STDEV(C86,C83,C80,C89,C92,C95,C98,C101,C104,C107,C110,C113,C116,C119,C122,C125,C128,C131,C134,C137)/SQRT(COUNT(C86,C83,C80,C89,C92,C95,C98,C101,C104,C107,C110,C113,C116,C119,C122,C125,C128,C131,C134,C137))</f>
        <v>2.6674944293482491E-2</v>
      </c>
      <c r="D140">
        <f t="shared" ref="D140:E140" si="1">STDEV(D86,D83,D80,D89,D92,D95,D98,D101,D104,D107,D110,D113,D116,D119,D122,D125,D128,D131,D134,D137)/SQRT(COUNT(D86,D83,D80,D89,D92,D95,D98,D101,D104,D107,D110,D113,D116,D119,D122,D125,D128,D131,D134,D137))</f>
        <v>3.012930810431275E-2</v>
      </c>
      <c r="E140">
        <f t="shared" si="1"/>
        <v>0.11630310283539301</v>
      </c>
      <c r="G140">
        <f>STDEV(G86,G83,G80,G89,G92,G95,G98,G101,G104,G107,G110,G113,G116,G119,G122,G125,G128,G131,G134,G137)/SQRT(COUNT(G86,G83,G80,G89,G92,G95,G98,G101,G104,G107,G110,G113,G116,G119,G122,G125,G128,G131,G134,G137))</f>
        <v>2.6265848596969912E-2</v>
      </c>
      <c r="H140">
        <f>STDEV(H86,H83,H80,H89,H92,H95,H98,H101,H104,H107,H110,H113,H116,H119,H122,H125,H128,H131,H134,H137)/SQRT(COUNT(H86,H83,H80,H89,H92,H95,H98,H101,H104,H107,H110,H113,H116,H119,H122,H125,H128,H131,H134,H137))</f>
        <v>2.8553660036893688E-2</v>
      </c>
      <c r="I140">
        <f>STDEV(I86,I83,I80,I89,I92,I95,I98,I101,I104,I107,I110,I113,I116,I119,I122,I125,I128,I131,I134,I137)/SQRT(COUNT(I86,I83,I80,I89,I92,I95,I98,I101,I104,I107,I110,I113,I116,I119,I122,I125,I128,I131,I134,I137))</f>
        <v>0.10577034095497684</v>
      </c>
      <c r="K140">
        <f>STDEV(K86,K83,K80,K89,K92,K95,K98,K101,K104,K107,K110,K113,K116,K119,K122,K125,K128,K131,K134,K137)/SQRT(COUNT(K86,K83,K80,K89,K92,K95,K98,K101,K104,K107,K110,K113,K116,K119,K122,K125,K128,K131,K134,K137))</f>
        <v>5.5118786795948581E-2</v>
      </c>
      <c r="L140">
        <f>STDEV(L86,L83,L80,L89,L92,L95,L98,L101,L104,L107,L110,L113,L116,L119,L122,L125,L128,L131,L134,L137)/SQRT(COUNT(L86,L83,L80,L89,L92,L95,L98,L101,L104,L107,L110,L113,L116,L119,L122,L125,L128,L131,L134,L137))</f>
        <v>6.0407635455622187E-2</v>
      </c>
      <c r="M140">
        <f>STDEV(M86,M83,M80,M89,M92,M95,M98,M101,M104,M107,M110,M113,M116,M119,M122,M125,M128,M131,M134,M137)/SQRT(COUNT(M86,M83,M80,M89,M92,M95,M98,M101,M104,M107,M110,M113,M116,M119,M122,M125,M128,M131,M134,M137))</f>
        <v>0.18440470668784137</v>
      </c>
      <c r="O140">
        <f>STDEV(O86,O83,O80,O89,O92,O95,O98,O101,O104,O107,O110,O113,O116,O119,O122,O125,O128,O131,O134,O137)/SQRT(COUNT(O86,O83,O80,O89,O92,O95,O98,O101,O104,O107,O110,O113,O116,O119,O122,O125,O128,O131,O134,O137))</f>
        <v>6.5648766831279889E-2</v>
      </c>
      <c r="P140">
        <f>STDEV(P86,P83,P80,P89,P92,P95,P98,P101,P104,P107,P110,P113,P116,P119,P122,P125,P128,P131,P134,P137)/SQRT(COUNT(P86,P83,P80,P89,P92,P95,P98,P101,P104,P107,P110,P113,P116,P119,P122,P125,P128,P131,P134,P137))</f>
        <v>7.0515815725338271E-2</v>
      </c>
      <c r="Q140">
        <f>STDEV(Q86,Q83,Q80,Q89,Q92,Q95,Q98,Q101,Q104,Q107,Q110,Q113,Q116,Q119,Q122,Q125,Q128,Q131,Q134,Q137)/SQRT(COUNT(Q86,Q83,Q80,Q89,Q92,Q95,Q98,Q101,Q104,Q107,Q110,Q113,Q116,Q119,Q122,Q125,Q128,Q131,Q134,Q137))</f>
        <v>0.21587111901089312</v>
      </c>
      <c r="S140">
        <f>STDEV(S86,S83,S80,S89,S92,S95,S98,S101,S104,S107,S110,S113,S116,S119,S122,S125,S128,S131,S134,S137)/SQRT(COUNT(S86,S83,S80,S89,S92,S95,S98,S101,S104,S107,S110,S113,S116,S119,S122,S125,S128,S131,S134,S137))</f>
        <v>8.5028847633890389E-2</v>
      </c>
      <c r="T140">
        <f>STDEV(T86,T83,T80,T89,T92,T95,T98,T101,T104,T107,T110,T113,T116,T119,T122,T125,T128,T131,T134,T137)/SQRT(COUNT(T86,T83,T80,T89,T92,T95,T98,T101,T104,T107,T110,T113,T116,T119,T122,T125,T128,T131,T134,T137))</f>
        <v>8.4419319354339689E-2</v>
      </c>
      <c r="U140">
        <f>STDEV(U86,U83,U80,U89,U92,U95,U98,U101,U104,U107,U110,U113,U116,U119,U122,U125,U128,U131,U134,U137)/SQRT(COUNT(U86,U83,U80,U89,U92,U95,U98,U101,U104,U107,U110,U113,U116,U119,U122,U125,U128,U131,U134,U137))</f>
        <v>0.29181389193411739</v>
      </c>
      <c r="W140">
        <f>STDEV(W86,W83,W80,W89,W92,W95,W98,W101,W104,W107,W110,W113,W116,W119,W122,W125,W128,W131,W134,W137)/SQRT(COUNT(W86,W83,W80,W89,W92,W95,W98,W101,W104,W107,W110,W113,W116,W119,W122,W125,W128,W131,W134,W137))</f>
        <v>5.4054039401130016E-2</v>
      </c>
      <c r="X140">
        <f>STDEV(X86,X83,X80,X89,X92,X95,X98,X101,X104,X107,X110,X113,X116,X119,X122,X125,X128,X131,X134,X137)/SQRT(COUNT(X86,X83,X80,X89,X92,X95,X98,X101,X104,X107,X110,X113,X116,X119,X122,X125,X128,X131,X134,X137))</f>
        <v>5.6591262788526074E-2</v>
      </c>
      <c r="Y140">
        <f>STDEV(Y86,Y83,Y80,Y89,Y92,Y95,Y98,Y101,Y104,Y107,Y110,Y113,Y116,Y119,Y122,Y125,Y128,Y131,Y134,Y137)/SQRT(COUNT(Y86,Y83,Y80,Y89,Y92,Y95,Y98,Y101,Y104,Y107,Y110,Y113,Y116,Y119,Y122,Y125,Y128,Y131,Y134,Y137))</f>
        <v>0.23225932427874871</v>
      </c>
    </row>
    <row r="142" spans="1:25" x14ac:dyDescent="0.2">
      <c r="B142" t="s">
        <v>8</v>
      </c>
      <c r="C142">
        <f>C139/25.5/(10^-12)*(10^-20)</f>
        <v>1.3215507843137255E-10</v>
      </c>
      <c r="D142">
        <f>D139/25.5/(10^-12)*(10^-20)</f>
        <v>1.4240370588235292E-10</v>
      </c>
      <c r="E142">
        <f>E139/25.5/(10^-12)*(10^-20)</f>
        <v>4.3050345098039212E-10</v>
      </c>
      <c r="F142" t="s">
        <v>8</v>
      </c>
      <c r="G142">
        <f>G139/25.5/(10^-12)*(10^-20)</f>
        <v>1.86902431372549E-10</v>
      </c>
      <c r="H142">
        <f>H139/25.5/(10^-12)*(10^-20)</f>
        <v>2.0430374509803922E-10</v>
      </c>
      <c r="I142">
        <f>I139/25.5/(10^-12)*(10^-20)</f>
        <v>5.2837203921568626E-10</v>
      </c>
      <c r="J142" t="s">
        <v>8</v>
      </c>
      <c r="K142">
        <f>K139/25.5/(10^-12)*(10^-20)</f>
        <v>2.1711284313725489E-10</v>
      </c>
      <c r="L142">
        <f>L139/25.5/(10^-12)*(10^-20)</f>
        <v>2.3729903921568628E-10</v>
      </c>
      <c r="M142">
        <f>M139/25.5/(10^-12)*(10^-20)</f>
        <v>7.212635490196078E-10</v>
      </c>
      <c r="N142" t="s">
        <v>8</v>
      </c>
      <c r="O142">
        <f>O139/25.5/(10^-12)*(10^-20)</f>
        <v>2.6773794117647063E-10</v>
      </c>
      <c r="P142">
        <f>P139/25.5/(10^-12)*(10^-20)</f>
        <v>2.8869303921568628E-10</v>
      </c>
      <c r="Q142">
        <f>Q139/25.5/(10^-12)*(10^-20)</f>
        <v>7.7891264705882333E-10</v>
      </c>
      <c r="R142" t="s">
        <v>8</v>
      </c>
      <c r="S142">
        <f>S139/25.5/(10^-12)*(10^-20)</f>
        <v>3.3859176470588241E-10</v>
      </c>
      <c r="T142">
        <f>T139/25.5/(10^-12)*(10^-20)</f>
        <v>3.3952176470588237E-10</v>
      </c>
      <c r="U142">
        <f>U139/25.5/(10^-12)*(10^-20)</f>
        <v>1.034498431372549E-9</v>
      </c>
      <c r="V142" t="s">
        <v>8</v>
      </c>
      <c r="W142">
        <f>W139/25.5/(10^-12)*(10^-20)</f>
        <v>4.7604627450980396E-10</v>
      </c>
      <c r="X142">
        <f>X139/25.5/(10^-12)*(10^-20)</f>
        <v>4.8959137254901947E-10</v>
      </c>
      <c r="Y142">
        <f>Y139/25.5/(10^-12)*(10^-20)</f>
        <v>1.4206721568627452E-9</v>
      </c>
    </row>
    <row r="145" spans="2:10" x14ac:dyDescent="0.2">
      <c r="B145" t="s">
        <v>21</v>
      </c>
      <c r="C145">
        <v>20283095</v>
      </c>
      <c r="D145" t="s">
        <v>9</v>
      </c>
    </row>
    <row r="146" spans="2:10" x14ac:dyDescent="0.2">
      <c r="C146">
        <f>C145/(10^3)</f>
        <v>20283.095000000001</v>
      </c>
      <c r="D146" t="s">
        <v>10</v>
      </c>
    </row>
    <row r="147" spans="2:10" x14ac:dyDescent="0.2">
      <c r="E147" t="s">
        <v>31</v>
      </c>
      <c r="H147" t="s">
        <v>32</v>
      </c>
    </row>
    <row r="148" spans="2:10" x14ac:dyDescent="0.2">
      <c r="B148" t="s">
        <v>22</v>
      </c>
      <c r="C148" t="s">
        <v>11</v>
      </c>
      <c r="D148" t="s">
        <v>12</v>
      </c>
      <c r="E148" t="s">
        <v>16</v>
      </c>
      <c r="F148" t="s">
        <v>19</v>
      </c>
      <c r="G148" t="s">
        <v>18</v>
      </c>
    </row>
    <row r="149" spans="2:10" x14ac:dyDescent="0.2">
      <c r="B149">
        <v>2</v>
      </c>
      <c r="C149">
        <f t="shared" ref="C149:C156" si="2">B149*1000/$C$146</f>
        <v>9.8604281052768319E-2</v>
      </c>
      <c r="D149">
        <f t="shared" ref="D149:D156" si="3">C149/(10^-27)/(10^6)</f>
        <v>9.8604281052768322E+19</v>
      </c>
      <c r="E149">
        <v>2.8325149999999966E-2</v>
      </c>
      <c r="F149">
        <v>3.5778399999999967E-2</v>
      </c>
      <c r="G149">
        <v>0.21964400000000001</v>
      </c>
    </row>
    <row r="150" spans="2:10" x14ac:dyDescent="0.2">
      <c r="B150">
        <v>4</v>
      </c>
      <c r="C150">
        <f t="shared" si="2"/>
        <v>0.19720856210553664</v>
      </c>
      <c r="D150">
        <f t="shared" si="3"/>
        <v>1.9720856210553664E+20</v>
      </c>
      <c r="E150">
        <v>8.1510249999999979E-2</v>
      </c>
      <c r="F150">
        <v>9.1606349999999989E-2</v>
      </c>
      <c r="G150">
        <v>0.3680696</v>
      </c>
    </row>
    <row r="151" spans="2:10" x14ac:dyDescent="0.2">
      <c r="B151">
        <v>6</v>
      </c>
      <c r="C151">
        <f t="shared" si="2"/>
        <v>0.29581284315830497</v>
      </c>
      <c r="D151">
        <f t="shared" si="3"/>
        <v>2.9581284315830498E+20</v>
      </c>
      <c r="E151">
        <v>0.15580585000000002</v>
      </c>
      <c r="F151">
        <v>0.17537829999999999</v>
      </c>
      <c r="G151">
        <v>0.60834765000000002</v>
      </c>
    </row>
    <row r="152" spans="2:10" x14ac:dyDescent="0.2">
      <c r="B152">
        <v>8</v>
      </c>
      <c r="C152">
        <f t="shared" si="2"/>
        <v>0.39441712421107328</v>
      </c>
      <c r="D152">
        <f t="shared" si="3"/>
        <v>3.9441712421107329E+20</v>
      </c>
      <c r="E152">
        <v>0.23126531578947371</v>
      </c>
      <c r="F152">
        <v>0.25898473684210527</v>
      </c>
      <c r="G152">
        <v>0.86054594736842116</v>
      </c>
    </row>
    <row r="153" spans="2:10" x14ac:dyDescent="0.2">
      <c r="B153">
        <v>10</v>
      </c>
      <c r="C153">
        <f t="shared" si="2"/>
        <v>0.49302140526384158</v>
      </c>
      <c r="D153">
        <f t="shared" si="3"/>
        <v>4.9302140526384153E+20</v>
      </c>
      <c r="E153">
        <v>0.33699544999999997</v>
      </c>
      <c r="F153">
        <v>0.36312944999999996</v>
      </c>
      <c r="G153">
        <v>1.0977838</v>
      </c>
    </row>
    <row r="154" spans="2:10" x14ac:dyDescent="0.2">
      <c r="B154">
        <v>12</v>
      </c>
      <c r="C154">
        <f t="shared" si="2"/>
        <v>0.59162568631660994</v>
      </c>
      <c r="D154">
        <f t="shared" si="3"/>
        <v>5.9162568631660996E+20</v>
      </c>
      <c r="E154">
        <v>0.4766012</v>
      </c>
      <c r="F154">
        <v>0.52097455000000004</v>
      </c>
      <c r="G154">
        <v>1.3473487000000002</v>
      </c>
    </row>
    <row r="155" spans="2:10" x14ac:dyDescent="0.2">
      <c r="B155">
        <v>14</v>
      </c>
      <c r="C155">
        <f t="shared" si="2"/>
        <v>0.69022996736937825</v>
      </c>
      <c r="D155">
        <f t="shared" si="3"/>
        <v>6.902299673693782E+20</v>
      </c>
      <c r="E155">
        <v>0.55363775000000004</v>
      </c>
      <c r="F155">
        <v>0.60511254999999997</v>
      </c>
      <c r="G155">
        <v>1.8392220500000001</v>
      </c>
    </row>
    <row r="156" spans="2:10" x14ac:dyDescent="0.2">
      <c r="B156">
        <v>16</v>
      </c>
      <c r="C156">
        <f t="shared" si="2"/>
        <v>0.78883424842214656</v>
      </c>
      <c r="D156">
        <f t="shared" si="3"/>
        <v>7.8883424842214657E+20</v>
      </c>
      <c r="E156">
        <v>0.68273175000000008</v>
      </c>
      <c r="F156">
        <v>0.73616725000000005</v>
      </c>
      <c r="G156">
        <v>1.9862272499999996</v>
      </c>
    </row>
    <row r="157" spans="2:10" x14ac:dyDescent="0.2">
      <c r="B157">
        <v>18</v>
      </c>
      <c r="C157">
        <f t="shared" ref="C157:C158" si="4">B157*1000/$C$146</f>
        <v>0.88743852947491486</v>
      </c>
      <c r="D157">
        <f t="shared" ref="D157:D158" si="5">C157/(10^-27)/(10^6)</f>
        <v>8.8743852947491481E+20</v>
      </c>
      <c r="E157">
        <v>0.86340900000000009</v>
      </c>
      <c r="F157">
        <v>0.86578049999999995</v>
      </c>
      <c r="G157">
        <v>2.6379710000000003</v>
      </c>
    </row>
    <row r="158" spans="2:10" x14ac:dyDescent="0.2">
      <c r="B158">
        <v>20</v>
      </c>
      <c r="C158">
        <f t="shared" si="4"/>
        <v>0.98604281052768317</v>
      </c>
      <c r="D158">
        <f t="shared" si="5"/>
        <v>9.8604281052768305E+20</v>
      </c>
      <c r="E158">
        <v>1.2139180000000001</v>
      </c>
      <c r="F158">
        <v>1.2484579999999998</v>
      </c>
      <c r="G158">
        <v>3.6227140000000007</v>
      </c>
    </row>
    <row r="160" spans="2:10" x14ac:dyDescent="0.2">
      <c r="D160">
        <v>9.8604281052768322E+19</v>
      </c>
      <c r="E160">
        <f t="shared" ref="E160:J160" si="6">E149*(10^-20)</f>
        <v>2.8325149999999964E-22</v>
      </c>
      <c r="F160">
        <f t="shared" si="6"/>
        <v>3.5778399999999965E-22</v>
      </c>
      <c r="G160">
        <f t="shared" si="6"/>
        <v>2.1964399999999999E-21</v>
      </c>
      <c r="H160">
        <f t="shared" si="6"/>
        <v>0</v>
      </c>
      <c r="I160">
        <f t="shared" si="6"/>
        <v>0</v>
      </c>
      <c r="J160">
        <f t="shared" si="6"/>
        <v>0</v>
      </c>
    </row>
    <row r="161" spans="2:10" x14ac:dyDescent="0.2">
      <c r="D161">
        <v>1.9720856210553664E+20</v>
      </c>
      <c r="E161">
        <f t="shared" ref="E161:J167" si="7">E150*(10^-20)</f>
        <v>8.1510249999999971E-22</v>
      </c>
      <c r="F161">
        <f t="shared" si="7"/>
        <v>9.1606349999999979E-22</v>
      </c>
      <c r="G161">
        <f t="shared" si="7"/>
        <v>3.6806959999999995E-21</v>
      </c>
      <c r="H161">
        <f t="shared" si="7"/>
        <v>0</v>
      </c>
      <c r="I161">
        <f t="shared" si="7"/>
        <v>0</v>
      </c>
      <c r="J161">
        <f t="shared" si="7"/>
        <v>0</v>
      </c>
    </row>
    <row r="162" spans="2:10" x14ac:dyDescent="0.2">
      <c r="D162">
        <v>2.9581284315830498E+20</v>
      </c>
      <c r="E162">
        <f t="shared" si="7"/>
        <v>1.5580585000000001E-21</v>
      </c>
      <c r="F162">
        <f t="shared" si="7"/>
        <v>1.7537829999999999E-21</v>
      </c>
      <c r="G162">
        <f t="shared" si="7"/>
        <v>6.0834765000000002E-21</v>
      </c>
      <c r="H162">
        <f t="shared" si="7"/>
        <v>0</v>
      </c>
      <c r="I162">
        <f t="shared" si="7"/>
        <v>0</v>
      </c>
      <c r="J162">
        <f t="shared" si="7"/>
        <v>0</v>
      </c>
    </row>
    <row r="163" spans="2:10" x14ac:dyDescent="0.2">
      <c r="D163">
        <v>3.9441712421107329E+20</v>
      </c>
      <c r="E163">
        <f t="shared" si="7"/>
        <v>2.3126531578947371E-21</v>
      </c>
      <c r="F163">
        <f t="shared" si="7"/>
        <v>2.5898473684210527E-21</v>
      </c>
      <c r="G163">
        <f t="shared" si="7"/>
        <v>8.6054594736842104E-21</v>
      </c>
      <c r="H163">
        <f>H152*(10^-20)</f>
        <v>0</v>
      </c>
      <c r="I163">
        <f>I152*(10^-20)</f>
        <v>0</v>
      </c>
      <c r="J163">
        <f>J152*(10^-20)</f>
        <v>0</v>
      </c>
    </row>
    <row r="164" spans="2:10" x14ac:dyDescent="0.2">
      <c r="D164">
        <v>4.9302140526384153E+20</v>
      </c>
      <c r="E164">
        <f>E153*(10^-20)</f>
        <v>3.3699544999999994E-21</v>
      </c>
      <c r="F164">
        <f>F153*(10^-20)</f>
        <v>3.6312944999999991E-21</v>
      </c>
      <c r="G164">
        <f>G153*(10^-20)</f>
        <v>1.0977837999999999E-20</v>
      </c>
      <c r="H164">
        <f t="shared" si="7"/>
        <v>0</v>
      </c>
      <c r="I164">
        <f t="shared" si="7"/>
        <v>0</v>
      </c>
      <c r="J164">
        <f t="shared" si="7"/>
        <v>0</v>
      </c>
    </row>
    <row r="165" spans="2:10" x14ac:dyDescent="0.2">
      <c r="D165">
        <v>5.9162568631660996E+20</v>
      </c>
      <c r="E165">
        <f t="shared" si="7"/>
        <v>4.7660119999999996E-21</v>
      </c>
      <c r="F165">
        <f t="shared" si="7"/>
        <v>5.2097455000000004E-21</v>
      </c>
      <c r="G165">
        <f t="shared" si="7"/>
        <v>1.3473487000000001E-20</v>
      </c>
      <c r="H165">
        <f t="shared" si="7"/>
        <v>0</v>
      </c>
      <c r="I165">
        <f t="shared" si="7"/>
        <v>0</v>
      </c>
      <c r="J165">
        <f t="shared" si="7"/>
        <v>0</v>
      </c>
    </row>
    <row r="166" spans="2:10" x14ac:dyDescent="0.2">
      <c r="D166">
        <v>6.902299673693782E+20</v>
      </c>
      <c r="E166">
        <f t="shared" si="7"/>
        <v>5.5363774999999999E-21</v>
      </c>
      <c r="F166">
        <f t="shared" si="7"/>
        <v>6.0511254999999993E-21</v>
      </c>
      <c r="G166">
        <f t="shared" si="7"/>
        <v>1.8392220500000001E-20</v>
      </c>
      <c r="H166">
        <f t="shared" si="7"/>
        <v>0</v>
      </c>
      <c r="I166">
        <f t="shared" si="7"/>
        <v>0</v>
      </c>
      <c r="J166">
        <f t="shared" si="7"/>
        <v>0</v>
      </c>
    </row>
    <row r="167" spans="2:10" x14ac:dyDescent="0.2">
      <c r="D167">
        <v>7.8883424842214657E+20</v>
      </c>
      <c r="E167">
        <f t="shared" si="7"/>
        <v>6.8273174999999997E-21</v>
      </c>
      <c r="F167">
        <f t="shared" si="7"/>
        <v>7.3616725000000007E-21</v>
      </c>
      <c r="G167">
        <f t="shared" si="7"/>
        <v>1.9862272499999995E-20</v>
      </c>
      <c r="H167">
        <f t="shared" si="7"/>
        <v>0</v>
      </c>
      <c r="I167">
        <f t="shared" si="7"/>
        <v>0</v>
      </c>
      <c r="J167">
        <f t="shared" si="7"/>
        <v>0</v>
      </c>
    </row>
    <row r="168" spans="2:10" x14ac:dyDescent="0.2">
      <c r="D168">
        <v>8.8743852947491481E+20</v>
      </c>
      <c r="E168">
        <f t="shared" ref="E168:G168" si="8">E157*(10^-20)</f>
        <v>8.6340899999999998E-21</v>
      </c>
      <c r="F168">
        <f t="shared" si="8"/>
        <v>8.6578049999999988E-21</v>
      </c>
      <c r="G168">
        <f t="shared" si="8"/>
        <v>2.6379710000000001E-20</v>
      </c>
    </row>
    <row r="169" spans="2:10" x14ac:dyDescent="0.2">
      <c r="D169">
        <v>9.8604281052768305E+20</v>
      </c>
      <c r="E169">
        <f t="shared" ref="E169:G169" si="9">E158*(10^-20)</f>
        <v>1.2139179999999999E-20</v>
      </c>
      <c r="F169">
        <f t="shared" si="9"/>
        <v>1.2484579999999998E-20</v>
      </c>
      <c r="G169">
        <f t="shared" si="9"/>
        <v>3.6227140000000002E-20</v>
      </c>
    </row>
    <row r="173" spans="2:10" x14ac:dyDescent="0.2">
      <c r="C173" t="s">
        <v>16</v>
      </c>
      <c r="D173" t="s">
        <v>19</v>
      </c>
      <c r="E173" t="s">
        <v>18</v>
      </c>
    </row>
    <row r="174" spans="2:10" x14ac:dyDescent="0.2">
      <c r="B174" t="s">
        <v>13</v>
      </c>
      <c r="C174" s="1">
        <v>1.22E-41</v>
      </c>
      <c r="D174" s="1">
        <v>1.2499999999999999E-41</v>
      </c>
      <c r="E174" s="1">
        <v>3.4799999999999998E-41</v>
      </c>
    </row>
    <row r="175" spans="2:10" x14ac:dyDescent="0.2">
      <c r="B175" t="s">
        <v>34</v>
      </c>
      <c r="C175" s="1"/>
      <c r="D175" s="1"/>
      <c r="E175" s="1"/>
    </row>
    <row r="176" spans="2:10" x14ac:dyDescent="0.2">
      <c r="B176" t="s">
        <v>35</v>
      </c>
      <c r="C176" s="1"/>
      <c r="D176" s="1"/>
      <c r="E176" s="1"/>
    </row>
    <row r="178" spans="2:5" x14ac:dyDescent="0.2">
      <c r="B178" t="s">
        <v>74</v>
      </c>
      <c r="C178" t="s">
        <v>16</v>
      </c>
      <c r="D178" t="s">
        <v>19</v>
      </c>
      <c r="E178" t="s">
        <v>18</v>
      </c>
    </row>
    <row r="179" spans="2:5" x14ac:dyDescent="0.2">
      <c r="C179" s="1">
        <v>1.6400000000000001E-41</v>
      </c>
      <c r="D179" s="1">
        <v>1.6199999999999999E-41</v>
      </c>
      <c r="E179" s="1">
        <v>4.8200000000000001E-41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0D250-E9B5-DE4D-B1AB-7CCA6C366B87}">
  <dimension ref="A2:Y179"/>
  <sheetViews>
    <sheetView topLeftCell="A145" workbookViewId="0">
      <selection activeCell="C179" sqref="C179:E179"/>
    </sheetView>
  </sheetViews>
  <sheetFormatPr baseColWidth="10" defaultRowHeight="16" x14ac:dyDescent="0.2"/>
  <cols>
    <col min="17" max="17" width="12.1640625" bestFit="1" customWidth="1"/>
  </cols>
  <sheetData>
    <row r="2" spans="2:17" x14ac:dyDescent="0.2">
      <c r="B2" t="s">
        <v>0</v>
      </c>
    </row>
    <row r="5" spans="2:17" x14ac:dyDescent="0.2">
      <c r="B5" t="s">
        <v>106</v>
      </c>
    </row>
    <row r="7" spans="2:17" x14ac:dyDescent="0.2">
      <c r="B7" t="s">
        <v>27</v>
      </c>
      <c r="F7" t="s">
        <v>28</v>
      </c>
      <c r="J7" t="s">
        <v>29</v>
      </c>
      <c r="N7" t="s">
        <v>30</v>
      </c>
    </row>
    <row r="8" spans="2:17" x14ac:dyDescent="0.2">
      <c r="C8" t="s">
        <v>2</v>
      </c>
      <c r="D8" t="s">
        <v>3</v>
      </c>
      <c r="E8" t="s">
        <v>4</v>
      </c>
      <c r="G8" t="s">
        <v>2</v>
      </c>
      <c r="H8" t="s">
        <v>3</v>
      </c>
      <c r="I8" t="s">
        <v>4</v>
      </c>
      <c r="K8" t="s">
        <v>2</v>
      </c>
      <c r="L8" t="s">
        <v>3</v>
      </c>
      <c r="M8" t="s">
        <v>4</v>
      </c>
    </row>
    <row r="9" spans="2:17" x14ac:dyDescent="0.2">
      <c r="C9">
        <v>2.58196</v>
      </c>
      <c r="D9">
        <v>2.6010900000000001</v>
      </c>
      <c r="E9">
        <v>3.2138599999999999</v>
      </c>
      <c r="G9">
        <v>2.4083100000000002</v>
      </c>
      <c r="H9">
        <v>2.4158400000000002</v>
      </c>
      <c r="I9">
        <v>3.0369999999999999</v>
      </c>
      <c r="K9">
        <v>2.59415</v>
      </c>
      <c r="L9">
        <v>2.6094499999999998</v>
      </c>
      <c r="M9">
        <v>3.23515</v>
      </c>
      <c r="O9">
        <v>2.5384099999999998</v>
      </c>
      <c r="P9">
        <v>2.5489000000000002</v>
      </c>
      <c r="Q9">
        <v>3.1917399999999998</v>
      </c>
    </row>
    <row r="10" spans="2:17" x14ac:dyDescent="0.2">
      <c r="C10">
        <v>2.6076100000000002</v>
      </c>
      <c r="D10">
        <v>2.6349</v>
      </c>
      <c r="E10">
        <v>3.6175799999999998</v>
      </c>
      <c r="G10">
        <v>2.54643</v>
      </c>
      <c r="H10">
        <v>2.5502099999999999</v>
      </c>
      <c r="I10">
        <v>3.7828300000000001</v>
      </c>
      <c r="K10">
        <v>2.8072499999999998</v>
      </c>
      <c r="L10">
        <v>2.8398599999999998</v>
      </c>
      <c r="M10">
        <v>4.2076399999999996</v>
      </c>
      <c r="O10">
        <v>2.9513400000000001</v>
      </c>
      <c r="P10">
        <v>3.0017499999999999</v>
      </c>
      <c r="Q10">
        <v>4.6625300000000003</v>
      </c>
    </row>
    <row r="11" spans="2:17" x14ac:dyDescent="0.2">
      <c r="B11" t="s">
        <v>5</v>
      </c>
      <c r="C11">
        <v>2.56500000000002E-2</v>
      </c>
      <c r="D11">
        <v>3.3809999999999903E-2</v>
      </c>
      <c r="E11">
        <v>0.40372000000000002</v>
      </c>
      <c r="G11">
        <v>0.13811999999999999</v>
      </c>
      <c r="H11">
        <v>0.13436999999999999</v>
      </c>
      <c r="I11">
        <v>0.74582999999999999</v>
      </c>
      <c r="K11">
        <v>0.21310000000000001</v>
      </c>
      <c r="L11">
        <v>0.23041</v>
      </c>
      <c r="M11">
        <v>0.97248999999999997</v>
      </c>
      <c r="O11">
        <v>0.41293000000000002</v>
      </c>
      <c r="P11">
        <v>0.45284999999999997</v>
      </c>
      <c r="Q11">
        <v>1.47079</v>
      </c>
    </row>
    <row r="12" spans="2:17" x14ac:dyDescent="0.2">
      <c r="C12">
        <v>2.5845199999999999</v>
      </c>
      <c r="D12">
        <v>2.5944600000000002</v>
      </c>
      <c r="E12">
        <v>3.1985700000000001</v>
      </c>
      <c r="G12">
        <v>2.5363600000000002</v>
      </c>
      <c r="H12">
        <v>2.5487199999999999</v>
      </c>
      <c r="I12">
        <v>3.2269700000000001</v>
      </c>
      <c r="K12">
        <v>2.5265200000000001</v>
      </c>
      <c r="L12">
        <v>2.5388999999999999</v>
      </c>
      <c r="M12">
        <v>3.2081400000000002</v>
      </c>
      <c r="O12">
        <v>2.61896</v>
      </c>
      <c r="P12">
        <v>2.6369600000000002</v>
      </c>
      <c r="Q12">
        <v>3.3269600000000001</v>
      </c>
    </row>
    <row r="13" spans="2:17" x14ac:dyDescent="0.2">
      <c r="C13">
        <v>2.6444200000000002</v>
      </c>
      <c r="D13">
        <v>2.67117</v>
      </c>
      <c r="E13">
        <v>3.69455</v>
      </c>
      <c r="G13">
        <v>2.65665</v>
      </c>
      <c r="H13">
        <v>2.68005</v>
      </c>
      <c r="I13">
        <v>4.00563</v>
      </c>
      <c r="K13">
        <v>2.7638799999999999</v>
      </c>
      <c r="L13">
        <v>2.8166099999999998</v>
      </c>
      <c r="M13">
        <v>4.2493699999999999</v>
      </c>
      <c r="O13">
        <v>3.0259</v>
      </c>
      <c r="P13">
        <v>3.0676000000000001</v>
      </c>
      <c r="Q13">
        <v>4.6677</v>
      </c>
    </row>
    <row r="14" spans="2:17" x14ac:dyDescent="0.2">
      <c r="B14" t="s">
        <v>5</v>
      </c>
      <c r="C14">
        <v>5.99000000000003E-2</v>
      </c>
      <c r="D14">
        <v>7.6710000000000306E-2</v>
      </c>
      <c r="E14">
        <v>0.49597999999999998</v>
      </c>
      <c r="G14">
        <v>0.12028999999999999</v>
      </c>
      <c r="H14">
        <v>0.13133</v>
      </c>
      <c r="I14">
        <v>0.77866000000000002</v>
      </c>
      <c r="K14">
        <v>0.23735999999999999</v>
      </c>
      <c r="L14">
        <v>0.27771000000000001</v>
      </c>
      <c r="M14">
        <v>1.0412300000000001</v>
      </c>
      <c r="O14">
        <v>0.40694000000000002</v>
      </c>
      <c r="P14">
        <v>0.43064000000000002</v>
      </c>
      <c r="Q14">
        <v>1.34074</v>
      </c>
    </row>
    <row r="15" spans="2:17" x14ac:dyDescent="0.2">
      <c r="C15">
        <v>2.4591699999999999</v>
      </c>
      <c r="D15">
        <v>2.47614</v>
      </c>
      <c r="E15">
        <v>3.0720299999999998</v>
      </c>
      <c r="G15">
        <v>2.5565600000000002</v>
      </c>
      <c r="H15">
        <v>2.5665100000000001</v>
      </c>
      <c r="I15">
        <v>3.1615000000000002</v>
      </c>
      <c r="K15">
        <v>2.5981700000000001</v>
      </c>
      <c r="L15">
        <v>2.61083</v>
      </c>
      <c r="M15">
        <v>3.2311299999999998</v>
      </c>
      <c r="O15">
        <v>2.58616</v>
      </c>
      <c r="P15">
        <v>2.5987100000000001</v>
      </c>
      <c r="Q15">
        <v>3.2393800000000001</v>
      </c>
    </row>
    <row r="16" spans="2:17" x14ac:dyDescent="0.2">
      <c r="C16">
        <v>2.5177800000000001</v>
      </c>
      <c r="D16">
        <v>2.5489099999999998</v>
      </c>
      <c r="E16">
        <v>3.5236100000000001</v>
      </c>
      <c r="G16">
        <v>2.68852</v>
      </c>
      <c r="H16">
        <v>2.7131799999999999</v>
      </c>
      <c r="I16">
        <v>3.8195600000000001</v>
      </c>
      <c r="K16">
        <v>2.8748999999999998</v>
      </c>
      <c r="L16">
        <v>2.8808199999999999</v>
      </c>
      <c r="M16">
        <v>4.2759099999999997</v>
      </c>
      <c r="O16">
        <v>2.96401</v>
      </c>
      <c r="P16">
        <v>2.95187</v>
      </c>
      <c r="Q16">
        <v>4.4244300000000001</v>
      </c>
    </row>
    <row r="17" spans="2:17" x14ac:dyDescent="0.2">
      <c r="B17" t="s">
        <v>5</v>
      </c>
      <c r="C17">
        <v>5.8610000000000301E-2</v>
      </c>
      <c r="D17">
        <v>7.2770000000000196E-2</v>
      </c>
      <c r="E17">
        <v>0.45157999999999998</v>
      </c>
      <c r="G17">
        <v>0.13195999999999999</v>
      </c>
      <c r="H17">
        <v>0.14666999999999999</v>
      </c>
      <c r="I17">
        <v>0.65805999999999998</v>
      </c>
      <c r="K17">
        <v>0.27672999999999998</v>
      </c>
      <c r="L17">
        <v>0.26999000000000001</v>
      </c>
      <c r="M17">
        <v>1.04478</v>
      </c>
      <c r="O17">
        <v>0.37785000000000002</v>
      </c>
      <c r="P17">
        <v>0.35315999999999997</v>
      </c>
      <c r="Q17">
        <v>1.1850499999999999</v>
      </c>
    </row>
    <row r="18" spans="2:17" x14ac:dyDescent="0.2">
      <c r="C18">
        <v>2.5268000000000002</v>
      </c>
      <c r="D18">
        <v>2.5469400000000002</v>
      </c>
      <c r="E18">
        <v>3.1515</v>
      </c>
      <c r="G18">
        <v>2.5454400000000001</v>
      </c>
      <c r="H18">
        <v>2.5670000000000002</v>
      </c>
      <c r="I18">
        <v>3.1832400000000001</v>
      </c>
      <c r="K18">
        <v>2.5638399999999999</v>
      </c>
      <c r="L18">
        <v>2.5834199999999998</v>
      </c>
      <c r="M18">
        <v>3.25013</v>
      </c>
      <c r="O18">
        <v>2.4952299999999998</v>
      </c>
      <c r="P18">
        <v>2.5084</v>
      </c>
      <c r="Q18">
        <v>3.1357699999999999</v>
      </c>
    </row>
    <row r="19" spans="2:17" x14ac:dyDescent="0.2">
      <c r="C19">
        <v>2.5777600000000001</v>
      </c>
      <c r="D19">
        <v>2.6076800000000002</v>
      </c>
      <c r="E19">
        <v>3.69733</v>
      </c>
      <c r="G19">
        <v>2.6890800000000001</v>
      </c>
      <c r="H19">
        <v>2.7314600000000002</v>
      </c>
      <c r="I19">
        <v>4.1722099999999998</v>
      </c>
      <c r="K19">
        <v>2.8269600000000001</v>
      </c>
      <c r="L19">
        <v>2.8697300000000001</v>
      </c>
      <c r="M19">
        <v>4.8408699999999998</v>
      </c>
      <c r="O19">
        <v>2.89228</v>
      </c>
      <c r="P19">
        <v>2.9137</v>
      </c>
      <c r="Q19">
        <v>4.2643000000000004</v>
      </c>
    </row>
    <row r="20" spans="2:17" x14ac:dyDescent="0.2">
      <c r="B20" t="s">
        <v>5</v>
      </c>
      <c r="C20">
        <v>5.0959999999999901E-2</v>
      </c>
      <c r="D20">
        <v>6.0740000000000002E-2</v>
      </c>
      <c r="E20">
        <v>0.54583000000000004</v>
      </c>
      <c r="G20">
        <v>0.14363999999999999</v>
      </c>
      <c r="H20">
        <v>0.16446</v>
      </c>
      <c r="I20">
        <v>0.98897000000000002</v>
      </c>
      <c r="K20">
        <v>0.26312000000000002</v>
      </c>
      <c r="L20">
        <v>0.28631000000000001</v>
      </c>
      <c r="M20">
        <v>1.59074</v>
      </c>
      <c r="O20">
        <v>0.39705000000000001</v>
      </c>
      <c r="P20">
        <v>0.40529999999999999</v>
      </c>
      <c r="Q20">
        <v>1.12853</v>
      </c>
    </row>
    <row r="21" spans="2:17" x14ac:dyDescent="0.2">
      <c r="C21">
        <v>2.5281199999999999</v>
      </c>
      <c r="D21">
        <v>2.5414500000000002</v>
      </c>
      <c r="E21">
        <v>3.1962000000000002</v>
      </c>
      <c r="G21">
        <v>2.52549</v>
      </c>
      <c r="H21">
        <v>2.53864</v>
      </c>
      <c r="I21">
        <v>3.1165799999999999</v>
      </c>
      <c r="K21">
        <v>2.5796999999999999</v>
      </c>
      <c r="L21">
        <v>2.59904</v>
      </c>
      <c r="M21">
        <v>3.2147700000000001</v>
      </c>
      <c r="O21">
        <v>2.48095</v>
      </c>
      <c r="P21">
        <v>2.48529</v>
      </c>
      <c r="Q21">
        <v>3.13822</v>
      </c>
    </row>
    <row r="22" spans="2:17" x14ac:dyDescent="0.2">
      <c r="C22">
        <v>2.5674999999999999</v>
      </c>
      <c r="D22">
        <v>2.59111</v>
      </c>
      <c r="E22">
        <v>3.6794600000000002</v>
      </c>
      <c r="G22">
        <v>2.6694599999999999</v>
      </c>
      <c r="H22">
        <v>2.6899899999999999</v>
      </c>
      <c r="I22">
        <v>3.86388</v>
      </c>
      <c r="K22">
        <v>2.8315299999999999</v>
      </c>
      <c r="L22">
        <v>2.8722799999999999</v>
      </c>
      <c r="M22">
        <v>4.01004</v>
      </c>
      <c r="O22">
        <v>2.8683000000000001</v>
      </c>
      <c r="P22">
        <v>2.8840699999999999</v>
      </c>
      <c r="Q22">
        <v>4.58779</v>
      </c>
    </row>
    <row r="23" spans="2:17" x14ac:dyDescent="0.2">
      <c r="B23" t="s">
        <v>5</v>
      </c>
      <c r="C23">
        <v>3.9379999999999998E-2</v>
      </c>
      <c r="D23">
        <v>4.9659999999999802E-2</v>
      </c>
      <c r="E23">
        <v>0.48326000000000002</v>
      </c>
      <c r="G23">
        <v>0.14396999999999999</v>
      </c>
      <c r="H23">
        <v>0.15135000000000001</v>
      </c>
      <c r="I23">
        <v>0.74729999999999996</v>
      </c>
      <c r="K23">
        <v>0.25183</v>
      </c>
      <c r="L23">
        <v>0.27323999999999998</v>
      </c>
      <c r="M23">
        <v>0.79527000000000003</v>
      </c>
      <c r="O23">
        <v>0.38735000000000003</v>
      </c>
      <c r="P23">
        <v>0.39878000000000002</v>
      </c>
      <c r="Q23">
        <v>1.44957</v>
      </c>
    </row>
    <row r="24" spans="2:17" x14ac:dyDescent="0.2">
      <c r="C24">
        <v>2.5526499999999999</v>
      </c>
      <c r="D24">
        <v>2.5660099999999999</v>
      </c>
      <c r="E24">
        <v>3.2073700000000001</v>
      </c>
      <c r="G24">
        <v>2.4910800000000002</v>
      </c>
      <c r="H24">
        <v>2.4994399999999999</v>
      </c>
      <c r="I24">
        <v>3.1347900000000002</v>
      </c>
      <c r="K24">
        <v>2.5365799999999998</v>
      </c>
      <c r="L24">
        <v>2.5485000000000002</v>
      </c>
      <c r="M24">
        <v>3.1480000000000001</v>
      </c>
      <c r="O24">
        <v>2.4946600000000001</v>
      </c>
      <c r="P24">
        <v>2.50332</v>
      </c>
      <c r="Q24">
        <v>3.07762</v>
      </c>
    </row>
    <row r="25" spans="2:17" x14ac:dyDescent="0.2">
      <c r="C25">
        <v>2.62636</v>
      </c>
      <c r="D25">
        <v>2.6560999999999999</v>
      </c>
      <c r="E25">
        <v>3.6925400000000002</v>
      </c>
      <c r="G25">
        <v>2.6314500000000001</v>
      </c>
      <c r="H25">
        <v>2.6371600000000002</v>
      </c>
      <c r="I25">
        <v>3.8022</v>
      </c>
      <c r="K25">
        <v>2.77522</v>
      </c>
      <c r="L25">
        <v>2.8053900000000001</v>
      </c>
      <c r="M25">
        <v>4.0773900000000003</v>
      </c>
      <c r="O25">
        <v>2.9354399999999998</v>
      </c>
      <c r="P25">
        <v>2.9506899999999998</v>
      </c>
      <c r="Q25">
        <v>4.9097499999999998</v>
      </c>
    </row>
    <row r="26" spans="2:17" x14ac:dyDescent="0.2">
      <c r="B26" t="s">
        <v>5</v>
      </c>
      <c r="C26">
        <v>7.3710000000000206E-2</v>
      </c>
      <c r="D26">
        <v>9.0090000000000003E-2</v>
      </c>
      <c r="E26">
        <v>0.48516999999999999</v>
      </c>
      <c r="G26">
        <v>0.14036999999999999</v>
      </c>
      <c r="H26">
        <v>0.13772000000000001</v>
      </c>
      <c r="I26">
        <v>0.66740999999999995</v>
      </c>
      <c r="K26">
        <v>0.23863999999999999</v>
      </c>
      <c r="L26">
        <v>0.25689000000000001</v>
      </c>
      <c r="M26">
        <v>0.92939000000000005</v>
      </c>
      <c r="O26">
        <v>0.44078000000000001</v>
      </c>
      <c r="P26">
        <v>0.44736999999999999</v>
      </c>
      <c r="Q26">
        <v>1.83213</v>
      </c>
    </row>
    <row r="27" spans="2:17" x14ac:dyDescent="0.2">
      <c r="C27">
        <v>2.4780500000000001</v>
      </c>
      <c r="D27">
        <v>2.4906199999999998</v>
      </c>
      <c r="E27">
        <v>3.06115</v>
      </c>
      <c r="G27">
        <v>2.47289</v>
      </c>
      <c r="H27">
        <v>2.4829599999999998</v>
      </c>
      <c r="I27">
        <v>3.13489</v>
      </c>
      <c r="K27">
        <v>2.48502</v>
      </c>
      <c r="L27">
        <v>2.4942299999999999</v>
      </c>
      <c r="M27">
        <v>3.13707</v>
      </c>
      <c r="O27">
        <v>2.5195799999999999</v>
      </c>
      <c r="P27">
        <v>2.5330599999999999</v>
      </c>
      <c r="Q27">
        <v>3.1907299999999998</v>
      </c>
    </row>
    <row r="28" spans="2:17" x14ac:dyDescent="0.2">
      <c r="C28">
        <v>2.5459399999999999</v>
      </c>
      <c r="D28">
        <v>2.5719400000000001</v>
      </c>
      <c r="E28">
        <v>3.4839199999999999</v>
      </c>
      <c r="G28">
        <v>2.51301</v>
      </c>
      <c r="H28">
        <v>2.5398100000000001</v>
      </c>
      <c r="I28">
        <v>3.5337399999999999</v>
      </c>
      <c r="K28">
        <v>2.7306400000000002</v>
      </c>
      <c r="L28">
        <v>2.7575500000000002</v>
      </c>
      <c r="M28">
        <v>3.8057699999999999</v>
      </c>
      <c r="O28">
        <v>2.9277000000000002</v>
      </c>
      <c r="P28">
        <v>2.9549599999999998</v>
      </c>
      <c r="Q28">
        <v>4.3494000000000002</v>
      </c>
    </row>
    <row r="29" spans="2:17" x14ac:dyDescent="0.2">
      <c r="B29" t="s">
        <v>5</v>
      </c>
      <c r="C29">
        <v>6.7889999999999798E-2</v>
      </c>
      <c r="D29">
        <v>8.1320000000000295E-2</v>
      </c>
      <c r="E29">
        <v>0.42276999999999998</v>
      </c>
      <c r="G29">
        <v>4.0119999999999899E-2</v>
      </c>
      <c r="H29">
        <v>5.6850000000000303E-2</v>
      </c>
      <c r="I29">
        <v>0.39884999999999998</v>
      </c>
      <c r="K29">
        <v>0.24562</v>
      </c>
      <c r="L29">
        <v>0.26332</v>
      </c>
      <c r="M29">
        <v>0.66869999999999996</v>
      </c>
      <c r="O29">
        <v>0.40811999999999998</v>
      </c>
      <c r="P29">
        <v>0.4219</v>
      </c>
      <c r="Q29">
        <v>1.1586700000000001</v>
      </c>
    </row>
    <row r="30" spans="2:17" x14ac:dyDescent="0.2">
      <c r="C30">
        <v>2.4992700000000001</v>
      </c>
      <c r="D30">
        <v>2.5113300000000001</v>
      </c>
      <c r="E30">
        <v>3.1299100000000002</v>
      </c>
      <c r="G30">
        <v>2.5061100000000001</v>
      </c>
      <c r="H30">
        <v>2.5171299999999999</v>
      </c>
      <c r="I30">
        <v>3.1926899999999998</v>
      </c>
      <c r="K30">
        <v>2.6066500000000001</v>
      </c>
      <c r="L30">
        <v>2.6266699999999998</v>
      </c>
      <c r="M30">
        <v>3.3006600000000001</v>
      </c>
      <c r="O30">
        <v>2.60832</v>
      </c>
      <c r="P30">
        <v>2.6301199999999998</v>
      </c>
      <c r="Q30">
        <v>3.17828</v>
      </c>
    </row>
    <row r="31" spans="2:17" x14ac:dyDescent="0.2">
      <c r="C31">
        <v>2.57795</v>
      </c>
      <c r="D31">
        <v>2.6103100000000001</v>
      </c>
      <c r="E31">
        <v>3.6728000000000001</v>
      </c>
      <c r="G31">
        <v>2.6464500000000002</v>
      </c>
      <c r="H31">
        <v>2.6680199999999998</v>
      </c>
      <c r="I31">
        <v>3.78416</v>
      </c>
      <c r="K31">
        <v>2.8531200000000001</v>
      </c>
      <c r="L31">
        <v>2.8778899999999998</v>
      </c>
      <c r="M31">
        <v>4.0216200000000004</v>
      </c>
      <c r="O31">
        <v>3.02339</v>
      </c>
      <c r="P31">
        <v>3.0200900000000002</v>
      </c>
      <c r="Q31">
        <v>4.8476100000000004</v>
      </c>
    </row>
    <row r="32" spans="2:17" x14ac:dyDescent="0.2">
      <c r="B32" t="s">
        <v>5</v>
      </c>
      <c r="C32">
        <v>7.8679999999999903E-2</v>
      </c>
      <c r="D32">
        <v>9.8980000000000096E-2</v>
      </c>
      <c r="E32">
        <v>0.54288999999999998</v>
      </c>
      <c r="G32">
        <v>0.14033999999999999</v>
      </c>
      <c r="H32">
        <v>0.15089</v>
      </c>
      <c r="I32">
        <v>0.59147000000000005</v>
      </c>
      <c r="K32">
        <v>0.24646999999999999</v>
      </c>
      <c r="L32">
        <v>0.25122</v>
      </c>
      <c r="M32">
        <v>0.72096000000000005</v>
      </c>
      <c r="O32">
        <v>0.41506999999999999</v>
      </c>
      <c r="P32">
        <v>0.38996999999999998</v>
      </c>
      <c r="Q32">
        <v>1.66933</v>
      </c>
    </row>
    <row r="33" spans="2:17" x14ac:dyDescent="0.2">
      <c r="C33">
        <v>2.5202100000000001</v>
      </c>
      <c r="D33">
        <v>2.5309200000000001</v>
      </c>
      <c r="E33">
        <v>3.1711299999999998</v>
      </c>
      <c r="G33">
        <v>2.6002299999999998</v>
      </c>
      <c r="H33">
        <v>2.6230000000000002</v>
      </c>
      <c r="I33">
        <v>3.3019599999999998</v>
      </c>
      <c r="K33">
        <v>2.56812</v>
      </c>
      <c r="L33">
        <v>2.5893199999999998</v>
      </c>
      <c r="M33">
        <v>3.2214299999999998</v>
      </c>
      <c r="O33">
        <v>2.4934799999999999</v>
      </c>
      <c r="P33">
        <v>2.49987</v>
      </c>
      <c r="Q33">
        <v>3.13862</v>
      </c>
    </row>
    <row r="34" spans="2:17" x14ac:dyDescent="0.2">
      <c r="C34">
        <v>2.56854</v>
      </c>
      <c r="D34">
        <v>2.59267</v>
      </c>
      <c r="E34">
        <v>3.6282800000000002</v>
      </c>
      <c r="G34">
        <v>2.7147399999999999</v>
      </c>
      <c r="H34">
        <v>2.74377</v>
      </c>
      <c r="I34">
        <v>3.9757699999999998</v>
      </c>
      <c r="K34">
        <v>2.7948900000000001</v>
      </c>
      <c r="L34">
        <v>2.8333699999999999</v>
      </c>
      <c r="M34">
        <v>4.1786599999999998</v>
      </c>
      <c r="O34">
        <v>2.8783599999999998</v>
      </c>
      <c r="P34">
        <v>2.88625</v>
      </c>
      <c r="Q34">
        <v>4.18276</v>
      </c>
    </row>
    <row r="35" spans="2:17" x14ac:dyDescent="0.2">
      <c r="B35" t="s">
        <v>5</v>
      </c>
      <c r="C35">
        <v>4.8329999999999998E-2</v>
      </c>
      <c r="D35">
        <v>6.1749999999999999E-2</v>
      </c>
      <c r="E35">
        <v>0.45715</v>
      </c>
      <c r="G35">
        <v>0.11451</v>
      </c>
      <c r="H35">
        <v>0.12077</v>
      </c>
      <c r="I35">
        <v>0.67381000000000002</v>
      </c>
      <c r="K35">
        <v>0.22677</v>
      </c>
      <c r="L35">
        <v>0.24404999999999999</v>
      </c>
      <c r="M35">
        <v>0.95723000000000003</v>
      </c>
      <c r="O35">
        <v>0.38488</v>
      </c>
      <c r="P35">
        <v>0.38638</v>
      </c>
      <c r="Q35">
        <v>1.0441400000000001</v>
      </c>
    </row>
    <row r="36" spans="2:17" x14ac:dyDescent="0.2">
      <c r="C36">
        <v>2.4920499999999999</v>
      </c>
      <c r="D36">
        <v>2.5052599999999998</v>
      </c>
      <c r="E36">
        <v>3.1154700000000002</v>
      </c>
      <c r="G36">
        <v>2.5274100000000002</v>
      </c>
      <c r="H36">
        <v>2.5395599999999998</v>
      </c>
      <c r="I36">
        <v>3.2159800000000001</v>
      </c>
      <c r="K36">
        <v>2.52345</v>
      </c>
      <c r="L36">
        <v>2.5434700000000001</v>
      </c>
      <c r="M36">
        <v>3.2057899999999999</v>
      </c>
      <c r="O36">
        <v>2.49716</v>
      </c>
      <c r="P36">
        <v>2.5082300000000002</v>
      </c>
      <c r="Q36">
        <v>3.1409199999999999</v>
      </c>
    </row>
    <row r="37" spans="2:17" x14ac:dyDescent="0.2">
      <c r="C37">
        <v>2.5504500000000001</v>
      </c>
      <c r="D37">
        <v>2.5760000000000001</v>
      </c>
      <c r="E37">
        <v>3.6820200000000001</v>
      </c>
      <c r="G37">
        <v>2.6535500000000001</v>
      </c>
      <c r="H37">
        <v>2.6772499999999999</v>
      </c>
      <c r="I37">
        <v>3.8942999999999999</v>
      </c>
      <c r="K37">
        <v>2.7281200000000001</v>
      </c>
      <c r="L37">
        <v>2.7763100000000001</v>
      </c>
      <c r="M37">
        <v>4.2268699999999999</v>
      </c>
      <c r="O37">
        <v>2.6097199999999998</v>
      </c>
      <c r="P37">
        <v>2.6392899999999999</v>
      </c>
      <c r="Q37">
        <v>3.7525900000000001</v>
      </c>
    </row>
    <row r="38" spans="2:17" x14ac:dyDescent="0.2">
      <c r="B38" t="s">
        <v>5</v>
      </c>
      <c r="C38">
        <v>5.8400000000000202E-2</v>
      </c>
      <c r="D38">
        <v>7.0740000000000205E-2</v>
      </c>
      <c r="E38">
        <v>0.56655</v>
      </c>
      <c r="G38">
        <v>0.12614</v>
      </c>
      <c r="H38">
        <v>0.13769000000000001</v>
      </c>
      <c r="I38">
        <v>0.67832000000000003</v>
      </c>
      <c r="K38">
        <v>0.20466999999999999</v>
      </c>
      <c r="L38">
        <v>0.23283999999999999</v>
      </c>
      <c r="M38">
        <v>1.02108</v>
      </c>
      <c r="O38">
        <v>0.11255999999999999</v>
      </c>
      <c r="P38">
        <v>0.13106000000000001</v>
      </c>
      <c r="Q38">
        <v>0.61167000000000005</v>
      </c>
    </row>
    <row r="39" spans="2:17" x14ac:dyDescent="0.2">
      <c r="C39">
        <v>2.59199</v>
      </c>
      <c r="D39">
        <v>2.60907</v>
      </c>
      <c r="E39">
        <v>3.2423199999999999</v>
      </c>
      <c r="G39">
        <v>2.4928499999999998</v>
      </c>
      <c r="H39">
        <v>2.5052500000000002</v>
      </c>
      <c r="I39">
        <v>3.17022</v>
      </c>
      <c r="K39">
        <v>2.56223</v>
      </c>
      <c r="L39">
        <v>2.5775700000000001</v>
      </c>
      <c r="M39">
        <v>3.1677599999999999</v>
      </c>
      <c r="O39">
        <v>2.55681</v>
      </c>
      <c r="P39">
        <v>2.5740599999999998</v>
      </c>
      <c r="Q39">
        <v>3.1807099999999999</v>
      </c>
    </row>
    <row r="40" spans="2:17" x14ac:dyDescent="0.2">
      <c r="C40">
        <v>2.6436700000000002</v>
      </c>
      <c r="D40">
        <v>2.67239</v>
      </c>
      <c r="E40">
        <v>3.7509600000000001</v>
      </c>
      <c r="G40">
        <v>2.62195</v>
      </c>
      <c r="H40">
        <v>2.6379199999999998</v>
      </c>
      <c r="I40">
        <v>3.7956599999999998</v>
      </c>
      <c r="K40">
        <v>2.7945099999999998</v>
      </c>
      <c r="L40">
        <v>2.8228399999999998</v>
      </c>
      <c r="M40">
        <v>4.3695199999999996</v>
      </c>
      <c r="O40">
        <v>2.9278900000000001</v>
      </c>
      <c r="P40">
        <v>2.9731900000000002</v>
      </c>
      <c r="Q40">
        <v>4.2698299999999998</v>
      </c>
    </row>
    <row r="41" spans="2:17" x14ac:dyDescent="0.2">
      <c r="B41" t="s">
        <v>5</v>
      </c>
      <c r="C41">
        <v>5.1680000000000198E-2</v>
      </c>
      <c r="D41">
        <v>6.3320000000000001E-2</v>
      </c>
      <c r="E41">
        <v>0.50863999999999998</v>
      </c>
      <c r="G41">
        <v>0.12909999999999999</v>
      </c>
      <c r="H41">
        <v>0.13267000000000001</v>
      </c>
      <c r="I41">
        <v>0.62544</v>
      </c>
      <c r="K41">
        <v>0.23227999999999999</v>
      </c>
      <c r="L41">
        <v>0.24526999999999999</v>
      </c>
      <c r="M41">
        <v>1.2017599999999999</v>
      </c>
      <c r="O41">
        <v>0.37108000000000002</v>
      </c>
      <c r="P41">
        <v>0.39912999999999998</v>
      </c>
      <c r="Q41">
        <v>1.0891200000000001</v>
      </c>
    </row>
    <row r="42" spans="2:17" x14ac:dyDescent="0.2">
      <c r="C42">
        <v>2.4625900000000001</v>
      </c>
      <c r="D42">
        <v>2.4731700000000001</v>
      </c>
      <c r="E42">
        <v>3.09036</v>
      </c>
      <c r="G42">
        <v>2.5739200000000002</v>
      </c>
      <c r="H42">
        <v>2.5892400000000002</v>
      </c>
      <c r="I42">
        <v>3.2844000000000002</v>
      </c>
      <c r="K42">
        <v>2.4719000000000002</v>
      </c>
      <c r="L42">
        <v>2.4882900000000001</v>
      </c>
      <c r="M42">
        <v>3.1017600000000001</v>
      </c>
      <c r="O42">
        <v>2.4840800000000001</v>
      </c>
      <c r="P42">
        <v>2.48821</v>
      </c>
      <c r="Q42">
        <v>3.1560600000000001</v>
      </c>
    </row>
    <row r="43" spans="2:17" x14ac:dyDescent="0.2">
      <c r="C43">
        <v>2.5113799999999999</v>
      </c>
      <c r="D43">
        <v>2.5352899999999998</v>
      </c>
      <c r="E43">
        <v>3.4722300000000001</v>
      </c>
      <c r="G43">
        <v>2.71997</v>
      </c>
      <c r="H43">
        <v>2.7606799999999998</v>
      </c>
      <c r="I43">
        <v>4.1919199999999996</v>
      </c>
      <c r="K43">
        <v>2.7084299999999999</v>
      </c>
      <c r="L43">
        <v>2.7686099999999998</v>
      </c>
      <c r="M43">
        <v>4.1286199999999997</v>
      </c>
      <c r="O43">
        <v>2.9269500000000002</v>
      </c>
      <c r="P43">
        <v>2.92204</v>
      </c>
      <c r="Q43">
        <v>4.8873800000000003</v>
      </c>
    </row>
    <row r="44" spans="2:17" x14ac:dyDescent="0.2">
      <c r="B44" t="s">
        <v>5</v>
      </c>
      <c r="C44">
        <v>4.8789999999999903E-2</v>
      </c>
      <c r="D44">
        <v>6.2119999999999703E-2</v>
      </c>
      <c r="E44">
        <v>0.38186999999999999</v>
      </c>
      <c r="G44">
        <v>0.14605000000000001</v>
      </c>
      <c r="H44">
        <v>0.17144000000000001</v>
      </c>
      <c r="I44">
        <v>0.90751999999999999</v>
      </c>
      <c r="K44">
        <v>0.23652999999999999</v>
      </c>
      <c r="L44">
        <v>0.28032000000000001</v>
      </c>
      <c r="M44">
        <v>1.0268600000000001</v>
      </c>
      <c r="O44">
        <v>0.44286999999999999</v>
      </c>
      <c r="P44">
        <v>0.43382999999999999</v>
      </c>
      <c r="Q44">
        <v>1.73132</v>
      </c>
    </row>
    <row r="45" spans="2:17" x14ac:dyDescent="0.2">
      <c r="C45">
        <v>2.5426700000000002</v>
      </c>
      <c r="D45">
        <v>2.5562100000000001</v>
      </c>
      <c r="E45">
        <v>3.2078199999999999</v>
      </c>
      <c r="G45">
        <v>2.5046300000000001</v>
      </c>
      <c r="H45">
        <v>2.5243099999999998</v>
      </c>
      <c r="I45">
        <v>3.0913300000000001</v>
      </c>
      <c r="K45">
        <v>2.5025599999999999</v>
      </c>
      <c r="L45">
        <v>2.5132300000000001</v>
      </c>
      <c r="M45">
        <v>3.1492</v>
      </c>
      <c r="O45">
        <v>2.4327700000000001</v>
      </c>
      <c r="P45">
        <v>2.44197</v>
      </c>
      <c r="Q45">
        <v>3.0676299999999999</v>
      </c>
    </row>
    <row r="46" spans="2:17" x14ac:dyDescent="0.2">
      <c r="C46">
        <v>2.5841099999999999</v>
      </c>
      <c r="D46">
        <v>2.6053500000000001</v>
      </c>
      <c r="E46">
        <v>3.6833900000000002</v>
      </c>
      <c r="G46">
        <v>2.6579799999999998</v>
      </c>
      <c r="H46">
        <v>2.6938599999999999</v>
      </c>
      <c r="I46">
        <v>3.93296</v>
      </c>
      <c r="K46">
        <v>2.77108</v>
      </c>
      <c r="L46">
        <v>2.81969</v>
      </c>
      <c r="M46">
        <v>4.0488200000000001</v>
      </c>
      <c r="O46">
        <v>2.8217099999999999</v>
      </c>
      <c r="P46">
        <v>2.8301400000000001</v>
      </c>
      <c r="Q46">
        <v>4.2748400000000002</v>
      </c>
    </row>
    <row r="47" spans="2:17" x14ac:dyDescent="0.2">
      <c r="B47" t="s">
        <v>5</v>
      </c>
      <c r="C47">
        <v>4.1439999999999699E-2</v>
      </c>
      <c r="D47">
        <v>4.9140000000000003E-2</v>
      </c>
      <c r="E47">
        <v>0.47556999999999999</v>
      </c>
      <c r="G47">
        <v>0.15334999999999999</v>
      </c>
      <c r="H47">
        <v>0.16955000000000001</v>
      </c>
      <c r="I47">
        <v>0.84162999999999999</v>
      </c>
      <c r="K47">
        <v>0.26851999999999998</v>
      </c>
      <c r="L47">
        <v>0.30646000000000001</v>
      </c>
      <c r="M47">
        <v>0.89961999999999998</v>
      </c>
      <c r="O47">
        <v>0.38894000000000001</v>
      </c>
      <c r="P47">
        <v>0.38817000000000002</v>
      </c>
      <c r="Q47">
        <v>1.2072099999999999</v>
      </c>
    </row>
    <row r="48" spans="2:17" x14ac:dyDescent="0.2">
      <c r="C48">
        <v>2.48902</v>
      </c>
      <c r="D48">
        <v>2.4976699999999998</v>
      </c>
      <c r="E48">
        <v>3.1474600000000001</v>
      </c>
      <c r="G48">
        <v>2.4718200000000001</v>
      </c>
      <c r="H48">
        <v>2.48732</v>
      </c>
      <c r="I48">
        <v>3.1137299999999999</v>
      </c>
      <c r="K48">
        <v>2.5368599999999999</v>
      </c>
      <c r="L48">
        <v>2.5504600000000002</v>
      </c>
      <c r="M48">
        <v>3.1819199999999999</v>
      </c>
      <c r="O48">
        <v>2.5973299999999999</v>
      </c>
      <c r="P48">
        <v>2.61043</v>
      </c>
      <c r="Q48">
        <v>3.2759999999999998</v>
      </c>
    </row>
    <row r="49" spans="2:17" x14ac:dyDescent="0.2">
      <c r="C49">
        <v>2.56663</v>
      </c>
      <c r="D49">
        <v>2.5885400000000001</v>
      </c>
      <c r="E49">
        <v>3.6971099999999999</v>
      </c>
      <c r="G49">
        <v>2.59246</v>
      </c>
      <c r="H49">
        <v>2.6170800000000001</v>
      </c>
      <c r="I49">
        <v>4.02684</v>
      </c>
      <c r="K49">
        <v>2.7982399999999998</v>
      </c>
      <c r="L49">
        <v>2.8396499999999998</v>
      </c>
      <c r="M49">
        <v>4.2728900000000003</v>
      </c>
      <c r="O49">
        <v>2.6677599999999999</v>
      </c>
      <c r="P49">
        <v>2.6988599999999998</v>
      </c>
      <c r="Q49">
        <v>3.8488500000000001</v>
      </c>
    </row>
    <row r="50" spans="2:17" x14ac:dyDescent="0.2">
      <c r="B50" t="s">
        <v>5</v>
      </c>
      <c r="C50">
        <v>7.7609999999999998E-2</v>
      </c>
      <c r="D50">
        <v>9.0870000000000201E-2</v>
      </c>
      <c r="E50">
        <v>0.54964999999999997</v>
      </c>
      <c r="G50">
        <v>0.12064</v>
      </c>
      <c r="H50">
        <v>0.12975999999999999</v>
      </c>
      <c r="I50">
        <v>0.91310999999999998</v>
      </c>
      <c r="K50">
        <v>0.26138</v>
      </c>
      <c r="L50">
        <v>0.28919</v>
      </c>
      <c r="M50">
        <v>1.09097</v>
      </c>
      <c r="O50">
        <v>7.0430000000000006E-2</v>
      </c>
      <c r="P50">
        <v>8.84299999999998E-2</v>
      </c>
      <c r="Q50">
        <v>0.57284999999999997</v>
      </c>
    </row>
    <row r="51" spans="2:17" x14ac:dyDescent="0.2">
      <c r="C51">
        <v>2.5013999999999998</v>
      </c>
      <c r="D51">
        <v>2.5109599999999999</v>
      </c>
      <c r="E51">
        <v>3.1537600000000001</v>
      </c>
      <c r="G51">
        <v>2.49885</v>
      </c>
      <c r="H51">
        <v>2.5138699999999998</v>
      </c>
      <c r="I51">
        <v>3.1618599999999999</v>
      </c>
      <c r="K51">
        <v>2.5712000000000002</v>
      </c>
      <c r="L51">
        <v>2.5932900000000001</v>
      </c>
      <c r="M51">
        <v>3.2631399999999999</v>
      </c>
      <c r="O51">
        <v>2.5520999999999998</v>
      </c>
      <c r="P51">
        <v>2.5617999999999999</v>
      </c>
      <c r="Q51">
        <v>3.2279599999999999</v>
      </c>
    </row>
    <row r="52" spans="2:17" x14ac:dyDescent="0.2">
      <c r="C52">
        <v>2.5615999999999999</v>
      </c>
      <c r="D52">
        <v>2.5826699999999998</v>
      </c>
      <c r="E52">
        <v>3.5516000000000001</v>
      </c>
      <c r="G52">
        <v>2.62527</v>
      </c>
      <c r="H52">
        <v>2.66506</v>
      </c>
      <c r="I52">
        <v>4.0814700000000004</v>
      </c>
      <c r="K52">
        <v>2.6177600000000001</v>
      </c>
      <c r="L52">
        <v>2.6508400000000001</v>
      </c>
      <c r="M52">
        <v>3.8747500000000001</v>
      </c>
      <c r="O52">
        <v>2.94496</v>
      </c>
      <c r="P52">
        <v>2.9431500000000002</v>
      </c>
      <c r="Q52">
        <v>4.3106200000000001</v>
      </c>
    </row>
    <row r="53" spans="2:17" x14ac:dyDescent="0.2">
      <c r="B53" t="s">
        <v>5</v>
      </c>
      <c r="C53">
        <v>6.0199999999999997E-2</v>
      </c>
      <c r="D53">
        <v>7.1710000000000398E-2</v>
      </c>
      <c r="E53">
        <v>0.39784000000000003</v>
      </c>
      <c r="G53">
        <v>0.12642</v>
      </c>
      <c r="H53">
        <v>0.15118999999999999</v>
      </c>
      <c r="I53">
        <v>0.91961000000000004</v>
      </c>
      <c r="K53">
        <v>4.65599999999999E-2</v>
      </c>
      <c r="L53">
        <v>5.7549999999999997E-2</v>
      </c>
      <c r="M53">
        <v>0.61160999999999999</v>
      </c>
      <c r="O53">
        <v>0.39285999999999999</v>
      </c>
      <c r="P53">
        <v>0.38135000000000002</v>
      </c>
      <c r="Q53">
        <v>1.08266</v>
      </c>
    </row>
    <row r="54" spans="2:17" x14ac:dyDescent="0.2">
      <c r="C54">
        <v>2.5048699999999999</v>
      </c>
      <c r="D54">
        <v>2.5171999999999999</v>
      </c>
      <c r="E54">
        <v>3.1061899999999998</v>
      </c>
      <c r="G54">
        <v>2.5354399999999999</v>
      </c>
      <c r="H54">
        <v>2.54373</v>
      </c>
      <c r="I54">
        <v>3.17448</v>
      </c>
      <c r="K54">
        <v>2.5377900000000002</v>
      </c>
      <c r="L54">
        <v>2.5491199999999998</v>
      </c>
      <c r="M54">
        <v>3.2049799999999999</v>
      </c>
      <c r="O54">
        <v>2.5384899999999999</v>
      </c>
      <c r="P54">
        <v>2.5452499999999998</v>
      </c>
      <c r="Q54">
        <v>3.2518899999999999</v>
      </c>
    </row>
    <row r="55" spans="2:17" x14ac:dyDescent="0.2">
      <c r="C55">
        <v>2.5764800000000001</v>
      </c>
      <c r="D55">
        <v>2.6047500000000001</v>
      </c>
      <c r="E55">
        <v>3.6755300000000002</v>
      </c>
      <c r="G55">
        <v>2.6726000000000001</v>
      </c>
      <c r="H55">
        <v>2.6911800000000001</v>
      </c>
      <c r="I55">
        <v>3.9553099999999999</v>
      </c>
      <c r="K55">
        <v>2.7969200000000001</v>
      </c>
      <c r="L55">
        <v>2.8325200000000001</v>
      </c>
      <c r="M55">
        <v>4.3417599999999998</v>
      </c>
      <c r="O55">
        <v>2.9402300000000001</v>
      </c>
      <c r="P55">
        <v>2.9616899999999999</v>
      </c>
      <c r="Q55">
        <v>4.4844799999999996</v>
      </c>
    </row>
    <row r="56" spans="2:17" x14ac:dyDescent="0.2">
      <c r="B56" t="s">
        <v>5</v>
      </c>
      <c r="C56">
        <v>7.1610000000000201E-2</v>
      </c>
      <c r="D56">
        <v>8.7550000000000197E-2</v>
      </c>
      <c r="E56">
        <v>0.56933999999999996</v>
      </c>
      <c r="G56">
        <v>0.13716</v>
      </c>
      <c r="H56">
        <v>0.14745</v>
      </c>
      <c r="I56">
        <v>0.78083000000000002</v>
      </c>
      <c r="K56">
        <v>0.25913000000000003</v>
      </c>
      <c r="L56">
        <v>0.28339999999999999</v>
      </c>
      <c r="M56">
        <v>1.1367799999999999</v>
      </c>
      <c r="O56">
        <v>0.40173999999999999</v>
      </c>
      <c r="P56">
        <v>0.41643999999999998</v>
      </c>
      <c r="Q56">
        <v>1.2325900000000001</v>
      </c>
    </row>
    <row r="57" spans="2:17" x14ac:dyDescent="0.2">
      <c r="C57">
        <v>2.4802200000000001</v>
      </c>
      <c r="D57">
        <v>2.4943599999999999</v>
      </c>
      <c r="E57">
        <v>3.0693999999999999</v>
      </c>
      <c r="G57">
        <v>2.5292699999999999</v>
      </c>
      <c r="H57">
        <v>2.5453100000000002</v>
      </c>
      <c r="I57">
        <v>3.1613799999999999</v>
      </c>
      <c r="K57">
        <v>2.6075300000000001</v>
      </c>
      <c r="L57">
        <v>2.6268799999999999</v>
      </c>
      <c r="M57">
        <v>3.2954400000000001</v>
      </c>
      <c r="O57">
        <v>2.5261499999999999</v>
      </c>
      <c r="P57">
        <v>2.5276999999999998</v>
      </c>
      <c r="Q57">
        <v>3.1629800000000001</v>
      </c>
    </row>
    <row r="58" spans="2:17" x14ac:dyDescent="0.2">
      <c r="C58">
        <v>2.49932</v>
      </c>
      <c r="D58">
        <v>2.5249000000000001</v>
      </c>
      <c r="E58">
        <v>3.4497</v>
      </c>
      <c r="G58">
        <v>2.55565</v>
      </c>
      <c r="H58">
        <v>2.58168</v>
      </c>
      <c r="I58">
        <v>3.6086499999999999</v>
      </c>
      <c r="K58">
        <v>2.84198</v>
      </c>
      <c r="L58">
        <v>2.9002599999999998</v>
      </c>
      <c r="M58">
        <v>4.7421300000000004</v>
      </c>
      <c r="O58">
        <v>2.9289100000000001</v>
      </c>
      <c r="P58">
        <v>2.9453</v>
      </c>
      <c r="Q58">
        <v>4.7482800000000003</v>
      </c>
    </row>
    <row r="59" spans="2:17" x14ac:dyDescent="0.2">
      <c r="B59" t="s">
        <v>5</v>
      </c>
      <c r="C59">
        <v>1.9099999999999898E-2</v>
      </c>
      <c r="D59">
        <v>3.0540000000000199E-2</v>
      </c>
      <c r="E59">
        <v>0.38030000000000003</v>
      </c>
      <c r="G59">
        <v>2.6380000000000101E-2</v>
      </c>
      <c r="H59">
        <v>3.6370000000000201E-2</v>
      </c>
      <c r="I59">
        <v>0.44727</v>
      </c>
      <c r="K59">
        <v>0.23444999999999999</v>
      </c>
      <c r="L59">
        <v>0.27338000000000001</v>
      </c>
      <c r="M59">
        <v>1.44669</v>
      </c>
      <c r="O59">
        <v>0.40276000000000001</v>
      </c>
      <c r="P59">
        <v>0.41760000000000003</v>
      </c>
      <c r="Q59">
        <v>1.5852999999999999</v>
      </c>
    </row>
    <row r="60" spans="2:17" x14ac:dyDescent="0.2">
      <c r="C60">
        <v>2.5609199999999999</v>
      </c>
      <c r="D60">
        <v>2.5771999999999999</v>
      </c>
      <c r="E60">
        <v>3.1675900000000001</v>
      </c>
      <c r="G60">
        <v>2.63584</v>
      </c>
      <c r="H60">
        <v>2.6575799999999998</v>
      </c>
      <c r="I60">
        <v>3.2959299999999998</v>
      </c>
      <c r="K60">
        <v>2.5350799999999998</v>
      </c>
      <c r="L60">
        <v>2.5493399999999999</v>
      </c>
      <c r="M60">
        <v>3.15421</v>
      </c>
      <c r="O60">
        <v>2.4762400000000002</v>
      </c>
      <c r="P60">
        <v>2.4852099999999999</v>
      </c>
      <c r="Q60">
        <v>3.0803199999999999</v>
      </c>
    </row>
    <row r="61" spans="2:17" x14ac:dyDescent="0.2">
      <c r="C61">
        <v>2.6336400000000002</v>
      </c>
      <c r="D61">
        <v>2.6564700000000001</v>
      </c>
      <c r="E61">
        <v>3.61388</v>
      </c>
      <c r="G61">
        <v>2.6690399999999999</v>
      </c>
      <c r="H61">
        <v>2.70418</v>
      </c>
      <c r="I61">
        <v>3.7160099999999998</v>
      </c>
      <c r="K61">
        <v>2.7812700000000001</v>
      </c>
      <c r="L61">
        <v>2.79061</v>
      </c>
      <c r="M61">
        <v>4.0531100000000002</v>
      </c>
      <c r="O61">
        <v>2.5847799999999999</v>
      </c>
      <c r="P61">
        <v>2.6236700000000002</v>
      </c>
      <c r="Q61">
        <v>3.7092399999999999</v>
      </c>
    </row>
    <row r="62" spans="2:17" x14ac:dyDescent="0.2">
      <c r="B62" t="s">
        <v>5</v>
      </c>
      <c r="C62">
        <v>7.2719999999999896E-2</v>
      </c>
      <c r="D62">
        <v>7.9270000000000201E-2</v>
      </c>
      <c r="E62">
        <v>0.44629000000000002</v>
      </c>
      <c r="G62">
        <v>3.3199999999999903E-2</v>
      </c>
      <c r="H62">
        <v>4.6599999999999801E-2</v>
      </c>
      <c r="I62">
        <v>0.42008000000000001</v>
      </c>
      <c r="K62">
        <v>0.24618999999999999</v>
      </c>
      <c r="L62">
        <v>0.24127000000000001</v>
      </c>
      <c r="M62">
        <v>0.89890000000000003</v>
      </c>
      <c r="O62">
        <v>0.10854</v>
      </c>
      <c r="P62">
        <v>0.13846</v>
      </c>
      <c r="Q62">
        <v>0.62892000000000003</v>
      </c>
    </row>
    <row r="63" spans="2:17" x14ac:dyDescent="0.2">
      <c r="C63">
        <v>2.5618099999999999</v>
      </c>
      <c r="D63">
        <v>2.5809199999999999</v>
      </c>
      <c r="E63">
        <v>3.2136900000000002</v>
      </c>
      <c r="G63">
        <v>2.62249</v>
      </c>
      <c r="H63">
        <v>2.6349900000000002</v>
      </c>
      <c r="I63">
        <v>3.2722500000000001</v>
      </c>
      <c r="K63">
        <v>2.5429599999999999</v>
      </c>
      <c r="L63">
        <v>2.5529500000000001</v>
      </c>
      <c r="M63">
        <v>3.1627299999999998</v>
      </c>
      <c r="O63">
        <v>2.5522100000000001</v>
      </c>
      <c r="P63">
        <v>2.5680399999999999</v>
      </c>
      <c r="Q63">
        <v>3.21679</v>
      </c>
    </row>
    <row r="64" spans="2:17" x14ac:dyDescent="0.2">
      <c r="C64">
        <v>2.6129500000000001</v>
      </c>
      <c r="D64">
        <v>2.6386599999999998</v>
      </c>
      <c r="E64">
        <v>3.6503899999999998</v>
      </c>
      <c r="G64">
        <v>2.7671100000000002</v>
      </c>
      <c r="H64">
        <v>2.7991600000000001</v>
      </c>
      <c r="I64">
        <v>3.9994800000000001</v>
      </c>
      <c r="K64">
        <v>2.7829899999999999</v>
      </c>
      <c r="L64">
        <v>2.8149999999999999</v>
      </c>
      <c r="M64">
        <v>4.1898200000000001</v>
      </c>
      <c r="O64">
        <v>2.6598600000000001</v>
      </c>
      <c r="P64">
        <v>2.69062</v>
      </c>
      <c r="Q64">
        <v>3.8692099999999998</v>
      </c>
    </row>
    <row r="65" spans="1:25" x14ac:dyDescent="0.2">
      <c r="B65" t="s">
        <v>5</v>
      </c>
      <c r="C65">
        <v>5.1140000000000199E-2</v>
      </c>
      <c r="D65">
        <v>5.7739999999999903E-2</v>
      </c>
      <c r="E65">
        <v>0.43669999999999998</v>
      </c>
      <c r="G65">
        <v>0.14462</v>
      </c>
      <c r="H65">
        <v>0.16417000000000001</v>
      </c>
      <c r="I65">
        <v>0.72723000000000004</v>
      </c>
      <c r="K65">
        <v>0.24002999999999999</v>
      </c>
      <c r="L65">
        <v>0.26205000000000001</v>
      </c>
      <c r="M65">
        <v>1.0270900000000001</v>
      </c>
      <c r="O65">
        <v>0.10765</v>
      </c>
      <c r="P65">
        <v>0.12257999999999999</v>
      </c>
      <c r="Q65">
        <v>0.65242</v>
      </c>
    </row>
    <row r="66" spans="1:25" x14ac:dyDescent="0.2">
      <c r="C66">
        <v>2.5325299999999999</v>
      </c>
      <c r="D66">
        <v>2.5473699999999999</v>
      </c>
      <c r="E66">
        <v>3.1542599999999998</v>
      </c>
      <c r="G66">
        <v>2.5754700000000001</v>
      </c>
      <c r="H66">
        <v>2.59198</v>
      </c>
      <c r="I66">
        <v>3.1522199999999998</v>
      </c>
      <c r="K66">
        <v>2.5521199999999999</v>
      </c>
      <c r="L66">
        <v>2.5632799999999998</v>
      </c>
      <c r="M66">
        <v>3.20844</v>
      </c>
      <c r="O66">
        <v>2.5283899999999999</v>
      </c>
      <c r="P66">
        <v>2.5439500000000002</v>
      </c>
      <c r="Q66">
        <v>3.2534100000000001</v>
      </c>
    </row>
    <row r="67" spans="1:25" x14ac:dyDescent="0.2">
      <c r="C67">
        <v>2.5909800000000001</v>
      </c>
      <c r="D67">
        <v>2.6310099999999998</v>
      </c>
      <c r="E67">
        <v>3.6595800000000001</v>
      </c>
      <c r="G67">
        <v>2.7119300000000002</v>
      </c>
      <c r="H67">
        <v>2.7187100000000002</v>
      </c>
      <c r="I67">
        <v>3.78653</v>
      </c>
      <c r="K67">
        <v>2.8117999999999999</v>
      </c>
      <c r="L67">
        <v>2.83487</v>
      </c>
      <c r="M67">
        <v>4.0969699999999998</v>
      </c>
      <c r="O67">
        <v>2.9147599999999998</v>
      </c>
      <c r="P67">
        <v>2.95655</v>
      </c>
      <c r="Q67">
        <v>4.4955800000000004</v>
      </c>
    </row>
    <row r="68" spans="1:25" x14ac:dyDescent="0.2">
      <c r="B68" t="s">
        <v>5</v>
      </c>
      <c r="C68">
        <v>5.8450000000000099E-2</v>
      </c>
      <c r="D68">
        <v>8.3639999999999895E-2</v>
      </c>
      <c r="E68">
        <v>0.50531999999999999</v>
      </c>
      <c r="G68">
        <v>0.13646</v>
      </c>
      <c r="H68">
        <v>0.12673000000000001</v>
      </c>
      <c r="I68">
        <v>0.63431000000000004</v>
      </c>
      <c r="K68">
        <v>0.25968000000000002</v>
      </c>
      <c r="L68">
        <v>0.27159</v>
      </c>
      <c r="M68">
        <v>0.88853000000000004</v>
      </c>
      <c r="O68">
        <v>0.38636999999999999</v>
      </c>
      <c r="P68">
        <v>0.41260000000000002</v>
      </c>
      <c r="Q68">
        <v>1.24217</v>
      </c>
    </row>
    <row r="69" spans="1:25" x14ac:dyDescent="0.2">
      <c r="B69" t="s">
        <v>6</v>
      </c>
      <c r="C69" t="s">
        <v>7</v>
      </c>
      <c r="D69" t="s">
        <v>7</v>
      </c>
      <c r="E69" t="s">
        <v>7</v>
      </c>
      <c r="F69" t="s">
        <v>6</v>
      </c>
      <c r="G69" t="s">
        <v>7</v>
      </c>
      <c r="H69" t="s">
        <v>7</v>
      </c>
      <c r="I69" t="s">
        <v>7</v>
      </c>
      <c r="J69" t="s">
        <v>6</v>
      </c>
      <c r="K69" t="s">
        <v>7</v>
      </c>
      <c r="L69" t="s">
        <v>7</v>
      </c>
      <c r="M69" t="s">
        <v>7</v>
      </c>
      <c r="N69" t="s">
        <v>6</v>
      </c>
      <c r="O69" t="s">
        <v>7</v>
      </c>
      <c r="P69" t="s">
        <v>7</v>
      </c>
      <c r="Q69" t="s">
        <v>7</v>
      </c>
    </row>
    <row r="70" spans="1:25" x14ac:dyDescent="0.2">
      <c r="B70">
        <v>25.5</v>
      </c>
      <c r="C70">
        <f>AVERAGE(C17,C14,C11,C20,C23,C26,C29,C32,C35,C38,C41,C44,C47,C50,C53,C56,C59,C62,C65,C68)</f>
        <v>5.571250000000004E-2</v>
      </c>
      <c r="D70">
        <f>AVERAGE(D17,D14,D11,D20,D23,D26,D29,D32,D35,D38,D41,D44,D47,D50,D53,D56,D59,D62,D65,D68)</f>
        <v>6.8623500000000087E-2</v>
      </c>
      <c r="E70">
        <f>AVERAGE(E17,E14,E11,E20,E23,E26,E29,E32,E35,E38,E41,E44,E47,E50,E53,E56,E59,E62,E65,E68)</f>
        <v>0.47532099999999999</v>
      </c>
      <c r="F70">
        <v>25.5</v>
      </c>
      <c r="G70">
        <f>AVERAGE(G17,G14,G11,G20,G23,G26,G29,G32,G35,G38,G41,G44,G47,G50,G53,G56,G59,G62,G65,G68)</f>
        <v>0.119642</v>
      </c>
      <c r="H70">
        <f>AVERAGE(H17,H14,H11,H20,H23,H26,H29,H32,H35,H38,H41,H44,H47,H50,H53,H56,H59,H62,H65,H68)</f>
        <v>0.1304015</v>
      </c>
      <c r="I70">
        <f>AVERAGE(I17,I14,I11,I20,I23,I26,I29,I32,I35,I38,I41,I44,I47,I50,I53,I56,I59,I62,I65,I68)</f>
        <v>0.70728550000000001</v>
      </c>
      <c r="J70">
        <v>25.5</v>
      </c>
      <c r="K70">
        <f>AVERAGE(K17,K14,K11,K20,K23,K26,K29,K32,K35,K38,K41,K44,K47,K50,K53,K56,K59,K62,K65,K68)</f>
        <v>0.23445300000000002</v>
      </c>
      <c r="L70">
        <f>AVERAGE(L17,L14,L11,L20,L23,L26,L29,L32,L35,L38,L41,L44,L47,L50,L53,L56,L59,L62,L65,L68)</f>
        <v>0.25482300000000008</v>
      </c>
      <c r="M70">
        <f>AVERAGE(M17,M14,M11,M20,M23,M26,M29,M32,M35,M38,M41,M44,M47,M50,M53,M56,M59,M62,M65,M68)</f>
        <v>0.99853400000000025</v>
      </c>
      <c r="N70">
        <v>25.5</v>
      </c>
      <c r="O70">
        <f>AVERAGE(O17,O14,O11,O20,O23,O26,O29,O32,O35,O38,O41,O44,O47,O50,O53,O56,O59,O62,O65,O68)</f>
        <v>0.34083849999999993</v>
      </c>
      <c r="P70">
        <f>AVERAGE(P17,P14,P11,P20,P23,P26,P29,P32,P35,P38,P41,P44,P47,P50,P53,P56,P59,P62,P65,P68)</f>
        <v>0.35080000000000006</v>
      </c>
      <c r="Q70">
        <f>AVERAGE(Q17,Q14,Q11,Q20,Q23,Q26,Q29,Q32,Q35,Q38,Q41,Q44,Q47,Q50,Q53,Q56,Q59,Q62,Q65,Q68)</f>
        <v>1.1957590000000002</v>
      </c>
    </row>
    <row r="71" spans="1:25" x14ac:dyDescent="0.2">
      <c r="A71" t="s">
        <v>33</v>
      </c>
      <c r="C71">
        <f>STDEV(C17,C14,C11,C20,C23,C26,C29,C32,C35,C38,C41,C44,C47,C50,C53,C56,C59,C62,C65,C68)/SQRT(COUNT(C17,C14,C11,C20,C23,C26,C29,C32,C35,C38,C41,C44,C47,C50,C53,C56,C59,C62,C65,C68))</f>
        <v>3.6124200136837931E-3</v>
      </c>
      <c r="D71">
        <f>STDEV(D17,D14,D11,D20,D23,D26,D29,D32,D35,D38,D41,D44,D47,D50,D53,D56,D59,D62,D65,D68)/SQRT(COUNT(D17,D14,D11,D20,D23,D26,D29,D32,D35,D38,D41,D44,D47,D50,D53,D56,D59,D62,D65,D68))</f>
        <v>4.1459885034877608E-3</v>
      </c>
      <c r="E71">
        <f>STDEV(E17,E14,E11,E20,E23,E26,E29,E32,E35,E38,E41,E44,E47,E50,E53,E56,E59,E62,E65,E68)/SQRT(COUNT(E17,E14,E11,E20,E23,E26,E29,E32,E35,E38,E41,E44,E47,E50,E53,E56,E59,E62,E65,E68))</f>
        <v>1.3543601264454252E-2</v>
      </c>
      <c r="G71">
        <f>STDEV(G17,G14,G11,G20,G23,G26,G29,G32,G35,G38,G41,G44,G47,G50,G53,G56,G59,G62,G65,G68)/SQRT(COUNT(G17,G14,G11,G20,G23,G26,G29,G32,G35,G38,G41,G44,G47,G50,G53,G56,G59,G62,G65,G68))</f>
        <v>8.6245306386401148E-3</v>
      </c>
      <c r="H71">
        <f>STDEV(H17,H14,H11,H20,H23,H26,H29,H32,H35,H38,H41,H44,H47,H50,H53,H56,H59,H62,H65,H68)/SQRT(COUNT(H17,H14,H11,H20,H23,H26,H29,H32,H35,H38,H41,H44,H47,H50,H53,H56,H59,H62,H65,H68))</f>
        <v>8.7166940037644407E-3</v>
      </c>
      <c r="I71">
        <f>STDEV(I17,I14,I11,I20,I23,I26,I29,I32,I35,I38,I41,I44,I47,I50,I53,I56,I59,I62,I65,I68)/SQRT(COUNT(I17,I14,I11,I20,I23,I26,I29,I32,I35,I38,I41,I44,I47,I50,I53,I56,I59,I62,I65,I68))</f>
        <v>3.683388318179321E-2</v>
      </c>
      <c r="K71">
        <f>STDEV(K17,K14,K11,K20,K23,K26,K29,K32,K35,K38,K41,K44,K47,K50,K53,K56,K59,K62,K65,K68)/SQRT(COUNT(K17,K14,K11,K20,K23,K26,K29,K32,K35,K38,K41,K44,K47,K50,K53,K56,K59,K62,K65,K68))</f>
        <v>1.066485309939048E-2</v>
      </c>
      <c r="L71">
        <f>STDEV(L17,L14,L11,L20,L23,L26,L29,L32,L35,L38,L41,L44,L47,L50,L53,L56,L59,L62,L65,L68)/SQRT(COUNT(L17,L14,L11,L20,L23,L26,L29,L32,L35,L38,L41,L44,L47,L50,L53,L56,L59,L62,L65,L68))</f>
        <v>1.1303556010109491E-2</v>
      </c>
      <c r="M71">
        <f>STDEV(M17,M14,M11,M20,M23,M26,M29,M32,M35,M38,M41,M44,M47,M50,M53,M56,M59,M62,M65,M68)/SQRT(COUNT(M17,M14,M11,M20,M23,M26,M29,M32,M35,M38,M41,M44,M47,M50,M53,M56,M59,M62,M65,M68))</f>
        <v>5.2376117495426401E-2</v>
      </c>
      <c r="O71">
        <f>STDEV(O17,O14,O11,O20,O23,O26,O29,O32,O35,O38,O41,O44,O47,O50,O53,O56,O59,O62,O65,O68)/SQRT(COUNT(O17,O14,O11,O20,O23,O26,O29,O32,O35,O38,O41,O44,O47,O50,O53,O56,O59,O62,O65,O68))</f>
        <v>2.7992349408506173E-2</v>
      </c>
      <c r="P71">
        <f>STDEV(P17,P14,P11,P20,P23,P26,P29,P32,P35,P38,P41,P44,P47,P50,P53,P56,P59,P62,P65,P68)/SQRT(COUNT(P17,P14,P11,P20,P23,P26,P29,P32,P35,P38,P41,P44,P47,P50,P53,P56,P59,P62,P65,P68))</f>
        <v>2.7032813179930993E-2</v>
      </c>
      <c r="Q71">
        <f>STDEV(Q17,Q14,Q11,Q20,Q23,Q26,Q29,Q32,Q35,Q38,Q41,Q44,Q47,Q50,Q53,Q56,Q59,Q62,Q65,Q68)/SQRT(COUNT(Q17,Q14,Q11,Q20,Q23,Q26,Q29,Q32,Q35,Q38,Q41,Q44,Q47,Q50,Q53,Q56,Q59,Q62,Q65,Q68))</f>
        <v>8.3214836265441142E-2</v>
      </c>
    </row>
    <row r="73" spans="1:25" x14ac:dyDescent="0.2">
      <c r="B73" t="s">
        <v>8</v>
      </c>
      <c r="C73">
        <f>C70/25.5/(10^-12)*(10^-20)</f>
        <v>2.1848039215686291E-11</v>
      </c>
      <c r="D73">
        <f>D70/25.5/(10^-12)*(10^-20)</f>
        <v>2.6911176470588267E-11</v>
      </c>
      <c r="E73">
        <f>E70/25.5/(10^-12)*(10^-20)</f>
        <v>1.8640039215686275E-10</v>
      </c>
      <c r="F73" t="s">
        <v>8</v>
      </c>
      <c r="G73">
        <f>G70/25.5/(10^-12)*(10^-20)</f>
        <v>4.6918431372549013E-11</v>
      </c>
      <c r="H73">
        <f>H70/25.5/(10^-12)*(10^-20)</f>
        <v>5.1137843137254906E-11</v>
      </c>
      <c r="I73">
        <f>I70/25.5/(10^-12)*(10^-20)</f>
        <v>2.7736686274509804E-10</v>
      </c>
      <c r="J73" t="s">
        <v>8</v>
      </c>
      <c r="K73">
        <f>K70/25.5/(10^-12)*(10^-20)</f>
        <v>9.1942352941176462E-11</v>
      </c>
      <c r="L73">
        <f>L70/25.5/(10^-12)*(10^-20)</f>
        <v>9.993058823529415E-11</v>
      </c>
      <c r="M73">
        <f>M70/25.5/(10^-12)*(10^-20)</f>
        <v>3.9158196078431389E-10</v>
      </c>
      <c r="N73" t="s">
        <v>8</v>
      </c>
      <c r="O73">
        <f>O70/25.5/(10^-12)*(10^-20)</f>
        <v>1.3366215686274507E-10</v>
      </c>
      <c r="P73">
        <f>P70/25.5/(10^-12)*(10^-20)</f>
        <v>1.3756862745098041E-10</v>
      </c>
      <c r="Q73">
        <f>Q70/25.5/(10^-12)*(10^-20)</f>
        <v>4.6892509803921586E-10</v>
      </c>
    </row>
    <row r="76" spans="1:25" x14ac:dyDescent="0.2">
      <c r="B76" t="s">
        <v>14</v>
      </c>
      <c r="F76" t="s">
        <v>24</v>
      </c>
      <c r="J76" t="s">
        <v>25</v>
      </c>
      <c r="N76" t="s">
        <v>26</v>
      </c>
      <c r="R76" t="s">
        <v>70</v>
      </c>
      <c r="V76" t="s">
        <v>71</v>
      </c>
    </row>
    <row r="77" spans="1:25" x14ac:dyDescent="0.2">
      <c r="C77" t="s">
        <v>2</v>
      </c>
      <c r="D77" t="s">
        <v>3</v>
      </c>
      <c r="E77" t="s">
        <v>4</v>
      </c>
      <c r="G77" t="s">
        <v>2</v>
      </c>
      <c r="H77" t="s">
        <v>3</v>
      </c>
      <c r="I77" t="s">
        <v>4</v>
      </c>
      <c r="K77" t="s">
        <v>2</v>
      </c>
      <c r="L77" t="s">
        <v>3</v>
      </c>
      <c r="M77" t="s">
        <v>4</v>
      </c>
      <c r="O77" t="s">
        <v>2</v>
      </c>
      <c r="P77" t="s">
        <v>3</v>
      </c>
      <c r="Q77" t="s">
        <v>4</v>
      </c>
      <c r="S77" t="s">
        <v>2</v>
      </c>
      <c r="T77" t="s">
        <v>3</v>
      </c>
      <c r="U77" t="s">
        <v>4</v>
      </c>
      <c r="W77" t="s">
        <v>2</v>
      </c>
      <c r="X77" t="s">
        <v>3</v>
      </c>
      <c r="Y77" t="s">
        <v>4</v>
      </c>
    </row>
    <row r="78" spans="1:25" x14ac:dyDescent="0.2">
      <c r="C78">
        <v>2.4281299999999999</v>
      </c>
      <c r="D78">
        <v>2.4347599999999998</v>
      </c>
      <c r="E78">
        <v>3.0912299999999999</v>
      </c>
      <c r="G78">
        <v>2.5160100000000001</v>
      </c>
      <c r="H78">
        <v>2.5232000000000001</v>
      </c>
      <c r="I78">
        <v>3.1303399999999999</v>
      </c>
      <c r="K78">
        <v>2.5708000000000002</v>
      </c>
      <c r="L78">
        <v>2.5945299999999998</v>
      </c>
      <c r="M78">
        <v>3.2719800000000001</v>
      </c>
      <c r="O78">
        <v>2.4803199999999999</v>
      </c>
      <c r="P78">
        <v>2.4849000000000001</v>
      </c>
      <c r="Q78">
        <v>3.1088200000000001</v>
      </c>
      <c r="S78">
        <v>2.5511699999999999</v>
      </c>
      <c r="T78">
        <v>2.56846</v>
      </c>
      <c r="U78">
        <v>3.1939000000000002</v>
      </c>
      <c r="W78">
        <v>2.5378699999999998</v>
      </c>
      <c r="X78">
        <v>2.5550600000000001</v>
      </c>
      <c r="Y78">
        <v>3.1112899999999999</v>
      </c>
    </row>
    <row r="79" spans="1:25" x14ac:dyDescent="0.2">
      <c r="C79">
        <v>3.0108799999999998</v>
      </c>
      <c r="D79">
        <v>3.0118</v>
      </c>
      <c r="E79">
        <v>4.7638999999999996</v>
      </c>
      <c r="G79">
        <v>3.29582</v>
      </c>
      <c r="H79">
        <v>3.3190200000000001</v>
      </c>
      <c r="I79">
        <v>4.8305800000000003</v>
      </c>
      <c r="K79">
        <v>2.7781400000000001</v>
      </c>
      <c r="L79">
        <v>2.8265699999999998</v>
      </c>
      <c r="M79">
        <v>4.5284500000000003</v>
      </c>
      <c r="O79">
        <v>3.6606700000000001</v>
      </c>
      <c r="P79">
        <v>3.65781</v>
      </c>
      <c r="Q79">
        <v>6.0295100000000001</v>
      </c>
      <c r="S79">
        <v>4.1226399999999996</v>
      </c>
      <c r="T79">
        <v>4.1481899999999996</v>
      </c>
      <c r="U79">
        <v>7.3918400000000002</v>
      </c>
      <c r="W79">
        <v>3.8706800000000001</v>
      </c>
      <c r="X79">
        <v>3.89608</v>
      </c>
      <c r="Y79">
        <v>5.9134200000000003</v>
      </c>
    </row>
    <row r="80" spans="1:25" x14ac:dyDescent="0.2">
      <c r="B80" t="s">
        <v>5</v>
      </c>
      <c r="C80">
        <v>0.58274999999999999</v>
      </c>
      <c r="D80">
        <v>0.57704</v>
      </c>
      <c r="E80">
        <v>1.6726700000000001</v>
      </c>
      <c r="G80">
        <v>0.77981</v>
      </c>
      <c r="H80">
        <v>0.79581999999999997</v>
      </c>
      <c r="I80">
        <v>1.70024</v>
      </c>
      <c r="K80">
        <v>0.20734</v>
      </c>
      <c r="L80">
        <v>0.23204</v>
      </c>
      <c r="M80">
        <v>1.25647</v>
      </c>
      <c r="O80">
        <v>1.18035</v>
      </c>
      <c r="P80">
        <v>1.1729099999999999</v>
      </c>
      <c r="Q80">
        <v>2.92069</v>
      </c>
      <c r="S80">
        <v>1.5714699999999999</v>
      </c>
      <c r="T80">
        <v>1.5797300000000001</v>
      </c>
      <c r="U80">
        <v>4.19794</v>
      </c>
      <c r="W80">
        <v>1.3328100000000001</v>
      </c>
      <c r="X80">
        <v>1.3410200000000001</v>
      </c>
      <c r="Y80">
        <v>2.80213</v>
      </c>
    </row>
    <row r="81" spans="2:25" x14ac:dyDescent="0.2">
      <c r="C81">
        <v>2.42543</v>
      </c>
      <c r="D81">
        <v>2.4363700000000001</v>
      </c>
      <c r="E81">
        <v>3.1187999999999998</v>
      </c>
      <c r="G81">
        <v>2.4285800000000002</v>
      </c>
      <c r="H81">
        <v>2.4379</v>
      </c>
      <c r="I81">
        <v>3.0396299999999998</v>
      </c>
      <c r="K81">
        <v>2.5157400000000001</v>
      </c>
      <c r="L81">
        <v>2.5282399999999998</v>
      </c>
      <c r="M81">
        <v>3.1017100000000002</v>
      </c>
      <c r="O81">
        <v>2.5560499999999999</v>
      </c>
      <c r="P81">
        <v>2.5747399999999998</v>
      </c>
      <c r="Q81">
        <v>3.2458200000000001</v>
      </c>
      <c r="S81">
        <v>2.53653</v>
      </c>
      <c r="T81">
        <v>2.5499000000000001</v>
      </c>
      <c r="U81">
        <v>3.1424300000000001</v>
      </c>
      <c r="W81">
        <v>2.4438300000000002</v>
      </c>
      <c r="X81">
        <v>2.4528699999999999</v>
      </c>
      <c r="Y81">
        <v>3.1130900000000001</v>
      </c>
    </row>
    <row r="82" spans="2:25" x14ac:dyDescent="0.2">
      <c r="C82">
        <v>2.99377</v>
      </c>
      <c r="D82">
        <v>3.0000200000000001</v>
      </c>
      <c r="E82">
        <v>4.7136699999999996</v>
      </c>
      <c r="G82">
        <v>3.1815199999999999</v>
      </c>
      <c r="H82">
        <v>3.2126999999999999</v>
      </c>
      <c r="I82">
        <v>4.8994200000000001</v>
      </c>
      <c r="K82">
        <v>3.6262099999999999</v>
      </c>
      <c r="L82">
        <v>3.66934</v>
      </c>
      <c r="M82">
        <v>5.5556200000000002</v>
      </c>
      <c r="O82">
        <v>3.7360199999999999</v>
      </c>
      <c r="P82">
        <v>3.75773</v>
      </c>
      <c r="Q82">
        <v>5.5129999999999999</v>
      </c>
      <c r="S82">
        <v>3.9557000000000002</v>
      </c>
      <c r="T82">
        <v>4.0227399999999998</v>
      </c>
      <c r="U82">
        <v>5.8409399999999998</v>
      </c>
      <c r="W82">
        <v>4.2586399999999998</v>
      </c>
      <c r="X82">
        <v>4.3160800000000004</v>
      </c>
      <c r="Y82">
        <v>7.2784500000000003</v>
      </c>
    </row>
    <row r="83" spans="2:25" x14ac:dyDescent="0.2">
      <c r="B83" t="s">
        <v>5</v>
      </c>
      <c r="C83">
        <v>0.56833999999999996</v>
      </c>
      <c r="D83">
        <v>0.56364999999999998</v>
      </c>
      <c r="E83">
        <v>1.59487</v>
      </c>
      <c r="G83">
        <v>0.75294000000000005</v>
      </c>
      <c r="H83">
        <v>0.77480000000000004</v>
      </c>
      <c r="I83">
        <v>1.8597900000000001</v>
      </c>
      <c r="K83">
        <v>1.1104700000000001</v>
      </c>
      <c r="L83">
        <v>1.1411</v>
      </c>
      <c r="M83">
        <v>2.45391</v>
      </c>
      <c r="O83">
        <v>1.17997</v>
      </c>
      <c r="P83">
        <v>1.18299</v>
      </c>
      <c r="Q83">
        <v>2.2671800000000002</v>
      </c>
      <c r="S83">
        <v>1.41917</v>
      </c>
      <c r="T83">
        <v>1.4728399999999999</v>
      </c>
      <c r="U83">
        <v>2.6985100000000002</v>
      </c>
      <c r="W83">
        <v>1.81481</v>
      </c>
      <c r="X83">
        <v>1.86321</v>
      </c>
      <c r="Y83">
        <v>4.1653599999999997</v>
      </c>
    </row>
    <row r="84" spans="2:25" x14ac:dyDescent="0.2">
      <c r="C84">
        <v>2.5010500000000002</v>
      </c>
      <c r="D84">
        <v>2.50901</v>
      </c>
      <c r="E84">
        <v>3.1329699999999998</v>
      </c>
      <c r="G84">
        <v>2.5146999999999999</v>
      </c>
      <c r="H84">
        <v>2.5285199999999999</v>
      </c>
      <c r="I84">
        <v>3.1750400000000001</v>
      </c>
      <c r="K84">
        <v>2.5204800000000001</v>
      </c>
      <c r="L84">
        <v>2.5318499999999999</v>
      </c>
      <c r="M84">
        <v>3.1701700000000002</v>
      </c>
      <c r="O84">
        <v>2.58081</v>
      </c>
      <c r="P84">
        <v>2.6028600000000002</v>
      </c>
      <c r="Q84">
        <v>3.2765599999999999</v>
      </c>
      <c r="S84">
        <v>2.5509499999999998</v>
      </c>
      <c r="T84">
        <v>2.5631200000000001</v>
      </c>
      <c r="U84">
        <v>3.2227299999999999</v>
      </c>
      <c r="W84">
        <v>2.5787599999999999</v>
      </c>
      <c r="X84">
        <v>2.5899399999999999</v>
      </c>
      <c r="Y84">
        <v>3.1862900000000001</v>
      </c>
    </row>
    <row r="85" spans="2:25" x14ac:dyDescent="0.2">
      <c r="C85">
        <v>3.0842700000000001</v>
      </c>
      <c r="D85">
        <v>3.0829300000000002</v>
      </c>
      <c r="E85">
        <v>4.9462299999999999</v>
      </c>
      <c r="G85">
        <v>3.15917</v>
      </c>
      <c r="H85">
        <v>3.1991000000000001</v>
      </c>
      <c r="I85">
        <v>4.5724999999999998</v>
      </c>
      <c r="K85">
        <v>2.7588400000000002</v>
      </c>
      <c r="L85">
        <v>2.76227</v>
      </c>
      <c r="M85">
        <v>3.91466</v>
      </c>
      <c r="O85">
        <v>3.8398099999999999</v>
      </c>
      <c r="P85">
        <v>3.8636200000000001</v>
      </c>
      <c r="Q85">
        <v>5.9425299999999996</v>
      </c>
      <c r="S85">
        <v>4.0399500000000002</v>
      </c>
      <c r="T85">
        <v>4.1383200000000002</v>
      </c>
      <c r="U85">
        <v>6.7177300000000004</v>
      </c>
      <c r="W85">
        <v>3.9848499999999998</v>
      </c>
      <c r="X85">
        <v>3.9801199999999999</v>
      </c>
      <c r="Y85">
        <v>6.1774399999999998</v>
      </c>
    </row>
    <row r="86" spans="2:25" x14ac:dyDescent="0.2">
      <c r="B86" t="s">
        <v>5</v>
      </c>
      <c r="C86">
        <v>0.58321999999999996</v>
      </c>
      <c r="D86">
        <v>0.57391999999999999</v>
      </c>
      <c r="E86">
        <v>1.8132600000000001</v>
      </c>
      <c r="G86">
        <v>0.64446999999999999</v>
      </c>
      <c r="H86">
        <v>0.67057999999999995</v>
      </c>
      <c r="I86">
        <v>1.3974599999999999</v>
      </c>
      <c r="K86">
        <v>0.23835999999999999</v>
      </c>
      <c r="L86">
        <v>0.23042000000000001</v>
      </c>
      <c r="M86">
        <v>0.74448999999999999</v>
      </c>
      <c r="O86">
        <v>1.2589999999999999</v>
      </c>
      <c r="P86">
        <v>1.2607600000000001</v>
      </c>
      <c r="Q86">
        <v>2.6659700000000002</v>
      </c>
      <c r="S86">
        <v>1.4890000000000001</v>
      </c>
      <c r="T86">
        <v>1.5751999999999999</v>
      </c>
      <c r="U86">
        <v>3.4950000000000001</v>
      </c>
      <c r="W86">
        <v>1.4060900000000001</v>
      </c>
      <c r="X86">
        <v>1.39018</v>
      </c>
      <c r="Y86">
        <v>2.9911500000000002</v>
      </c>
    </row>
    <row r="87" spans="2:25" x14ac:dyDescent="0.2">
      <c r="C87">
        <v>2.6126100000000001</v>
      </c>
      <c r="D87">
        <v>2.6297199999999998</v>
      </c>
      <c r="E87">
        <v>3.29277</v>
      </c>
      <c r="G87">
        <v>2.5929500000000001</v>
      </c>
      <c r="H87">
        <v>2.6000700000000001</v>
      </c>
      <c r="I87">
        <v>3.2042099999999998</v>
      </c>
      <c r="K87">
        <v>2.46204</v>
      </c>
      <c r="L87">
        <v>2.4654199999999999</v>
      </c>
      <c r="M87">
        <v>3.1163099999999999</v>
      </c>
      <c r="O87">
        <v>2.55999</v>
      </c>
      <c r="P87">
        <v>2.5729500000000001</v>
      </c>
      <c r="Q87">
        <v>3.2413699999999999</v>
      </c>
      <c r="S87">
        <v>2.5488599999999999</v>
      </c>
      <c r="T87">
        <v>2.5578799999999999</v>
      </c>
      <c r="U87">
        <v>3.2609599999999999</v>
      </c>
      <c r="W87">
        <v>2.5182500000000001</v>
      </c>
      <c r="X87">
        <v>2.5335399999999999</v>
      </c>
      <c r="Y87">
        <v>3.1167799999999999</v>
      </c>
    </row>
    <row r="88" spans="2:25" x14ac:dyDescent="0.2">
      <c r="C88">
        <v>3.2319100000000001</v>
      </c>
      <c r="D88">
        <v>3.2297899999999999</v>
      </c>
      <c r="E88">
        <v>5.2233900000000002</v>
      </c>
      <c r="G88">
        <v>3.31128</v>
      </c>
      <c r="H88">
        <v>3.3200699999999999</v>
      </c>
      <c r="I88">
        <v>5.50258</v>
      </c>
      <c r="K88">
        <v>3.4666700000000001</v>
      </c>
      <c r="L88">
        <v>3.4835199999999999</v>
      </c>
      <c r="M88">
        <v>5.1460699999999999</v>
      </c>
      <c r="O88">
        <v>3.5865</v>
      </c>
      <c r="P88">
        <v>3.6541999999999999</v>
      </c>
      <c r="Q88">
        <v>6.1894200000000001</v>
      </c>
      <c r="S88">
        <v>4.2206099999999998</v>
      </c>
      <c r="T88">
        <v>4.2519999999999998</v>
      </c>
      <c r="U88">
        <v>8.7294099999999997</v>
      </c>
      <c r="W88">
        <v>4.5331799999999998</v>
      </c>
      <c r="X88">
        <v>4.5762299999999998</v>
      </c>
      <c r="Y88">
        <v>9.4393399999999996</v>
      </c>
    </row>
    <row r="89" spans="2:25" x14ac:dyDescent="0.2">
      <c r="B89" t="s">
        <v>5</v>
      </c>
      <c r="C89">
        <v>0.61929999999999996</v>
      </c>
      <c r="D89">
        <v>0.60006999999999999</v>
      </c>
      <c r="E89">
        <v>1.93062</v>
      </c>
      <c r="G89">
        <v>0.71833000000000002</v>
      </c>
      <c r="H89">
        <v>0.72</v>
      </c>
      <c r="I89">
        <v>2.2983699999999998</v>
      </c>
      <c r="K89">
        <v>1.0046299999999999</v>
      </c>
      <c r="L89">
        <v>1.0181</v>
      </c>
      <c r="M89">
        <v>2.02976</v>
      </c>
      <c r="O89">
        <v>1.02651</v>
      </c>
      <c r="P89">
        <v>1.08125</v>
      </c>
      <c r="Q89">
        <v>2.9480499999999998</v>
      </c>
      <c r="S89">
        <v>1.6717500000000001</v>
      </c>
      <c r="T89">
        <v>1.6941200000000001</v>
      </c>
      <c r="U89">
        <v>5.4684499999999998</v>
      </c>
      <c r="W89">
        <v>2.0149300000000001</v>
      </c>
      <c r="X89">
        <v>2.0426899999999999</v>
      </c>
      <c r="Y89">
        <v>6.3225600000000002</v>
      </c>
    </row>
    <row r="90" spans="2:25" x14ac:dyDescent="0.2">
      <c r="C90">
        <v>2.5184500000000001</v>
      </c>
      <c r="D90">
        <v>2.52399</v>
      </c>
      <c r="E90">
        <v>3.22784</v>
      </c>
      <c r="G90">
        <v>2.5291100000000002</v>
      </c>
      <c r="H90">
        <v>2.54447</v>
      </c>
      <c r="I90">
        <v>3.3510499999999999</v>
      </c>
      <c r="K90">
        <v>2.4670200000000002</v>
      </c>
      <c r="L90">
        <v>2.4777399999999998</v>
      </c>
      <c r="M90">
        <v>3.18947</v>
      </c>
      <c r="O90">
        <v>2.5211100000000002</v>
      </c>
      <c r="P90">
        <v>2.53647</v>
      </c>
      <c r="Q90">
        <v>3.1279300000000001</v>
      </c>
      <c r="S90">
        <v>2.49031</v>
      </c>
      <c r="T90">
        <v>2.51118</v>
      </c>
      <c r="U90">
        <v>3.1042399999999999</v>
      </c>
      <c r="W90">
        <v>2.4594999999999998</v>
      </c>
      <c r="X90">
        <v>2.4708600000000001</v>
      </c>
      <c r="Y90">
        <v>3.04684</v>
      </c>
    </row>
    <row r="91" spans="2:25" x14ac:dyDescent="0.2">
      <c r="C91">
        <v>3.04386</v>
      </c>
      <c r="D91">
        <v>3.0734499999999998</v>
      </c>
      <c r="E91">
        <v>6.1138000000000003</v>
      </c>
      <c r="G91">
        <v>3.11056</v>
      </c>
      <c r="H91">
        <v>3.12968</v>
      </c>
      <c r="I91">
        <v>4.8300400000000003</v>
      </c>
      <c r="K91">
        <v>3.4323199999999998</v>
      </c>
      <c r="L91">
        <v>3.4338899999999999</v>
      </c>
      <c r="M91">
        <v>5.2144399999999997</v>
      </c>
      <c r="O91">
        <v>3.5373399999999999</v>
      </c>
      <c r="P91">
        <v>3.5524499999999999</v>
      </c>
      <c r="Q91">
        <v>5.6264700000000003</v>
      </c>
      <c r="S91">
        <v>3.8890400000000001</v>
      </c>
      <c r="T91">
        <v>3.9315199999999999</v>
      </c>
      <c r="U91">
        <v>6.2719399999999998</v>
      </c>
      <c r="W91">
        <v>4.1369699999999998</v>
      </c>
      <c r="X91">
        <v>4.1474299999999999</v>
      </c>
      <c r="Y91">
        <v>6.1685499999999998</v>
      </c>
    </row>
    <row r="92" spans="2:25" x14ac:dyDescent="0.2">
      <c r="B92" t="s">
        <v>5</v>
      </c>
      <c r="C92">
        <v>0.52541000000000004</v>
      </c>
      <c r="D92">
        <v>0.54945999999999995</v>
      </c>
      <c r="E92">
        <v>2.8859599999999999</v>
      </c>
      <c r="G92">
        <v>0.58145000000000002</v>
      </c>
      <c r="H92">
        <v>0.58521000000000001</v>
      </c>
      <c r="I92">
        <v>1.47899</v>
      </c>
      <c r="K92">
        <v>0.96530000000000005</v>
      </c>
      <c r="L92">
        <v>0.95615000000000006</v>
      </c>
      <c r="M92">
        <v>2.0249700000000002</v>
      </c>
      <c r="O92">
        <v>1.01623</v>
      </c>
      <c r="P92">
        <v>1.0159800000000001</v>
      </c>
      <c r="Q92">
        <v>2.4985400000000002</v>
      </c>
      <c r="S92">
        <v>1.39873</v>
      </c>
      <c r="T92">
        <v>1.4203399999999999</v>
      </c>
      <c r="U92">
        <v>3.1677</v>
      </c>
      <c r="W92">
        <v>1.67747</v>
      </c>
      <c r="X92">
        <v>1.6765699999999999</v>
      </c>
      <c r="Y92">
        <v>3.1217100000000002</v>
      </c>
    </row>
    <row r="93" spans="2:25" x14ac:dyDescent="0.2">
      <c r="C93">
        <v>2.5700799999999999</v>
      </c>
      <c r="D93">
        <v>2.5843600000000002</v>
      </c>
      <c r="E93">
        <v>3.2524099999999998</v>
      </c>
      <c r="G93">
        <v>2.50373</v>
      </c>
      <c r="H93">
        <v>2.5296799999999999</v>
      </c>
      <c r="I93">
        <v>3.1172200000000001</v>
      </c>
      <c r="K93">
        <v>2.4689100000000002</v>
      </c>
      <c r="L93">
        <v>2.4814400000000001</v>
      </c>
      <c r="M93">
        <v>3.0952700000000002</v>
      </c>
      <c r="O93">
        <v>2.5726200000000001</v>
      </c>
      <c r="P93">
        <v>2.58412</v>
      </c>
      <c r="Q93">
        <v>3.1751800000000001</v>
      </c>
      <c r="S93">
        <v>2.54176</v>
      </c>
      <c r="T93">
        <v>2.55755</v>
      </c>
      <c r="U93">
        <v>3.1457600000000001</v>
      </c>
      <c r="W93">
        <v>2.5551499999999998</v>
      </c>
      <c r="X93">
        <v>2.57023</v>
      </c>
      <c r="Y93">
        <v>3.1375000000000002</v>
      </c>
    </row>
    <row r="94" spans="2:25" x14ac:dyDescent="0.2">
      <c r="C94">
        <v>3.1654100000000001</v>
      </c>
      <c r="D94">
        <v>3.1847599999999998</v>
      </c>
      <c r="E94">
        <v>5.0459800000000001</v>
      </c>
      <c r="G94">
        <v>2.6827299999999998</v>
      </c>
      <c r="H94">
        <v>2.7441800000000001</v>
      </c>
      <c r="I94">
        <v>3.9300999999999999</v>
      </c>
      <c r="K94">
        <v>3.5584899999999999</v>
      </c>
      <c r="L94">
        <v>3.61625</v>
      </c>
      <c r="M94">
        <v>5.30009</v>
      </c>
      <c r="O94">
        <v>2.8091300000000001</v>
      </c>
      <c r="P94">
        <v>2.8200699999999999</v>
      </c>
      <c r="Q94">
        <v>4.11381</v>
      </c>
      <c r="S94">
        <v>4.0797499999999998</v>
      </c>
      <c r="T94">
        <v>4.1087899999999999</v>
      </c>
      <c r="U94">
        <v>7.4522500000000003</v>
      </c>
      <c r="W94">
        <v>4.1518600000000001</v>
      </c>
      <c r="X94">
        <v>4.14107</v>
      </c>
      <c r="Y94">
        <v>8.4668299999999999</v>
      </c>
    </row>
    <row r="95" spans="2:25" x14ac:dyDescent="0.2">
      <c r="B95" t="s">
        <v>5</v>
      </c>
      <c r="C95">
        <v>0.59533000000000003</v>
      </c>
      <c r="D95">
        <v>0.60040000000000004</v>
      </c>
      <c r="E95">
        <v>1.7935700000000001</v>
      </c>
      <c r="G95">
        <v>0.17899999999999999</v>
      </c>
      <c r="H95">
        <v>0.2145</v>
      </c>
      <c r="I95">
        <v>0.81288000000000005</v>
      </c>
      <c r="K95">
        <v>1.08958</v>
      </c>
      <c r="L95">
        <v>1.1348100000000001</v>
      </c>
      <c r="M95">
        <v>2.2048199999999998</v>
      </c>
      <c r="O95">
        <v>0.23651</v>
      </c>
      <c r="P95">
        <v>0.23594999999999999</v>
      </c>
      <c r="Q95">
        <v>0.93862999999999996</v>
      </c>
      <c r="S95">
        <v>1.53799</v>
      </c>
      <c r="T95">
        <v>1.55124</v>
      </c>
      <c r="U95">
        <v>4.3064900000000002</v>
      </c>
      <c r="W95">
        <v>1.5967100000000001</v>
      </c>
      <c r="X95">
        <v>1.57084</v>
      </c>
      <c r="Y95">
        <v>5.3293299999999997</v>
      </c>
    </row>
    <row r="96" spans="2:25" x14ac:dyDescent="0.2">
      <c r="C96">
        <v>2.5078200000000002</v>
      </c>
      <c r="D96">
        <v>2.5171199999999998</v>
      </c>
      <c r="E96">
        <v>3.1338599999999999</v>
      </c>
      <c r="G96">
        <v>2.49803</v>
      </c>
      <c r="H96">
        <v>2.5066799999999998</v>
      </c>
      <c r="I96">
        <v>3.10406</v>
      </c>
      <c r="K96">
        <v>2.55423</v>
      </c>
      <c r="L96">
        <v>2.5704600000000002</v>
      </c>
      <c r="M96">
        <v>3.2398699999999998</v>
      </c>
      <c r="O96">
        <v>2.4992100000000002</v>
      </c>
      <c r="P96">
        <v>2.52156</v>
      </c>
      <c r="Q96">
        <v>3.13531</v>
      </c>
      <c r="S96">
        <v>2.6577799999999998</v>
      </c>
      <c r="T96">
        <v>2.6780900000000001</v>
      </c>
      <c r="U96">
        <v>3.3704700000000001</v>
      </c>
      <c r="W96">
        <v>2.4941499999999999</v>
      </c>
      <c r="X96">
        <v>2.5058699999999998</v>
      </c>
      <c r="Y96">
        <v>3.1414200000000001</v>
      </c>
    </row>
    <row r="97" spans="2:25" x14ac:dyDescent="0.2">
      <c r="C97">
        <v>3.0624099999999999</v>
      </c>
      <c r="D97">
        <v>3.0885899999999999</v>
      </c>
      <c r="E97">
        <v>5.9141700000000004</v>
      </c>
      <c r="G97">
        <v>3.1672899999999999</v>
      </c>
      <c r="H97">
        <v>3.1512699999999998</v>
      </c>
      <c r="I97">
        <v>4.6593999999999998</v>
      </c>
      <c r="K97">
        <v>3.05721</v>
      </c>
      <c r="L97">
        <v>3.06976</v>
      </c>
      <c r="M97">
        <v>4.5926099999999996</v>
      </c>
      <c r="O97">
        <v>2.75665</v>
      </c>
      <c r="P97">
        <v>2.7977300000000001</v>
      </c>
      <c r="Q97">
        <v>3.9550399999999999</v>
      </c>
      <c r="S97">
        <v>4.1662499999999998</v>
      </c>
      <c r="T97">
        <v>4.2736799999999997</v>
      </c>
      <c r="U97">
        <v>7.4833999999999996</v>
      </c>
      <c r="W97">
        <v>3.97641</v>
      </c>
      <c r="X97">
        <v>4.0158699999999996</v>
      </c>
      <c r="Y97">
        <v>6.27163</v>
      </c>
    </row>
    <row r="98" spans="2:25" x14ac:dyDescent="0.2">
      <c r="B98" t="s">
        <v>5</v>
      </c>
      <c r="C98">
        <v>0.55459000000000003</v>
      </c>
      <c r="D98">
        <v>0.57147000000000003</v>
      </c>
      <c r="E98">
        <v>2.7803100000000001</v>
      </c>
      <c r="G98">
        <v>0.66925999999999997</v>
      </c>
      <c r="H98">
        <v>0.64459</v>
      </c>
      <c r="I98">
        <v>1.5553399999999999</v>
      </c>
      <c r="K98">
        <v>0.50297999999999998</v>
      </c>
      <c r="L98">
        <v>0.49930000000000002</v>
      </c>
      <c r="M98">
        <v>1.3527400000000001</v>
      </c>
      <c r="O98">
        <v>0.25744</v>
      </c>
      <c r="P98">
        <v>0.27617000000000003</v>
      </c>
      <c r="Q98">
        <v>0.81972999999999996</v>
      </c>
      <c r="S98">
        <v>1.50847</v>
      </c>
      <c r="T98">
        <v>1.5955900000000001</v>
      </c>
      <c r="U98">
        <v>4.1129300000000004</v>
      </c>
      <c r="W98">
        <v>1.4822599999999999</v>
      </c>
      <c r="X98">
        <v>1.51</v>
      </c>
      <c r="Y98">
        <v>3.1302099999999999</v>
      </c>
    </row>
    <row r="99" spans="2:25" x14ac:dyDescent="0.2">
      <c r="C99">
        <v>2.5161600000000002</v>
      </c>
      <c r="D99">
        <v>2.5342099999999999</v>
      </c>
      <c r="E99">
        <v>3.1559300000000001</v>
      </c>
      <c r="G99">
        <v>2.5689899999999999</v>
      </c>
      <c r="H99">
        <v>2.5848399999999998</v>
      </c>
      <c r="I99">
        <v>3.2517900000000002</v>
      </c>
      <c r="K99">
        <v>2.5156299999999998</v>
      </c>
      <c r="L99">
        <v>2.5269400000000002</v>
      </c>
      <c r="M99">
        <v>3.1457799999999998</v>
      </c>
      <c r="O99">
        <v>2.5897899999999998</v>
      </c>
      <c r="P99">
        <v>2.6069300000000002</v>
      </c>
      <c r="Q99">
        <v>3.242</v>
      </c>
      <c r="S99">
        <v>2.5282800000000001</v>
      </c>
      <c r="T99">
        <v>2.54094</v>
      </c>
      <c r="U99">
        <v>3.2214100000000001</v>
      </c>
      <c r="W99">
        <v>2.5433500000000002</v>
      </c>
      <c r="X99">
        <v>2.5665200000000001</v>
      </c>
      <c r="Y99">
        <v>3.2172000000000001</v>
      </c>
    </row>
    <row r="100" spans="2:25" x14ac:dyDescent="0.2">
      <c r="C100">
        <v>3.0275500000000002</v>
      </c>
      <c r="D100">
        <v>3.05125</v>
      </c>
      <c r="E100">
        <v>5.0427</v>
      </c>
      <c r="G100">
        <v>3.3613300000000002</v>
      </c>
      <c r="H100">
        <v>3.3789899999999999</v>
      </c>
      <c r="I100">
        <v>7.1977099999999998</v>
      </c>
      <c r="K100">
        <v>3.6017600000000001</v>
      </c>
      <c r="L100">
        <v>3.6483099999999999</v>
      </c>
      <c r="M100">
        <v>6.5880400000000003</v>
      </c>
      <c r="O100">
        <v>3.71102</v>
      </c>
      <c r="P100">
        <v>3.7076199999999999</v>
      </c>
      <c r="Q100">
        <v>8.0804500000000008</v>
      </c>
      <c r="S100">
        <v>3.6928100000000001</v>
      </c>
      <c r="T100">
        <v>3.6941000000000002</v>
      </c>
      <c r="U100">
        <v>6.1550099999999999</v>
      </c>
      <c r="W100">
        <v>2.91195</v>
      </c>
      <c r="X100">
        <v>2.9435199999999999</v>
      </c>
      <c r="Y100">
        <v>4.7137900000000004</v>
      </c>
    </row>
    <row r="101" spans="2:25" x14ac:dyDescent="0.2">
      <c r="B101" t="s">
        <v>5</v>
      </c>
      <c r="C101">
        <v>0.51139000000000001</v>
      </c>
      <c r="D101">
        <v>0.51704000000000006</v>
      </c>
      <c r="E101">
        <v>1.8867700000000001</v>
      </c>
      <c r="G101">
        <v>0.79234000000000004</v>
      </c>
      <c r="H101">
        <v>0.79415000000000002</v>
      </c>
      <c r="I101">
        <v>3.9459200000000001</v>
      </c>
      <c r="K101">
        <v>1.08613</v>
      </c>
      <c r="L101">
        <v>1.12137</v>
      </c>
      <c r="M101">
        <v>3.4422600000000001</v>
      </c>
      <c r="O101">
        <v>1.1212299999999999</v>
      </c>
      <c r="P101">
        <v>1.1006899999999999</v>
      </c>
      <c r="Q101">
        <v>4.8384499999999999</v>
      </c>
      <c r="S101">
        <v>1.1645300000000001</v>
      </c>
      <c r="T101">
        <v>1.15316</v>
      </c>
      <c r="U101">
        <v>2.9336000000000002</v>
      </c>
      <c r="W101">
        <v>0.36859999999999998</v>
      </c>
      <c r="X101">
        <v>0.377</v>
      </c>
      <c r="Y101">
        <v>1.4965900000000001</v>
      </c>
    </row>
    <row r="102" spans="2:25" x14ac:dyDescent="0.2">
      <c r="C102">
        <v>2.5375299999999998</v>
      </c>
      <c r="D102">
        <v>2.54982</v>
      </c>
      <c r="E102">
        <v>3.2317900000000002</v>
      </c>
      <c r="G102">
        <v>2.5806200000000001</v>
      </c>
      <c r="H102">
        <v>2.6045799999999999</v>
      </c>
      <c r="I102">
        <v>3.2336800000000001</v>
      </c>
      <c r="K102">
        <v>2.5093299999999998</v>
      </c>
      <c r="L102">
        <v>2.5257499999999999</v>
      </c>
      <c r="M102">
        <v>3.1129699999999998</v>
      </c>
      <c r="O102">
        <v>2.49654</v>
      </c>
      <c r="P102">
        <v>2.5090300000000001</v>
      </c>
      <c r="Q102">
        <v>3.15232</v>
      </c>
      <c r="S102">
        <v>2.5497999999999998</v>
      </c>
      <c r="T102">
        <v>2.56717</v>
      </c>
      <c r="U102">
        <v>3.1517599999999999</v>
      </c>
      <c r="W102">
        <v>2.6306600000000002</v>
      </c>
      <c r="X102">
        <v>2.6412800000000001</v>
      </c>
      <c r="Y102">
        <v>3.2991000000000001</v>
      </c>
    </row>
    <row r="103" spans="2:25" x14ac:dyDescent="0.2">
      <c r="C103">
        <v>3.1010300000000002</v>
      </c>
      <c r="D103">
        <v>3.14798</v>
      </c>
      <c r="E103">
        <v>5.20099</v>
      </c>
      <c r="G103">
        <v>2.7318699999999998</v>
      </c>
      <c r="H103">
        <v>2.7937099999999999</v>
      </c>
      <c r="I103">
        <v>4.0228099999999998</v>
      </c>
      <c r="K103">
        <v>3.46461</v>
      </c>
      <c r="L103">
        <v>3.5074100000000001</v>
      </c>
      <c r="M103">
        <v>5.9790000000000001</v>
      </c>
      <c r="O103">
        <v>3.5475400000000001</v>
      </c>
      <c r="P103">
        <v>3.54277</v>
      </c>
      <c r="Q103">
        <v>5.0144200000000003</v>
      </c>
      <c r="S103">
        <v>2.8627199999999999</v>
      </c>
      <c r="T103">
        <v>2.89161</v>
      </c>
      <c r="U103">
        <v>3.8780700000000001</v>
      </c>
      <c r="W103">
        <v>4.2135400000000001</v>
      </c>
      <c r="X103">
        <v>4.2232200000000004</v>
      </c>
      <c r="Y103">
        <v>6.1235499999999998</v>
      </c>
    </row>
    <row r="104" spans="2:25" x14ac:dyDescent="0.2">
      <c r="B104" t="s">
        <v>5</v>
      </c>
      <c r="C104">
        <v>0.5635</v>
      </c>
      <c r="D104">
        <v>0.59816000000000003</v>
      </c>
      <c r="E104">
        <v>1.9692000000000001</v>
      </c>
      <c r="G104">
        <v>0.15125</v>
      </c>
      <c r="H104">
        <v>0.18912999999999999</v>
      </c>
      <c r="I104">
        <v>0.78913</v>
      </c>
      <c r="K104">
        <v>0.95528000000000002</v>
      </c>
      <c r="L104">
        <v>0.98165999999999998</v>
      </c>
      <c r="M104">
        <v>2.8660299999999999</v>
      </c>
      <c r="O104">
        <v>1.0509999999999999</v>
      </c>
      <c r="P104">
        <v>1.0337400000000001</v>
      </c>
      <c r="Q104">
        <v>1.8621000000000001</v>
      </c>
      <c r="S104">
        <v>0.31291999999999998</v>
      </c>
      <c r="T104">
        <v>0.32444000000000001</v>
      </c>
      <c r="U104">
        <v>0.72631000000000001</v>
      </c>
      <c r="W104">
        <v>1.5828800000000001</v>
      </c>
      <c r="X104">
        <v>1.5819399999999999</v>
      </c>
      <c r="Y104">
        <v>2.8244500000000001</v>
      </c>
    </row>
    <row r="105" spans="2:25" x14ac:dyDescent="0.2">
      <c r="C105">
        <v>2.56088</v>
      </c>
      <c r="D105">
        <v>2.5762499999999999</v>
      </c>
      <c r="E105">
        <v>3.2780399999999998</v>
      </c>
      <c r="G105">
        <v>2.5249600000000001</v>
      </c>
      <c r="H105">
        <v>2.53301</v>
      </c>
      <c r="I105">
        <v>3.1543100000000002</v>
      </c>
      <c r="K105">
        <v>2.5655600000000001</v>
      </c>
      <c r="L105">
        <v>2.5828899999999999</v>
      </c>
      <c r="M105">
        <v>3.2031200000000002</v>
      </c>
      <c r="O105">
        <v>2.5223</v>
      </c>
      <c r="P105">
        <v>2.5360999999999998</v>
      </c>
      <c r="Q105">
        <v>3.2218300000000002</v>
      </c>
      <c r="S105">
        <v>2.5873200000000001</v>
      </c>
      <c r="T105">
        <v>2.6051299999999999</v>
      </c>
      <c r="U105">
        <v>3.2067899999999998</v>
      </c>
      <c r="W105">
        <v>2.5894300000000001</v>
      </c>
      <c r="X105">
        <v>2.60459</v>
      </c>
      <c r="Y105">
        <v>3.2429700000000001</v>
      </c>
    </row>
    <row r="106" spans="2:25" x14ac:dyDescent="0.2">
      <c r="C106">
        <v>3.1644800000000002</v>
      </c>
      <c r="D106">
        <v>3.2142499999999998</v>
      </c>
      <c r="E106">
        <v>5.5824600000000002</v>
      </c>
      <c r="G106">
        <v>3.29888</v>
      </c>
      <c r="H106">
        <v>3.3311899999999999</v>
      </c>
      <c r="I106">
        <v>5.5594099999999997</v>
      </c>
      <c r="K106">
        <v>3.53383</v>
      </c>
      <c r="L106">
        <v>3.6389</v>
      </c>
      <c r="M106">
        <v>5.6489000000000003</v>
      </c>
      <c r="O106">
        <v>3.8278300000000001</v>
      </c>
      <c r="P106">
        <v>3.8728500000000001</v>
      </c>
      <c r="Q106">
        <v>8.1291100000000007</v>
      </c>
      <c r="S106">
        <v>4.1117600000000003</v>
      </c>
      <c r="T106">
        <v>4.1473599999999999</v>
      </c>
      <c r="U106">
        <v>7.8965899999999998</v>
      </c>
      <c r="W106">
        <v>3.9133100000000001</v>
      </c>
      <c r="X106">
        <v>3.9834000000000001</v>
      </c>
      <c r="Y106">
        <v>6.1400300000000003</v>
      </c>
    </row>
    <row r="107" spans="2:25" x14ac:dyDescent="0.2">
      <c r="B107" t="s">
        <v>5</v>
      </c>
      <c r="C107">
        <v>0.60360000000000003</v>
      </c>
      <c r="D107">
        <v>0.63800000000000001</v>
      </c>
      <c r="E107">
        <v>2.3044199999999999</v>
      </c>
      <c r="G107">
        <v>0.77392000000000005</v>
      </c>
      <c r="H107">
        <v>0.79818</v>
      </c>
      <c r="I107">
        <v>2.4051</v>
      </c>
      <c r="K107">
        <v>0.96826999999999996</v>
      </c>
      <c r="L107">
        <v>1.0560099999999999</v>
      </c>
      <c r="M107">
        <v>2.4457800000000001</v>
      </c>
      <c r="O107">
        <v>1.3055300000000001</v>
      </c>
      <c r="P107">
        <v>1.3367500000000001</v>
      </c>
      <c r="Q107">
        <v>4.9072800000000001</v>
      </c>
      <c r="S107">
        <v>1.52444</v>
      </c>
      <c r="T107">
        <v>1.54223</v>
      </c>
      <c r="U107">
        <v>4.6898</v>
      </c>
      <c r="W107">
        <v>1.3238799999999999</v>
      </c>
      <c r="X107">
        <v>1.3788100000000001</v>
      </c>
      <c r="Y107">
        <v>2.8970600000000002</v>
      </c>
    </row>
    <row r="108" spans="2:25" x14ac:dyDescent="0.2">
      <c r="C108">
        <v>2.53566</v>
      </c>
      <c r="D108">
        <v>2.5428199999999999</v>
      </c>
      <c r="E108">
        <v>3.2246199999999998</v>
      </c>
      <c r="G108">
        <v>2.5094699999999999</v>
      </c>
      <c r="H108">
        <v>2.5225599999999999</v>
      </c>
      <c r="I108">
        <v>3.10859</v>
      </c>
      <c r="K108">
        <v>2.4661</v>
      </c>
      <c r="L108">
        <v>2.4720200000000001</v>
      </c>
      <c r="M108">
        <v>3.089</v>
      </c>
      <c r="O108">
        <v>2.5767799999999998</v>
      </c>
      <c r="P108">
        <v>2.59531</v>
      </c>
      <c r="Q108">
        <v>3.2419500000000001</v>
      </c>
      <c r="S108">
        <v>2.5130699999999999</v>
      </c>
      <c r="T108">
        <v>2.5215299999999998</v>
      </c>
      <c r="U108">
        <v>3.2165699999999999</v>
      </c>
      <c r="W108">
        <v>2.4936400000000001</v>
      </c>
      <c r="X108">
        <v>2.5081199999999999</v>
      </c>
      <c r="Y108">
        <v>3.1691500000000001</v>
      </c>
    </row>
    <row r="109" spans="2:25" x14ac:dyDescent="0.2">
      <c r="C109">
        <v>3.0396899999999998</v>
      </c>
      <c r="D109">
        <v>3.0809899999999999</v>
      </c>
      <c r="E109">
        <v>4.4181800000000004</v>
      </c>
      <c r="G109">
        <v>3.2229700000000001</v>
      </c>
      <c r="H109">
        <v>3.26789</v>
      </c>
      <c r="I109">
        <v>5.4498800000000003</v>
      </c>
      <c r="K109">
        <v>3.45221</v>
      </c>
      <c r="L109">
        <v>3.5535000000000001</v>
      </c>
      <c r="M109">
        <v>5.4212199999999999</v>
      </c>
      <c r="O109">
        <v>3.97105</v>
      </c>
      <c r="P109">
        <v>4.0622999999999996</v>
      </c>
      <c r="Q109">
        <v>6.5199199999999999</v>
      </c>
      <c r="S109">
        <v>4.2194399999999996</v>
      </c>
      <c r="T109">
        <v>4.2751799999999998</v>
      </c>
      <c r="U109">
        <v>7.0267799999999996</v>
      </c>
      <c r="W109">
        <v>3.9658600000000002</v>
      </c>
      <c r="X109">
        <v>4.02745</v>
      </c>
      <c r="Y109">
        <v>6.2131299999999996</v>
      </c>
    </row>
    <row r="110" spans="2:25" x14ac:dyDescent="0.2">
      <c r="B110" t="s">
        <v>5</v>
      </c>
      <c r="C110">
        <v>0.50402999999999998</v>
      </c>
      <c r="D110">
        <v>0.53817000000000004</v>
      </c>
      <c r="E110">
        <v>1.19356</v>
      </c>
      <c r="G110">
        <v>0.71350000000000002</v>
      </c>
      <c r="H110">
        <v>0.74533000000000005</v>
      </c>
      <c r="I110">
        <v>2.3412899999999999</v>
      </c>
      <c r="K110">
        <v>0.98611000000000004</v>
      </c>
      <c r="L110">
        <v>1.08148</v>
      </c>
      <c r="M110">
        <v>2.33222</v>
      </c>
      <c r="O110">
        <v>1.3942699999999999</v>
      </c>
      <c r="P110">
        <v>1.46699</v>
      </c>
      <c r="Q110">
        <v>3.2779699999999998</v>
      </c>
      <c r="S110">
        <v>1.7063699999999999</v>
      </c>
      <c r="T110">
        <v>1.7536499999999999</v>
      </c>
      <c r="U110">
        <v>3.8102100000000001</v>
      </c>
      <c r="W110">
        <v>1.4722200000000001</v>
      </c>
      <c r="X110">
        <v>1.5193300000000001</v>
      </c>
      <c r="Y110">
        <v>3.0439799999999999</v>
      </c>
    </row>
    <row r="111" spans="2:25" x14ac:dyDescent="0.2">
      <c r="C111">
        <v>2.52468</v>
      </c>
      <c r="D111">
        <v>2.5420099999999999</v>
      </c>
      <c r="E111">
        <v>3.13775</v>
      </c>
      <c r="G111">
        <v>2.59951</v>
      </c>
      <c r="H111">
        <v>2.6222099999999999</v>
      </c>
      <c r="I111">
        <v>3.2843800000000001</v>
      </c>
      <c r="K111">
        <v>2.5522200000000002</v>
      </c>
      <c r="L111">
        <v>2.5649600000000001</v>
      </c>
      <c r="M111">
        <v>3.18032</v>
      </c>
      <c r="O111">
        <v>2.4948000000000001</v>
      </c>
      <c r="P111">
        <v>2.5113400000000001</v>
      </c>
      <c r="Q111">
        <v>3.1645500000000002</v>
      </c>
      <c r="S111">
        <v>2.5559799999999999</v>
      </c>
      <c r="T111">
        <v>2.57613</v>
      </c>
      <c r="U111">
        <v>3.13001</v>
      </c>
      <c r="W111">
        <v>2.5876600000000001</v>
      </c>
      <c r="X111">
        <v>2.6015600000000001</v>
      </c>
      <c r="Y111">
        <v>3.1915800000000001</v>
      </c>
    </row>
    <row r="112" spans="2:25" x14ac:dyDescent="0.2">
      <c r="C112">
        <v>3.0964399999999999</v>
      </c>
      <c r="D112">
        <v>3.1364200000000002</v>
      </c>
      <c r="E112">
        <v>4.6889000000000003</v>
      </c>
      <c r="G112">
        <v>3.4273199999999999</v>
      </c>
      <c r="H112">
        <v>3.4441199999999998</v>
      </c>
      <c r="I112">
        <v>6.5038299999999998</v>
      </c>
      <c r="K112">
        <v>3.5373800000000002</v>
      </c>
      <c r="L112">
        <v>3.51722</v>
      </c>
      <c r="M112">
        <v>6.54542</v>
      </c>
      <c r="O112">
        <v>2.78085</v>
      </c>
      <c r="P112">
        <v>2.8140200000000002</v>
      </c>
      <c r="Q112">
        <v>4.1981900000000003</v>
      </c>
      <c r="S112">
        <v>2.84198</v>
      </c>
      <c r="T112">
        <v>2.8713700000000002</v>
      </c>
      <c r="U112">
        <v>4.3619599999999998</v>
      </c>
      <c r="W112">
        <v>4.01966</v>
      </c>
      <c r="X112">
        <v>4.0657300000000003</v>
      </c>
      <c r="Y112">
        <v>7.0686900000000001</v>
      </c>
    </row>
    <row r="113" spans="2:25" x14ac:dyDescent="0.2">
      <c r="B113" t="s">
        <v>5</v>
      </c>
      <c r="C113">
        <v>0.57176000000000005</v>
      </c>
      <c r="D113">
        <v>0.59440999999999999</v>
      </c>
      <c r="E113">
        <v>1.55115</v>
      </c>
      <c r="G113">
        <v>0.82781000000000005</v>
      </c>
      <c r="H113">
        <v>0.82191000000000003</v>
      </c>
      <c r="I113">
        <v>3.2194500000000001</v>
      </c>
      <c r="K113">
        <v>0.98516000000000004</v>
      </c>
      <c r="L113">
        <v>0.95226</v>
      </c>
      <c r="M113">
        <v>3.3651</v>
      </c>
      <c r="O113">
        <v>0.28605000000000003</v>
      </c>
      <c r="P113">
        <v>0.30268</v>
      </c>
      <c r="Q113">
        <v>1.0336399999999999</v>
      </c>
      <c r="S113">
        <v>0.28599999999999998</v>
      </c>
      <c r="T113">
        <v>0.29524</v>
      </c>
      <c r="U113">
        <v>1.2319500000000001</v>
      </c>
      <c r="W113">
        <v>1.4319999999999999</v>
      </c>
      <c r="X113">
        <v>1.46417</v>
      </c>
      <c r="Y113">
        <v>3.8771100000000001</v>
      </c>
    </row>
    <row r="114" spans="2:25" x14ac:dyDescent="0.2">
      <c r="C114">
        <v>2.49187</v>
      </c>
      <c r="D114">
        <v>2.5023399999999998</v>
      </c>
      <c r="E114">
        <v>3.1093099999999998</v>
      </c>
      <c r="G114">
        <v>2.4742299999999999</v>
      </c>
      <c r="H114">
        <v>2.47953</v>
      </c>
      <c r="I114">
        <v>3.05525</v>
      </c>
      <c r="K114">
        <v>2.4927199999999998</v>
      </c>
      <c r="L114">
        <v>2.5023499999999999</v>
      </c>
      <c r="M114">
        <v>3.1102799999999999</v>
      </c>
      <c r="O114">
        <v>2.54053</v>
      </c>
      <c r="P114">
        <v>2.5572499999999998</v>
      </c>
      <c r="Q114">
        <v>3.1366200000000002</v>
      </c>
      <c r="S114">
        <v>2.5253899999999998</v>
      </c>
      <c r="T114">
        <v>2.55871</v>
      </c>
      <c r="U114">
        <v>3.1983899999999998</v>
      </c>
      <c r="W114">
        <v>2.5951599999999999</v>
      </c>
      <c r="X114">
        <v>2.60799</v>
      </c>
      <c r="Y114">
        <v>3.2770000000000001</v>
      </c>
    </row>
    <row r="115" spans="2:25" x14ac:dyDescent="0.2">
      <c r="C115">
        <v>3.0312700000000001</v>
      </c>
      <c r="D115">
        <v>3.0859299999999998</v>
      </c>
      <c r="E115">
        <v>5.0045000000000002</v>
      </c>
      <c r="G115">
        <v>3.2543299999999999</v>
      </c>
      <c r="H115">
        <v>3.30267</v>
      </c>
      <c r="I115">
        <v>5.6246299999999998</v>
      </c>
      <c r="K115">
        <v>3.3811100000000001</v>
      </c>
      <c r="L115">
        <v>3.4486599999999998</v>
      </c>
      <c r="M115">
        <v>6.6991399999999999</v>
      </c>
      <c r="O115">
        <v>3.5054099999999999</v>
      </c>
      <c r="P115">
        <v>3.5809600000000001</v>
      </c>
      <c r="Q115">
        <v>5.3829200000000004</v>
      </c>
      <c r="S115">
        <v>2.7708499999999998</v>
      </c>
      <c r="T115">
        <v>2.8489</v>
      </c>
      <c r="U115">
        <v>4.01152</v>
      </c>
      <c r="W115">
        <v>4.5497100000000001</v>
      </c>
      <c r="X115">
        <v>4.6522899999999998</v>
      </c>
      <c r="Y115">
        <v>7.5510999999999999</v>
      </c>
    </row>
    <row r="116" spans="2:25" x14ac:dyDescent="0.2">
      <c r="B116" t="s">
        <v>5</v>
      </c>
      <c r="C116">
        <v>0.53939999999999999</v>
      </c>
      <c r="D116">
        <v>0.58359000000000005</v>
      </c>
      <c r="E116">
        <v>1.8951899999999999</v>
      </c>
      <c r="G116">
        <v>0.78010000000000002</v>
      </c>
      <c r="H116">
        <v>0.82313999999999998</v>
      </c>
      <c r="I116">
        <v>2.5693800000000002</v>
      </c>
      <c r="K116">
        <v>0.88839000000000001</v>
      </c>
      <c r="L116">
        <v>0.94630999999999998</v>
      </c>
      <c r="M116">
        <v>3.5888599999999999</v>
      </c>
      <c r="O116">
        <v>0.96487999999999996</v>
      </c>
      <c r="P116">
        <v>1.0237099999999999</v>
      </c>
      <c r="Q116">
        <v>2.2463000000000002</v>
      </c>
      <c r="S116">
        <v>0.24546000000000001</v>
      </c>
      <c r="T116">
        <v>0.29019</v>
      </c>
      <c r="U116">
        <v>0.81313000000000002</v>
      </c>
      <c r="W116">
        <v>1.95455</v>
      </c>
      <c r="X116">
        <v>2.0442999999999998</v>
      </c>
      <c r="Y116">
        <v>4.2740999999999998</v>
      </c>
    </row>
    <row r="117" spans="2:25" x14ac:dyDescent="0.2">
      <c r="C117">
        <v>2.55633</v>
      </c>
      <c r="D117">
        <v>2.5762299999999998</v>
      </c>
      <c r="E117">
        <v>3.17788</v>
      </c>
      <c r="G117">
        <v>2.5793499999999998</v>
      </c>
      <c r="H117">
        <v>2.5965600000000002</v>
      </c>
      <c r="I117">
        <v>3.1983299999999999</v>
      </c>
      <c r="K117">
        <v>2.5350600000000001</v>
      </c>
      <c r="L117">
        <v>2.5491100000000002</v>
      </c>
      <c r="M117">
        <v>3.2270500000000002</v>
      </c>
      <c r="O117">
        <v>2.6171799999999998</v>
      </c>
      <c r="P117">
        <v>2.6338499999999998</v>
      </c>
      <c r="Q117">
        <v>3.25109</v>
      </c>
      <c r="S117">
        <v>2.5341200000000002</v>
      </c>
      <c r="T117">
        <v>2.5486</v>
      </c>
      <c r="U117">
        <v>3.2030099999999999</v>
      </c>
      <c r="W117">
        <v>2.58691</v>
      </c>
      <c r="X117">
        <v>2.6023299999999998</v>
      </c>
      <c r="Y117">
        <v>3.1863899999999998</v>
      </c>
    </row>
    <row r="118" spans="2:25" x14ac:dyDescent="0.2">
      <c r="C118">
        <v>3.1351300000000002</v>
      </c>
      <c r="D118">
        <v>3.1827899999999998</v>
      </c>
      <c r="E118">
        <v>4.6434699999999998</v>
      </c>
      <c r="G118">
        <v>3.2845800000000001</v>
      </c>
      <c r="H118">
        <v>3.3082600000000002</v>
      </c>
      <c r="I118">
        <v>4.8482399999999997</v>
      </c>
      <c r="K118">
        <v>3.4665599999999999</v>
      </c>
      <c r="L118">
        <v>3.4742899999999999</v>
      </c>
      <c r="M118">
        <v>5.5228700000000002</v>
      </c>
      <c r="O118">
        <v>2.9142899999999998</v>
      </c>
      <c r="P118">
        <v>2.9564499999999998</v>
      </c>
      <c r="Q118">
        <v>4.3609200000000001</v>
      </c>
      <c r="S118">
        <v>3.9317500000000001</v>
      </c>
      <c r="T118">
        <v>3.9818500000000001</v>
      </c>
      <c r="U118">
        <v>5.7905699999999998</v>
      </c>
      <c r="W118">
        <v>4.1336000000000004</v>
      </c>
      <c r="X118">
        <v>4.1767899999999996</v>
      </c>
      <c r="Y118">
        <v>7.9162699999999999</v>
      </c>
    </row>
    <row r="119" spans="2:25" x14ac:dyDescent="0.2">
      <c r="B119" t="s">
        <v>5</v>
      </c>
      <c r="C119">
        <v>0.57879999999999998</v>
      </c>
      <c r="D119">
        <v>0.60655999999999999</v>
      </c>
      <c r="E119">
        <v>1.4655899999999999</v>
      </c>
      <c r="G119">
        <v>0.70523000000000002</v>
      </c>
      <c r="H119">
        <v>0.7117</v>
      </c>
      <c r="I119">
        <v>1.64991</v>
      </c>
      <c r="K119">
        <v>0.93149999999999999</v>
      </c>
      <c r="L119">
        <v>0.92518</v>
      </c>
      <c r="M119">
        <v>2.29582</v>
      </c>
      <c r="O119">
        <v>0.29710999999999999</v>
      </c>
      <c r="P119">
        <v>0.3226</v>
      </c>
      <c r="Q119">
        <v>1.1098300000000001</v>
      </c>
      <c r="S119">
        <v>1.3976299999999999</v>
      </c>
      <c r="T119">
        <v>1.4332499999999999</v>
      </c>
      <c r="U119">
        <v>2.5875599999999999</v>
      </c>
      <c r="W119">
        <v>1.5466899999999999</v>
      </c>
      <c r="X119">
        <v>1.57446</v>
      </c>
      <c r="Y119">
        <v>4.7298799999999996</v>
      </c>
    </row>
    <row r="120" spans="2:25" x14ac:dyDescent="0.2">
      <c r="C120">
        <v>2.5793200000000001</v>
      </c>
      <c r="D120">
        <v>2.5987200000000001</v>
      </c>
      <c r="E120">
        <v>3.2863899999999999</v>
      </c>
      <c r="G120">
        <v>2.4661900000000001</v>
      </c>
      <c r="H120">
        <v>2.4724499999999998</v>
      </c>
      <c r="I120">
        <v>3.05592</v>
      </c>
      <c r="K120">
        <v>2.4990199999999998</v>
      </c>
      <c r="L120">
        <v>2.50848</v>
      </c>
      <c r="M120">
        <v>3.1421700000000001</v>
      </c>
      <c r="O120">
        <v>2.51979</v>
      </c>
      <c r="P120">
        <v>2.53274</v>
      </c>
      <c r="Q120">
        <v>3.1546500000000002</v>
      </c>
      <c r="S120">
        <v>2.6063299999999998</v>
      </c>
      <c r="T120">
        <v>2.6320199999999998</v>
      </c>
      <c r="U120">
        <v>3.2556400000000001</v>
      </c>
      <c r="W120">
        <v>2.5679400000000001</v>
      </c>
      <c r="X120">
        <v>2.5866099999999999</v>
      </c>
      <c r="Y120">
        <v>3.2046600000000001</v>
      </c>
    </row>
    <row r="121" spans="2:25" x14ac:dyDescent="0.2">
      <c r="C121">
        <v>2.70695</v>
      </c>
      <c r="D121">
        <v>2.7453500000000002</v>
      </c>
      <c r="E121">
        <v>3.95777</v>
      </c>
      <c r="G121">
        <v>3.2310400000000001</v>
      </c>
      <c r="H121">
        <v>3.2236600000000002</v>
      </c>
      <c r="I121">
        <v>4.70601</v>
      </c>
      <c r="K121">
        <v>3.48088</v>
      </c>
      <c r="L121">
        <v>3.41621</v>
      </c>
      <c r="M121">
        <v>6.92258</v>
      </c>
      <c r="O121">
        <v>3.74186</v>
      </c>
      <c r="P121">
        <v>3.7987299999999999</v>
      </c>
      <c r="Q121">
        <v>6.2775800000000004</v>
      </c>
      <c r="S121">
        <v>4.1901900000000003</v>
      </c>
      <c r="T121">
        <v>4.2151699999999996</v>
      </c>
      <c r="U121">
        <v>7.5494300000000001</v>
      </c>
      <c r="W121">
        <v>4.0223100000000001</v>
      </c>
      <c r="X121">
        <v>4.1577999999999999</v>
      </c>
      <c r="Y121">
        <v>7.2607100000000004</v>
      </c>
    </row>
    <row r="122" spans="2:25" x14ac:dyDescent="0.2">
      <c r="B122" t="s">
        <v>5</v>
      </c>
      <c r="C122">
        <v>0.12762999999999999</v>
      </c>
      <c r="D122">
        <v>0.14663000000000001</v>
      </c>
      <c r="E122">
        <v>0.67137999999999998</v>
      </c>
      <c r="G122">
        <v>0.76485000000000003</v>
      </c>
      <c r="H122">
        <v>0.75121000000000004</v>
      </c>
      <c r="I122">
        <v>1.6500900000000001</v>
      </c>
      <c r="K122">
        <v>0.98185999999999996</v>
      </c>
      <c r="L122">
        <v>0.90773000000000004</v>
      </c>
      <c r="M122">
        <v>3.7804099999999998</v>
      </c>
      <c r="O122">
        <v>1.22207</v>
      </c>
      <c r="P122">
        <v>1.2659899999999999</v>
      </c>
      <c r="Q122">
        <v>3.1229300000000002</v>
      </c>
      <c r="S122">
        <v>1.58386</v>
      </c>
      <c r="T122">
        <v>1.5831500000000001</v>
      </c>
      <c r="U122">
        <v>4.2937900000000004</v>
      </c>
      <c r="W122">
        <v>1.4543699999999999</v>
      </c>
      <c r="X122">
        <v>1.5711900000000001</v>
      </c>
      <c r="Y122">
        <v>4.0560499999999999</v>
      </c>
    </row>
    <row r="123" spans="2:25" x14ac:dyDescent="0.2">
      <c r="C123">
        <v>2.5386799999999998</v>
      </c>
      <c r="D123">
        <v>2.5582099999999999</v>
      </c>
      <c r="E123">
        <v>3.19861</v>
      </c>
      <c r="G123">
        <v>2.61883</v>
      </c>
      <c r="H123">
        <v>2.6358700000000002</v>
      </c>
      <c r="I123">
        <v>3.2988400000000002</v>
      </c>
      <c r="K123">
        <v>2.6099700000000001</v>
      </c>
      <c r="L123">
        <v>2.63083</v>
      </c>
      <c r="M123">
        <v>3.2702100000000001</v>
      </c>
      <c r="O123">
        <v>2.5379499999999999</v>
      </c>
      <c r="P123">
        <v>2.5505499999999999</v>
      </c>
      <c r="Q123">
        <v>3.2343500000000001</v>
      </c>
      <c r="S123">
        <v>2.4805000000000001</v>
      </c>
      <c r="T123">
        <v>2.4849100000000002</v>
      </c>
      <c r="U123">
        <v>3.1424799999999999</v>
      </c>
      <c r="W123">
        <v>2.5588600000000001</v>
      </c>
      <c r="X123">
        <v>2.5708799999999998</v>
      </c>
      <c r="Y123">
        <v>3.3825699999999999</v>
      </c>
    </row>
    <row r="124" spans="2:25" x14ac:dyDescent="0.2">
      <c r="C124">
        <v>3.1301000000000001</v>
      </c>
      <c r="D124">
        <v>3.17747</v>
      </c>
      <c r="E124">
        <v>5.2877799999999997</v>
      </c>
      <c r="G124">
        <v>3.2891599999999999</v>
      </c>
      <c r="H124">
        <v>3.3246799999999999</v>
      </c>
      <c r="I124">
        <v>5.55267</v>
      </c>
      <c r="K124">
        <v>3.6604100000000002</v>
      </c>
      <c r="L124">
        <v>3.7213400000000001</v>
      </c>
      <c r="M124">
        <v>6.5229799999999996</v>
      </c>
      <c r="O124">
        <v>3.742</v>
      </c>
      <c r="P124">
        <v>3.7385299999999999</v>
      </c>
      <c r="Q124">
        <v>6.1082599999999996</v>
      </c>
      <c r="S124">
        <v>3.9066200000000002</v>
      </c>
      <c r="T124">
        <v>3.9487100000000002</v>
      </c>
      <c r="U124">
        <v>7.3491900000000001</v>
      </c>
      <c r="W124">
        <v>3.2381700000000002</v>
      </c>
      <c r="X124">
        <v>3.29819</v>
      </c>
      <c r="Y124">
        <v>5.64663</v>
      </c>
    </row>
    <row r="125" spans="2:25" x14ac:dyDescent="0.2">
      <c r="B125" t="s">
        <v>5</v>
      </c>
      <c r="C125">
        <v>0.59141999999999995</v>
      </c>
      <c r="D125">
        <v>0.61926000000000003</v>
      </c>
      <c r="E125">
        <v>2.0891700000000002</v>
      </c>
      <c r="G125">
        <v>0.67032999999999998</v>
      </c>
      <c r="H125">
        <v>0.68881000000000003</v>
      </c>
      <c r="I125">
        <v>2.2538299999999998</v>
      </c>
      <c r="K125">
        <v>1.05044</v>
      </c>
      <c r="L125">
        <v>1.0905100000000001</v>
      </c>
      <c r="M125">
        <v>3.2527699999999999</v>
      </c>
      <c r="O125">
        <v>1.2040500000000001</v>
      </c>
      <c r="P125">
        <v>1.18798</v>
      </c>
      <c r="Q125">
        <v>2.87391</v>
      </c>
      <c r="S125">
        <v>1.4261200000000001</v>
      </c>
      <c r="T125">
        <v>1.4638</v>
      </c>
      <c r="U125">
        <v>4.2067100000000002</v>
      </c>
      <c r="W125">
        <v>0.67930999999999997</v>
      </c>
      <c r="X125">
        <v>0.72731000000000001</v>
      </c>
      <c r="Y125">
        <v>2.2640600000000002</v>
      </c>
    </row>
    <row r="126" spans="2:25" x14ac:dyDescent="0.2">
      <c r="C126">
        <v>2.4860799999999998</v>
      </c>
      <c r="D126">
        <v>2.4907699999999999</v>
      </c>
      <c r="E126">
        <v>3.1164299999999998</v>
      </c>
      <c r="G126">
        <v>2.5774499999999998</v>
      </c>
      <c r="H126">
        <v>2.5901100000000001</v>
      </c>
      <c r="I126">
        <v>3.1965699999999999</v>
      </c>
      <c r="K126">
        <v>2.5455299999999998</v>
      </c>
      <c r="L126">
        <v>2.5590099999999998</v>
      </c>
      <c r="M126">
        <v>3.1828799999999999</v>
      </c>
      <c r="O126">
        <v>2.53939</v>
      </c>
      <c r="P126">
        <v>2.5499100000000001</v>
      </c>
      <c r="Q126">
        <v>3.2359399999999998</v>
      </c>
      <c r="S126">
        <v>2.59789</v>
      </c>
      <c r="T126">
        <v>2.60846</v>
      </c>
      <c r="U126">
        <v>3.2626300000000001</v>
      </c>
      <c r="W126">
        <v>2.5930399999999998</v>
      </c>
      <c r="X126">
        <v>2.6074199999999998</v>
      </c>
      <c r="Y126">
        <v>3.24702</v>
      </c>
    </row>
    <row r="127" spans="2:25" x14ac:dyDescent="0.2">
      <c r="C127">
        <v>3.1116999999999999</v>
      </c>
      <c r="D127">
        <v>3.1282299999999998</v>
      </c>
      <c r="E127">
        <v>4.8107800000000003</v>
      </c>
      <c r="G127">
        <v>3.3912800000000001</v>
      </c>
      <c r="H127">
        <v>3.43784</v>
      </c>
      <c r="I127">
        <v>6.6092899999999997</v>
      </c>
      <c r="K127">
        <v>3.4635699999999998</v>
      </c>
      <c r="L127">
        <v>3.53261</v>
      </c>
      <c r="M127">
        <v>6.13652</v>
      </c>
      <c r="O127">
        <v>3.8850799999999999</v>
      </c>
      <c r="P127">
        <v>3.9100199999999998</v>
      </c>
      <c r="Q127">
        <v>7.65388</v>
      </c>
      <c r="S127">
        <v>4.0636200000000002</v>
      </c>
      <c r="T127">
        <v>4.0692399999999997</v>
      </c>
      <c r="U127">
        <v>6.4633700000000003</v>
      </c>
      <c r="W127">
        <v>4.3994400000000002</v>
      </c>
      <c r="X127">
        <v>4.4752900000000002</v>
      </c>
      <c r="Y127">
        <v>8.3519900000000007</v>
      </c>
    </row>
    <row r="128" spans="2:25" x14ac:dyDescent="0.2">
      <c r="B128" t="s">
        <v>5</v>
      </c>
      <c r="C128">
        <v>0.62561999999999995</v>
      </c>
      <c r="D128">
        <v>0.63746000000000003</v>
      </c>
      <c r="E128">
        <v>1.69435</v>
      </c>
      <c r="G128">
        <v>0.81383000000000005</v>
      </c>
      <c r="H128">
        <v>0.84772999999999998</v>
      </c>
      <c r="I128">
        <v>3.4127200000000002</v>
      </c>
      <c r="K128">
        <v>0.91803999999999997</v>
      </c>
      <c r="L128">
        <v>0.97360000000000002</v>
      </c>
      <c r="M128">
        <v>2.95364</v>
      </c>
      <c r="O128">
        <v>1.3456900000000001</v>
      </c>
      <c r="P128">
        <v>1.3601099999999999</v>
      </c>
      <c r="Q128">
        <v>4.4179399999999998</v>
      </c>
      <c r="S128">
        <v>1.46573</v>
      </c>
      <c r="T128">
        <v>1.46078</v>
      </c>
      <c r="U128">
        <v>3.2007400000000001</v>
      </c>
      <c r="W128">
        <v>1.8064</v>
      </c>
      <c r="X128">
        <v>1.8678699999999999</v>
      </c>
      <c r="Y128">
        <v>5.1049699999999998</v>
      </c>
    </row>
    <row r="129" spans="1:25" x14ac:dyDescent="0.2">
      <c r="C129">
        <v>2.5535899999999998</v>
      </c>
      <c r="D129">
        <v>2.5744899999999999</v>
      </c>
      <c r="E129">
        <v>3.18146</v>
      </c>
      <c r="G129">
        <v>2.5367299999999999</v>
      </c>
      <c r="H129">
        <v>2.5554100000000002</v>
      </c>
      <c r="I129">
        <v>3.1541000000000001</v>
      </c>
      <c r="K129">
        <v>2.5323500000000001</v>
      </c>
      <c r="L129">
        <v>2.5477300000000001</v>
      </c>
      <c r="M129">
        <v>3.22993</v>
      </c>
      <c r="O129">
        <v>2.5488</v>
      </c>
      <c r="P129">
        <v>2.55911</v>
      </c>
      <c r="Q129">
        <v>3.2050100000000001</v>
      </c>
      <c r="S129">
        <v>2.54758</v>
      </c>
      <c r="T129">
        <v>2.5663800000000001</v>
      </c>
      <c r="U129">
        <v>3.1951800000000001</v>
      </c>
      <c r="W129">
        <v>2.5529299999999999</v>
      </c>
      <c r="X129">
        <v>2.5666099999999998</v>
      </c>
      <c r="Y129">
        <v>3.2037499999999999</v>
      </c>
    </row>
    <row r="130" spans="1:25" x14ac:dyDescent="0.2">
      <c r="C130">
        <v>3.1635300000000002</v>
      </c>
      <c r="D130">
        <v>3.2036199999999999</v>
      </c>
      <c r="E130">
        <v>4.8453499999999998</v>
      </c>
      <c r="G130">
        <v>3.3580100000000002</v>
      </c>
      <c r="H130">
        <v>3.3978000000000002</v>
      </c>
      <c r="I130">
        <v>6.2385999999999999</v>
      </c>
      <c r="K130">
        <v>3.52745</v>
      </c>
      <c r="L130">
        <v>3.5536300000000001</v>
      </c>
      <c r="M130">
        <v>6.2727700000000004</v>
      </c>
      <c r="O130">
        <v>3.90097</v>
      </c>
      <c r="P130">
        <v>4.0090399999999997</v>
      </c>
      <c r="Q130">
        <v>6.69156</v>
      </c>
      <c r="S130">
        <v>3.8355999999999999</v>
      </c>
      <c r="T130">
        <v>3.89778</v>
      </c>
      <c r="U130">
        <v>6.7048100000000002</v>
      </c>
      <c r="W130">
        <v>3.3390499999999999</v>
      </c>
      <c r="X130">
        <v>3.3403399999999999</v>
      </c>
      <c r="Y130">
        <v>6.0754999999999999</v>
      </c>
    </row>
    <row r="131" spans="1:25" x14ac:dyDescent="0.2">
      <c r="B131" t="s">
        <v>5</v>
      </c>
      <c r="C131">
        <v>0.60994000000000004</v>
      </c>
      <c r="D131">
        <v>0.62912999999999997</v>
      </c>
      <c r="E131">
        <v>1.6638900000000001</v>
      </c>
      <c r="G131">
        <v>0.82128000000000001</v>
      </c>
      <c r="H131">
        <v>0.84238999999999997</v>
      </c>
      <c r="I131">
        <v>3.0844999999999998</v>
      </c>
      <c r="K131">
        <v>0.99509999999999998</v>
      </c>
      <c r="L131">
        <v>1.0059</v>
      </c>
      <c r="M131">
        <v>3.04284</v>
      </c>
      <c r="O131">
        <v>1.3521700000000001</v>
      </c>
      <c r="P131">
        <v>1.4499299999999999</v>
      </c>
      <c r="Q131">
        <v>3.4865499999999998</v>
      </c>
      <c r="S131">
        <v>1.2880199999999999</v>
      </c>
      <c r="T131">
        <v>1.3313999999999999</v>
      </c>
      <c r="U131">
        <v>3.50963</v>
      </c>
      <c r="W131">
        <v>0.78612000000000004</v>
      </c>
      <c r="X131">
        <v>0.77373000000000003</v>
      </c>
      <c r="Y131">
        <v>2.87175</v>
      </c>
    </row>
    <row r="132" spans="1:25" x14ac:dyDescent="0.2">
      <c r="C132">
        <v>2.5828799999999998</v>
      </c>
      <c r="D132">
        <v>2.6025200000000002</v>
      </c>
      <c r="E132">
        <v>3.2769300000000001</v>
      </c>
      <c r="G132">
        <v>2.47011</v>
      </c>
      <c r="H132">
        <v>2.4861599999999999</v>
      </c>
      <c r="I132">
        <v>3.1265700000000001</v>
      </c>
      <c r="K132">
        <v>2.5446599999999999</v>
      </c>
      <c r="L132">
        <v>2.54881</v>
      </c>
      <c r="M132">
        <v>3.2370700000000001</v>
      </c>
      <c r="O132">
        <v>2.52284</v>
      </c>
      <c r="P132">
        <v>2.5374400000000001</v>
      </c>
      <c r="Q132">
        <v>3.1176499999999998</v>
      </c>
      <c r="S132">
        <v>2.5743499999999999</v>
      </c>
      <c r="T132">
        <v>2.5991200000000001</v>
      </c>
      <c r="U132">
        <v>3.2581199999999999</v>
      </c>
      <c r="W132">
        <v>2.6162399999999999</v>
      </c>
      <c r="X132">
        <v>2.6386699999999998</v>
      </c>
      <c r="Y132">
        <v>3.2983799999999999</v>
      </c>
    </row>
    <row r="133" spans="1:25" x14ac:dyDescent="0.2">
      <c r="C133">
        <v>3.1307299999999998</v>
      </c>
      <c r="D133">
        <v>3.1318700000000002</v>
      </c>
      <c r="E133">
        <v>4.9282899999999996</v>
      </c>
      <c r="G133">
        <v>2.6445099999999999</v>
      </c>
      <c r="H133">
        <v>2.66357</v>
      </c>
      <c r="I133">
        <v>3.7906</v>
      </c>
      <c r="K133">
        <v>3.5960800000000002</v>
      </c>
      <c r="L133">
        <v>3.6000999999999999</v>
      </c>
      <c r="M133">
        <v>5.3802399999999997</v>
      </c>
      <c r="O133">
        <v>3.6408299999999998</v>
      </c>
      <c r="P133">
        <v>3.6706099999999999</v>
      </c>
      <c r="Q133">
        <v>5.8363500000000004</v>
      </c>
      <c r="S133">
        <v>4.1107899999999997</v>
      </c>
      <c r="T133">
        <v>4.2275900000000002</v>
      </c>
      <c r="U133">
        <v>7.0591900000000001</v>
      </c>
      <c r="W133">
        <v>4.5425800000000001</v>
      </c>
      <c r="X133">
        <v>4.6313500000000003</v>
      </c>
      <c r="Y133">
        <v>10.558999999999999</v>
      </c>
    </row>
    <row r="134" spans="1:25" x14ac:dyDescent="0.2">
      <c r="B134" t="s">
        <v>5</v>
      </c>
      <c r="C134">
        <v>0.54784999999999995</v>
      </c>
      <c r="D134">
        <v>0.52934999999999999</v>
      </c>
      <c r="E134">
        <v>1.6513599999999999</v>
      </c>
      <c r="G134">
        <v>0.1744</v>
      </c>
      <c r="H134">
        <v>0.17741000000000001</v>
      </c>
      <c r="I134">
        <v>0.66403000000000001</v>
      </c>
      <c r="K134">
        <v>1.05142</v>
      </c>
      <c r="L134">
        <v>1.0512900000000001</v>
      </c>
      <c r="M134">
        <v>2.14317</v>
      </c>
      <c r="O134">
        <v>1.11799</v>
      </c>
      <c r="P134">
        <v>1.13317</v>
      </c>
      <c r="Q134">
        <v>2.7187000000000001</v>
      </c>
      <c r="S134">
        <v>1.53644</v>
      </c>
      <c r="T134">
        <v>1.6284700000000001</v>
      </c>
      <c r="U134">
        <v>3.8010700000000002</v>
      </c>
      <c r="W134">
        <v>1.9263399999999999</v>
      </c>
      <c r="X134">
        <v>1.99268</v>
      </c>
      <c r="Y134">
        <v>7.2606200000000003</v>
      </c>
    </row>
    <row r="135" spans="1:25" x14ac:dyDescent="0.2">
      <c r="C135">
        <v>2.5236399999999999</v>
      </c>
      <c r="D135">
        <v>2.53748</v>
      </c>
      <c r="E135">
        <v>3.1646999999999998</v>
      </c>
      <c r="G135">
        <v>2.5998600000000001</v>
      </c>
      <c r="H135">
        <v>2.6202399999999999</v>
      </c>
      <c r="I135">
        <v>3.25041</v>
      </c>
      <c r="K135">
        <v>2.5607700000000002</v>
      </c>
      <c r="L135">
        <v>2.5763799999999999</v>
      </c>
      <c r="M135">
        <v>3.2195499999999999</v>
      </c>
      <c r="O135">
        <v>2.4650599999999998</v>
      </c>
      <c r="P135">
        <v>2.4906799999999998</v>
      </c>
      <c r="Q135">
        <v>3.1368100000000001</v>
      </c>
      <c r="S135">
        <v>2.54331</v>
      </c>
      <c r="T135">
        <v>2.5476200000000002</v>
      </c>
      <c r="U135">
        <v>3.1954500000000001</v>
      </c>
      <c r="W135">
        <v>2.5209800000000002</v>
      </c>
      <c r="X135">
        <v>2.5342600000000002</v>
      </c>
      <c r="Y135">
        <v>3.2062300000000001</v>
      </c>
    </row>
    <row r="136" spans="1:25" x14ac:dyDescent="0.2">
      <c r="C136">
        <v>3.0808499999999999</v>
      </c>
      <c r="D136">
        <v>3.1473800000000001</v>
      </c>
      <c r="E136">
        <v>4.9539</v>
      </c>
      <c r="G136">
        <v>3.48122</v>
      </c>
      <c r="H136">
        <v>3.5152000000000001</v>
      </c>
      <c r="I136">
        <v>5.3879200000000003</v>
      </c>
      <c r="K136">
        <v>3.53525</v>
      </c>
      <c r="L136">
        <v>3.5951300000000002</v>
      </c>
      <c r="M136">
        <v>5.8758900000000001</v>
      </c>
      <c r="O136">
        <v>2.7290199999999998</v>
      </c>
      <c r="P136">
        <v>2.8029799999999998</v>
      </c>
      <c r="Q136">
        <v>4.1291599999999997</v>
      </c>
      <c r="S136">
        <v>4.0070699999999997</v>
      </c>
      <c r="T136">
        <v>4.1217199999999998</v>
      </c>
      <c r="U136">
        <v>8.0555599999999998</v>
      </c>
      <c r="W136">
        <v>4.0849599999999997</v>
      </c>
      <c r="X136">
        <v>4.12547</v>
      </c>
      <c r="Y136">
        <v>6.8578099999999997</v>
      </c>
    </row>
    <row r="137" spans="1:25" x14ac:dyDescent="0.2">
      <c r="B137" t="s">
        <v>5</v>
      </c>
      <c r="C137">
        <v>0.55720999999999998</v>
      </c>
      <c r="D137">
        <v>0.6099</v>
      </c>
      <c r="E137">
        <v>1.7891999999999999</v>
      </c>
      <c r="G137">
        <v>0.88136000000000003</v>
      </c>
      <c r="H137">
        <v>0.89495999999999998</v>
      </c>
      <c r="I137">
        <v>2.1375099999999998</v>
      </c>
      <c r="K137">
        <v>0.97448000000000001</v>
      </c>
      <c r="L137">
        <v>1.01875</v>
      </c>
      <c r="M137">
        <v>2.6563400000000001</v>
      </c>
      <c r="O137">
        <v>0.26395999999999997</v>
      </c>
      <c r="P137">
        <v>0.31230000000000002</v>
      </c>
      <c r="Q137">
        <v>0.99234999999999995</v>
      </c>
      <c r="S137">
        <v>1.46376</v>
      </c>
      <c r="T137">
        <v>1.5741000000000001</v>
      </c>
      <c r="U137">
        <v>4.8601099999999997</v>
      </c>
      <c r="W137">
        <v>1.5639799999999999</v>
      </c>
      <c r="X137">
        <v>1.59121</v>
      </c>
      <c r="Y137">
        <v>3.65158</v>
      </c>
    </row>
    <row r="138" spans="1:25" x14ac:dyDescent="0.2">
      <c r="B138" t="s">
        <v>6</v>
      </c>
      <c r="C138" t="s">
        <v>7</v>
      </c>
      <c r="D138" t="s">
        <v>7</v>
      </c>
      <c r="E138" t="s">
        <v>7</v>
      </c>
      <c r="F138" t="s">
        <v>6</v>
      </c>
      <c r="G138" t="s">
        <v>7</v>
      </c>
      <c r="H138" t="s">
        <v>7</v>
      </c>
      <c r="I138" t="s">
        <v>7</v>
      </c>
      <c r="J138" t="s">
        <v>6</v>
      </c>
      <c r="K138" t="s">
        <v>7</v>
      </c>
      <c r="L138" t="s">
        <v>7</v>
      </c>
      <c r="M138" t="s">
        <v>7</v>
      </c>
      <c r="N138" t="s">
        <v>6</v>
      </c>
      <c r="O138" t="s">
        <v>7</v>
      </c>
      <c r="P138" t="s">
        <v>7</v>
      </c>
      <c r="Q138" t="s">
        <v>7</v>
      </c>
      <c r="R138" t="s">
        <v>6</v>
      </c>
      <c r="S138" t="s">
        <v>7</v>
      </c>
      <c r="T138" t="s">
        <v>7</v>
      </c>
      <c r="U138" t="s">
        <v>7</v>
      </c>
      <c r="V138" t="s">
        <v>6</v>
      </c>
      <c r="W138" t="s">
        <v>7</v>
      </c>
      <c r="X138" t="s">
        <v>7</v>
      </c>
      <c r="Y138" t="s">
        <v>7</v>
      </c>
    </row>
    <row r="139" spans="1:25" x14ac:dyDescent="0.2">
      <c r="B139">
        <v>25.5</v>
      </c>
      <c r="C139">
        <f>AVERAGE(C86,C83,C80,C89,C92,C95,C98,C101,C104,C107,C110,C113,C116,C119,C122,C125,C128,C131,C134,C137)</f>
        <v>0.54805449999999989</v>
      </c>
      <c r="D139">
        <f t="shared" ref="D139:E139" si="0">AVERAGE(D86,D83,D80,D89,D92,D95,D98,D101,D104,D107,D110,D113,D116,D119,D122,D125,D128,D131,D134,D137)</f>
        <v>0.56418350000000006</v>
      </c>
      <c r="E139">
        <f t="shared" si="0"/>
        <v>1.8148244999999998</v>
      </c>
      <c r="F139">
        <v>25.5</v>
      </c>
      <c r="G139">
        <f>AVERAGE(G86,G83,G80,G89,G92,G95,G98,G101,G104,G107,G110,G113,G116,G119,G122,G125,G128,G131,G134,G137)</f>
        <v>0.65977300000000005</v>
      </c>
      <c r="H139">
        <f>AVERAGE(H86,H83,H80,H89,H92,H95,H98,H101,H104,H107,H110,H113,H116,H119,H122,H125,H128,H131,H134,H137)</f>
        <v>0.67457750000000005</v>
      </c>
      <c r="I139">
        <f>AVERAGE(I86,I83,I80,I89,I92,I95,I98,I101,I104,I107,I110,I113,I116,I119,I122,I125,I128,I131,I134,I137)</f>
        <v>2.0612964999999996</v>
      </c>
      <c r="J139">
        <v>25.5</v>
      </c>
      <c r="K139">
        <f>AVERAGE(K86,K83,K80,K89,K92,K95,K98,K101,K104,K107,K110,K113,K116,K119,K122,K125,K128,K131,K134,K137)</f>
        <v>0.89454199999999984</v>
      </c>
      <c r="L139">
        <f>AVERAGE(L86,L83,L80,L89,L92,L95,L98,L101,L104,L107,L110,L113,L116,L119,L122,L125,L128,L131,L134,L137)</f>
        <v>0.91619850000000014</v>
      </c>
      <c r="M139">
        <f>AVERAGE(M86,M83,M80,M89,M92,M95,M98,M101,M104,M107,M110,M113,M116,M119,M122,M125,M128,M131,M134,M137)</f>
        <v>2.5116199999999997</v>
      </c>
      <c r="N139">
        <v>25.5</v>
      </c>
      <c r="O139">
        <f>AVERAGE(O86,O83,O80,O89,O92,O95,O98,O101,O104,O107,O110,O113,O116,O119,O122,O125,O128,O131,O134,O137)</f>
        <v>0.95410050000000002</v>
      </c>
      <c r="P139">
        <f>AVERAGE(P86,P83,P80,P89,P92,P95,P98,P101,P104,P107,P110,P113,P116,P119,P122,P125,P128,P131,P134,P137)</f>
        <v>0.97613249999999996</v>
      </c>
      <c r="Q139">
        <f>AVERAGE(Q86,Q83,Q80,Q89,Q92,Q95,Q98,Q101,Q104,Q107,Q110,Q113,Q116,Q119,Q122,Q125,Q128,Q131,Q134,Q137)</f>
        <v>2.5973370000000005</v>
      </c>
      <c r="R139">
        <v>25.5</v>
      </c>
      <c r="S139">
        <f>AVERAGE(S86,S83,S80,S89,S92,S95,S98,S101,S104,S107,S110,S113,S116,S119,S122,S125,S128,S131,S134,S137)</f>
        <v>1.299893</v>
      </c>
      <c r="T139">
        <f>AVERAGE(T86,T83,T80,T89,T92,T95,T98,T101,T104,T107,T110,T113,T116,T119,T122,T125,T128,T131,T134,T137)</f>
        <v>1.3361459999999998</v>
      </c>
      <c r="U139">
        <f>AVERAGE(U86,U83,U80,U89,U92,U95,U98,U101,U104,U107,U110,U113,U116,U119,U122,U125,U128,U131,U134,U137)</f>
        <v>3.4055815000000011</v>
      </c>
      <c r="V139">
        <v>25.5</v>
      </c>
      <c r="W139">
        <f>AVERAGE(W86,W83,W80,W89,W92,W95,W98,W101,W104,W107,W110,W113,W116,W119,W122,W125,W128,W131,W134,W137)</f>
        <v>1.4611209999999999</v>
      </c>
      <c r="X139">
        <f>AVERAGE(X86,X83,X80,X89,X92,X95,X98,X101,X104,X107,X110,X113,X116,X119,X122,X125,X128,X131,X134,X137)</f>
        <v>1.4929254999999999</v>
      </c>
      <c r="Y139">
        <f>AVERAGE(Y86,Y83,Y80,Y89,Y92,Y95,Y98,Y101,Y104,Y107,Y110,Y113,Y116,Y119,Y122,Y125,Y128,Y131,Y134,Y137)</f>
        <v>3.8107325000000003</v>
      </c>
    </row>
    <row r="140" spans="1:25" x14ac:dyDescent="0.2">
      <c r="A140" t="s">
        <v>33</v>
      </c>
      <c r="C140">
        <f>STDEV(C86,C83,C80,C89,C92,C95,C98,C101,C104,C107,C110,C113,C116,C119,C122,C125,C128,C131,C134,C137)/SQRT(COUNT(C86,C83,C80,C89,C92,C95,C98,C101,C104,C107,C110,C113,C116,C119,C122,C125,C128,C131,C134,C137))</f>
        <v>2.3366312384724534E-2</v>
      </c>
      <c r="D140">
        <f t="shared" ref="D140:E140" si="1">STDEV(D86,D83,D80,D89,D92,D95,D98,D101,D104,D107,D110,D113,D116,D119,D122,D125,D128,D131,D134,D137)/SQRT(COUNT(D86,D83,D80,D89,D92,D95,D98,D101,D104,D107,D110,D113,D116,D119,D122,D125,D128,D131,D134,D137))</f>
        <v>2.3282783669653757E-2</v>
      </c>
      <c r="E140">
        <f t="shared" si="1"/>
        <v>0.10836070893444877</v>
      </c>
      <c r="G140">
        <f>STDEV(G86,G83,G80,G89,G92,G95,G98,G101,G104,G107,G110,G113,G116,G119,G122,G125,G128,G131,G134,G137)/SQRT(COUNT(G86,G83,G80,G89,G92,G95,G98,G101,G104,G107,G110,G113,G116,G119,G122,G125,G128,G131,G134,G137))</f>
        <v>4.9911627978067884E-2</v>
      </c>
      <c r="H140">
        <f>STDEV(H86,H83,H80,H89,H92,H95,H98,H101,H104,H107,H110,H113,H116,H119,H122,H125,H128,H131,H134,H137)/SQRT(COUNT(H86,H83,H80,H89,H92,H95,H98,H101,H104,H107,H110,H113,H116,H119,H122,H125,H128,H131,H134,H137))</f>
        <v>4.9277372681132935E-2</v>
      </c>
      <c r="I140">
        <f>STDEV(I86,I83,I80,I89,I92,I95,I98,I101,I104,I107,I110,I113,I116,I119,I122,I125,I128,I131,I134,I137)/SQRT(COUNT(I86,I83,I80,I89,I92,I95,I98,I101,I104,I107,I110,I113,I116,I119,I122,I125,I128,I131,I134,I137))</f>
        <v>0.19864406651129757</v>
      </c>
      <c r="K140">
        <f>STDEV(K86,K83,K80,K89,K92,K95,K98,K101,K104,K107,K110,K113,K116,K119,K122,K125,K128,K131,K134,K137)/SQRT(COUNT(K86,K83,K80,K89,K92,K95,K98,K101,K104,K107,K110,K113,K116,K119,K122,K125,K128,K131,K134,K137))</f>
        <v>5.8385231868305548E-2</v>
      </c>
      <c r="L140">
        <f>STDEV(L86,L83,L80,L89,L92,L95,L98,L101,L104,L107,L110,L113,L116,L119,L122,L125,L128,L131,L134,L137)/SQRT(COUNT(L86,L83,L80,L89,L92,L95,L98,L101,L104,L107,L110,L113,L116,L119,L122,L125,L128,L131,L134,L137))</f>
        <v>6.0450473143744826E-2</v>
      </c>
      <c r="M140">
        <f>STDEV(M86,M83,M80,M89,M92,M95,M98,M101,M104,M107,M110,M113,M116,M119,M122,M125,M128,M131,M134,M137)/SQRT(COUNT(M86,M83,M80,M89,M92,M95,M98,M101,M104,M107,M110,M113,M116,M119,M122,M125,M128,M131,M134,M137))</f>
        <v>0.18038477958023663</v>
      </c>
      <c r="O140">
        <f>STDEV(O86,O83,O80,O89,O92,O95,O98,O101,O104,O107,O110,O113,O116,O119,O122,O125,O128,O131,O134,O137)/SQRT(COUNT(O86,O83,O80,O89,O92,O95,O98,O101,O104,O107,O110,O113,O116,O119,O122,O125,O128,O131,O134,O137))</f>
        <v>9.440116466017448E-2</v>
      </c>
      <c r="P140">
        <f>STDEV(P86,P83,P80,P89,P92,P95,P98,P101,P104,P107,P110,P113,P116,P119,P122,P125,P128,P131,P134,P137)/SQRT(COUNT(P86,P83,P80,P89,P92,P95,P98,P101,P104,P107,P110,P113,P116,P119,P122,P125,P128,P131,P134,P137))</f>
        <v>9.5309180236232416E-2</v>
      </c>
      <c r="Q140">
        <f>STDEV(Q86,Q83,Q80,Q89,Q92,Q95,Q98,Q101,Q104,Q107,Q110,Q113,Q116,Q119,Q122,Q125,Q128,Q131,Q134,Q137)/SQRT(COUNT(Q86,Q83,Q80,Q89,Q92,Q95,Q98,Q101,Q104,Q107,Q110,Q113,Q116,Q119,Q122,Q125,Q128,Q131,Q134,Q137))</f>
        <v>0.27840847713679878</v>
      </c>
      <c r="S140">
        <f>STDEV(S86,S83,S80,S89,S92,S95,S98,S101,S104,S107,S110,S113,S116,S119,S122,S125,S128,S131,S134,S137)/SQRT(COUNT(S86,S83,S80,S89,S92,S95,S98,S101,S104,S107,S110,S113,S116,S119,S122,S125,S128,S131,S134,S137))</f>
        <v>0.10177953421127042</v>
      </c>
      <c r="T140">
        <f>STDEV(T86,T83,T80,T89,T92,T95,T98,T101,T104,T107,T110,T113,T116,T119,T122,T125,T128,T131,T134,T137)/SQRT(COUNT(T86,T83,T80,T89,T92,T95,T98,T101,T104,T107,T110,T113,T116,T119,T122,T125,T128,T131,T134,T137))</f>
        <v>0.10361448690217027</v>
      </c>
      <c r="U140">
        <f>STDEV(U86,U83,U80,U89,U92,U95,U98,U101,U104,U107,U110,U113,U116,U119,U122,U125,U128,U131,U134,U137)/SQRT(COUNT(U86,U83,U80,U89,U92,U95,U98,U101,U104,U107,U110,U113,U116,U119,U122,U125,U128,U131,U134,U137))</f>
        <v>0.28948312850235802</v>
      </c>
      <c r="W140">
        <f>STDEV(W86,W83,W80,W89,W92,W95,W98,W101,W104,W107,W110,W113,W116,W119,W122,W125,W128,W131,W134,W137)/SQRT(COUNT(W86,W83,W80,W89,W92,W95,W98,W101,W104,W107,W110,W113,W116,W119,W122,W125,W128,W131,W134,W137))</f>
        <v>9.4716823717914636E-2</v>
      </c>
      <c r="X140">
        <f>STDEV(X86,X83,X80,X89,X92,X95,X98,X101,X104,X107,X110,X113,X116,X119,X122,X125,X128,X131,X134,X137)/SQRT(COUNT(X86,X83,X80,X89,X92,X95,X98,X101,X104,X107,X110,X113,X116,X119,X122,X125,X128,X131,X134,X137))</f>
        <v>9.7346706214315765E-2</v>
      </c>
      <c r="Y140">
        <f>STDEV(Y86,Y83,Y80,Y89,Y92,Y95,Y98,Y101,Y104,Y107,Y110,Y113,Y116,Y119,Y122,Y125,Y128,Y131,Y134,Y137)/SQRT(COUNT(Y86,Y83,Y80,Y89,Y92,Y95,Y98,Y101,Y104,Y107,Y110,Y113,Y116,Y119,Y122,Y125,Y128,Y131,Y134,Y137))</f>
        <v>0.31253995723483957</v>
      </c>
    </row>
    <row r="142" spans="1:25" x14ac:dyDescent="0.2">
      <c r="B142" t="s">
        <v>8</v>
      </c>
      <c r="C142">
        <f>C139/25.5/(10^-12)*(10^-20)</f>
        <v>2.1492333333333326E-10</v>
      </c>
      <c r="D142">
        <f>D139/25.5/(10^-12)*(10^-20)</f>
        <v>2.2124843137254903E-10</v>
      </c>
      <c r="E142">
        <f>E139/25.5/(10^-12)*(10^-20)</f>
        <v>7.1169588235294108E-10</v>
      </c>
      <c r="F142" t="s">
        <v>8</v>
      </c>
      <c r="G142">
        <f>G139/25.5/(10^-12)*(10^-20)</f>
        <v>2.5873450980392157E-10</v>
      </c>
      <c r="H142">
        <f>H139/25.5/(10^-12)*(10^-20)</f>
        <v>2.6454019607843139E-10</v>
      </c>
      <c r="I142">
        <f>I139/25.5/(10^-12)*(10^-20)</f>
        <v>8.083515686274508E-10</v>
      </c>
      <c r="J142" t="s">
        <v>8</v>
      </c>
      <c r="K142">
        <f>K139/25.5/(10^-12)*(10^-20)</f>
        <v>3.5080078431372542E-10</v>
      </c>
      <c r="L142">
        <f>L139/25.5/(10^-12)*(10^-20)</f>
        <v>3.5929352941176474E-10</v>
      </c>
      <c r="M142">
        <f>M139/25.5/(10^-12)*(10^-20)</f>
        <v>9.8494901960784316E-10</v>
      </c>
      <c r="N142" t="s">
        <v>8</v>
      </c>
      <c r="O142">
        <f>O139/25.5/(10^-12)*(10^-20)</f>
        <v>3.7415705882352941E-10</v>
      </c>
      <c r="P142">
        <f>P139/25.5/(10^-12)*(10^-20)</f>
        <v>3.8279705882352934E-10</v>
      </c>
      <c r="Q142">
        <f>Q139/25.5/(10^-12)*(10^-20)</f>
        <v>1.0185635294117648E-9</v>
      </c>
      <c r="R142" t="s">
        <v>8</v>
      </c>
      <c r="S142">
        <f>S139/25.5/(10^-12)*(10^-20)</f>
        <v>5.0976196078431368E-10</v>
      </c>
      <c r="T142">
        <f>T139/25.5/(10^-12)*(10^-20)</f>
        <v>5.2397882352941165E-10</v>
      </c>
      <c r="U142">
        <f>U139/25.5/(10^-12)*(10^-20)</f>
        <v>1.3355221568627455E-9</v>
      </c>
      <c r="V142" t="s">
        <v>8</v>
      </c>
      <c r="W142">
        <f>W139/25.5/(10^-12)*(10^-20)</f>
        <v>5.7298862745098039E-10</v>
      </c>
      <c r="X142">
        <f>X139/25.5/(10^-12)*(10^-20)</f>
        <v>5.854609803921568E-10</v>
      </c>
      <c r="Y142">
        <f>Y139/25.5/(10^-12)*(10^-20)</f>
        <v>1.4944049019607841E-9</v>
      </c>
    </row>
    <row r="145" spans="2:8" x14ac:dyDescent="0.2">
      <c r="B145" t="s">
        <v>21</v>
      </c>
      <c r="C145">
        <v>20283095</v>
      </c>
      <c r="D145" t="s">
        <v>9</v>
      </c>
    </row>
    <row r="146" spans="2:8" x14ac:dyDescent="0.2">
      <c r="C146">
        <f>C145/(10^3)</f>
        <v>20283.095000000001</v>
      </c>
      <c r="D146" t="s">
        <v>10</v>
      </c>
    </row>
    <row r="147" spans="2:8" x14ac:dyDescent="0.2">
      <c r="E147" t="s">
        <v>31</v>
      </c>
      <c r="H147" t="s">
        <v>32</v>
      </c>
    </row>
    <row r="148" spans="2:8" x14ac:dyDescent="0.2">
      <c r="B148" t="s">
        <v>22</v>
      </c>
      <c r="C148" t="s">
        <v>11</v>
      </c>
      <c r="D148" t="s">
        <v>12</v>
      </c>
      <c r="E148" t="s">
        <v>16</v>
      </c>
      <c r="F148" t="s">
        <v>19</v>
      </c>
      <c r="G148" t="s">
        <v>18</v>
      </c>
    </row>
    <row r="149" spans="2:8" x14ac:dyDescent="0.2">
      <c r="B149">
        <v>2</v>
      </c>
      <c r="C149">
        <f t="shared" ref="C149:C158" si="2">B149*1000/$C$146</f>
        <v>9.8604281052768319E-2</v>
      </c>
      <c r="D149">
        <f t="shared" ref="D149:D158" si="3">C149/(10^-27)/(10^6)</f>
        <v>9.8604281052768322E+19</v>
      </c>
      <c r="E149">
        <v>5.571250000000004E-2</v>
      </c>
      <c r="F149">
        <v>6.8623500000000087E-2</v>
      </c>
      <c r="G149">
        <v>0.47532099999999999</v>
      </c>
    </row>
    <row r="150" spans="2:8" x14ac:dyDescent="0.2">
      <c r="B150">
        <v>4</v>
      </c>
      <c r="C150">
        <f t="shared" si="2"/>
        <v>0.19720856210553664</v>
      </c>
      <c r="D150">
        <f t="shared" si="3"/>
        <v>1.9720856210553664E+20</v>
      </c>
      <c r="E150">
        <v>0.119642</v>
      </c>
      <c r="F150">
        <v>0.1304015</v>
      </c>
      <c r="G150">
        <v>0.70728550000000001</v>
      </c>
    </row>
    <row r="151" spans="2:8" x14ac:dyDescent="0.2">
      <c r="B151">
        <v>6</v>
      </c>
      <c r="C151">
        <f t="shared" si="2"/>
        <v>0.29581284315830497</v>
      </c>
      <c r="D151">
        <f t="shared" si="3"/>
        <v>2.9581284315830498E+20</v>
      </c>
      <c r="E151">
        <v>0.23445300000000002</v>
      </c>
      <c r="F151">
        <v>0.25482300000000008</v>
      </c>
      <c r="G151">
        <v>0.99853400000000025</v>
      </c>
    </row>
    <row r="152" spans="2:8" x14ac:dyDescent="0.2">
      <c r="B152">
        <v>8</v>
      </c>
      <c r="C152">
        <f t="shared" si="2"/>
        <v>0.39441712421107328</v>
      </c>
      <c r="D152">
        <f t="shared" si="3"/>
        <v>3.9441712421107329E+20</v>
      </c>
      <c r="E152">
        <v>0.34083849999999993</v>
      </c>
      <c r="F152">
        <v>0.35080000000000006</v>
      </c>
      <c r="G152">
        <v>1.1957590000000002</v>
      </c>
    </row>
    <row r="153" spans="2:8" x14ac:dyDescent="0.2">
      <c r="B153">
        <v>10</v>
      </c>
      <c r="C153">
        <f t="shared" si="2"/>
        <v>0.49302140526384158</v>
      </c>
      <c r="D153">
        <f t="shared" si="3"/>
        <v>4.9302140526384153E+20</v>
      </c>
      <c r="E153">
        <v>0.54805449999999989</v>
      </c>
      <c r="F153">
        <v>0.56418350000000006</v>
      </c>
      <c r="G153">
        <v>1.8148244999999998</v>
      </c>
    </row>
    <row r="154" spans="2:8" x14ac:dyDescent="0.2">
      <c r="B154">
        <v>12</v>
      </c>
      <c r="C154">
        <f t="shared" si="2"/>
        <v>0.59162568631660994</v>
      </c>
      <c r="D154">
        <f t="shared" si="3"/>
        <v>5.9162568631660996E+20</v>
      </c>
      <c r="E154">
        <v>0.65977300000000005</v>
      </c>
      <c r="F154">
        <v>0.67457750000000005</v>
      </c>
      <c r="G154">
        <v>2.0612964999999996</v>
      </c>
    </row>
    <row r="155" spans="2:8" x14ac:dyDescent="0.2">
      <c r="B155">
        <v>14</v>
      </c>
      <c r="C155">
        <f t="shared" si="2"/>
        <v>0.69022996736937825</v>
      </c>
      <c r="D155">
        <f t="shared" si="3"/>
        <v>6.902299673693782E+20</v>
      </c>
      <c r="E155">
        <v>0.89454199999999984</v>
      </c>
      <c r="F155">
        <v>0.91619850000000014</v>
      </c>
      <c r="G155">
        <v>2.5116199999999997</v>
      </c>
    </row>
    <row r="156" spans="2:8" x14ac:dyDescent="0.2">
      <c r="B156">
        <v>16</v>
      </c>
      <c r="C156">
        <f t="shared" si="2"/>
        <v>0.78883424842214656</v>
      </c>
      <c r="D156">
        <f t="shared" si="3"/>
        <v>7.8883424842214657E+20</v>
      </c>
      <c r="E156">
        <v>0.95410050000000002</v>
      </c>
      <c r="F156">
        <v>0.97613249999999996</v>
      </c>
      <c r="G156">
        <v>2.5973370000000005</v>
      </c>
    </row>
    <row r="157" spans="2:8" x14ac:dyDescent="0.2">
      <c r="B157">
        <v>18</v>
      </c>
      <c r="C157">
        <f t="shared" si="2"/>
        <v>0.88743852947491486</v>
      </c>
      <c r="D157">
        <f t="shared" si="3"/>
        <v>8.8743852947491481E+20</v>
      </c>
      <c r="E157">
        <v>1.299893</v>
      </c>
      <c r="F157">
        <v>1.3361459999999998</v>
      </c>
      <c r="G157">
        <v>3.4055815000000011</v>
      </c>
    </row>
    <row r="158" spans="2:8" x14ac:dyDescent="0.2">
      <c r="B158">
        <v>20</v>
      </c>
      <c r="C158">
        <f t="shared" si="2"/>
        <v>0.98604281052768317</v>
      </c>
      <c r="D158">
        <f t="shared" si="3"/>
        <v>9.8604281052768305E+20</v>
      </c>
      <c r="E158">
        <v>1.4611209999999999</v>
      </c>
      <c r="F158">
        <v>1.4929254999999999</v>
      </c>
      <c r="G158">
        <v>3.8107325000000003</v>
      </c>
    </row>
    <row r="160" spans="2:8" x14ac:dyDescent="0.2">
      <c r="D160">
        <v>9.8604281052768322E+19</v>
      </c>
      <c r="E160">
        <f t="shared" ref="E160:G160" si="4">E149*(10^-20)</f>
        <v>5.5712500000000037E-22</v>
      </c>
      <c r="F160">
        <f t="shared" si="4"/>
        <v>6.8623500000000085E-22</v>
      </c>
      <c r="G160">
        <f t="shared" si="4"/>
        <v>4.75321E-21</v>
      </c>
    </row>
    <row r="161" spans="2:7" x14ac:dyDescent="0.2">
      <c r="D161">
        <v>1.9720856210553664E+20</v>
      </c>
      <c r="E161">
        <f t="shared" ref="E161:G161" si="5">E150*(10^-20)</f>
        <v>1.19642E-21</v>
      </c>
      <c r="F161">
        <f t="shared" si="5"/>
        <v>1.3040149999999999E-21</v>
      </c>
      <c r="G161">
        <f t="shared" si="5"/>
        <v>7.0728549999999991E-21</v>
      </c>
    </row>
    <row r="162" spans="2:7" x14ac:dyDescent="0.2">
      <c r="D162">
        <v>2.9581284315830498E+20</v>
      </c>
      <c r="E162">
        <f t="shared" ref="E162:G162" si="6">E151*(10^-20)</f>
        <v>2.3445300000000001E-21</v>
      </c>
      <c r="F162">
        <f t="shared" si="6"/>
        <v>2.5482300000000006E-21</v>
      </c>
      <c r="G162">
        <f t="shared" si="6"/>
        <v>9.9853400000000016E-21</v>
      </c>
    </row>
    <row r="163" spans="2:7" x14ac:dyDescent="0.2">
      <c r="D163">
        <v>3.9441712421107329E+20</v>
      </c>
      <c r="E163">
        <f t="shared" ref="E163:G163" si="7">E152*(10^-20)</f>
        <v>3.4083849999999989E-21</v>
      </c>
      <c r="F163">
        <f t="shared" si="7"/>
        <v>3.5080000000000001E-21</v>
      </c>
      <c r="G163">
        <f t="shared" si="7"/>
        <v>1.1957590000000001E-20</v>
      </c>
    </row>
    <row r="164" spans="2:7" x14ac:dyDescent="0.2">
      <c r="D164">
        <v>4.9302140526384153E+20</v>
      </c>
      <c r="E164">
        <f t="shared" ref="E164:G164" si="8">E153*(10^-20)</f>
        <v>5.4805449999999987E-21</v>
      </c>
      <c r="F164">
        <f t="shared" si="8"/>
        <v>5.6418350000000001E-21</v>
      </c>
      <c r="G164">
        <f t="shared" si="8"/>
        <v>1.8148244999999997E-20</v>
      </c>
    </row>
    <row r="165" spans="2:7" x14ac:dyDescent="0.2">
      <c r="D165">
        <v>5.9162568631660996E+20</v>
      </c>
      <c r="E165">
        <f t="shared" ref="E165:G165" si="9">E154*(10^-20)</f>
        <v>6.59773E-21</v>
      </c>
      <c r="F165">
        <f t="shared" si="9"/>
        <v>6.7457750000000001E-21</v>
      </c>
      <c r="G165">
        <f t="shared" si="9"/>
        <v>2.0612964999999995E-20</v>
      </c>
    </row>
    <row r="166" spans="2:7" x14ac:dyDescent="0.2">
      <c r="D166">
        <v>6.902299673693782E+20</v>
      </c>
      <c r="E166">
        <f t="shared" ref="E166:G166" si="10">E155*(10^-20)</f>
        <v>8.9454199999999984E-21</v>
      </c>
      <c r="F166">
        <f t="shared" si="10"/>
        <v>9.1619850000000012E-21</v>
      </c>
      <c r="G166">
        <f t="shared" si="10"/>
        <v>2.5116199999999997E-20</v>
      </c>
    </row>
    <row r="167" spans="2:7" x14ac:dyDescent="0.2">
      <c r="D167">
        <v>7.8883424842214657E+20</v>
      </c>
      <c r="E167">
        <f t="shared" ref="E167:G167" si="11">E156*(10^-20)</f>
        <v>9.541004999999999E-21</v>
      </c>
      <c r="F167">
        <f t="shared" si="11"/>
        <v>9.7613249999999985E-21</v>
      </c>
      <c r="G167">
        <f t="shared" si="11"/>
        <v>2.5973370000000003E-20</v>
      </c>
    </row>
    <row r="168" spans="2:7" x14ac:dyDescent="0.2">
      <c r="D168">
        <v>8.8743852947491481E+20</v>
      </c>
      <c r="E168">
        <f t="shared" ref="E168:G168" si="12">E157*(10^-20)</f>
        <v>1.299893E-20</v>
      </c>
      <c r="F168">
        <f t="shared" si="12"/>
        <v>1.3361459999999997E-20</v>
      </c>
      <c r="G168">
        <f t="shared" si="12"/>
        <v>3.405581500000001E-20</v>
      </c>
    </row>
    <row r="169" spans="2:7" x14ac:dyDescent="0.2">
      <c r="D169">
        <v>9.8604281052768305E+20</v>
      </c>
      <c r="E169">
        <f t="shared" ref="E169:G169" si="13">E158*(10^-20)</f>
        <v>1.461121E-20</v>
      </c>
      <c r="F169">
        <f t="shared" si="13"/>
        <v>1.4929254999999998E-20</v>
      </c>
      <c r="G169">
        <f t="shared" si="13"/>
        <v>3.8107325000000004E-20</v>
      </c>
    </row>
    <row r="173" spans="2:7" x14ac:dyDescent="0.2">
      <c r="C173" t="s">
        <v>16</v>
      </c>
      <c r="D173" t="s">
        <v>19</v>
      </c>
      <c r="E173" t="s">
        <v>18</v>
      </c>
    </row>
    <row r="174" spans="2:7" x14ac:dyDescent="0.2">
      <c r="B174" t="s">
        <v>13</v>
      </c>
      <c r="C174" s="1"/>
      <c r="D174" s="1"/>
      <c r="E174" s="1"/>
    </row>
    <row r="175" spans="2:7" x14ac:dyDescent="0.2">
      <c r="B175" t="s">
        <v>34</v>
      </c>
      <c r="C175" s="1"/>
      <c r="D175" s="1"/>
      <c r="E175" s="1"/>
    </row>
    <row r="176" spans="2:7" x14ac:dyDescent="0.2">
      <c r="B176" t="s">
        <v>35</v>
      </c>
      <c r="C176" s="1"/>
      <c r="D176" s="1"/>
      <c r="E176" s="1"/>
    </row>
    <row r="178" spans="2:5" x14ac:dyDescent="0.2">
      <c r="B178" t="s">
        <v>74</v>
      </c>
      <c r="C178" t="s">
        <v>16</v>
      </c>
      <c r="D178" t="s">
        <v>19</v>
      </c>
      <c r="E178" t="s">
        <v>18</v>
      </c>
    </row>
    <row r="179" spans="2:5" x14ac:dyDescent="0.2">
      <c r="C179" s="1">
        <v>1.8999999999999999E-41</v>
      </c>
      <c r="D179" s="1">
        <v>1.9399999999999999E-41</v>
      </c>
      <c r="E179" s="1">
        <v>4.0899999999999998E-41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E96D5-7C0A-134D-A777-507785B054A8}">
  <dimension ref="A2:Y179"/>
  <sheetViews>
    <sheetView topLeftCell="A146" workbookViewId="0">
      <selection activeCell="G160" sqref="G160:G169"/>
    </sheetView>
  </sheetViews>
  <sheetFormatPr baseColWidth="10" defaultRowHeight="16" x14ac:dyDescent="0.2"/>
  <sheetData>
    <row r="2" spans="2:17" x14ac:dyDescent="0.2">
      <c r="B2" t="s">
        <v>0</v>
      </c>
    </row>
    <row r="5" spans="2:17" x14ac:dyDescent="0.2">
      <c r="B5" t="s">
        <v>42</v>
      </c>
    </row>
    <row r="7" spans="2:17" x14ac:dyDescent="0.2">
      <c r="B7" t="s">
        <v>27</v>
      </c>
      <c r="F7" t="s">
        <v>28</v>
      </c>
      <c r="J7" t="s">
        <v>29</v>
      </c>
      <c r="N7" t="s">
        <v>30</v>
      </c>
    </row>
    <row r="8" spans="2:17" x14ac:dyDescent="0.2">
      <c r="C8" t="s">
        <v>2</v>
      </c>
      <c r="D8" t="s">
        <v>3</v>
      </c>
      <c r="E8" t="s">
        <v>4</v>
      </c>
      <c r="G8" t="s">
        <v>2</v>
      </c>
      <c r="H8" t="s">
        <v>3</v>
      </c>
      <c r="I8" t="s">
        <v>4</v>
      </c>
      <c r="K8" t="s">
        <v>2</v>
      </c>
      <c r="L8" t="s">
        <v>3</v>
      </c>
      <c r="M8" t="s">
        <v>4</v>
      </c>
    </row>
    <row r="9" spans="2:17" x14ac:dyDescent="0.2">
      <c r="C9">
        <v>4.6361230000000004</v>
      </c>
      <c r="D9">
        <v>4.6333029999999997</v>
      </c>
      <c r="E9">
        <v>4.7675039999999997</v>
      </c>
      <c r="G9">
        <v>4.7738259999999997</v>
      </c>
      <c r="H9">
        <v>4.7572869999999998</v>
      </c>
      <c r="I9">
        <v>4.9192640000000001</v>
      </c>
      <c r="K9">
        <v>4.6961940000000002</v>
      </c>
      <c r="L9">
        <v>4.6887129999999999</v>
      </c>
      <c r="M9">
        <v>4.8108310000000003</v>
      </c>
      <c r="O9">
        <v>4.6861280000000001</v>
      </c>
      <c r="P9">
        <v>4.6806450000000002</v>
      </c>
      <c r="Q9">
        <v>4.827223</v>
      </c>
    </row>
    <row r="10" spans="2:17" x14ac:dyDescent="0.2">
      <c r="C10">
        <v>4.6428929999999999</v>
      </c>
      <c r="D10">
        <v>4.6398250000000001</v>
      </c>
      <c r="E10">
        <v>4.7921560000000003</v>
      </c>
      <c r="G10">
        <v>4.7867360000000003</v>
      </c>
      <c r="H10">
        <v>4.7711990000000002</v>
      </c>
      <c r="I10">
        <v>4.927397</v>
      </c>
      <c r="K10">
        <v>4.7242639999999998</v>
      </c>
      <c r="L10">
        <v>4.7186560000000002</v>
      </c>
      <c r="M10">
        <v>4.9129079999999998</v>
      </c>
      <c r="O10">
        <v>4.7867280000000001</v>
      </c>
      <c r="P10">
        <v>4.7828489999999997</v>
      </c>
      <c r="Q10">
        <v>5.0788510000000002</v>
      </c>
    </row>
    <row r="11" spans="2:17" x14ac:dyDescent="0.2">
      <c r="B11" t="s">
        <v>5</v>
      </c>
      <c r="C11">
        <v>6.7700000000003903E-3</v>
      </c>
      <c r="D11">
        <v>6.52200000000036E-3</v>
      </c>
      <c r="E11">
        <v>2.4652000000000601E-2</v>
      </c>
      <c r="G11">
        <v>1.29100000000006E-2</v>
      </c>
      <c r="H11">
        <v>1.39120000000004E-2</v>
      </c>
      <c r="I11">
        <v>8.1329999999999493E-3</v>
      </c>
      <c r="K11">
        <v>2.8069999999999599E-2</v>
      </c>
      <c r="L11">
        <v>2.9943000000000299E-2</v>
      </c>
      <c r="M11">
        <v>0.102077</v>
      </c>
      <c r="O11">
        <v>0.10059999999999999</v>
      </c>
      <c r="P11">
        <v>0.102204</v>
      </c>
      <c r="Q11">
        <v>0.25162800000000002</v>
      </c>
    </row>
    <row r="12" spans="2:17" x14ac:dyDescent="0.2">
      <c r="C12">
        <v>4.7607980000000003</v>
      </c>
      <c r="D12">
        <v>4.7459540000000002</v>
      </c>
      <c r="E12">
        <v>4.9098449999999998</v>
      </c>
      <c r="G12">
        <v>4.7588499999999998</v>
      </c>
      <c r="H12">
        <v>4.7462759999999999</v>
      </c>
      <c r="I12">
        <v>4.8983829999999999</v>
      </c>
      <c r="K12">
        <v>4.7109030000000001</v>
      </c>
      <c r="L12">
        <v>4.7065780000000004</v>
      </c>
      <c r="M12">
        <v>4.8709020000000001</v>
      </c>
      <c r="O12">
        <v>4.7640219999999998</v>
      </c>
      <c r="P12">
        <v>4.7535939999999997</v>
      </c>
      <c r="Q12">
        <v>4.8909599999999998</v>
      </c>
    </row>
    <row r="13" spans="2:17" x14ac:dyDescent="0.2">
      <c r="C13">
        <v>4.747789</v>
      </c>
      <c r="D13">
        <v>4.7361170000000001</v>
      </c>
      <c r="E13">
        <v>4.9624490000000003</v>
      </c>
      <c r="G13">
        <v>4.7895849999999998</v>
      </c>
      <c r="H13">
        <v>4.7810180000000004</v>
      </c>
      <c r="I13">
        <v>5.004753</v>
      </c>
      <c r="K13">
        <v>4.8278749999999997</v>
      </c>
      <c r="L13">
        <v>4.823861</v>
      </c>
      <c r="M13">
        <v>5.0535880000000004</v>
      </c>
      <c r="O13">
        <v>4.8818010000000003</v>
      </c>
      <c r="P13">
        <v>4.8890269999999996</v>
      </c>
      <c r="Q13">
        <v>5.4041579999999998</v>
      </c>
    </row>
    <row r="14" spans="2:17" x14ac:dyDescent="0.2">
      <c r="B14" t="s">
        <v>5</v>
      </c>
      <c r="C14">
        <v>-1.30090000000003E-2</v>
      </c>
      <c r="D14">
        <v>-9.8370000000000991E-3</v>
      </c>
      <c r="E14">
        <v>5.2604000000000498E-2</v>
      </c>
      <c r="G14">
        <v>3.0734999999999998E-2</v>
      </c>
      <c r="H14">
        <v>3.47419999999996E-2</v>
      </c>
      <c r="I14">
        <v>0.10637000000000001</v>
      </c>
      <c r="K14">
        <v>0.11697200000000001</v>
      </c>
      <c r="L14">
        <v>0.117283</v>
      </c>
      <c r="M14">
        <v>0.18268599999999999</v>
      </c>
      <c r="O14">
        <v>0.11777900000000099</v>
      </c>
      <c r="P14">
        <v>0.135433000000001</v>
      </c>
      <c r="Q14">
        <v>0.51319800000000004</v>
      </c>
    </row>
    <row r="15" spans="2:17" x14ac:dyDescent="0.2">
      <c r="C15">
        <v>4.7349800000000002</v>
      </c>
      <c r="D15">
        <v>4.722988</v>
      </c>
      <c r="E15">
        <v>4.8264810000000002</v>
      </c>
      <c r="G15">
        <v>4.6962229999999998</v>
      </c>
      <c r="H15">
        <v>4.6959770000000001</v>
      </c>
      <c r="I15">
        <v>4.8042499999999997</v>
      </c>
      <c r="K15">
        <v>4.7196300000000004</v>
      </c>
      <c r="L15">
        <v>4.7116600000000002</v>
      </c>
      <c r="M15">
        <v>4.7964320000000003</v>
      </c>
      <c r="O15">
        <v>4.6934579999999997</v>
      </c>
      <c r="P15">
        <v>4.6839000000000004</v>
      </c>
      <c r="Q15">
        <v>4.8176740000000002</v>
      </c>
    </row>
    <row r="16" spans="2:17" x14ac:dyDescent="0.2">
      <c r="C16">
        <v>4.7461849999999997</v>
      </c>
      <c r="D16">
        <v>4.7355989999999997</v>
      </c>
      <c r="E16">
        <v>4.8650159999999998</v>
      </c>
      <c r="G16">
        <v>4.7543319999999998</v>
      </c>
      <c r="H16">
        <v>4.7524870000000004</v>
      </c>
      <c r="I16">
        <v>4.930485</v>
      </c>
      <c r="K16">
        <v>4.8280000000000003</v>
      </c>
      <c r="L16">
        <v>4.8259790000000002</v>
      </c>
      <c r="M16">
        <v>5.0677969999999997</v>
      </c>
      <c r="O16">
        <v>4.7996660000000002</v>
      </c>
      <c r="P16">
        <v>4.8052609999999998</v>
      </c>
      <c r="Q16">
        <v>5.3812249999999997</v>
      </c>
    </row>
    <row r="17" spans="2:17" x14ac:dyDescent="0.2">
      <c r="B17" t="s">
        <v>5</v>
      </c>
      <c r="C17">
        <v>1.12049999999995E-2</v>
      </c>
      <c r="D17">
        <v>1.2610999999999701E-2</v>
      </c>
      <c r="E17">
        <v>3.85349999999995E-2</v>
      </c>
      <c r="G17">
        <v>5.8109000000000001E-2</v>
      </c>
      <c r="H17">
        <v>5.6510000000000303E-2</v>
      </c>
      <c r="I17">
        <v>0.12623500000000001</v>
      </c>
      <c r="K17">
        <v>0.10836999999999999</v>
      </c>
      <c r="L17">
        <v>0.114319</v>
      </c>
      <c r="M17">
        <v>0.27136499999999902</v>
      </c>
      <c r="O17">
        <v>0.106208000000001</v>
      </c>
      <c r="P17">
        <v>0.121361</v>
      </c>
      <c r="Q17">
        <v>0.56355099999999902</v>
      </c>
    </row>
    <row r="18" spans="2:17" x14ac:dyDescent="0.2">
      <c r="C18">
        <v>4.6688299999999998</v>
      </c>
      <c r="D18">
        <v>4.6580469999999998</v>
      </c>
      <c r="E18">
        <v>4.7972419999999998</v>
      </c>
      <c r="G18">
        <v>4.6467450000000001</v>
      </c>
      <c r="H18">
        <v>4.642671</v>
      </c>
      <c r="I18">
        <v>4.7188730000000003</v>
      </c>
      <c r="K18">
        <v>4.6991440000000004</v>
      </c>
      <c r="L18">
        <v>4.6923510000000004</v>
      </c>
      <c r="M18">
        <v>4.8064249999999999</v>
      </c>
      <c r="O18">
        <v>4.7191349999999996</v>
      </c>
      <c r="P18">
        <v>4.7047470000000002</v>
      </c>
      <c r="Q18">
        <v>4.8331860000000004</v>
      </c>
    </row>
    <row r="19" spans="2:17" x14ac:dyDescent="0.2">
      <c r="C19">
        <v>4.6846170000000003</v>
      </c>
      <c r="D19">
        <v>4.6742419999999996</v>
      </c>
      <c r="E19">
        <v>4.8327679999999997</v>
      </c>
      <c r="G19">
        <v>4.7159899999999997</v>
      </c>
      <c r="H19">
        <v>4.7133820000000002</v>
      </c>
      <c r="I19">
        <v>4.8447560000000003</v>
      </c>
      <c r="K19">
        <v>4.7025629999999996</v>
      </c>
      <c r="L19">
        <v>4.6984789999999998</v>
      </c>
      <c r="M19">
        <v>4.8679269999999999</v>
      </c>
      <c r="O19">
        <v>4.9615869999999997</v>
      </c>
      <c r="P19">
        <v>4.9551040000000004</v>
      </c>
      <c r="Q19">
        <v>5.4909210000000002</v>
      </c>
    </row>
    <row r="20" spans="2:17" x14ac:dyDescent="0.2">
      <c r="B20" t="s">
        <v>5</v>
      </c>
      <c r="C20">
        <v>1.5787000000000401E-2</v>
      </c>
      <c r="D20">
        <v>1.6194999999999699E-2</v>
      </c>
      <c r="E20">
        <v>3.5525999999999898E-2</v>
      </c>
      <c r="G20">
        <v>6.9244999999999599E-2</v>
      </c>
      <c r="H20">
        <v>7.0711000000000204E-2</v>
      </c>
      <c r="I20">
        <v>0.12588299999999999</v>
      </c>
      <c r="K20">
        <v>3.4189999999991701E-3</v>
      </c>
      <c r="L20">
        <v>6.1279999999994698E-3</v>
      </c>
      <c r="M20">
        <v>6.1501999999999897E-2</v>
      </c>
      <c r="O20">
        <v>0.242452</v>
      </c>
      <c r="P20">
        <v>0.250357</v>
      </c>
      <c r="Q20">
        <v>0.65773500000000096</v>
      </c>
    </row>
    <row r="21" spans="2:17" x14ac:dyDescent="0.2">
      <c r="C21">
        <v>4.7143579999999998</v>
      </c>
      <c r="D21">
        <v>4.7064399999999997</v>
      </c>
      <c r="E21">
        <v>4.8676880000000002</v>
      </c>
      <c r="G21">
        <v>4.8178900000000002</v>
      </c>
      <c r="H21">
        <v>4.8099740000000004</v>
      </c>
      <c r="I21">
        <v>4.9335599999999999</v>
      </c>
      <c r="K21">
        <v>4.7017730000000002</v>
      </c>
      <c r="L21">
        <v>4.6869880000000004</v>
      </c>
      <c r="M21">
        <v>4.8030600000000003</v>
      </c>
      <c r="O21">
        <v>4.8532169999999999</v>
      </c>
      <c r="P21">
        <v>4.8387229999999999</v>
      </c>
      <c r="Q21">
        <v>5.0117190000000003</v>
      </c>
    </row>
    <row r="22" spans="2:17" x14ac:dyDescent="0.2">
      <c r="C22">
        <v>4.7053940000000001</v>
      </c>
      <c r="D22">
        <v>4.697641</v>
      </c>
      <c r="E22">
        <v>4.8702230000000002</v>
      </c>
      <c r="G22">
        <v>4.8711919999999997</v>
      </c>
      <c r="H22">
        <v>4.8588490000000002</v>
      </c>
      <c r="I22">
        <v>5.1068009999999999</v>
      </c>
      <c r="K22">
        <v>4.7473919999999996</v>
      </c>
      <c r="L22">
        <v>4.7457529999999997</v>
      </c>
      <c r="M22">
        <v>5.0236559999999999</v>
      </c>
      <c r="O22">
        <v>4.9011050000000003</v>
      </c>
      <c r="P22">
        <v>4.8892170000000004</v>
      </c>
      <c r="Q22">
        <v>5.1236839999999999</v>
      </c>
    </row>
    <row r="23" spans="2:17" x14ac:dyDescent="0.2">
      <c r="B23" t="s">
        <v>5</v>
      </c>
      <c r="C23">
        <v>-8.9639999999997499E-3</v>
      </c>
      <c r="D23">
        <v>-8.7989999999997792E-3</v>
      </c>
      <c r="E23">
        <v>2.5349999999999501E-3</v>
      </c>
      <c r="G23">
        <v>5.3301999999999503E-2</v>
      </c>
      <c r="H23">
        <v>4.8874999999999801E-2</v>
      </c>
      <c r="I23">
        <v>0.17324100000000001</v>
      </c>
      <c r="K23">
        <v>4.5618999999999403E-2</v>
      </c>
      <c r="L23">
        <v>5.8764999999999297E-2</v>
      </c>
      <c r="M23">
        <v>0.22059599999999999</v>
      </c>
      <c r="O23">
        <v>4.7888000000000402E-2</v>
      </c>
      <c r="P23">
        <v>5.0494000000000497E-2</v>
      </c>
      <c r="Q23">
        <v>0.111965</v>
      </c>
    </row>
    <row r="24" spans="2:17" x14ac:dyDescent="0.2">
      <c r="C24">
        <v>4.6924970000000004</v>
      </c>
      <c r="D24">
        <v>4.6891429999999996</v>
      </c>
      <c r="E24">
        <v>4.8224229999999997</v>
      </c>
      <c r="G24">
        <v>4.8161610000000001</v>
      </c>
      <c r="H24">
        <v>4.8115420000000002</v>
      </c>
      <c r="I24">
        <v>4.9015659999999999</v>
      </c>
      <c r="K24">
        <v>4.7578950000000004</v>
      </c>
      <c r="L24">
        <v>4.7520980000000002</v>
      </c>
      <c r="M24">
        <v>4.879162</v>
      </c>
      <c r="O24">
        <v>4.7887649999999997</v>
      </c>
      <c r="P24">
        <v>4.7803329999999997</v>
      </c>
      <c r="Q24">
        <v>4.9486129999999999</v>
      </c>
    </row>
    <row r="25" spans="2:17" x14ac:dyDescent="0.2">
      <c r="C25">
        <v>4.6971889999999998</v>
      </c>
      <c r="D25">
        <v>4.6940970000000002</v>
      </c>
      <c r="E25">
        <v>4.8530430000000004</v>
      </c>
      <c r="G25">
        <v>4.8879710000000003</v>
      </c>
      <c r="H25">
        <v>4.8837609999999998</v>
      </c>
      <c r="I25">
        <v>5.0848380000000004</v>
      </c>
      <c r="K25">
        <v>4.7650750000000004</v>
      </c>
      <c r="L25">
        <v>4.7602549999999999</v>
      </c>
      <c r="M25">
        <v>4.9036369999999998</v>
      </c>
      <c r="O25">
        <v>5.00732</v>
      </c>
      <c r="P25">
        <v>4.998564</v>
      </c>
      <c r="Q25">
        <v>5.3747259999999999</v>
      </c>
    </row>
    <row r="26" spans="2:17" x14ac:dyDescent="0.2">
      <c r="B26" t="s">
        <v>5</v>
      </c>
      <c r="C26">
        <v>4.69199999999947E-3</v>
      </c>
      <c r="D26">
        <v>4.9540000000005699E-3</v>
      </c>
      <c r="E26">
        <v>3.0619999999999901E-2</v>
      </c>
      <c r="G26">
        <v>7.1810000000000193E-2</v>
      </c>
      <c r="H26">
        <v>7.2218999999999603E-2</v>
      </c>
      <c r="I26">
        <v>0.18327200000000099</v>
      </c>
      <c r="K26">
        <v>7.1799999999999599E-3</v>
      </c>
      <c r="L26">
        <v>8.1569999999997495E-3</v>
      </c>
      <c r="M26">
        <v>2.4474999999999799E-2</v>
      </c>
      <c r="O26">
        <v>0.218555</v>
      </c>
      <c r="P26">
        <v>0.21823100000000001</v>
      </c>
      <c r="Q26">
        <v>0.42611300000000002</v>
      </c>
    </row>
    <row r="27" spans="2:17" x14ac:dyDescent="0.2">
      <c r="C27">
        <v>4.7280899999999999</v>
      </c>
      <c r="D27">
        <v>4.7191549999999998</v>
      </c>
      <c r="E27">
        <v>4.8593570000000001</v>
      </c>
      <c r="G27">
        <v>4.6434530000000001</v>
      </c>
      <c r="H27">
        <v>4.6331049999999996</v>
      </c>
      <c r="I27">
        <v>4.7536800000000001</v>
      </c>
      <c r="K27">
        <v>4.6841619999999997</v>
      </c>
      <c r="L27">
        <v>4.677219</v>
      </c>
      <c r="M27">
        <v>4.8177750000000001</v>
      </c>
      <c r="O27">
        <v>4.812074</v>
      </c>
      <c r="P27">
        <v>4.8020040000000002</v>
      </c>
      <c r="Q27">
        <v>4.9593249999999998</v>
      </c>
    </row>
    <row r="28" spans="2:17" x14ac:dyDescent="0.2">
      <c r="C28">
        <v>4.743271</v>
      </c>
      <c r="D28">
        <v>4.7370539999999997</v>
      </c>
      <c r="E28">
        <v>4.9518810000000002</v>
      </c>
      <c r="G28">
        <v>4.7370089999999996</v>
      </c>
      <c r="H28">
        <v>4.7359249999999999</v>
      </c>
      <c r="I28">
        <v>4.9850009999999996</v>
      </c>
      <c r="K28">
        <v>4.7110580000000004</v>
      </c>
      <c r="L28">
        <v>4.7079449999999996</v>
      </c>
      <c r="M28">
        <v>4.8652800000000003</v>
      </c>
      <c r="O28">
        <v>4.9712730000000001</v>
      </c>
      <c r="P28">
        <v>4.9708199999999998</v>
      </c>
      <c r="Q28">
        <v>5.3629259999999999</v>
      </c>
    </row>
    <row r="29" spans="2:17" x14ac:dyDescent="0.2">
      <c r="B29" t="s">
        <v>5</v>
      </c>
      <c r="C29">
        <v>1.5181000000000101E-2</v>
      </c>
      <c r="D29">
        <v>1.7898999999999901E-2</v>
      </c>
      <c r="E29">
        <v>9.2524000000000106E-2</v>
      </c>
      <c r="G29">
        <v>9.3556000000000403E-2</v>
      </c>
      <c r="H29">
        <v>0.102819999999999</v>
      </c>
      <c r="I29">
        <v>0.231321</v>
      </c>
      <c r="K29">
        <v>2.6895999999999799E-2</v>
      </c>
      <c r="L29">
        <v>3.0726000000000499E-2</v>
      </c>
      <c r="M29">
        <v>4.7505000000000103E-2</v>
      </c>
      <c r="O29">
        <v>0.15919900000000001</v>
      </c>
      <c r="P29">
        <v>0.16881599999999999</v>
      </c>
      <c r="Q29">
        <v>0.40360099999999999</v>
      </c>
    </row>
    <row r="30" spans="2:17" x14ac:dyDescent="0.2">
      <c r="C30">
        <v>4.8530829999999998</v>
      </c>
      <c r="D30">
        <v>4.8428430000000002</v>
      </c>
      <c r="E30">
        <v>4.9773160000000001</v>
      </c>
      <c r="G30">
        <v>4.6954669999999998</v>
      </c>
      <c r="H30">
        <v>4.6906540000000003</v>
      </c>
      <c r="I30">
        <v>4.8343499999999997</v>
      </c>
      <c r="K30">
        <v>4.7107989999999997</v>
      </c>
      <c r="L30">
        <v>4.7012919999999996</v>
      </c>
      <c r="M30">
        <v>4.8512849999999998</v>
      </c>
      <c r="O30">
        <v>4.7256</v>
      </c>
      <c r="P30">
        <v>4.7244469999999996</v>
      </c>
      <c r="Q30">
        <v>4.9207989999999997</v>
      </c>
    </row>
    <row r="31" spans="2:17" x14ac:dyDescent="0.2">
      <c r="C31">
        <v>4.8629490000000004</v>
      </c>
      <c r="D31">
        <v>4.853599</v>
      </c>
      <c r="E31">
        <v>5.0107730000000004</v>
      </c>
      <c r="G31">
        <v>4.7098060000000004</v>
      </c>
      <c r="H31">
        <v>4.7040829999999998</v>
      </c>
      <c r="I31">
        <v>4.9450859999999999</v>
      </c>
      <c r="K31">
        <v>4.7026649999999997</v>
      </c>
      <c r="L31">
        <v>4.6948449999999999</v>
      </c>
      <c r="M31">
        <v>4.9050940000000001</v>
      </c>
      <c r="O31">
        <v>4.8101469999999997</v>
      </c>
      <c r="P31">
        <v>4.8270970000000002</v>
      </c>
      <c r="Q31">
        <v>5.2968570000000001</v>
      </c>
    </row>
    <row r="32" spans="2:17" x14ac:dyDescent="0.2">
      <c r="B32" t="s">
        <v>5</v>
      </c>
      <c r="C32">
        <v>9.8660000000006E-3</v>
      </c>
      <c r="D32">
        <v>1.07559999999998E-2</v>
      </c>
      <c r="E32">
        <v>3.3457000000000299E-2</v>
      </c>
      <c r="G32">
        <v>1.4339000000000501E-2</v>
      </c>
      <c r="H32">
        <v>1.34289999999995E-2</v>
      </c>
      <c r="I32">
        <v>0.110736</v>
      </c>
      <c r="K32">
        <v>-8.1340000000000908E-3</v>
      </c>
      <c r="L32">
        <v>-6.44700000000054E-3</v>
      </c>
      <c r="M32">
        <v>5.3809000000000197E-2</v>
      </c>
      <c r="O32">
        <v>8.4546999999999706E-2</v>
      </c>
      <c r="P32">
        <v>0.102650000000001</v>
      </c>
      <c r="Q32">
        <v>0.376058</v>
      </c>
    </row>
    <row r="33" spans="2:17" x14ac:dyDescent="0.2">
      <c r="C33">
        <v>4.7590149999999998</v>
      </c>
      <c r="D33">
        <v>4.7474280000000002</v>
      </c>
      <c r="E33">
        <v>4.8605010000000002</v>
      </c>
      <c r="G33">
        <v>4.7104900000000001</v>
      </c>
      <c r="H33">
        <v>4.7016080000000002</v>
      </c>
      <c r="I33">
        <v>4.7997990000000001</v>
      </c>
      <c r="K33">
        <v>4.8803669999999997</v>
      </c>
      <c r="L33">
        <v>4.867972</v>
      </c>
      <c r="M33">
        <v>5.0222930000000003</v>
      </c>
      <c r="O33">
        <v>4.6377540000000002</v>
      </c>
      <c r="P33">
        <v>4.6283190000000003</v>
      </c>
      <c r="Q33">
        <v>4.7093629999999997</v>
      </c>
    </row>
    <row r="34" spans="2:17" x14ac:dyDescent="0.2">
      <c r="C34">
        <v>4.7829350000000002</v>
      </c>
      <c r="D34">
        <v>4.7754770000000004</v>
      </c>
      <c r="E34">
        <v>4.9337400000000002</v>
      </c>
      <c r="G34">
        <v>4.7739000000000003</v>
      </c>
      <c r="H34">
        <v>4.7716419999999999</v>
      </c>
      <c r="I34">
        <v>4.9989999999999997</v>
      </c>
      <c r="K34">
        <v>4.8721690000000004</v>
      </c>
      <c r="L34">
        <v>4.8613520000000001</v>
      </c>
      <c r="M34">
        <v>5.0558069999999997</v>
      </c>
      <c r="O34">
        <v>4.732246</v>
      </c>
      <c r="P34">
        <v>4.7387509999999997</v>
      </c>
      <c r="Q34">
        <v>5.2989280000000001</v>
      </c>
    </row>
    <row r="35" spans="2:17" x14ac:dyDescent="0.2">
      <c r="B35" t="s">
        <v>5</v>
      </c>
      <c r="C35">
        <v>2.3920000000000399E-2</v>
      </c>
      <c r="D35">
        <v>2.8049000000000199E-2</v>
      </c>
      <c r="E35">
        <v>7.3239000000000096E-2</v>
      </c>
      <c r="G35">
        <v>6.3410000000000202E-2</v>
      </c>
      <c r="H35">
        <v>7.0033999999999694E-2</v>
      </c>
      <c r="I35">
        <v>0.19920099999999999</v>
      </c>
      <c r="K35">
        <v>-8.1980000000001496E-3</v>
      </c>
      <c r="L35">
        <v>-6.61999999999985E-3</v>
      </c>
      <c r="M35">
        <v>3.3513999999999398E-2</v>
      </c>
      <c r="O35">
        <v>9.4491999999999798E-2</v>
      </c>
      <c r="P35">
        <v>0.110431999999999</v>
      </c>
      <c r="Q35">
        <v>0.58956500000000001</v>
      </c>
    </row>
    <row r="36" spans="2:17" x14ac:dyDescent="0.2">
      <c r="C36">
        <v>4.7718939999999996</v>
      </c>
      <c r="D36">
        <v>4.7593459999999999</v>
      </c>
      <c r="E36">
        <v>4.9018389999999998</v>
      </c>
      <c r="G36">
        <v>4.6947409999999996</v>
      </c>
      <c r="H36">
        <v>4.6919360000000001</v>
      </c>
      <c r="I36">
        <v>4.8368380000000002</v>
      </c>
      <c r="K36">
        <v>4.6991440000000004</v>
      </c>
      <c r="L36">
        <v>4.6923510000000004</v>
      </c>
      <c r="M36">
        <v>4.8064249999999999</v>
      </c>
      <c r="O36">
        <v>4.7877679999999998</v>
      </c>
      <c r="P36">
        <v>4.7747200000000003</v>
      </c>
      <c r="Q36">
        <v>4.9063049999999997</v>
      </c>
    </row>
    <row r="37" spans="2:17" x14ac:dyDescent="0.2">
      <c r="C37">
        <v>4.7878100000000003</v>
      </c>
      <c r="D37">
        <v>4.7744010000000001</v>
      </c>
      <c r="E37">
        <v>4.9278240000000002</v>
      </c>
      <c r="G37">
        <v>4.7576039999999997</v>
      </c>
      <c r="H37">
        <v>4.7545310000000001</v>
      </c>
      <c r="I37">
        <v>4.9333359999999997</v>
      </c>
      <c r="K37">
        <v>4.7025629999999996</v>
      </c>
      <c r="L37">
        <v>4.6984789999999998</v>
      </c>
      <c r="M37">
        <v>4.8679269999999999</v>
      </c>
      <c r="O37">
        <v>4.9062159999999997</v>
      </c>
      <c r="P37">
        <v>4.9059980000000003</v>
      </c>
      <c r="Q37">
        <v>5.3742150000000004</v>
      </c>
    </row>
    <row r="38" spans="2:17" x14ac:dyDescent="0.2">
      <c r="B38" t="s">
        <v>5</v>
      </c>
      <c r="C38">
        <v>1.59160000000007E-2</v>
      </c>
      <c r="D38">
        <v>1.5055000000000301E-2</v>
      </c>
      <c r="E38">
        <v>2.59850000000004E-2</v>
      </c>
      <c r="G38">
        <v>6.2862999999999197E-2</v>
      </c>
      <c r="H38">
        <v>6.2594999999999998E-2</v>
      </c>
      <c r="I38">
        <v>9.6497999999999501E-2</v>
      </c>
      <c r="K38">
        <v>3.4189999999991701E-3</v>
      </c>
      <c r="L38">
        <v>6.1279999999994698E-3</v>
      </c>
      <c r="M38">
        <v>6.1501999999999897E-2</v>
      </c>
      <c r="O38">
        <v>0.118448</v>
      </c>
      <c r="P38">
        <v>0.13127800000000001</v>
      </c>
      <c r="Q38">
        <v>0.46791000000000099</v>
      </c>
    </row>
    <row r="39" spans="2:17" x14ac:dyDescent="0.2">
      <c r="C39">
        <v>4.8075099999999997</v>
      </c>
      <c r="D39">
        <v>4.7898699999999996</v>
      </c>
      <c r="E39">
        <v>4.9234200000000001</v>
      </c>
      <c r="G39">
        <v>4.8100199999999997</v>
      </c>
      <c r="H39">
        <v>4.7909300000000004</v>
      </c>
      <c r="I39">
        <v>4.9415399999999998</v>
      </c>
      <c r="K39">
        <v>4.7385599999999997</v>
      </c>
      <c r="L39">
        <v>4.7309599999999996</v>
      </c>
      <c r="M39">
        <v>4.8652499999999996</v>
      </c>
      <c r="O39">
        <v>4.7762599999999997</v>
      </c>
      <c r="P39">
        <v>4.7637600000000004</v>
      </c>
      <c r="Q39">
        <v>4.9087300000000003</v>
      </c>
    </row>
    <row r="40" spans="2:17" x14ac:dyDescent="0.2">
      <c r="C40">
        <v>4.8047500000000003</v>
      </c>
      <c r="D40">
        <v>4.7864599999999999</v>
      </c>
      <c r="E40">
        <v>4.94428</v>
      </c>
      <c r="G40">
        <v>4.7978300000000003</v>
      </c>
      <c r="H40">
        <v>4.7808700000000002</v>
      </c>
      <c r="I40">
        <v>4.9676099999999996</v>
      </c>
      <c r="K40">
        <v>4.8059599999999998</v>
      </c>
      <c r="L40">
        <v>4.8054100000000002</v>
      </c>
      <c r="M40">
        <v>5.2133200000000004</v>
      </c>
      <c r="O40">
        <v>4.8047800000000001</v>
      </c>
      <c r="P40">
        <v>4.7938200000000002</v>
      </c>
      <c r="Q40">
        <v>5.0525099999999998</v>
      </c>
    </row>
    <row r="41" spans="2:17" x14ac:dyDescent="0.2">
      <c r="B41" t="s">
        <v>5</v>
      </c>
      <c r="C41">
        <v>-2.75999999999943E-3</v>
      </c>
      <c r="D41">
        <v>-3.4099999999996902E-3</v>
      </c>
      <c r="E41">
        <v>2.0859999999999899E-2</v>
      </c>
      <c r="G41">
        <v>-1.21899999999995E-2</v>
      </c>
      <c r="H41">
        <v>-1.0060000000000201E-2</v>
      </c>
      <c r="I41">
        <v>2.6069999999999802E-2</v>
      </c>
      <c r="K41">
        <v>6.7400000000000099E-2</v>
      </c>
      <c r="L41">
        <v>7.4450000000000599E-2</v>
      </c>
      <c r="M41">
        <v>0.34807000000000099</v>
      </c>
      <c r="O41">
        <v>2.8520000000000299E-2</v>
      </c>
      <c r="P41">
        <v>3.00600000000006E-2</v>
      </c>
      <c r="Q41">
        <v>0.14377999999999999</v>
      </c>
    </row>
    <row r="42" spans="2:17" x14ac:dyDescent="0.2">
      <c r="C42">
        <v>4.7550800000000004</v>
      </c>
      <c r="D42">
        <v>4.74057</v>
      </c>
      <c r="E42">
        <v>4.8591499999999996</v>
      </c>
      <c r="G42">
        <v>4.7050900000000002</v>
      </c>
      <c r="H42">
        <v>4.6961300000000001</v>
      </c>
      <c r="I42">
        <v>4.8684500000000002</v>
      </c>
      <c r="K42">
        <v>4.7079800000000001</v>
      </c>
      <c r="L42">
        <v>4.6975800000000003</v>
      </c>
      <c r="M42">
        <v>4.9043599999999996</v>
      </c>
      <c r="O42">
        <v>4.6875400000000003</v>
      </c>
      <c r="P42">
        <v>4.6809399999999997</v>
      </c>
      <c r="Q42">
        <v>4.80755</v>
      </c>
    </row>
    <row r="43" spans="2:17" x14ac:dyDescent="0.2">
      <c r="C43">
        <v>4.7536800000000001</v>
      </c>
      <c r="D43">
        <v>4.7389900000000003</v>
      </c>
      <c r="E43">
        <v>4.8858499999999996</v>
      </c>
      <c r="G43">
        <v>4.7932800000000002</v>
      </c>
      <c r="H43">
        <v>4.7897999999999996</v>
      </c>
      <c r="I43">
        <v>5.0255400000000003</v>
      </c>
      <c r="K43">
        <v>4.7124800000000002</v>
      </c>
      <c r="L43">
        <v>4.7055999999999996</v>
      </c>
      <c r="M43">
        <v>4.9103399999999997</v>
      </c>
      <c r="O43">
        <v>4.7096799999999996</v>
      </c>
      <c r="P43">
        <v>4.7008599999999996</v>
      </c>
      <c r="Q43">
        <v>4.8535599999999999</v>
      </c>
    </row>
    <row r="44" spans="2:17" x14ac:dyDescent="0.2">
      <c r="B44" t="s">
        <v>5</v>
      </c>
      <c r="C44">
        <v>-1.3999999999994E-3</v>
      </c>
      <c r="D44">
        <v>-1.5799999999996899E-3</v>
      </c>
      <c r="E44">
        <v>2.6699999999999901E-2</v>
      </c>
      <c r="G44">
        <v>8.8190000000000004E-2</v>
      </c>
      <c r="H44">
        <v>9.3669999999999504E-2</v>
      </c>
      <c r="I44">
        <v>0.15709000000000001</v>
      </c>
      <c r="K44">
        <v>4.5000000000001697E-3</v>
      </c>
      <c r="L44">
        <v>8.0200000000001399E-3</v>
      </c>
      <c r="M44">
        <v>5.9799999999992099E-3</v>
      </c>
      <c r="O44">
        <v>2.21399999999994E-2</v>
      </c>
      <c r="P44">
        <v>1.9920000000000802E-2</v>
      </c>
      <c r="Q44">
        <v>4.6009999999999898E-2</v>
      </c>
    </row>
    <row r="45" spans="2:17" x14ac:dyDescent="0.2">
      <c r="C45">
        <v>4.74031</v>
      </c>
      <c r="D45">
        <v>4.7272600000000002</v>
      </c>
      <c r="E45">
        <v>4.8664899999999998</v>
      </c>
      <c r="G45">
        <v>4.7892700000000001</v>
      </c>
      <c r="H45">
        <v>4.76572</v>
      </c>
      <c r="I45">
        <v>4.8986499999999999</v>
      </c>
      <c r="K45">
        <v>4.7953700000000001</v>
      </c>
      <c r="L45">
        <v>4.77494</v>
      </c>
      <c r="M45">
        <v>4.9051200000000001</v>
      </c>
      <c r="O45">
        <v>4.8210199999999999</v>
      </c>
      <c r="P45">
        <v>4.79514</v>
      </c>
      <c r="Q45">
        <v>4.96251</v>
      </c>
    </row>
    <row r="46" spans="2:17" x14ac:dyDescent="0.2">
      <c r="C46">
        <v>4.7504900000000001</v>
      </c>
      <c r="D46">
        <v>4.7377500000000001</v>
      </c>
      <c r="E46">
        <v>4.8954500000000003</v>
      </c>
      <c r="G46">
        <v>4.7808599999999997</v>
      </c>
      <c r="H46">
        <v>4.7606799999999998</v>
      </c>
      <c r="I46">
        <v>4.90212</v>
      </c>
      <c r="K46">
        <v>4.8943199999999996</v>
      </c>
      <c r="L46">
        <v>4.8837599999999997</v>
      </c>
      <c r="M46">
        <v>5.0941099999999997</v>
      </c>
      <c r="O46">
        <v>4.8151099999999998</v>
      </c>
      <c r="P46">
        <v>4.7925800000000001</v>
      </c>
      <c r="Q46">
        <v>4.9808899999999996</v>
      </c>
    </row>
    <row r="47" spans="2:17" x14ac:dyDescent="0.2">
      <c r="B47" t="s">
        <v>5</v>
      </c>
      <c r="C47">
        <v>1.01800000000001E-2</v>
      </c>
      <c r="D47">
        <v>1.04899999999999E-2</v>
      </c>
      <c r="E47">
        <v>2.8960000000000499E-2</v>
      </c>
      <c r="G47">
        <v>-8.4100000000004692E-3</v>
      </c>
      <c r="H47">
        <v>-5.0400000000001598E-3</v>
      </c>
      <c r="I47">
        <v>3.4700000000000798E-3</v>
      </c>
      <c r="K47">
        <v>9.8950000000000302E-2</v>
      </c>
      <c r="L47">
        <v>0.10882</v>
      </c>
      <c r="M47">
        <v>0.18898999999999999</v>
      </c>
      <c r="O47">
        <v>-5.9100000000000801E-3</v>
      </c>
      <c r="P47">
        <v>-2.5599999999999E-3</v>
      </c>
      <c r="Q47">
        <v>1.83800000000005E-2</v>
      </c>
    </row>
    <row r="48" spans="2:17" x14ac:dyDescent="0.2">
      <c r="C48">
        <v>4.7676600000000002</v>
      </c>
      <c r="D48">
        <v>4.7499700000000002</v>
      </c>
      <c r="E48">
        <v>4.9066599999999996</v>
      </c>
      <c r="G48">
        <v>4.6548299999999996</v>
      </c>
      <c r="H48">
        <v>4.6436000000000002</v>
      </c>
      <c r="I48">
        <v>4.7134099999999997</v>
      </c>
      <c r="K48">
        <v>4.7906500000000003</v>
      </c>
      <c r="L48">
        <v>4.7740299999999998</v>
      </c>
      <c r="M48">
        <v>4.9497</v>
      </c>
      <c r="O48">
        <v>4.8035300000000003</v>
      </c>
      <c r="P48">
        <v>4.7816400000000003</v>
      </c>
      <c r="Q48">
        <v>4.9222000000000001</v>
      </c>
    </row>
    <row r="49" spans="2:17" x14ac:dyDescent="0.2">
      <c r="C49">
        <v>4.75732</v>
      </c>
      <c r="D49">
        <v>4.7435600000000004</v>
      </c>
      <c r="E49">
        <v>4.9547100000000004</v>
      </c>
      <c r="G49">
        <v>4.6672599999999997</v>
      </c>
      <c r="H49">
        <v>4.6554399999999996</v>
      </c>
      <c r="I49">
        <v>4.7556599999999998</v>
      </c>
      <c r="K49">
        <v>4.8167900000000001</v>
      </c>
      <c r="L49">
        <v>4.8056599999999996</v>
      </c>
      <c r="M49">
        <v>5.1513400000000003</v>
      </c>
      <c r="O49">
        <v>4.9678599999999999</v>
      </c>
      <c r="P49">
        <v>4.9538700000000002</v>
      </c>
      <c r="Q49">
        <v>5.2030399999999997</v>
      </c>
    </row>
    <row r="50" spans="2:17" x14ac:dyDescent="0.2">
      <c r="B50" t="s">
        <v>5</v>
      </c>
      <c r="C50">
        <v>-1.03400000000002E-2</v>
      </c>
      <c r="D50">
        <v>-6.4099999999998004E-3</v>
      </c>
      <c r="E50">
        <v>4.8049999999999898E-2</v>
      </c>
      <c r="G50">
        <v>1.2429999999999299E-2</v>
      </c>
      <c r="H50">
        <v>1.18400000000003E-2</v>
      </c>
      <c r="I50">
        <v>4.22500000000001E-2</v>
      </c>
      <c r="K50">
        <v>2.6139999999999799E-2</v>
      </c>
      <c r="L50">
        <v>3.1629999999999797E-2</v>
      </c>
      <c r="M50">
        <v>0.20164000000000001</v>
      </c>
      <c r="O50">
        <v>0.16433</v>
      </c>
      <c r="P50">
        <v>0.17222999999999999</v>
      </c>
      <c r="Q50">
        <v>0.28083999999999998</v>
      </c>
    </row>
    <row r="51" spans="2:17" x14ac:dyDescent="0.2">
      <c r="C51">
        <v>4.79216</v>
      </c>
      <c r="D51">
        <v>4.76999</v>
      </c>
      <c r="E51">
        <v>4.9257099999999996</v>
      </c>
      <c r="G51">
        <v>4.8024399999999998</v>
      </c>
      <c r="H51">
        <v>4.7794699999999999</v>
      </c>
      <c r="I51">
        <v>4.9223400000000002</v>
      </c>
      <c r="K51">
        <v>4.8074700000000004</v>
      </c>
      <c r="L51">
        <v>4.7869700000000002</v>
      </c>
      <c r="M51">
        <v>4.9047499999999999</v>
      </c>
      <c r="O51">
        <v>4.8141699999999998</v>
      </c>
      <c r="P51">
        <v>4.7927499999999998</v>
      </c>
      <c r="Q51">
        <v>4.9657600000000004</v>
      </c>
    </row>
    <row r="52" spans="2:17" x14ac:dyDescent="0.2">
      <c r="C52">
        <v>4.7956000000000003</v>
      </c>
      <c r="D52">
        <v>4.7706200000000001</v>
      </c>
      <c r="E52">
        <v>4.9221500000000002</v>
      </c>
      <c r="G52">
        <v>4.8342400000000003</v>
      </c>
      <c r="H52">
        <v>4.8142199999999997</v>
      </c>
      <c r="I52">
        <v>4.9806299999999997</v>
      </c>
      <c r="K52">
        <v>4.8114999999999997</v>
      </c>
      <c r="L52">
        <v>4.8056999999999999</v>
      </c>
      <c r="M52">
        <v>5.2669100000000002</v>
      </c>
      <c r="O52">
        <v>4.9500900000000003</v>
      </c>
      <c r="P52">
        <v>4.9333900000000002</v>
      </c>
      <c r="Q52">
        <v>5.2280699999999998</v>
      </c>
    </row>
    <row r="53" spans="2:17" x14ac:dyDescent="0.2">
      <c r="B53" t="s">
        <v>5</v>
      </c>
      <c r="C53">
        <v>3.4400000000003299E-3</v>
      </c>
      <c r="D53">
        <v>6.3000000000013002E-4</v>
      </c>
      <c r="E53">
        <v>-3.5600000000002301E-3</v>
      </c>
      <c r="G53">
        <v>3.1800000000000501E-2</v>
      </c>
      <c r="H53">
        <v>3.4749999999999802E-2</v>
      </c>
      <c r="I53">
        <v>5.8289999999999502E-2</v>
      </c>
      <c r="K53">
        <v>4.0299999999993102E-3</v>
      </c>
      <c r="L53">
        <v>1.8729999999999698E-2</v>
      </c>
      <c r="M53">
        <v>0.36215999999999998</v>
      </c>
      <c r="O53">
        <v>0.13592000000000001</v>
      </c>
      <c r="P53">
        <v>0.14063999999999999</v>
      </c>
      <c r="Q53">
        <v>0.26230999999999999</v>
      </c>
    </row>
    <row r="54" spans="2:17" x14ac:dyDescent="0.2">
      <c r="C54">
        <v>4.7017100000000003</v>
      </c>
      <c r="D54">
        <v>4.6851399999999996</v>
      </c>
      <c r="E54">
        <v>4.7932899999999998</v>
      </c>
      <c r="G54">
        <v>4.7673899999999998</v>
      </c>
      <c r="H54">
        <v>4.7393999999999998</v>
      </c>
      <c r="I54">
        <v>4.8732199999999999</v>
      </c>
      <c r="K54">
        <v>4.8054399999999999</v>
      </c>
      <c r="L54">
        <v>4.7858200000000002</v>
      </c>
      <c r="M54">
        <v>4.9347099999999999</v>
      </c>
      <c r="O54">
        <v>4.6496599999999999</v>
      </c>
      <c r="P54">
        <v>4.6344599999999998</v>
      </c>
      <c r="Q54">
        <v>4.7713599999999996</v>
      </c>
    </row>
    <row r="55" spans="2:17" x14ac:dyDescent="0.2">
      <c r="C55">
        <v>4.7189399999999999</v>
      </c>
      <c r="D55">
        <v>4.7054600000000004</v>
      </c>
      <c r="E55">
        <v>4.8440700000000003</v>
      </c>
      <c r="G55">
        <v>4.78878</v>
      </c>
      <c r="H55">
        <v>4.7605899999999997</v>
      </c>
      <c r="I55">
        <v>5.0085499999999996</v>
      </c>
      <c r="K55">
        <v>4.9420700000000002</v>
      </c>
      <c r="L55">
        <v>4.92821</v>
      </c>
      <c r="M55">
        <v>5.3470899999999997</v>
      </c>
      <c r="O55">
        <v>4.64377</v>
      </c>
      <c r="P55">
        <v>4.6294199999999996</v>
      </c>
      <c r="Q55">
        <v>4.7974500000000004</v>
      </c>
    </row>
    <row r="56" spans="2:17" x14ac:dyDescent="0.2">
      <c r="B56" t="s">
        <v>5</v>
      </c>
      <c r="C56">
        <v>1.72299999999996E-2</v>
      </c>
      <c r="D56">
        <v>2.0320000000000799E-2</v>
      </c>
      <c r="E56">
        <v>5.0780000000000498E-2</v>
      </c>
      <c r="G56">
        <v>2.1390000000000201E-2</v>
      </c>
      <c r="H56">
        <v>2.1189999999999799E-2</v>
      </c>
      <c r="I56">
        <v>0.13533000000000001</v>
      </c>
      <c r="K56">
        <v>0.13663</v>
      </c>
      <c r="L56">
        <v>0.14238999999999999</v>
      </c>
      <c r="M56">
        <v>0.41238000000000002</v>
      </c>
      <c r="O56">
        <v>-5.88999999999995E-3</v>
      </c>
      <c r="P56">
        <v>-5.0400000000001598E-3</v>
      </c>
      <c r="Q56">
        <v>2.6089999999999901E-2</v>
      </c>
    </row>
    <row r="57" spans="2:17" x14ac:dyDescent="0.2">
      <c r="C57">
        <v>4.7045599999999999</v>
      </c>
      <c r="D57">
        <v>4.6880300000000004</v>
      </c>
      <c r="E57">
        <v>4.8092699999999997</v>
      </c>
      <c r="G57">
        <v>4.6415199999999999</v>
      </c>
      <c r="H57">
        <v>4.6354300000000004</v>
      </c>
      <c r="I57">
        <v>4.7660799999999997</v>
      </c>
      <c r="K57">
        <v>4.7330100000000002</v>
      </c>
      <c r="L57">
        <v>4.7158499999999997</v>
      </c>
      <c r="M57">
        <v>4.8759199999999998</v>
      </c>
      <c r="O57">
        <v>4.7074299999999996</v>
      </c>
      <c r="P57">
        <v>4.6928900000000002</v>
      </c>
      <c r="Q57">
        <v>4.8251299999999997</v>
      </c>
    </row>
    <row r="58" spans="2:17" x14ac:dyDescent="0.2">
      <c r="C58">
        <v>4.7241600000000004</v>
      </c>
      <c r="D58">
        <v>4.71061</v>
      </c>
      <c r="E58">
        <v>4.83223</v>
      </c>
      <c r="G58">
        <v>4.65585</v>
      </c>
      <c r="H58">
        <v>4.6488699999999996</v>
      </c>
      <c r="I58">
        <v>4.7950299999999997</v>
      </c>
      <c r="K58">
        <v>4.7690000000000001</v>
      </c>
      <c r="L58">
        <v>4.7691999999999997</v>
      </c>
      <c r="M58">
        <v>5.2013400000000001</v>
      </c>
      <c r="O58">
        <v>4.7814500000000004</v>
      </c>
      <c r="P58">
        <v>4.7679799999999997</v>
      </c>
      <c r="Q58">
        <v>4.9950700000000001</v>
      </c>
    </row>
    <row r="59" spans="2:17" x14ac:dyDescent="0.2">
      <c r="B59" t="s">
        <v>5</v>
      </c>
      <c r="C59">
        <v>1.9600000000000499E-2</v>
      </c>
      <c r="D59">
        <v>2.25799999999996E-2</v>
      </c>
      <c r="E59">
        <v>2.29600000000003E-2</v>
      </c>
      <c r="G59">
        <v>1.43300000000002E-2</v>
      </c>
      <c r="H59">
        <v>1.3439999999999201E-2</v>
      </c>
      <c r="I59">
        <v>2.895E-2</v>
      </c>
      <c r="K59">
        <v>3.5990000000000001E-2</v>
      </c>
      <c r="L59">
        <v>5.3350000000000002E-2</v>
      </c>
      <c r="M59">
        <v>0.32541999999999999</v>
      </c>
      <c r="O59">
        <v>7.40199999999991E-2</v>
      </c>
      <c r="P59">
        <v>7.5089999999999393E-2</v>
      </c>
      <c r="Q59">
        <v>0.16994000000000001</v>
      </c>
    </row>
    <row r="60" spans="2:17" x14ac:dyDescent="0.2">
      <c r="C60">
        <v>4.7675400000000003</v>
      </c>
      <c r="D60">
        <v>4.7459199999999999</v>
      </c>
      <c r="E60">
        <v>4.9039700000000002</v>
      </c>
      <c r="G60">
        <v>4.7833699999999997</v>
      </c>
      <c r="H60">
        <v>4.7671799999999998</v>
      </c>
      <c r="I60">
        <v>4.8756899999999996</v>
      </c>
      <c r="K60">
        <v>4.7994199999999996</v>
      </c>
      <c r="L60">
        <v>4.7909899999999999</v>
      </c>
      <c r="M60">
        <v>4.9256200000000003</v>
      </c>
      <c r="O60">
        <v>4.81142</v>
      </c>
      <c r="P60">
        <v>4.7871100000000002</v>
      </c>
      <c r="Q60">
        <v>4.8815</v>
      </c>
    </row>
    <row r="61" spans="2:17" x14ac:dyDescent="0.2">
      <c r="C61">
        <v>4.7710999999999997</v>
      </c>
      <c r="D61">
        <v>4.7497199999999999</v>
      </c>
      <c r="E61">
        <v>4.9436299999999997</v>
      </c>
      <c r="G61">
        <v>4.8363199999999997</v>
      </c>
      <c r="H61">
        <v>4.8219599999999998</v>
      </c>
      <c r="I61">
        <v>5.0587799999999996</v>
      </c>
      <c r="K61">
        <v>4.8319299999999998</v>
      </c>
      <c r="L61">
        <v>4.8239799999999997</v>
      </c>
      <c r="M61">
        <v>4.9956199999999997</v>
      </c>
      <c r="O61">
        <v>4.9364499999999998</v>
      </c>
      <c r="P61">
        <v>4.923</v>
      </c>
      <c r="Q61">
        <v>5.0944399999999996</v>
      </c>
    </row>
    <row r="62" spans="2:17" x14ac:dyDescent="0.2">
      <c r="B62" t="s">
        <v>5</v>
      </c>
      <c r="C62">
        <v>3.5599999999993402E-3</v>
      </c>
      <c r="D62">
        <v>3.8000000000000299E-3</v>
      </c>
      <c r="E62">
        <v>3.9659999999999598E-2</v>
      </c>
      <c r="G62">
        <v>5.2950000000000101E-2</v>
      </c>
      <c r="H62">
        <v>5.4780000000000099E-2</v>
      </c>
      <c r="I62">
        <v>0.18309</v>
      </c>
      <c r="K62">
        <v>3.2510000000000303E-2</v>
      </c>
      <c r="L62">
        <v>3.2989999999999901E-2</v>
      </c>
      <c r="M62">
        <v>6.9999999999999396E-2</v>
      </c>
      <c r="O62">
        <v>0.12503</v>
      </c>
      <c r="P62">
        <v>0.13589000000000001</v>
      </c>
      <c r="Q62">
        <v>0.21293999999999999</v>
      </c>
    </row>
    <row r="63" spans="2:17" x14ac:dyDescent="0.2">
      <c r="C63">
        <v>4.8468799999999996</v>
      </c>
      <c r="D63">
        <v>4.8285299999999998</v>
      </c>
      <c r="E63">
        <v>5.0292500000000002</v>
      </c>
      <c r="G63">
        <v>4.8220799999999997</v>
      </c>
      <c r="H63">
        <v>4.7976700000000001</v>
      </c>
      <c r="I63">
        <v>4.9640700000000004</v>
      </c>
      <c r="K63">
        <v>4.75739</v>
      </c>
      <c r="L63">
        <v>4.7427299999999999</v>
      </c>
      <c r="M63">
        <v>4.8398000000000003</v>
      </c>
      <c r="O63">
        <v>4.7428100000000004</v>
      </c>
      <c r="P63">
        <v>4.7397099999999996</v>
      </c>
      <c r="Q63">
        <v>4.9743000000000004</v>
      </c>
    </row>
    <row r="64" spans="2:17" x14ac:dyDescent="0.2">
      <c r="C64">
        <v>4.8569500000000003</v>
      </c>
      <c r="D64">
        <v>4.8402000000000003</v>
      </c>
      <c r="E64">
        <v>5.0512300000000003</v>
      </c>
      <c r="G64">
        <v>4.8722500000000002</v>
      </c>
      <c r="H64">
        <v>4.8527800000000001</v>
      </c>
      <c r="I64">
        <v>5.1259100000000002</v>
      </c>
      <c r="K64">
        <v>4.8931800000000001</v>
      </c>
      <c r="L64">
        <v>4.8830999999999998</v>
      </c>
      <c r="M64">
        <v>5.0365900000000003</v>
      </c>
      <c r="O64">
        <v>4.8111800000000002</v>
      </c>
      <c r="P64">
        <v>4.8085100000000001</v>
      </c>
      <c r="Q64">
        <v>5.0728</v>
      </c>
    </row>
    <row r="65" spans="1:25" x14ac:dyDescent="0.2">
      <c r="B65" t="s">
        <v>5</v>
      </c>
      <c r="C65">
        <v>1.00700000000007E-2</v>
      </c>
      <c r="D65">
        <v>1.1670000000000499E-2</v>
      </c>
      <c r="E65">
        <v>2.19800000000001E-2</v>
      </c>
      <c r="G65">
        <v>5.0170000000000499E-2</v>
      </c>
      <c r="H65">
        <v>5.5109999999999999E-2</v>
      </c>
      <c r="I65">
        <v>0.16184000000000101</v>
      </c>
      <c r="K65">
        <v>0.13578999999999999</v>
      </c>
      <c r="L65">
        <v>0.14036999999999999</v>
      </c>
      <c r="M65">
        <v>0.19678999999999999</v>
      </c>
      <c r="O65">
        <v>6.8369999999999806E-2</v>
      </c>
      <c r="P65">
        <v>6.8800000000000403E-2</v>
      </c>
      <c r="Q65">
        <v>9.8499999999999602E-2</v>
      </c>
    </row>
    <row r="66" spans="1:25" x14ac:dyDescent="0.2">
      <c r="C66">
        <v>4.7000500000000001</v>
      </c>
      <c r="D66">
        <v>4.6834100000000003</v>
      </c>
      <c r="E66">
        <v>4.8263699999999998</v>
      </c>
      <c r="G66">
        <v>4.6551099999999996</v>
      </c>
      <c r="H66">
        <v>4.6477599999999999</v>
      </c>
      <c r="I66">
        <v>4.7509699999999997</v>
      </c>
      <c r="K66">
        <v>4.7882600000000002</v>
      </c>
      <c r="L66">
        <v>4.7670700000000004</v>
      </c>
      <c r="M66">
        <v>4.9184299999999999</v>
      </c>
      <c r="O66">
        <v>4.8101900000000004</v>
      </c>
      <c r="P66">
        <v>4.7843999999999998</v>
      </c>
      <c r="Q66">
        <v>4.9464600000000001</v>
      </c>
    </row>
    <row r="67" spans="1:25" x14ac:dyDescent="0.2">
      <c r="C67">
        <v>4.69557</v>
      </c>
      <c r="D67">
        <v>4.6810799999999997</v>
      </c>
      <c r="E67">
        <v>4.8190400000000002</v>
      </c>
      <c r="G67">
        <v>4.6797700000000004</v>
      </c>
      <c r="H67">
        <v>4.6720300000000003</v>
      </c>
      <c r="I67">
        <v>4.7999599999999996</v>
      </c>
      <c r="K67">
        <v>4.7777500000000002</v>
      </c>
      <c r="L67">
        <v>4.7563700000000004</v>
      </c>
      <c r="M67">
        <v>4.9164500000000002</v>
      </c>
      <c r="O67">
        <v>4.96915</v>
      </c>
      <c r="P67">
        <v>4.9396100000000001</v>
      </c>
      <c r="Q67">
        <v>5.5159200000000004</v>
      </c>
    </row>
    <row r="68" spans="1:25" x14ac:dyDescent="0.2">
      <c r="B68" t="s">
        <v>5</v>
      </c>
      <c r="C68">
        <v>-4.4800000000000404E-3</v>
      </c>
      <c r="D68">
        <v>-2.3300000000006098E-3</v>
      </c>
      <c r="E68">
        <v>-7.3299999999996103E-3</v>
      </c>
      <c r="G68">
        <v>2.4659999999999901E-2</v>
      </c>
      <c r="H68">
        <v>2.42700000000005E-2</v>
      </c>
      <c r="I68">
        <v>4.8990000000000797E-2</v>
      </c>
      <c r="K68">
        <v>-1.051E-2</v>
      </c>
      <c r="L68">
        <v>-1.0699999999999901E-2</v>
      </c>
      <c r="M68">
        <v>-1.97999999999965E-3</v>
      </c>
      <c r="O68">
        <v>0.15895999999999999</v>
      </c>
      <c r="P68">
        <v>0.15520999999999999</v>
      </c>
      <c r="Q68">
        <v>0.56945999999999997</v>
      </c>
    </row>
    <row r="69" spans="1:25" x14ac:dyDescent="0.2">
      <c r="B69" t="s">
        <v>6</v>
      </c>
      <c r="C69" t="s">
        <v>7</v>
      </c>
      <c r="D69" t="s">
        <v>7</v>
      </c>
      <c r="E69" t="s">
        <v>7</v>
      </c>
      <c r="F69" t="s">
        <v>6</v>
      </c>
      <c r="G69" t="s">
        <v>7</v>
      </c>
      <c r="H69" t="s">
        <v>7</v>
      </c>
      <c r="I69" t="s">
        <v>7</v>
      </c>
      <c r="J69" t="s">
        <v>6</v>
      </c>
      <c r="K69" t="s">
        <v>7</v>
      </c>
      <c r="L69" t="s">
        <v>7</v>
      </c>
      <c r="M69" t="s">
        <v>7</v>
      </c>
      <c r="N69" t="s">
        <v>6</v>
      </c>
      <c r="O69" t="s">
        <v>7</v>
      </c>
      <c r="P69" t="s">
        <v>7</v>
      </c>
      <c r="Q69" t="s">
        <v>7</v>
      </c>
    </row>
    <row r="70" spans="1:25" x14ac:dyDescent="0.2">
      <c r="B70">
        <v>25.5</v>
      </c>
      <c r="C70">
        <f>AVERAGE(C17,C14,C11,C20,C23,C26,C29,C32,C35,C38,C41,C44,C47,C50,C53,C56,C59,C62,C65,C68)</f>
        <v>6.3232000000001511E-3</v>
      </c>
      <c r="D70">
        <f t="shared" ref="D70:E70" si="0">AVERAGE(D17,D14,D11,D20,D23,D26,D29,D32,D35,D38,D41,D44,D47,D50,D53,D56,D59,D62,D65,D68)</f>
        <v>7.4582500000000915E-3</v>
      </c>
      <c r="E70">
        <f t="shared" si="0"/>
        <v>3.2936850000000108E-2</v>
      </c>
      <c r="F70">
        <v>25.5</v>
      </c>
      <c r="G70">
        <f>AVERAGE(G17,G14,G11,G20,G23,G26,G29,G32,G35,G38,G41,G44,G47,G50,G53,G56,G59,G62,G65,G68)</f>
        <v>4.0279950000000043E-2</v>
      </c>
      <c r="H70">
        <f t="shared" ref="H70:I70" si="1">AVERAGE(H17,H14,H11,H20,H23,H26,H29,H32,H35,H38,H41,H44,H47,H50,H53,H56,H59,H62,H65,H68)</f>
        <v>4.198984999999985E-2</v>
      </c>
      <c r="I70">
        <f t="shared" si="1"/>
        <v>0.11031300000000008</v>
      </c>
      <c r="J70">
        <v>25.5</v>
      </c>
      <c r="K70">
        <f>AVERAGE(K17,K14,K11,K20,K23,K26,K29,K32,K35,K38,K41,K44,K47,K50,K53,K56,K59,K62,K65,K68)</f>
        <v>4.2752149999999836E-2</v>
      </c>
      <c r="L70">
        <f t="shared" ref="L70:M70" si="2">AVERAGE(L17,L14,L11,L20,L23,L26,L29,L32,L35,L38,L41,L44,L47,L50,L53,L56,L59,L62,L65,L68)</f>
        <v>4.7921599999999932E-2</v>
      </c>
      <c r="M70">
        <f t="shared" si="2"/>
        <v>0.1584240499999999</v>
      </c>
      <c r="N70">
        <v>25.5</v>
      </c>
      <c r="O70">
        <f>AVERAGE(O17,O14,O11,O20,O23,O26,O29,O32,O35,O38,O41,O44,O47,O50,O53,O56,O59,O62,O65,O68)</f>
        <v>0.10278290000000001</v>
      </c>
      <c r="P70">
        <f t="shared" ref="P70:Q70" si="3">AVERAGE(P17,P14,P11,P20,P23,P26,P29,P32,P35,P38,P41,P44,P47,P50,P53,P56,P59,P62,P65,P68)</f>
        <v>0.10907480000000011</v>
      </c>
      <c r="Q70">
        <f t="shared" si="3"/>
        <v>0.3094787</v>
      </c>
    </row>
    <row r="71" spans="1:25" x14ac:dyDescent="0.2">
      <c r="A71" t="s">
        <v>33</v>
      </c>
      <c r="C71">
        <f>STDEV(C17,C14,C11,C20,C23,C26,C29,C32,C35,C38,C41,C44,C47,C50,C53,C56,C59,C62,C65,C68)/SQRT(COUNT(C17,C14,C11,C20,C23,C26,C29,C32,C35,C38,C41,C44,C47,C50,C53,C56,C59,C62,C65,C68))</f>
        <v>2.3468828952912489E-3</v>
      </c>
      <c r="D71">
        <f t="shared" ref="D71:E71" si="4">STDEV(D17,D14,D11,D20,D23,D26,D29,D32,D35,D38,D41,D44,D47,D50,D53,D56,D59,D62,D65,D68)/SQRT(COUNT(D17,D14,D11,D20,D23,D26,D29,D32,D35,D38,D41,D44,D47,D50,D53,D56,D59,D62,D65,D68))</f>
        <v>2.430077114733733E-3</v>
      </c>
      <c r="E71">
        <f t="shared" si="4"/>
        <v>5.2845825056802844E-3</v>
      </c>
      <c r="G71">
        <f>STDEV(G17,G14,G11,G20,G23,G26,G29,G32,G35,G38,G41,G44,G47,G50,G53,G56,G59,G62,G65,G68)/SQRT(COUNT(G17,G14,G11,G20,G23,G26,G29,G32,G35,G38,G41,G44,G47,G50,G53,G56,G59,G62,G65,G68))</f>
        <v>6.789371767881025E-3</v>
      </c>
      <c r="H71">
        <f t="shared" ref="H71:I71" si="5">STDEV(H17,H14,H11,H20,H23,H26,H29,H32,H35,H38,H41,H44,H47,H50,H53,H56,H59,H62,H65,H68)/SQRT(COUNT(H17,H14,H11,H20,H23,H26,H29,H32,H35,H38,H41,H44,H47,H50,H53,H56,H59,H62,H65,H68))</f>
        <v>7.0739749818296855E-3</v>
      </c>
      <c r="I71">
        <f t="shared" si="5"/>
        <v>1.5386888901884886E-2</v>
      </c>
      <c r="K71">
        <f>STDEV(K17,K14,K11,K20,K23,K26,K29,K32,K35,K38,K41,K44,K47,K50,K53,K56,K59,K62,K65,K68)/SQRT(COUNT(K17,K14,K11,K20,K23,K26,K29,K32,K35,K38,K41,K44,K47,K50,K53,K56,K59,K62,K65,K68))</f>
        <v>1.1156219288685459E-2</v>
      </c>
      <c r="L71">
        <f t="shared" ref="L71:M71" si="6">STDEV(L17,L14,L11,L20,L23,L26,L29,L32,L35,L38,L41,L44,L47,L50,L53,L56,L59,L62,L65,L68)/SQRT(COUNT(L17,L14,L11,L20,L23,L26,L29,L32,L35,L38,L41,L44,L47,L50,L53,L56,L59,L62,L65,L68))</f>
        <v>1.1383673997024274E-2</v>
      </c>
      <c r="M71">
        <f t="shared" si="6"/>
        <v>2.9329396060004485E-2</v>
      </c>
      <c r="O71">
        <f>STDEV(O17,O14,O11,O20,O23,O26,O29,O32,O35,O38,O41,O44,O47,O50,O53,O56,O59,O62,O65,O68)/SQRT(COUNT(O17,O14,O11,O20,O23,O26,O29,O32,O35,O38,O41,O44,O47,O50,O53,O56,O59,O62,O65,O68))</f>
        <v>1.5060019501612475E-2</v>
      </c>
      <c r="P71">
        <f t="shared" ref="P71:Q71" si="7">STDEV(P17,P14,P11,P20,P23,P26,P29,P32,P35,P38,P41,P44,P47,P50,P53,P56,P59,P62,P65,P68)/SQRT(COUNT(P17,P14,P11,P20,P23,P26,P29,P32,P35,P38,P41,P44,P47,P50,P53,P56,P59,P62,P65,P68))</f>
        <v>1.5440154812013598E-2</v>
      </c>
      <c r="Q71">
        <f t="shared" si="7"/>
        <v>4.6054796530706106E-2</v>
      </c>
    </row>
    <row r="73" spans="1:25" x14ac:dyDescent="0.2">
      <c r="B73" t="s">
        <v>8</v>
      </c>
      <c r="C73">
        <f>C70/25.5/(10^-12)*(10^-20)</f>
        <v>2.479686274509863E-12</v>
      </c>
      <c r="D73">
        <f>D70/25.5/(10^-12)*(10^-20)</f>
        <v>2.9248039215686634E-12</v>
      </c>
      <c r="E73">
        <f>E70/25.5/(10^-12)*(10^-20)</f>
        <v>1.2916411764705924E-11</v>
      </c>
      <c r="F73" t="s">
        <v>8</v>
      </c>
      <c r="G73">
        <f>G70/25.5/(10^-12)*(10^-20)</f>
        <v>1.579605882352943E-11</v>
      </c>
      <c r="H73">
        <f>H70/25.5/(10^-12)*(10^-20)</f>
        <v>1.6466607843137193E-11</v>
      </c>
      <c r="I73">
        <f>I70/25.5/(10^-12)*(10^-20)</f>
        <v>4.3260000000000033E-11</v>
      </c>
      <c r="J73" t="s">
        <v>8</v>
      </c>
      <c r="K73">
        <f>K70/25.5/(10^-12)*(10^-20)</f>
        <v>1.6765549019607777E-11</v>
      </c>
      <c r="L73">
        <f>L70/25.5/(10^-12)*(10^-20)</f>
        <v>1.8792784313725462E-11</v>
      </c>
      <c r="M73">
        <f>M70/25.5/(10^-12)*(10^-20)</f>
        <v>6.2127078431372508E-11</v>
      </c>
      <c r="N73" t="s">
        <v>8</v>
      </c>
      <c r="O73">
        <f>O70/25.5/(10^-12)*(10^-20)</f>
        <v>4.0307019607843145E-11</v>
      </c>
      <c r="P73">
        <f>P70/25.5/(10^-12)*(10^-20)</f>
        <v>4.2774431372549059E-11</v>
      </c>
      <c r="Q73">
        <f>Q70/25.5/(10^-12)*(10^-20)</f>
        <v>1.2136419607843138E-10</v>
      </c>
    </row>
    <row r="76" spans="1:25" x14ac:dyDescent="0.2">
      <c r="B76" t="s">
        <v>14</v>
      </c>
      <c r="F76" t="s">
        <v>24</v>
      </c>
      <c r="J76" t="s">
        <v>25</v>
      </c>
      <c r="N76" t="s">
        <v>26</v>
      </c>
      <c r="R76" t="s">
        <v>70</v>
      </c>
      <c r="V76" t="s">
        <v>71</v>
      </c>
    </row>
    <row r="77" spans="1:25" x14ac:dyDescent="0.2">
      <c r="C77" t="s">
        <v>2</v>
      </c>
      <c r="D77" t="s">
        <v>3</v>
      </c>
      <c r="E77" t="s">
        <v>4</v>
      </c>
    </row>
    <row r="78" spans="1:25" x14ac:dyDescent="0.2">
      <c r="C78">
        <v>4.7524670000000002</v>
      </c>
      <c r="D78">
        <v>4.7424400000000002</v>
      </c>
      <c r="E78">
        <v>4.884843</v>
      </c>
      <c r="G78">
        <v>4.7872209999999997</v>
      </c>
      <c r="H78">
        <v>4.7750079999999997</v>
      </c>
      <c r="I78">
        <v>4.894679</v>
      </c>
      <c r="K78">
        <v>4.7702150000000003</v>
      </c>
      <c r="L78">
        <v>4.7639250000000004</v>
      </c>
      <c r="M78">
        <v>4.9197160000000002</v>
      </c>
      <c r="O78">
        <v>4.6686810000000003</v>
      </c>
      <c r="P78">
        <v>4.6534380000000004</v>
      </c>
      <c r="Q78">
        <v>4.7582259999999996</v>
      </c>
      <c r="S78">
        <v>4.8362499999999997</v>
      </c>
      <c r="T78">
        <v>4.8059399999999997</v>
      </c>
      <c r="U78">
        <v>5.0034000000000001</v>
      </c>
      <c r="W78">
        <v>4.7450400000000004</v>
      </c>
      <c r="X78">
        <v>4.7352999999999996</v>
      </c>
      <c r="Y78">
        <v>4.9531700000000001</v>
      </c>
    </row>
    <row r="79" spans="1:25" x14ac:dyDescent="0.2">
      <c r="C79">
        <v>4.986307</v>
      </c>
      <c r="D79">
        <v>4.9895680000000002</v>
      </c>
      <c r="E79">
        <v>5.4294690000000001</v>
      </c>
      <c r="G79">
        <v>5.0734170000000001</v>
      </c>
      <c r="H79">
        <v>5.0845739999999999</v>
      </c>
      <c r="I79">
        <v>5.6343899999999998</v>
      </c>
      <c r="K79">
        <v>4.7627759999999997</v>
      </c>
      <c r="L79">
        <v>4.7612880000000004</v>
      </c>
      <c r="M79">
        <v>4.939724</v>
      </c>
      <c r="O79">
        <v>5.0718379999999996</v>
      </c>
      <c r="P79">
        <v>5.062335</v>
      </c>
      <c r="Q79">
        <v>5.5998530000000004</v>
      </c>
      <c r="S79">
        <v>5.2182700000000004</v>
      </c>
      <c r="T79">
        <v>5.2226600000000003</v>
      </c>
      <c r="U79">
        <v>6.7475899999999998</v>
      </c>
      <c r="W79">
        <v>4.9242299999999997</v>
      </c>
      <c r="X79">
        <v>4.91</v>
      </c>
      <c r="Y79">
        <v>5.35276</v>
      </c>
    </row>
    <row r="80" spans="1:25" x14ac:dyDescent="0.2">
      <c r="B80" t="s">
        <v>5</v>
      </c>
      <c r="C80">
        <v>0.23383999999999999</v>
      </c>
      <c r="D80">
        <v>0.24712799999999999</v>
      </c>
      <c r="E80">
        <v>0.54462600000000005</v>
      </c>
      <c r="G80">
        <v>0.28619600000000001</v>
      </c>
      <c r="H80">
        <v>0.30956600000000001</v>
      </c>
      <c r="I80">
        <v>0.73971100000000001</v>
      </c>
      <c r="K80">
        <v>-7.4390000000006404E-3</v>
      </c>
      <c r="L80">
        <v>-2.637E-3</v>
      </c>
      <c r="M80">
        <v>2.00079999999998E-2</v>
      </c>
      <c r="O80">
        <v>0.40315699999999899</v>
      </c>
      <c r="P80">
        <v>0.40889700000000101</v>
      </c>
      <c r="Q80">
        <v>0.84162700000000001</v>
      </c>
      <c r="S80">
        <v>0.38202000000000103</v>
      </c>
      <c r="T80">
        <v>0.41672000000000098</v>
      </c>
      <c r="U80">
        <v>1.7441899999999999</v>
      </c>
      <c r="W80">
        <v>0.17918999999999899</v>
      </c>
      <c r="X80">
        <v>0.17470000000000099</v>
      </c>
      <c r="Y80">
        <v>0.39959</v>
      </c>
    </row>
    <row r="81" spans="2:25" x14ac:dyDescent="0.2">
      <c r="C81">
        <v>4.6941889999999997</v>
      </c>
      <c r="D81">
        <v>4.6899259999999998</v>
      </c>
      <c r="E81">
        <v>4.8493709999999997</v>
      </c>
      <c r="G81">
        <v>4.8093690000000002</v>
      </c>
      <c r="H81">
        <v>4.8028060000000004</v>
      </c>
      <c r="I81">
        <v>4.9215419999999996</v>
      </c>
      <c r="K81">
        <v>4.7706759999999999</v>
      </c>
      <c r="L81">
        <v>4.7667700000000002</v>
      </c>
      <c r="M81">
        <v>4.8504949999999996</v>
      </c>
      <c r="O81">
        <v>4.8460830000000001</v>
      </c>
      <c r="P81">
        <v>4.84293</v>
      </c>
      <c r="Q81">
        <v>4.9787540000000003</v>
      </c>
      <c r="S81">
        <v>4.7273800000000001</v>
      </c>
      <c r="T81">
        <v>4.7110399999999997</v>
      </c>
      <c r="U81">
        <v>4.8171099999999996</v>
      </c>
      <c r="W81">
        <v>4.7544399999999998</v>
      </c>
      <c r="X81">
        <v>4.7375100000000003</v>
      </c>
      <c r="Y81">
        <v>4.9091500000000003</v>
      </c>
    </row>
    <row r="82" spans="2:25" x14ac:dyDescent="0.2">
      <c r="C82">
        <v>4.6979139999999999</v>
      </c>
      <c r="D82">
        <v>4.6949389999999998</v>
      </c>
      <c r="E82">
        <v>4.8602650000000001</v>
      </c>
      <c r="G82">
        <v>5.2858599999999996</v>
      </c>
      <c r="H82">
        <v>5.3211570000000004</v>
      </c>
      <c r="I82">
        <v>5.6976870000000002</v>
      </c>
      <c r="K82">
        <v>4.8593989999999998</v>
      </c>
      <c r="L82">
        <v>4.859712</v>
      </c>
      <c r="M82">
        <v>4.9971719999999999</v>
      </c>
      <c r="O82">
        <v>4.9589970000000001</v>
      </c>
      <c r="P82">
        <v>4.95939</v>
      </c>
      <c r="Q82">
        <v>5.2479969999999998</v>
      </c>
      <c r="S82">
        <v>5.3134199999999998</v>
      </c>
      <c r="T82">
        <v>5.3155700000000001</v>
      </c>
      <c r="U82">
        <v>7.4822800000000003</v>
      </c>
      <c r="W82">
        <v>5.4617399999999998</v>
      </c>
      <c r="X82">
        <v>5.4967699999999997</v>
      </c>
      <c r="Y82">
        <v>6.6193600000000004</v>
      </c>
    </row>
    <row r="83" spans="2:25" x14ac:dyDescent="0.2">
      <c r="B83" t="s">
        <v>5</v>
      </c>
      <c r="C83">
        <v>3.7250000000001999E-3</v>
      </c>
      <c r="D83">
        <v>5.0129999999999298E-3</v>
      </c>
      <c r="E83">
        <v>1.08940000000004E-2</v>
      </c>
      <c r="G83">
        <v>0.476490999999999</v>
      </c>
      <c r="H83">
        <v>0.51835100000000001</v>
      </c>
      <c r="I83">
        <v>0.77614500000000097</v>
      </c>
      <c r="K83">
        <v>8.8722999999999899E-2</v>
      </c>
      <c r="L83">
        <v>9.29419999999999E-2</v>
      </c>
      <c r="M83">
        <v>0.146677</v>
      </c>
      <c r="O83">
        <v>0.112914</v>
      </c>
      <c r="P83">
        <v>0.11645999999999999</v>
      </c>
      <c r="Q83">
        <v>0.26924299999999901</v>
      </c>
      <c r="S83">
        <v>0.58604000000000001</v>
      </c>
      <c r="T83">
        <v>0.60453000000000001</v>
      </c>
      <c r="U83">
        <v>2.6651699999999998</v>
      </c>
      <c r="W83">
        <v>0.70730000000000004</v>
      </c>
      <c r="X83">
        <v>0.75925999999999905</v>
      </c>
      <c r="Y83">
        <v>1.71021</v>
      </c>
    </row>
    <row r="84" spans="2:25" x14ac:dyDescent="0.2">
      <c r="C84">
        <v>4.7854089999999996</v>
      </c>
      <c r="D84">
        <v>4.7714780000000001</v>
      </c>
      <c r="E84">
        <v>4.902609</v>
      </c>
      <c r="G84">
        <v>4.7542030000000004</v>
      </c>
      <c r="H84">
        <v>4.7495599999999998</v>
      </c>
      <c r="I84">
        <v>4.8826790000000004</v>
      </c>
      <c r="K84">
        <v>4.7756970000000001</v>
      </c>
      <c r="L84">
        <v>4.7702869999999997</v>
      </c>
      <c r="M84">
        <v>4.8566330000000004</v>
      </c>
      <c r="O84">
        <v>4.7984349999999996</v>
      </c>
      <c r="P84">
        <v>4.787795</v>
      </c>
      <c r="Q84">
        <v>4.9191320000000003</v>
      </c>
      <c r="S84">
        <v>4.7375299999999996</v>
      </c>
      <c r="T84">
        <v>4.7187700000000001</v>
      </c>
      <c r="U84">
        <v>4.8417500000000002</v>
      </c>
      <c r="W84">
        <v>4.7725</v>
      </c>
      <c r="X84">
        <v>4.7445199999999996</v>
      </c>
      <c r="Y84">
        <v>4.8545999999999996</v>
      </c>
    </row>
    <row r="85" spans="2:25" x14ac:dyDescent="0.2">
      <c r="C85">
        <v>5.0837810000000001</v>
      </c>
      <c r="D85">
        <v>5.0920909999999999</v>
      </c>
      <c r="E85">
        <v>6.0580499999999997</v>
      </c>
      <c r="G85">
        <v>4.9606919999999999</v>
      </c>
      <c r="H85">
        <v>4.9853630000000004</v>
      </c>
      <c r="I85">
        <v>5.6700629999999999</v>
      </c>
      <c r="K85">
        <v>5.1797810000000002</v>
      </c>
      <c r="L85">
        <v>5.2006519999999998</v>
      </c>
      <c r="M85">
        <v>5.4522820000000003</v>
      </c>
      <c r="O85">
        <v>4.9238840000000001</v>
      </c>
      <c r="P85">
        <v>4.9257499999999999</v>
      </c>
      <c r="Q85">
        <v>5.3289410000000004</v>
      </c>
      <c r="S85">
        <v>4.8797800000000002</v>
      </c>
      <c r="T85">
        <v>4.8654500000000001</v>
      </c>
      <c r="U85">
        <v>5.2214799999999997</v>
      </c>
      <c r="W85">
        <v>4.9579599999999999</v>
      </c>
      <c r="X85">
        <v>4.9365699999999997</v>
      </c>
      <c r="Y85">
        <v>5.7011000000000003</v>
      </c>
    </row>
    <row r="86" spans="2:25" x14ac:dyDescent="0.2">
      <c r="B86" t="s">
        <v>5</v>
      </c>
      <c r="C86">
        <v>0.29837200000000103</v>
      </c>
      <c r="D86">
        <v>0.32061299999999998</v>
      </c>
      <c r="E86">
        <v>1.1554409999999999</v>
      </c>
      <c r="G86">
        <v>0.20648899999999901</v>
      </c>
      <c r="H86">
        <v>0.23580300000000001</v>
      </c>
      <c r="I86">
        <v>0.78738399999999997</v>
      </c>
      <c r="K86">
        <v>0.404084</v>
      </c>
      <c r="L86">
        <v>0.430365</v>
      </c>
      <c r="M86">
        <v>0.59564899999999998</v>
      </c>
      <c r="O86">
        <v>0.125449000000001</v>
      </c>
      <c r="P86">
        <v>0.13795499999999999</v>
      </c>
      <c r="Q86">
        <v>0.40980899999999998</v>
      </c>
      <c r="S86">
        <v>0.14225000000000099</v>
      </c>
      <c r="T86">
        <v>0.14668</v>
      </c>
      <c r="U86">
        <v>0.37972999999999901</v>
      </c>
      <c r="W86">
        <v>0.18546000000000001</v>
      </c>
      <c r="X86">
        <v>0.19205</v>
      </c>
      <c r="Y86">
        <v>0.84650000000000103</v>
      </c>
    </row>
    <row r="87" spans="2:25" x14ac:dyDescent="0.2">
      <c r="C87">
        <v>4.7949489999999999</v>
      </c>
      <c r="D87">
        <v>4.785342</v>
      </c>
      <c r="E87">
        <v>4.9872339999999999</v>
      </c>
      <c r="G87">
        <v>4.7406199999999998</v>
      </c>
      <c r="H87">
        <v>4.7264780000000002</v>
      </c>
      <c r="I87">
        <v>4.8264889999999996</v>
      </c>
      <c r="K87">
        <v>4.7545950000000001</v>
      </c>
      <c r="L87">
        <v>4.7442270000000004</v>
      </c>
      <c r="M87">
        <v>4.9096029999999997</v>
      </c>
      <c r="O87">
        <v>4.7852569999999996</v>
      </c>
      <c r="P87">
        <v>4.7675770000000002</v>
      </c>
      <c r="Q87">
        <v>4.8798729999999999</v>
      </c>
      <c r="S87">
        <v>4.6922300000000003</v>
      </c>
      <c r="T87">
        <v>4.6855900000000004</v>
      </c>
      <c r="U87">
        <v>4.8285099999999996</v>
      </c>
      <c r="W87">
        <v>4.7232700000000003</v>
      </c>
      <c r="X87">
        <v>4.7029899999999998</v>
      </c>
      <c r="Y87">
        <v>4.8553100000000002</v>
      </c>
    </row>
    <row r="88" spans="2:25" x14ac:dyDescent="0.2">
      <c r="C88">
        <v>4.8109450000000002</v>
      </c>
      <c r="D88">
        <v>4.8061850000000002</v>
      </c>
      <c r="E88">
        <v>5.0346469999999997</v>
      </c>
      <c r="G88">
        <v>4.8245589999999998</v>
      </c>
      <c r="H88">
        <v>4.8177070000000004</v>
      </c>
      <c r="I88">
        <v>5.0837820000000002</v>
      </c>
      <c r="K88">
        <v>4.8269250000000001</v>
      </c>
      <c r="L88">
        <v>4.823639</v>
      </c>
      <c r="M88">
        <v>5.0746010000000004</v>
      </c>
      <c r="O88">
        <v>5.2632349999999999</v>
      </c>
      <c r="P88">
        <v>5.2691239999999997</v>
      </c>
      <c r="Q88">
        <v>5.6515940000000002</v>
      </c>
      <c r="S88">
        <v>4.8000800000000003</v>
      </c>
      <c r="T88">
        <v>4.80002</v>
      </c>
      <c r="U88">
        <v>4.9590399999999999</v>
      </c>
      <c r="W88">
        <v>5.1763399999999997</v>
      </c>
      <c r="X88">
        <v>5.14785</v>
      </c>
      <c r="Y88">
        <v>5.9580500000000001</v>
      </c>
    </row>
    <row r="89" spans="2:25" x14ac:dyDescent="0.2">
      <c r="B89" t="s">
        <v>5</v>
      </c>
      <c r="C89">
        <v>1.5996000000000302E-2</v>
      </c>
      <c r="D89">
        <v>2.0843000000000202E-2</v>
      </c>
      <c r="E89">
        <v>4.7412999999999698E-2</v>
      </c>
      <c r="G89">
        <v>8.3939E-2</v>
      </c>
      <c r="H89">
        <v>9.1229000000000199E-2</v>
      </c>
      <c r="I89">
        <v>0.25729299999999999</v>
      </c>
      <c r="K89">
        <v>7.2330000000000005E-2</v>
      </c>
      <c r="L89">
        <v>7.9411999999999594E-2</v>
      </c>
      <c r="M89">
        <v>0.164998000000001</v>
      </c>
      <c r="O89">
        <v>0.47797800000000001</v>
      </c>
      <c r="P89">
        <v>0.50154699999999997</v>
      </c>
      <c r="Q89">
        <v>0.77172099999999999</v>
      </c>
      <c r="S89">
        <v>0.10785</v>
      </c>
      <c r="T89">
        <v>0.11443</v>
      </c>
      <c r="U89">
        <v>0.13053000000000001</v>
      </c>
      <c r="W89">
        <v>0.45306999999999897</v>
      </c>
      <c r="X89">
        <v>0.44485999999999998</v>
      </c>
      <c r="Y89">
        <v>1.1027400000000001</v>
      </c>
    </row>
    <row r="90" spans="2:25" x14ac:dyDescent="0.2">
      <c r="C90">
        <v>4.7964140000000004</v>
      </c>
      <c r="D90">
        <v>4.7922330000000004</v>
      </c>
      <c r="E90">
        <v>4.9349790000000002</v>
      </c>
      <c r="G90">
        <v>4.7109139999999998</v>
      </c>
      <c r="H90">
        <v>4.7022430000000002</v>
      </c>
      <c r="I90">
        <v>4.7984809999999998</v>
      </c>
      <c r="K90">
        <v>4.723363</v>
      </c>
      <c r="L90">
        <v>4.7106519999999996</v>
      </c>
      <c r="M90">
        <v>4.8022070000000001</v>
      </c>
      <c r="O90">
        <v>4.7535730000000003</v>
      </c>
      <c r="P90">
        <v>4.7442510000000002</v>
      </c>
      <c r="Q90">
        <v>4.9142799999999998</v>
      </c>
      <c r="S90">
        <v>4.6919399999999998</v>
      </c>
      <c r="T90">
        <v>4.67666</v>
      </c>
      <c r="U90">
        <v>4.7882499999999997</v>
      </c>
      <c r="W90">
        <v>4.7865900000000003</v>
      </c>
      <c r="X90">
        <v>4.7712000000000003</v>
      </c>
      <c r="Y90">
        <v>4.9303699999999999</v>
      </c>
    </row>
    <row r="91" spans="2:25" x14ac:dyDescent="0.2">
      <c r="C91">
        <v>5.0147469999999998</v>
      </c>
      <c r="D91">
        <v>5.027126</v>
      </c>
      <c r="E91">
        <v>5.3599180000000004</v>
      </c>
      <c r="G91">
        <v>4.9841569999999997</v>
      </c>
      <c r="H91">
        <v>5.0074810000000003</v>
      </c>
      <c r="I91">
        <v>5.9619559999999998</v>
      </c>
      <c r="K91">
        <v>5.0348980000000001</v>
      </c>
      <c r="L91">
        <v>5.0419999999999998</v>
      </c>
      <c r="M91">
        <v>5.4223379999999999</v>
      </c>
      <c r="O91">
        <v>5.3270520000000001</v>
      </c>
      <c r="P91">
        <v>5.3823429999999997</v>
      </c>
      <c r="Q91">
        <v>6.5225160000000004</v>
      </c>
      <c r="S91">
        <v>5.3221499999999997</v>
      </c>
      <c r="T91">
        <v>5.3253500000000003</v>
      </c>
      <c r="U91">
        <v>7.1119599999999998</v>
      </c>
      <c r="W91">
        <v>5.4273300000000004</v>
      </c>
      <c r="X91">
        <v>5.50474</v>
      </c>
      <c r="Y91">
        <v>6.6458599999999999</v>
      </c>
    </row>
    <row r="92" spans="2:25" x14ac:dyDescent="0.2">
      <c r="B92" t="s">
        <v>5</v>
      </c>
      <c r="C92">
        <v>0.218332999999999</v>
      </c>
      <c r="D92">
        <v>0.23489299999999999</v>
      </c>
      <c r="E92">
        <v>0.42493900000000001</v>
      </c>
      <c r="G92">
        <v>0.27324300000000001</v>
      </c>
      <c r="H92">
        <v>0.30523800000000001</v>
      </c>
      <c r="I92">
        <v>1.163475</v>
      </c>
      <c r="K92">
        <v>0.31153500000000001</v>
      </c>
      <c r="L92">
        <v>0.33134799999999998</v>
      </c>
      <c r="M92">
        <v>0.62013099999999999</v>
      </c>
      <c r="O92">
        <v>0.57347899999999996</v>
      </c>
      <c r="P92">
        <v>0.63809199999999899</v>
      </c>
      <c r="Q92">
        <v>1.608236</v>
      </c>
      <c r="S92">
        <v>0.63021000000000005</v>
      </c>
      <c r="T92">
        <v>0.64868999999999999</v>
      </c>
      <c r="U92">
        <v>2.3237100000000002</v>
      </c>
      <c r="W92">
        <v>0.64073999999999898</v>
      </c>
      <c r="X92">
        <v>0.73353999999999997</v>
      </c>
      <c r="Y92">
        <v>1.71549</v>
      </c>
    </row>
    <row r="93" spans="2:25" x14ac:dyDescent="0.2">
      <c r="C93">
        <v>4.7987700000000002</v>
      </c>
      <c r="D93">
        <v>4.7849950000000003</v>
      </c>
      <c r="E93">
        <v>4.8595389999999998</v>
      </c>
      <c r="G93">
        <v>4.6596979999999997</v>
      </c>
      <c r="H93">
        <v>4.6472429999999996</v>
      </c>
      <c r="I93">
        <v>4.7724970000000004</v>
      </c>
      <c r="K93">
        <v>4.8476499999999998</v>
      </c>
      <c r="L93">
        <v>4.835394</v>
      </c>
      <c r="M93">
        <v>5.0117830000000003</v>
      </c>
      <c r="O93">
        <v>4.841634</v>
      </c>
      <c r="P93">
        <v>4.83338</v>
      </c>
      <c r="Q93">
        <v>4.9485260000000002</v>
      </c>
      <c r="S93">
        <v>4.6554000000000002</v>
      </c>
      <c r="T93">
        <v>4.6499800000000002</v>
      </c>
      <c r="U93">
        <v>4.7997899999999998</v>
      </c>
      <c r="W93">
        <v>4.7595000000000001</v>
      </c>
      <c r="X93">
        <v>4.7313700000000001</v>
      </c>
      <c r="Y93">
        <v>4.8279100000000001</v>
      </c>
    </row>
    <row r="94" spans="2:25" x14ac:dyDescent="0.2">
      <c r="C94">
        <v>5.0931610000000003</v>
      </c>
      <c r="D94">
        <v>5.1042829999999997</v>
      </c>
      <c r="E94">
        <v>6.2297339999999997</v>
      </c>
      <c r="G94">
        <v>4.8729620000000002</v>
      </c>
      <c r="H94">
        <v>4.8707180000000001</v>
      </c>
      <c r="I94">
        <v>5.1106530000000001</v>
      </c>
      <c r="K94">
        <v>4.8690759999999997</v>
      </c>
      <c r="L94">
        <v>4.8737219999999999</v>
      </c>
      <c r="M94">
        <v>5.1277999999999997</v>
      </c>
      <c r="O94">
        <v>4.9498509999999998</v>
      </c>
      <c r="P94">
        <v>4.9486020000000002</v>
      </c>
      <c r="Q94">
        <v>5.1035820000000003</v>
      </c>
      <c r="S94">
        <v>5.2638600000000002</v>
      </c>
      <c r="T94">
        <v>5.2726300000000004</v>
      </c>
      <c r="U94">
        <v>7.4182100000000002</v>
      </c>
      <c r="W94">
        <v>5.2442500000000001</v>
      </c>
      <c r="X94">
        <v>5.2180400000000002</v>
      </c>
      <c r="Y94">
        <v>6.0142600000000002</v>
      </c>
    </row>
    <row r="95" spans="2:25" x14ac:dyDescent="0.2">
      <c r="B95" t="s">
        <v>5</v>
      </c>
      <c r="C95">
        <v>0.29439100000000001</v>
      </c>
      <c r="D95">
        <v>0.31928799999999902</v>
      </c>
      <c r="E95">
        <v>1.3701950000000001</v>
      </c>
      <c r="G95">
        <v>0.21326400000000101</v>
      </c>
      <c r="H95">
        <v>0.22347500000000101</v>
      </c>
      <c r="I95">
        <v>0.33815600000000101</v>
      </c>
      <c r="K95">
        <v>2.14259999999999E-2</v>
      </c>
      <c r="L95">
        <v>3.8327999999999897E-2</v>
      </c>
      <c r="M95">
        <v>0.116016999999999</v>
      </c>
      <c r="O95">
        <v>0.10821699999999999</v>
      </c>
      <c r="P95">
        <v>0.115222</v>
      </c>
      <c r="Q95">
        <v>0.155056</v>
      </c>
      <c r="S95">
        <v>0.60846</v>
      </c>
      <c r="T95">
        <v>0.62265000000000004</v>
      </c>
      <c r="U95">
        <v>2.61842</v>
      </c>
      <c r="W95">
        <v>0.48475000000000001</v>
      </c>
      <c r="X95">
        <v>0.48666999999999999</v>
      </c>
      <c r="Y95">
        <v>1.18635</v>
      </c>
    </row>
    <row r="96" spans="2:25" x14ac:dyDescent="0.2">
      <c r="C96">
        <v>4.8407679999999997</v>
      </c>
      <c r="D96">
        <v>4.8323039999999997</v>
      </c>
      <c r="E96">
        <v>4.974837</v>
      </c>
      <c r="G96">
        <v>4.7609459999999997</v>
      </c>
      <c r="H96">
        <v>4.7508100000000004</v>
      </c>
      <c r="I96">
        <v>4.876074</v>
      </c>
      <c r="K96">
        <v>4.7803750000000003</v>
      </c>
      <c r="L96">
        <v>4.7719319999999996</v>
      </c>
      <c r="M96">
        <v>4.8938230000000003</v>
      </c>
      <c r="O96">
        <v>4.7120290000000002</v>
      </c>
      <c r="P96">
        <v>4.7059090000000001</v>
      </c>
      <c r="Q96">
        <v>4.8796090000000003</v>
      </c>
      <c r="S96">
        <v>4.7269500000000004</v>
      </c>
      <c r="T96">
        <v>4.7149599999999996</v>
      </c>
      <c r="U96">
        <v>4.8620200000000002</v>
      </c>
      <c r="W96">
        <v>4.8385400000000001</v>
      </c>
      <c r="X96">
        <v>4.81515</v>
      </c>
      <c r="Y96">
        <v>5.0069400000000002</v>
      </c>
    </row>
    <row r="97" spans="2:25" x14ac:dyDescent="0.2">
      <c r="C97">
        <v>4.9576359999999999</v>
      </c>
      <c r="D97">
        <v>4.9819589999999998</v>
      </c>
      <c r="E97">
        <v>5.8462759999999996</v>
      </c>
      <c r="G97">
        <v>5.0589180000000002</v>
      </c>
      <c r="H97">
        <v>5.0921050000000001</v>
      </c>
      <c r="I97">
        <v>6.1886239999999999</v>
      </c>
      <c r="K97">
        <v>4.825698</v>
      </c>
      <c r="L97">
        <v>4.8330989999999998</v>
      </c>
      <c r="M97">
        <v>5.2140380000000004</v>
      </c>
      <c r="O97">
        <v>5.1116260000000002</v>
      </c>
      <c r="P97">
        <v>5.1333039999999999</v>
      </c>
      <c r="Q97">
        <v>6.1086840000000002</v>
      </c>
      <c r="S97">
        <v>5.1365800000000004</v>
      </c>
      <c r="T97">
        <v>5.1810400000000003</v>
      </c>
      <c r="U97">
        <v>6.0357399999999997</v>
      </c>
      <c r="W97">
        <v>5.4524299999999997</v>
      </c>
      <c r="X97">
        <v>5.4671099999999999</v>
      </c>
      <c r="Y97">
        <v>7.1712400000000001</v>
      </c>
    </row>
    <row r="98" spans="2:25" x14ac:dyDescent="0.2">
      <c r="B98" t="s">
        <v>5</v>
      </c>
      <c r="C98">
        <v>0.116868</v>
      </c>
      <c r="D98">
        <v>0.14965500000000001</v>
      </c>
      <c r="E98">
        <v>0.87143899999999996</v>
      </c>
      <c r="G98">
        <v>0.29797200000000101</v>
      </c>
      <c r="H98">
        <v>0.34129500000000101</v>
      </c>
      <c r="I98">
        <v>1.3125500000000001</v>
      </c>
      <c r="K98">
        <v>4.5322999999999801E-2</v>
      </c>
      <c r="L98">
        <v>6.11670000000002E-2</v>
      </c>
      <c r="M98">
        <v>0.32021500000000003</v>
      </c>
      <c r="O98">
        <v>0.39959699999999998</v>
      </c>
      <c r="P98">
        <v>0.42739500000000002</v>
      </c>
      <c r="Q98">
        <v>1.2290749999999999</v>
      </c>
      <c r="S98">
        <v>0.40962999999999999</v>
      </c>
      <c r="T98">
        <v>0.46608000000000099</v>
      </c>
      <c r="U98">
        <v>1.1737200000000001</v>
      </c>
      <c r="W98">
        <v>0.61389000000000005</v>
      </c>
      <c r="X98">
        <v>0.65195999999999998</v>
      </c>
      <c r="Y98">
        <v>2.1642999999999999</v>
      </c>
    </row>
    <row r="99" spans="2:25" x14ac:dyDescent="0.2">
      <c r="C99">
        <v>4.682099</v>
      </c>
      <c r="D99">
        <v>4.6755779999999998</v>
      </c>
      <c r="E99">
        <v>4.8393569999999997</v>
      </c>
      <c r="G99">
        <v>4.7540180000000003</v>
      </c>
      <c r="H99">
        <v>4.7442549999999999</v>
      </c>
      <c r="I99">
        <v>4.8738659999999996</v>
      </c>
      <c r="K99">
        <v>4.7258519999999997</v>
      </c>
      <c r="L99">
        <v>4.7220659999999999</v>
      </c>
      <c r="M99">
        <v>4.8753200000000003</v>
      </c>
      <c r="O99">
        <v>4.7799120000000004</v>
      </c>
      <c r="P99">
        <v>4.7702859999999996</v>
      </c>
      <c r="Q99">
        <v>4.9271710000000004</v>
      </c>
      <c r="S99">
        <v>4.8322700000000003</v>
      </c>
      <c r="T99">
        <v>4.8224799999999997</v>
      </c>
      <c r="U99">
        <v>4.9814499999999997</v>
      </c>
      <c r="W99">
        <v>4.7420200000000001</v>
      </c>
      <c r="X99">
        <v>4.7248599999999996</v>
      </c>
      <c r="Y99">
        <v>4.8616200000000003</v>
      </c>
    </row>
    <row r="100" spans="2:25" x14ac:dyDescent="0.2">
      <c r="C100">
        <v>4.775131</v>
      </c>
      <c r="D100">
        <v>4.7784329999999997</v>
      </c>
      <c r="E100">
        <v>5.0091900000000003</v>
      </c>
      <c r="G100">
        <v>5.0329090000000001</v>
      </c>
      <c r="H100">
        <v>5.0606140000000002</v>
      </c>
      <c r="I100">
        <v>5.5553169999999996</v>
      </c>
      <c r="K100">
        <v>4.9357389999999999</v>
      </c>
      <c r="L100">
        <v>4.9194709999999997</v>
      </c>
      <c r="M100">
        <v>5.3785150000000002</v>
      </c>
      <c r="O100">
        <v>5.309857</v>
      </c>
      <c r="P100">
        <v>5.344957</v>
      </c>
      <c r="Q100">
        <v>6.6481459999999997</v>
      </c>
      <c r="S100">
        <v>5.38117</v>
      </c>
      <c r="T100">
        <v>5.4131299999999998</v>
      </c>
      <c r="U100">
        <v>7.0896600000000003</v>
      </c>
      <c r="W100">
        <v>4.8948099999999997</v>
      </c>
      <c r="X100">
        <v>4.8665500000000002</v>
      </c>
      <c r="Y100">
        <v>5.4525899999999998</v>
      </c>
    </row>
    <row r="101" spans="2:25" x14ac:dyDescent="0.2">
      <c r="B101" t="s">
        <v>5</v>
      </c>
      <c r="C101">
        <v>9.3032000000000004E-2</v>
      </c>
      <c r="D101">
        <v>0.102855</v>
      </c>
      <c r="E101">
        <v>0.16983300000000101</v>
      </c>
      <c r="G101">
        <v>0.278891</v>
      </c>
      <c r="H101">
        <v>0.316359</v>
      </c>
      <c r="I101">
        <v>0.68145100000000003</v>
      </c>
      <c r="K101">
        <v>0.20988699999999999</v>
      </c>
      <c r="L101">
        <v>0.197405</v>
      </c>
      <c r="M101">
        <v>0.50319499999999995</v>
      </c>
      <c r="O101">
        <v>0.529945</v>
      </c>
      <c r="P101">
        <v>0.57467099999999904</v>
      </c>
      <c r="Q101">
        <v>1.7209749999999999</v>
      </c>
      <c r="S101">
        <v>0.54890000000000005</v>
      </c>
      <c r="T101">
        <v>0.59065000000000001</v>
      </c>
      <c r="U101">
        <v>2.1082100000000001</v>
      </c>
      <c r="W101">
        <v>0.15279000000000001</v>
      </c>
      <c r="X101">
        <v>0.14169000000000101</v>
      </c>
      <c r="Y101">
        <v>0.59097</v>
      </c>
    </row>
    <row r="102" spans="2:25" x14ac:dyDescent="0.2">
      <c r="C102">
        <v>4.6968040000000002</v>
      </c>
      <c r="D102">
        <v>4.6920080000000004</v>
      </c>
      <c r="E102">
        <v>4.8457489999999996</v>
      </c>
      <c r="G102">
        <v>4.7834700000000003</v>
      </c>
      <c r="H102">
        <v>4.770092</v>
      </c>
      <c r="I102">
        <v>4.8830720000000003</v>
      </c>
      <c r="K102">
        <v>4.7820830000000001</v>
      </c>
      <c r="L102">
        <v>4.7681139999999997</v>
      </c>
      <c r="M102">
        <v>4.8892369999999996</v>
      </c>
      <c r="O102">
        <v>4.720758</v>
      </c>
      <c r="P102">
        <v>4.7124519999999999</v>
      </c>
      <c r="Q102">
        <v>4.8262549999999997</v>
      </c>
      <c r="S102">
        <v>4.7474400000000001</v>
      </c>
      <c r="T102">
        <v>4.7314699999999998</v>
      </c>
      <c r="U102">
        <v>4.8778100000000002</v>
      </c>
      <c r="W102">
        <v>4.81114</v>
      </c>
      <c r="X102">
        <v>4.7944599999999999</v>
      </c>
      <c r="Y102">
        <v>4.9622700000000002</v>
      </c>
    </row>
    <row r="103" spans="2:25" x14ac:dyDescent="0.2">
      <c r="C103">
        <v>4.8872910000000003</v>
      </c>
      <c r="D103">
        <v>4.887175</v>
      </c>
      <c r="E103">
        <v>5.2939420000000004</v>
      </c>
      <c r="G103">
        <v>4.7996819999999998</v>
      </c>
      <c r="H103">
        <v>4.7952510000000004</v>
      </c>
      <c r="I103">
        <v>5.0452000000000004</v>
      </c>
      <c r="K103">
        <v>5.0716419999999998</v>
      </c>
      <c r="L103">
        <v>5.1097239999999999</v>
      </c>
      <c r="M103">
        <v>5.8633290000000002</v>
      </c>
      <c r="O103">
        <v>5.281053</v>
      </c>
      <c r="P103">
        <v>5.3313600000000001</v>
      </c>
      <c r="Q103">
        <v>7.1028909999999996</v>
      </c>
      <c r="S103">
        <v>5.1694599999999999</v>
      </c>
      <c r="T103">
        <v>5.1449199999999999</v>
      </c>
      <c r="U103">
        <v>6.7250300000000003</v>
      </c>
      <c r="W103">
        <v>4.9547400000000001</v>
      </c>
      <c r="X103">
        <v>4.9566800000000004</v>
      </c>
      <c r="Y103">
        <v>5.1813799999999999</v>
      </c>
    </row>
    <row r="104" spans="2:25" x14ac:dyDescent="0.2">
      <c r="B104" t="s">
        <v>5</v>
      </c>
      <c r="C104">
        <v>0.19048699999999999</v>
      </c>
      <c r="D104">
        <v>0.19516700000000101</v>
      </c>
      <c r="E104">
        <v>0.44819300000000101</v>
      </c>
      <c r="G104">
        <v>1.6211999999999401E-2</v>
      </c>
      <c r="H104">
        <v>2.51590000000004E-2</v>
      </c>
      <c r="I104">
        <v>0.16212799999999999</v>
      </c>
      <c r="K104">
        <v>0.28955900000000001</v>
      </c>
      <c r="L104">
        <v>0.34161000000000002</v>
      </c>
      <c r="M104">
        <v>0.97409200000000096</v>
      </c>
      <c r="O104">
        <v>0.56029499999999999</v>
      </c>
      <c r="P104">
        <v>0.61890800000000001</v>
      </c>
      <c r="Q104">
        <v>2.2766359999999999</v>
      </c>
      <c r="S104">
        <v>0.42202000000000001</v>
      </c>
      <c r="T104">
        <v>0.41344999999999998</v>
      </c>
      <c r="U104">
        <v>1.8472200000000001</v>
      </c>
      <c r="W104">
        <v>0.14360000000000001</v>
      </c>
      <c r="X104">
        <v>0.16222</v>
      </c>
      <c r="Y104">
        <v>0.21911</v>
      </c>
    </row>
    <row r="105" spans="2:25" x14ac:dyDescent="0.2">
      <c r="C105">
        <v>4.6895239999999996</v>
      </c>
      <c r="D105">
        <v>4.6821450000000002</v>
      </c>
      <c r="E105">
        <v>4.7959189999999996</v>
      </c>
      <c r="G105">
        <v>4.746632</v>
      </c>
      <c r="H105">
        <v>4.7393130000000001</v>
      </c>
      <c r="I105">
        <v>4.8999319999999997</v>
      </c>
      <c r="K105">
        <v>4.7522180000000001</v>
      </c>
      <c r="L105">
        <v>4.7414180000000004</v>
      </c>
      <c r="M105">
        <v>4.9027000000000003</v>
      </c>
      <c r="O105">
        <v>4.8186260000000001</v>
      </c>
      <c r="P105">
        <v>4.8112320000000004</v>
      </c>
      <c r="Q105">
        <v>4.9289019999999999</v>
      </c>
      <c r="S105">
        <v>4.7176200000000001</v>
      </c>
      <c r="T105">
        <v>4.70045</v>
      </c>
      <c r="U105">
        <v>4.81942</v>
      </c>
      <c r="W105">
        <v>4.7868000000000004</v>
      </c>
      <c r="X105">
        <v>4.7703499999999996</v>
      </c>
      <c r="Y105">
        <v>4.8728199999999999</v>
      </c>
    </row>
    <row r="106" spans="2:25" x14ac:dyDescent="0.2">
      <c r="C106">
        <v>4.8495920000000003</v>
      </c>
      <c r="D106">
        <v>4.8632879999999998</v>
      </c>
      <c r="E106">
        <v>5.4404240000000001</v>
      </c>
      <c r="G106">
        <v>4.9996010000000002</v>
      </c>
      <c r="H106">
        <v>5.0321990000000003</v>
      </c>
      <c r="I106">
        <v>5.8944219999999996</v>
      </c>
      <c r="K106">
        <v>5.0484580000000001</v>
      </c>
      <c r="L106">
        <v>5.0853999999999999</v>
      </c>
      <c r="M106">
        <v>6.3742000000000001</v>
      </c>
      <c r="O106">
        <v>5.4616610000000003</v>
      </c>
      <c r="P106">
        <v>5.5123430000000004</v>
      </c>
      <c r="Q106">
        <v>6.8652850000000001</v>
      </c>
      <c r="S106">
        <v>5.1277600000000003</v>
      </c>
      <c r="T106">
        <v>5.1440999999999999</v>
      </c>
      <c r="U106">
        <v>7.0125599999999997</v>
      </c>
      <c r="W106">
        <v>5.3434200000000001</v>
      </c>
      <c r="X106">
        <v>5.3580899999999998</v>
      </c>
      <c r="Y106">
        <v>6.6554500000000001</v>
      </c>
    </row>
    <row r="107" spans="2:25" x14ac:dyDescent="0.2">
      <c r="B107" t="s">
        <v>5</v>
      </c>
      <c r="C107">
        <v>0.16006799999999999</v>
      </c>
      <c r="D107">
        <v>0.181143</v>
      </c>
      <c r="E107">
        <v>0.64450500000000099</v>
      </c>
      <c r="G107">
        <v>0.252969</v>
      </c>
      <c r="H107">
        <v>0.29288599999999998</v>
      </c>
      <c r="I107">
        <v>0.99449000000000098</v>
      </c>
      <c r="K107">
        <v>0.29624</v>
      </c>
      <c r="L107">
        <v>0.34398200000000001</v>
      </c>
      <c r="M107">
        <v>1.4715</v>
      </c>
      <c r="O107">
        <v>0.64303500000000002</v>
      </c>
      <c r="P107">
        <v>0.70111099999999904</v>
      </c>
      <c r="Q107">
        <v>1.936383</v>
      </c>
      <c r="S107">
        <v>0.41014</v>
      </c>
      <c r="T107">
        <v>0.44364999999999999</v>
      </c>
      <c r="U107">
        <v>2.1931400000000001</v>
      </c>
      <c r="W107">
        <v>0.55662</v>
      </c>
      <c r="X107">
        <v>0.58774000000000004</v>
      </c>
      <c r="Y107">
        <v>1.7826299999999999</v>
      </c>
    </row>
    <row r="108" spans="2:25" x14ac:dyDescent="0.2">
      <c r="C108">
        <v>4.7227300000000003</v>
      </c>
      <c r="D108">
        <v>4.69998</v>
      </c>
      <c r="E108">
        <v>4.8549600000000002</v>
      </c>
      <c r="G108">
        <v>4.8097799999999999</v>
      </c>
      <c r="H108">
        <v>4.7991099999999998</v>
      </c>
      <c r="I108">
        <v>4.9492900000000004</v>
      </c>
      <c r="K108">
        <v>4.7440899999999999</v>
      </c>
      <c r="L108">
        <v>4.7315899999999997</v>
      </c>
      <c r="M108">
        <v>4.8731999999999998</v>
      </c>
      <c r="O108">
        <v>4.6890599999999996</v>
      </c>
      <c r="P108">
        <v>4.6849699999999999</v>
      </c>
      <c r="Q108">
        <v>4.8191300000000004</v>
      </c>
      <c r="S108">
        <v>4.6992900000000004</v>
      </c>
      <c r="T108">
        <v>4.6896300000000002</v>
      </c>
      <c r="U108">
        <v>4.8299399999999997</v>
      </c>
      <c r="W108">
        <v>4.8190600000000003</v>
      </c>
      <c r="X108">
        <v>4.8007099999999996</v>
      </c>
      <c r="Y108">
        <v>4.92218</v>
      </c>
    </row>
    <row r="109" spans="2:25" x14ac:dyDescent="0.2">
      <c r="C109">
        <v>4.9898600000000002</v>
      </c>
      <c r="D109">
        <v>4.94618</v>
      </c>
      <c r="E109">
        <v>5.6373300000000004</v>
      </c>
      <c r="G109">
        <v>4.8850499999999997</v>
      </c>
      <c r="H109">
        <v>4.8810000000000002</v>
      </c>
      <c r="I109">
        <v>5.2197699999999996</v>
      </c>
      <c r="K109">
        <v>4.7652999999999999</v>
      </c>
      <c r="L109">
        <v>4.7546299999999997</v>
      </c>
      <c r="M109">
        <v>5.0781400000000003</v>
      </c>
      <c r="O109">
        <v>4.7785399999999996</v>
      </c>
      <c r="P109">
        <v>4.7768800000000002</v>
      </c>
      <c r="Q109">
        <v>4.9742499999999996</v>
      </c>
      <c r="S109">
        <v>5.38809</v>
      </c>
      <c r="T109">
        <v>5.3924000000000003</v>
      </c>
      <c r="U109">
        <v>6.0844199999999997</v>
      </c>
      <c r="W109">
        <v>4.8598499999999998</v>
      </c>
      <c r="X109">
        <v>4.8525099999999997</v>
      </c>
      <c r="Y109">
        <v>5.0486899999999997</v>
      </c>
    </row>
    <row r="110" spans="2:25" x14ac:dyDescent="0.2">
      <c r="B110" t="s">
        <v>5</v>
      </c>
      <c r="C110">
        <v>0.26712999999999998</v>
      </c>
      <c r="D110">
        <v>0.2462</v>
      </c>
      <c r="E110">
        <v>0.78237000000000001</v>
      </c>
      <c r="G110">
        <v>7.5269999999999698E-2</v>
      </c>
      <c r="H110">
        <v>8.1890000000000504E-2</v>
      </c>
      <c r="I110">
        <v>0.27048</v>
      </c>
      <c r="K110">
        <v>2.121E-2</v>
      </c>
      <c r="L110">
        <v>2.3039999999999901E-2</v>
      </c>
      <c r="M110">
        <v>0.20494000000000101</v>
      </c>
      <c r="O110">
        <v>8.9480000000000004E-2</v>
      </c>
      <c r="P110">
        <v>9.1910000000000394E-2</v>
      </c>
      <c r="Q110">
        <v>0.15511999999999901</v>
      </c>
      <c r="S110">
        <v>0.68880000000000097</v>
      </c>
      <c r="T110">
        <v>0.70277000000000001</v>
      </c>
      <c r="U110">
        <v>1.25448</v>
      </c>
      <c r="W110">
        <v>4.0789999999999403E-2</v>
      </c>
      <c r="X110">
        <v>5.1799999999999201E-2</v>
      </c>
      <c r="Y110">
        <v>0.12651000000000001</v>
      </c>
    </row>
    <row r="111" spans="2:25" x14ac:dyDescent="0.2">
      <c r="C111">
        <v>4.6513400000000003</v>
      </c>
      <c r="D111">
        <v>4.63469</v>
      </c>
      <c r="E111">
        <v>4.7678799999999999</v>
      </c>
      <c r="G111">
        <v>4.8018799999999997</v>
      </c>
      <c r="H111">
        <v>4.7849500000000003</v>
      </c>
      <c r="I111">
        <v>4.9774900000000004</v>
      </c>
      <c r="K111">
        <v>4.7121700000000004</v>
      </c>
      <c r="L111">
        <v>4.6950900000000004</v>
      </c>
      <c r="M111">
        <v>4.7956099999999999</v>
      </c>
      <c r="O111">
        <v>4.7881</v>
      </c>
      <c r="P111">
        <v>4.7575799999999999</v>
      </c>
      <c r="Q111">
        <v>4.9010300000000004</v>
      </c>
      <c r="S111">
        <v>4.7062499999999998</v>
      </c>
      <c r="T111">
        <v>4.69672</v>
      </c>
      <c r="U111">
        <v>4.8083400000000003</v>
      </c>
      <c r="W111">
        <v>4.7629200000000003</v>
      </c>
      <c r="X111">
        <v>4.7420400000000003</v>
      </c>
      <c r="Y111">
        <v>4.8526400000000001</v>
      </c>
    </row>
    <row r="112" spans="2:25" x14ac:dyDescent="0.2">
      <c r="C112">
        <v>4.8430200000000001</v>
      </c>
      <c r="D112">
        <v>4.8621999999999996</v>
      </c>
      <c r="E112">
        <v>5.4531099999999997</v>
      </c>
      <c r="G112">
        <v>4.8408300000000004</v>
      </c>
      <c r="H112">
        <v>4.8262200000000002</v>
      </c>
      <c r="I112">
        <v>5.1187899999999997</v>
      </c>
      <c r="K112">
        <v>4.8232600000000003</v>
      </c>
      <c r="L112">
        <v>4.8142899999999997</v>
      </c>
      <c r="M112">
        <v>4.96312</v>
      </c>
      <c r="O112">
        <v>5.1900199999999996</v>
      </c>
      <c r="P112">
        <v>5.1957700000000004</v>
      </c>
      <c r="Q112">
        <v>5.9020999999999999</v>
      </c>
      <c r="S112">
        <v>4.7999599999999996</v>
      </c>
      <c r="T112">
        <v>4.79359</v>
      </c>
      <c r="U112">
        <v>5.0768399999999998</v>
      </c>
      <c r="W112">
        <v>5.5141400000000003</v>
      </c>
      <c r="X112">
        <v>5.5190200000000003</v>
      </c>
      <c r="Y112">
        <v>7.1028200000000004</v>
      </c>
    </row>
    <row r="113" spans="2:25" x14ac:dyDescent="0.2">
      <c r="B113" t="s">
        <v>5</v>
      </c>
      <c r="C113">
        <v>0.19167999999999999</v>
      </c>
      <c r="D113">
        <v>0.22750999999999999</v>
      </c>
      <c r="E113">
        <v>0.68523000000000001</v>
      </c>
      <c r="G113">
        <v>3.8950000000000699E-2</v>
      </c>
      <c r="H113">
        <v>4.1269999999999897E-2</v>
      </c>
      <c r="I113">
        <v>0.14130000000000001</v>
      </c>
      <c r="K113">
        <v>0.11108999999999999</v>
      </c>
      <c r="L113">
        <v>0.119199999999999</v>
      </c>
      <c r="M113">
        <v>0.16750999999999999</v>
      </c>
      <c r="O113">
        <v>0.40192</v>
      </c>
      <c r="P113">
        <v>0.43819000000000002</v>
      </c>
      <c r="Q113">
        <v>1.0010699999999999</v>
      </c>
      <c r="S113">
        <v>9.3710000000000598E-2</v>
      </c>
      <c r="T113">
        <v>9.6869999999999998E-2</v>
      </c>
      <c r="U113">
        <v>0.26850000000000002</v>
      </c>
      <c r="W113">
        <v>0.75122</v>
      </c>
      <c r="X113">
        <v>0.77698</v>
      </c>
      <c r="Y113">
        <v>2.2501799999999998</v>
      </c>
    </row>
    <row r="114" spans="2:25" x14ac:dyDescent="0.2">
      <c r="C114">
        <v>4.8063700000000003</v>
      </c>
      <c r="D114">
        <v>4.7853399999999997</v>
      </c>
      <c r="E114">
        <v>4.9103599999999998</v>
      </c>
      <c r="G114">
        <v>4.7985499999999996</v>
      </c>
      <c r="H114">
        <v>4.7763200000000001</v>
      </c>
      <c r="I114">
        <v>4.907</v>
      </c>
      <c r="K114">
        <v>4.7652000000000001</v>
      </c>
      <c r="L114">
        <v>4.7441599999999999</v>
      </c>
      <c r="M114">
        <v>4.89628</v>
      </c>
      <c r="O114">
        <v>4.7733299999999996</v>
      </c>
      <c r="P114">
        <v>4.75413</v>
      </c>
      <c r="Q114">
        <v>4.82409</v>
      </c>
      <c r="S114">
        <v>4.7208899999999998</v>
      </c>
      <c r="T114">
        <v>4.7043600000000003</v>
      </c>
      <c r="U114">
        <v>4.8321399999999999</v>
      </c>
      <c r="W114">
        <v>4.7552599999999998</v>
      </c>
      <c r="X114">
        <v>4.74099</v>
      </c>
      <c r="Y114">
        <v>4.9264799999999997</v>
      </c>
    </row>
    <row r="115" spans="2:25" x14ac:dyDescent="0.2">
      <c r="C115">
        <v>5.0447899999999999</v>
      </c>
      <c r="D115">
        <v>5.0205299999999999</v>
      </c>
      <c r="E115">
        <v>5.49803</v>
      </c>
      <c r="G115">
        <v>5.0907</v>
      </c>
      <c r="H115">
        <v>5.0889199999999999</v>
      </c>
      <c r="I115">
        <v>5.2878499999999997</v>
      </c>
      <c r="K115">
        <v>5.0851899999999999</v>
      </c>
      <c r="L115">
        <v>5.1134500000000003</v>
      </c>
      <c r="M115">
        <v>5.5121000000000002</v>
      </c>
      <c r="O115">
        <v>4.8172800000000002</v>
      </c>
      <c r="P115">
        <v>4.8052599999999996</v>
      </c>
      <c r="Q115">
        <v>5.0182399999999996</v>
      </c>
      <c r="S115">
        <v>5.29575</v>
      </c>
      <c r="T115">
        <v>5.3183199999999999</v>
      </c>
      <c r="U115">
        <v>5.9633799999999999</v>
      </c>
      <c r="W115">
        <v>5.5097199999999997</v>
      </c>
      <c r="X115">
        <v>5.5384399999999996</v>
      </c>
      <c r="Y115">
        <v>6.5690099999999996</v>
      </c>
    </row>
    <row r="116" spans="2:25" x14ac:dyDescent="0.2">
      <c r="B116" t="s">
        <v>5</v>
      </c>
      <c r="C116">
        <v>0.23841999999999999</v>
      </c>
      <c r="D116">
        <v>0.23519000000000001</v>
      </c>
      <c r="E116">
        <v>0.58767000000000003</v>
      </c>
      <c r="G116">
        <v>0.29215000000000002</v>
      </c>
      <c r="H116">
        <v>0.31259999999999999</v>
      </c>
      <c r="I116">
        <v>0.38085000000000002</v>
      </c>
      <c r="K116">
        <v>0.31999</v>
      </c>
      <c r="L116">
        <v>0.36929000000000001</v>
      </c>
      <c r="M116">
        <v>0.61582000000000003</v>
      </c>
      <c r="O116">
        <v>4.39500000000006E-2</v>
      </c>
      <c r="P116">
        <v>5.1129999999999703E-2</v>
      </c>
      <c r="Q116">
        <v>0.19414999999999999</v>
      </c>
      <c r="S116">
        <v>0.57486000000000004</v>
      </c>
      <c r="T116">
        <v>0.61395999999999995</v>
      </c>
      <c r="U116">
        <v>1.13124</v>
      </c>
      <c r="W116">
        <v>0.75446000000000002</v>
      </c>
      <c r="X116">
        <v>0.79744999999999999</v>
      </c>
      <c r="Y116">
        <v>1.64253</v>
      </c>
    </row>
    <row r="117" spans="2:25" x14ac:dyDescent="0.2">
      <c r="C117">
        <v>4.7835099999999997</v>
      </c>
      <c r="D117">
        <v>4.7598700000000003</v>
      </c>
      <c r="E117">
        <v>4.8978299999999999</v>
      </c>
      <c r="G117">
        <v>4.6672000000000002</v>
      </c>
      <c r="H117">
        <v>4.6621600000000001</v>
      </c>
      <c r="I117">
        <v>4.7759499999999999</v>
      </c>
      <c r="K117">
        <v>4.8200500000000002</v>
      </c>
      <c r="L117">
        <v>4.80098</v>
      </c>
      <c r="M117">
        <v>4.9382799999999998</v>
      </c>
      <c r="O117">
        <v>4.7117500000000003</v>
      </c>
      <c r="P117">
        <v>4.6945600000000001</v>
      </c>
      <c r="Q117">
        <v>4.8264399999999998</v>
      </c>
      <c r="S117">
        <v>4.7872399999999997</v>
      </c>
      <c r="T117">
        <v>4.7692600000000001</v>
      </c>
      <c r="U117">
        <v>4.8989799999999999</v>
      </c>
      <c r="W117">
        <v>4.81792</v>
      </c>
      <c r="X117">
        <v>4.7907799999999998</v>
      </c>
      <c r="Y117">
        <v>4.9635699999999998</v>
      </c>
    </row>
    <row r="118" spans="2:25" x14ac:dyDescent="0.2">
      <c r="C118">
        <v>4.7656900000000002</v>
      </c>
      <c r="D118">
        <v>4.74038</v>
      </c>
      <c r="E118">
        <v>4.9650100000000004</v>
      </c>
      <c r="G118">
        <v>4.7611600000000003</v>
      </c>
      <c r="H118">
        <v>4.75589</v>
      </c>
      <c r="I118">
        <v>4.9804700000000004</v>
      </c>
      <c r="K118">
        <v>4.9195000000000002</v>
      </c>
      <c r="L118">
        <v>4.8986499999999999</v>
      </c>
      <c r="M118">
        <v>5.1355399999999998</v>
      </c>
      <c r="O118">
        <v>5.3400699999999999</v>
      </c>
      <c r="P118">
        <v>5.3322200000000004</v>
      </c>
      <c r="Q118">
        <v>6.0426000000000002</v>
      </c>
      <c r="S118">
        <v>4.8739800000000004</v>
      </c>
      <c r="T118">
        <v>4.8689600000000004</v>
      </c>
      <c r="U118">
        <v>5.3990200000000002</v>
      </c>
      <c r="W118">
        <v>4.9815399999999999</v>
      </c>
      <c r="X118">
        <v>4.9559600000000001</v>
      </c>
      <c r="Y118">
        <v>5.3435300000000003</v>
      </c>
    </row>
    <row r="119" spans="2:25" x14ac:dyDescent="0.2">
      <c r="B119" t="s">
        <v>5</v>
      </c>
      <c r="C119">
        <v>-1.7819999999999499E-2</v>
      </c>
      <c r="D119">
        <v>-1.9490000000000202E-2</v>
      </c>
      <c r="E119">
        <v>6.7180000000000503E-2</v>
      </c>
      <c r="G119">
        <v>9.3960000000000002E-2</v>
      </c>
      <c r="H119">
        <v>9.3729999999999897E-2</v>
      </c>
      <c r="I119">
        <v>0.20452000000000001</v>
      </c>
      <c r="K119">
        <v>9.9449999999999997E-2</v>
      </c>
      <c r="L119">
        <v>9.7669999999999896E-2</v>
      </c>
      <c r="M119">
        <v>0.19725999999999999</v>
      </c>
      <c r="O119">
        <v>0.62831999999999999</v>
      </c>
      <c r="P119">
        <v>0.63766</v>
      </c>
      <c r="Q119">
        <v>1.2161599999999999</v>
      </c>
      <c r="S119">
        <v>8.6739999999999803E-2</v>
      </c>
      <c r="T119">
        <v>9.9699999999999497E-2</v>
      </c>
      <c r="U119">
        <v>0.50004000000000004</v>
      </c>
      <c r="W119">
        <v>0.16361999999999999</v>
      </c>
      <c r="X119">
        <v>0.16517999999999999</v>
      </c>
      <c r="Y119">
        <v>0.37996000000000102</v>
      </c>
    </row>
    <row r="120" spans="2:25" x14ac:dyDescent="0.2">
      <c r="C120">
        <v>4.7933500000000002</v>
      </c>
      <c r="D120">
        <v>4.7725600000000004</v>
      </c>
      <c r="E120">
        <v>4.9034399999999998</v>
      </c>
      <c r="G120">
        <v>4.7056300000000002</v>
      </c>
      <c r="H120">
        <v>4.6887699999999999</v>
      </c>
      <c r="I120">
        <v>4.7767499999999998</v>
      </c>
      <c r="K120">
        <v>4.8071599999999997</v>
      </c>
      <c r="L120">
        <v>4.7940500000000004</v>
      </c>
      <c r="M120">
        <v>4.9130399999999996</v>
      </c>
      <c r="O120">
        <v>4.7668600000000003</v>
      </c>
      <c r="P120">
        <v>4.7474400000000001</v>
      </c>
      <c r="Q120">
        <v>4.8917099999999998</v>
      </c>
      <c r="S120">
        <v>4.7894699999999997</v>
      </c>
      <c r="T120">
        <v>4.7692899999999998</v>
      </c>
      <c r="U120">
        <v>4.8902900000000002</v>
      </c>
      <c r="W120">
        <v>4.7387300000000003</v>
      </c>
      <c r="X120">
        <v>4.7282299999999999</v>
      </c>
      <c r="Y120">
        <v>4.8532299999999999</v>
      </c>
    </row>
    <row r="121" spans="2:25" x14ac:dyDescent="0.2">
      <c r="C121">
        <v>4.8119800000000001</v>
      </c>
      <c r="D121">
        <v>4.7990300000000001</v>
      </c>
      <c r="E121">
        <v>5.0382800000000003</v>
      </c>
      <c r="G121">
        <v>5.0095999999999998</v>
      </c>
      <c r="H121">
        <v>4.9996400000000003</v>
      </c>
      <c r="I121">
        <v>5.3565300000000002</v>
      </c>
      <c r="K121">
        <v>4.9637599999999997</v>
      </c>
      <c r="L121">
        <v>4.9464199999999998</v>
      </c>
      <c r="M121">
        <v>5.2299199999999999</v>
      </c>
      <c r="O121">
        <v>5.4208699999999999</v>
      </c>
      <c r="P121">
        <v>5.4242499999999998</v>
      </c>
      <c r="Q121">
        <v>5.7028100000000004</v>
      </c>
      <c r="S121">
        <v>4.95303</v>
      </c>
      <c r="T121">
        <v>4.9538900000000003</v>
      </c>
      <c r="U121">
        <v>5.2628700000000004</v>
      </c>
      <c r="W121">
        <v>4.8703599999999998</v>
      </c>
      <c r="X121">
        <v>4.8890799999999999</v>
      </c>
      <c r="Y121">
        <v>5.2121199999999996</v>
      </c>
    </row>
    <row r="122" spans="2:25" x14ac:dyDescent="0.2">
      <c r="B122" t="s">
        <v>5</v>
      </c>
      <c r="C122">
        <v>1.86299999999999E-2</v>
      </c>
      <c r="D122">
        <v>2.6469999999999799E-2</v>
      </c>
      <c r="E122">
        <v>0.13484000000000099</v>
      </c>
      <c r="G122">
        <v>0.30397000000000002</v>
      </c>
      <c r="H122">
        <v>0.31086999999999998</v>
      </c>
      <c r="I122">
        <v>0.57977999999999996</v>
      </c>
      <c r="K122">
        <v>0.15659999999999999</v>
      </c>
      <c r="L122">
        <v>0.15236999999999901</v>
      </c>
      <c r="M122">
        <v>0.31688</v>
      </c>
      <c r="O122">
        <v>0.65400999999999998</v>
      </c>
      <c r="P122">
        <v>0.67681000000000002</v>
      </c>
      <c r="Q122">
        <v>0.81110000000000104</v>
      </c>
      <c r="S122">
        <v>0.16356000000000001</v>
      </c>
      <c r="T122">
        <v>0.18460000000000101</v>
      </c>
      <c r="U122">
        <v>0.37258000000000002</v>
      </c>
      <c r="W122">
        <v>0.131629999999999</v>
      </c>
      <c r="X122">
        <v>0.16084999999999999</v>
      </c>
      <c r="Y122">
        <v>0.35888999999999999</v>
      </c>
    </row>
    <row r="123" spans="2:25" x14ac:dyDescent="0.2">
      <c r="C123">
        <v>4.72506</v>
      </c>
      <c r="D123">
        <v>4.7109899999999998</v>
      </c>
      <c r="E123">
        <v>4.8552400000000002</v>
      </c>
      <c r="G123">
        <v>4.6631099999999996</v>
      </c>
      <c r="H123">
        <v>4.6502999999999997</v>
      </c>
      <c r="I123">
        <v>4.78972</v>
      </c>
      <c r="K123">
        <v>4.81386</v>
      </c>
      <c r="L123">
        <v>4.7902199999999997</v>
      </c>
      <c r="M123">
        <v>4.9043000000000001</v>
      </c>
      <c r="O123">
        <v>4.8336100000000002</v>
      </c>
      <c r="P123">
        <v>4.80708</v>
      </c>
      <c r="Q123">
        <v>4.9536800000000003</v>
      </c>
      <c r="S123">
        <v>4.7096400000000003</v>
      </c>
      <c r="T123">
        <v>4.6990299999999996</v>
      </c>
      <c r="U123">
        <v>4.8379700000000003</v>
      </c>
      <c r="W123">
        <v>4.8619399999999997</v>
      </c>
      <c r="X123">
        <v>4.8348300000000002</v>
      </c>
      <c r="Y123">
        <v>5.0046999999999997</v>
      </c>
    </row>
    <row r="124" spans="2:25" x14ac:dyDescent="0.2">
      <c r="C124">
        <v>4.7187000000000001</v>
      </c>
      <c r="D124">
        <v>4.7027400000000004</v>
      </c>
      <c r="E124">
        <v>4.8905799999999999</v>
      </c>
      <c r="G124">
        <v>4.8746600000000004</v>
      </c>
      <c r="H124">
        <v>4.8752599999999999</v>
      </c>
      <c r="I124">
        <v>5.9887300000000003</v>
      </c>
      <c r="K124">
        <v>5.0880999999999998</v>
      </c>
      <c r="L124">
        <v>5.1068300000000004</v>
      </c>
      <c r="M124">
        <v>5.7709900000000003</v>
      </c>
      <c r="O124">
        <v>5.2270000000000003</v>
      </c>
      <c r="P124">
        <v>5.2234800000000003</v>
      </c>
      <c r="Q124">
        <v>5.8635000000000002</v>
      </c>
      <c r="S124">
        <v>5.3514900000000001</v>
      </c>
      <c r="T124">
        <v>5.3789300000000004</v>
      </c>
      <c r="U124">
        <v>6.6615599999999997</v>
      </c>
      <c r="W124">
        <v>5.4510100000000001</v>
      </c>
      <c r="X124">
        <v>5.4776699999999998</v>
      </c>
      <c r="Y124">
        <v>7.4966799999999996</v>
      </c>
    </row>
    <row r="125" spans="2:25" x14ac:dyDescent="0.2">
      <c r="B125" t="s">
        <v>5</v>
      </c>
      <c r="C125">
        <v>-6.3599999999999204E-3</v>
      </c>
      <c r="D125">
        <v>-8.2499999999994193E-3</v>
      </c>
      <c r="E125">
        <v>3.5339999999999698E-2</v>
      </c>
      <c r="G125">
        <v>0.21155000000000099</v>
      </c>
      <c r="H125">
        <v>0.22495999999999999</v>
      </c>
      <c r="I125">
        <v>1.1990099999999999</v>
      </c>
      <c r="K125">
        <v>0.27423999999999998</v>
      </c>
      <c r="L125">
        <v>0.316610000000001</v>
      </c>
      <c r="M125">
        <v>0.86668999999999996</v>
      </c>
      <c r="O125">
        <v>0.39339000000000002</v>
      </c>
      <c r="P125">
        <v>0.41639999999999999</v>
      </c>
      <c r="Q125">
        <v>0.90981999999999996</v>
      </c>
      <c r="S125">
        <v>0.64185000000000003</v>
      </c>
      <c r="T125">
        <v>0.67989999999999995</v>
      </c>
      <c r="U125">
        <v>1.82359</v>
      </c>
      <c r="W125">
        <v>0.58906999999999998</v>
      </c>
      <c r="X125">
        <v>0.64283999999999997</v>
      </c>
      <c r="Y125">
        <v>2.4919799999999999</v>
      </c>
    </row>
    <row r="126" spans="2:25" x14ac:dyDescent="0.2">
      <c r="C126">
        <v>4.8715999999999999</v>
      </c>
      <c r="D126">
        <v>4.8386699999999996</v>
      </c>
      <c r="E126">
        <v>5.00237</v>
      </c>
      <c r="G126">
        <v>4.7276100000000003</v>
      </c>
      <c r="H126">
        <v>4.7116800000000003</v>
      </c>
      <c r="I126">
        <v>4.8781499999999998</v>
      </c>
      <c r="K126">
        <v>4.7558999999999996</v>
      </c>
      <c r="L126">
        <v>4.73428</v>
      </c>
      <c r="M126">
        <v>4.86097</v>
      </c>
      <c r="O126">
        <v>4.7618499999999999</v>
      </c>
      <c r="P126">
        <v>4.7360800000000003</v>
      </c>
      <c r="Q126">
        <v>4.88565</v>
      </c>
      <c r="S126">
        <v>4.6995300000000002</v>
      </c>
      <c r="T126">
        <v>4.6753499999999999</v>
      </c>
      <c r="U126">
        <v>4.8256399999999999</v>
      </c>
      <c r="W126">
        <v>4.7235500000000004</v>
      </c>
      <c r="X126">
        <v>4.7114599999999998</v>
      </c>
      <c r="Y126">
        <v>4.8495600000000003</v>
      </c>
    </row>
    <row r="127" spans="2:25" x14ac:dyDescent="0.2">
      <c r="C127">
        <v>5.008</v>
      </c>
      <c r="D127">
        <v>4.9915599999999998</v>
      </c>
      <c r="E127">
        <v>5.4325099999999997</v>
      </c>
      <c r="G127">
        <v>5.0090599999999998</v>
      </c>
      <c r="H127">
        <v>5.0158699999999996</v>
      </c>
      <c r="I127">
        <v>5.6682800000000002</v>
      </c>
      <c r="K127">
        <v>5.13178</v>
      </c>
      <c r="L127">
        <v>5.1261900000000002</v>
      </c>
      <c r="M127">
        <v>5.8063700000000003</v>
      </c>
      <c r="O127">
        <v>5.1669099999999997</v>
      </c>
      <c r="P127">
        <v>5.1862599999999999</v>
      </c>
      <c r="Q127">
        <v>5.9620199999999999</v>
      </c>
      <c r="S127">
        <v>5.2536199999999997</v>
      </c>
      <c r="T127">
        <v>5.23461</v>
      </c>
      <c r="U127">
        <v>5.6060699999999999</v>
      </c>
      <c r="W127">
        <v>5.4845600000000001</v>
      </c>
      <c r="X127">
        <v>5.5058999999999996</v>
      </c>
      <c r="Y127">
        <v>7.5679499999999997</v>
      </c>
    </row>
    <row r="128" spans="2:25" x14ac:dyDescent="0.2">
      <c r="B128" t="s">
        <v>5</v>
      </c>
      <c r="C128">
        <v>0.13639999999999999</v>
      </c>
      <c r="D128">
        <v>0.152889999999999</v>
      </c>
      <c r="E128">
        <v>0.43014000000000002</v>
      </c>
      <c r="G128">
        <v>0.28144999999999998</v>
      </c>
      <c r="H128">
        <v>0.30418999999999902</v>
      </c>
      <c r="I128">
        <v>0.79013</v>
      </c>
      <c r="K128">
        <v>0.37587999999999999</v>
      </c>
      <c r="L128">
        <v>0.39190999999999998</v>
      </c>
      <c r="M128">
        <v>0.94540000000000002</v>
      </c>
      <c r="O128">
        <v>0.40505999999999998</v>
      </c>
      <c r="P128">
        <v>0.45018000000000002</v>
      </c>
      <c r="Q128">
        <v>1.07637</v>
      </c>
      <c r="S128">
        <v>0.55408999999999997</v>
      </c>
      <c r="T128">
        <v>0.55925999999999998</v>
      </c>
      <c r="U128">
        <v>0.78042999999999996</v>
      </c>
      <c r="W128">
        <v>0.76100999999999996</v>
      </c>
      <c r="X128">
        <v>0.79444000000000103</v>
      </c>
      <c r="Y128">
        <v>2.7183899999999999</v>
      </c>
    </row>
    <row r="129" spans="1:25" x14ac:dyDescent="0.2">
      <c r="C129">
        <v>4.7417899999999999</v>
      </c>
      <c r="D129">
        <v>4.7233499999999999</v>
      </c>
      <c r="E129">
        <v>4.8770899999999999</v>
      </c>
      <c r="G129">
        <v>4.8113999999999999</v>
      </c>
      <c r="H129">
        <v>4.7983599999999997</v>
      </c>
      <c r="I129">
        <v>4.9439299999999999</v>
      </c>
      <c r="K129">
        <v>4.7968200000000003</v>
      </c>
      <c r="L129">
        <v>4.7808999999999999</v>
      </c>
      <c r="M129">
        <v>4.9208299999999996</v>
      </c>
      <c r="O129">
        <v>4.6790000000000003</v>
      </c>
      <c r="P129">
        <v>4.6590499999999997</v>
      </c>
      <c r="Q129">
        <v>4.78775</v>
      </c>
      <c r="S129">
        <v>4.7669899999999998</v>
      </c>
      <c r="T129">
        <v>4.76098</v>
      </c>
      <c r="U129">
        <v>4.8561899999999998</v>
      </c>
      <c r="W129">
        <v>4.70601</v>
      </c>
      <c r="X129">
        <v>4.6935099999999998</v>
      </c>
      <c r="Y129">
        <v>4.81935</v>
      </c>
    </row>
    <row r="130" spans="1:25" x14ac:dyDescent="0.2">
      <c r="C130">
        <v>4.9995500000000002</v>
      </c>
      <c r="D130">
        <v>4.9734100000000003</v>
      </c>
      <c r="E130">
        <v>5.2758900000000004</v>
      </c>
      <c r="G130">
        <v>4.84558</v>
      </c>
      <c r="H130">
        <v>4.84293</v>
      </c>
      <c r="I130">
        <v>5.1421799999999998</v>
      </c>
      <c r="K130">
        <v>4.8944799999999997</v>
      </c>
      <c r="L130">
        <v>4.87981</v>
      </c>
      <c r="M130">
        <v>5.0468200000000003</v>
      </c>
      <c r="O130">
        <v>5.1154299999999999</v>
      </c>
      <c r="P130">
        <v>5.1065899999999997</v>
      </c>
      <c r="Q130">
        <v>5.9809900000000003</v>
      </c>
      <c r="S130">
        <v>4.9610099999999999</v>
      </c>
      <c r="T130">
        <v>4.9636699999999996</v>
      </c>
      <c r="U130">
        <v>5.0384599999999997</v>
      </c>
      <c r="W130">
        <v>4.8719999999999999</v>
      </c>
      <c r="X130">
        <v>4.8733500000000003</v>
      </c>
      <c r="Y130">
        <v>5.10337</v>
      </c>
    </row>
    <row r="131" spans="1:25" x14ac:dyDescent="0.2">
      <c r="B131" t="s">
        <v>5</v>
      </c>
      <c r="C131">
        <v>0.25775999999999999</v>
      </c>
      <c r="D131">
        <v>0.25006</v>
      </c>
      <c r="E131">
        <v>0.39879999999999999</v>
      </c>
      <c r="G131">
        <v>3.4180000000000099E-2</v>
      </c>
      <c r="H131">
        <v>4.45700000000002E-2</v>
      </c>
      <c r="I131">
        <v>0.19825000000000001</v>
      </c>
      <c r="K131">
        <v>9.76599999999994E-2</v>
      </c>
      <c r="L131">
        <v>9.8910000000000095E-2</v>
      </c>
      <c r="M131">
        <v>0.12598999999999999</v>
      </c>
      <c r="O131">
        <v>0.43642999999999998</v>
      </c>
      <c r="P131">
        <v>0.44753999999999999</v>
      </c>
      <c r="Q131">
        <v>1.1932400000000001</v>
      </c>
      <c r="S131">
        <v>0.19402</v>
      </c>
      <c r="T131">
        <v>0.20269000000000001</v>
      </c>
      <c r="U131">
        <v>0.18226999999999999</v>
      </c>
      <c r="W131">
        <v>0.16599</v>
      </c>
      <c r="X131">
        <v>0.17984</v>
      </c>
      <c r="Y131">
        <v>0.28401999999999999</v>
      </c>
    </row>
    <row r="132" spans="1:25" x14ac:dyDescent="0.2">
      <c r="C132">
        <v>4.6885399999999997</v>
      </c>
      <c r="D132">
        <v>4.6694300000000002</v>
      </c>
      <c r="E132">
        <v>4.8026799999999996</v>
      </c>
      <c r="G132">
        <v>4.75631</v>
      </c>
      <c r="H132">
        <v>4.7443900000000001</v>
      </c>
      <c r="I132">
        <v>4.8796400000000002</v>
      </c>
      <c r="K132">
        <v>4.7385700000000002</v>
      </c>
      <c r="L132">
        <v>4.7167599999999998</v>
      </c>
      <c r="M132">
        <v>4.8290600000000001</v>
      </c>
      <c r="O132">
        <v>4.7646899999999999</v>
      </c>
      <c r="P132">
        <v>4.7478600000000002</v>
      </c>
      <c r="Q132">
        <v>4.8724100000000004</v>
      </c>
      <c r="S132">
        <v>4.7379100000000003</v>
      </c>
      <c r="T132">
        <v>4.7294400000000003</v>
      </c>
      <c r="U132">
        <v>4.8863399999999997</v>
      </c>
      <c r="W132">
        <v>4.7218900000000001</v>
      </c>
      <c r="X132">
        <v>4.7117899999999997</v>
      </c>
      <c r="Y132">
        <v>4.84321</v>
      </c>
    </row>
    <row r="133" spans="1:25" x14ac:dyDescent="0.2">
      <c r="C133">
        <v>4.9050000000000002</v>
      </c>
      <c r="D133">
        <v>4.9182699999999997</v>
      </c>
      <c r="E133">
        <v>5.4567399999999999</v>
      </c>
      <c r="G133">
        <v>4.9782400000000004</v>
      </c>
      <c r="H133">
        <v>5.0116399999999999</v>
      </c>
      <c r="I133">
        <v>5.9196999999999997</v>
      </c>
      <c r="K133">
        <v>4.8523500000000004</v>
      </c>
      <c r="L133">
        <v>4.84199</v>
      </c>
      <c r="M133">
        <v>5.0583499999999999</v>
      </c>
      <c r="O133">
        <v>5.1073899999999997</v>
      </c>
      <c r="P133">
        <v>5.1117900000000001</v>
      </c>
      <c r="Q133">
        <v>6.37561</v>
      </c>
      <c r="S133">
        <v>5.3456000000000001</v>
      </c>
      <c r="T133">
        <v>5.3170500000000001</v>
      </c>
      <c r="U133">
        <v>7.8118800000000004</v>
      </c>
      <c r="W133">
        <v>5.2681199999999997</v>
      </c>
      <c r="X133">
        <v>5.2908799999999996</v>
      </c>
      <c r="Y133">
        <v>6.2968599999999997</v>
      </c>
    </row>
    <row r="134" spans="1:25" x14ac:dyDescent="0.2">
      <c r="B134" t="s">
        <v>5</v>
      </c>
      <c r="C134">
        <v>0.21646000000000101</v>
      </c>
      <c r="D134">
        <v>0.24884000000000001</v>
      </c>
      <c r="E134">
        <v>0.65405999999999997</v>
      </c>
      <c r="G134">
        <v>0.22192999999999999</v>
      </c>
      <c r="H134">
        <v>0.26724999999999999</v>
      </c>
      <c r="I134">
        <v>1.04006</v>
      </c>
      <c r="K134">
        <v>0.11378000000000001</v>
      </c>
      <c r="L134">
        <v>0.12523000000000001</v>
      </c>
      <c r="M134">
        <v>0.22928999999999999</v>
      </c>
      <c r="O134">
        <v>0.3427</v>
      </c>
      <c r="P134">
        <v>0.36392999999999998</v>
      </c>
      <c r="Q134">
        <v>1.5032000000000001</v>
      </c>
      <c r="S134">
        <v>0.60768999999999995</v>
      </c>
      <c r="T134">
        <v>0.58760999999999997</v>
      </c>
      <c r="U134">
        <v>2.9255399999999998</v>
      </c>
      <c r="W134">
        <v>0.54622999999999999</v>
      </c>
      <c r="X134">
        <v>0.57908999999999999</v>
      </c>
      <c r="Y134">
        <v>1.4536500000000001</v>
      </c>
    </row>
    <row r="135" spans="1:25" x14ac:dyDescent="0.2">
      <c r="C135">
        <v>4.8529099999999996</v>
      </c>
      <c r="D135">
        <v>4.82559</v>
      </c>
      <c r="E135">
        <v>4.99465</v>
      </c>
      <c r="G135">
        <v>4.7287499999999998</v>
      </c>
      <c r="H135">
        <v>4.71685</v>
      </c>
      <c r="I135">
        <v>4.8099400000000001</v>
      </c>
      <c r="K135">
        <v>4.8249000000000004</v>
      </c>
      <c r="L135">
        <v>4.8020100000000001</v>
      </c>
      <c r="M135">
        <v>4.9418699999999998</v>
      </c>
      <c r="O135">
        <v>4.7707100000000002</v>
      </c>
      <c r="P135">
        <v>4.7484400000000004</v>
      </c>
      <c r="Q135">
        <v>4.8560499999999998</v>
      </c>
      <c r="S135">
        <v>4.8252600000000001</v>
      </c>
      <c r="T135">
        <v>4.8012199999999998</v>
      </c>
      <c r="U135">
        <v>4.9630999999999998</v>
      </c>
      <c r="W135">
        <v>4.7137900000000004</v>
      </c>
      <c r="X135">
        <v>4.7010199999999998</v>
      </c>
      <c r="Y135">
        <v>4.8538699999999997</v>
      </c>
    </row>
    <row r="136" spans="1:25" x14ac:dyDescent="0.2">
      <c r="C136">
        <v>4.80288</v>
      </c>
      <c r="D136">
        <v>4.7820600000000004</v>
      </c>
      <c r="E136">
        <v>5.1343300000000003</v>
      </c>
      <c r="G136">
        <v>5.0117799999999999</v>
      </c>
      <c r="H136">
        <v>5.0258099999999999</v>
      </c>
      <c r="I136">
        <v>5.1590199999999999</v>
      </c>
      <c r="K136">
        <v>4.8815799999999996</v>
      </c>
      <c r="L136">
        <v>4.8509599999999997</v>
      </c>
      <c r="M136">
        <v>5.11273</v>
      </c>
      <c r="O136">
        <v>4.8239400000000003</v>
      </c>
      <c r="P136">
        <v>4.81264</v>
      </c>
      <c r="Q136">
        <v>4.9941599999999999</v>
      </c>
      <c r="S136">
        <v>5.2831099999999998</v>
      </c>
      <c r="T136">
        <v>5.30471</v>
      </c>
      <c r="U136">
        <v>6.5674700000000001</v>
      </c>
      <c r="W136">
        <v>5.2899200000000004</v>
      </c>
      <c r="X136">
        <v>5.2981100000000003</v>
      </c>
      <c r="Y136">
        <v>6.3231900000000003</v>
      </c>
    </row>
    <row r="137" spans="1:25" x14ac:dyDescent="0.2">
      <c r="B137" t="s">
        <v>5</v>
      </c>
      <c r="C137">
        <v>-5.0029999999999603E-2</v>
      </c>
      <c r="D137">
        <v>-4.3530000000000499E-2</v>
      </c>
      <c r="E137">
        <v>0.13968</v>
      </c>
      <c r="G137">
        <v>0.28303</v>
      </c>
      <c r="H137">
        <v>0.30896000000000001</v>
      </c>
      <c r="I137">
        <v>0.34908</v>
      </c>
      <c r="K137">
        <v>5.6680000000000098E-2</v>
      </c>
      <c r="L137">
        <v>4.8949999999999598E-2</v>
      </c>
      <c r="M137">
        <v>0.17086000000000001</v>
      </c>
      <c r="O137">
        <v>5.3230000000000097E-2</v>
      </c>
      <c r="P137">
        <v>6.4199999999999605E-2</v>
      </c>
      <c r="Q137">
        <v>0.13811000000000001</v>
      </c>
      <c r="S137">
        <v>0.45784999999999998</v>
      </c>
      <c r="T137">
        <v>0.50348999999999999</v>
      </c>
      <c r="U137">
        <v>1.6043700000000001</v>
      </c>
      <c r="W137">
        <v>0.57613000000000003</v>
      </c>
      <c r="X137">
        <v>0.59709000000000101</v>
      </c>
      <c r="Y137">
        <v>1.46932</v>
      </c>
    </row>
    <row r="138" spans="1:25" x14ac:dyDescent="0.2">
      <c r="B138" t="s">
        <v>6</v>
      </c>
      <c r="C138" t="s">
        <v>7</v>
      </c>
      <c r="D138" t="s">
        <v>7</v>
      </c>
      <c r="E138" t="s">
        <v>7</v>
      </c>
      <c r="F138" t="s">
        <v>6</v>
      </c>
      <c r="G138" t="s">
        <v>7</v>
      </c>
      <c r="H138" t="s">
        <v>7</v>
      </c>
      <c r="I138" t="s">
        <v>7</v>
      </c>
      <c r="J138" t="s">
        <v>6</v>
      </c>
      <c r="K138" t="s">
        <v>7</v>
      </c>
      <c r="L138" t="s">
        <v>7</v>
      </c>
      <c r="M138" t="s">
        <v>7</v>
      </c>
      <c r="N138" t="s">
        <v>6</v>
      </c>
      <c r="O138" t="s">
        <v>7</v>
      </c>
      <c r="P138" t="s">
        <v>7</v>
      </c>
      <c r="Q138" t="s">
        <v>7</v>
      </c>
      <c r="R138" t="s">
        <v>6</v>
      </c>
      <c r="S138" t="s">
        <v>7</v>
      </c>
      <c r="T138" t="s">
        <v>7</v>
      </c>
      <c r="U138" t="s">
        <v>7</v>
      </c>
      <c r="V138" t="s">
        <v>6</v>
      </c>
      <c r="W138" t="s">
        <v>7</v>
      </c>
      <c r="X138" t="s">
        <v>7</v>
      </c>
      <c r="Y138" t="s">
        <v>7</v>
      </c>
    </row>
    <row r="139" spans="1:25" x14ac:dyDescent="0.2">
      <c r="A139" t="s">
        <v>31</v>
      </c>
      <c r="B139">
        <v>25.5</v>
      </c>
      <c r="C139">
        <f>AVERAGE(C86,C83,C80,C89,C92,C95,C98,C101,C104,C107,C110,C113,C116,C119,C122,C125,C128,C131,C134,C137)</f>
        <v>0.14386910000000011</v>
      </c>
      <c r="D139">
        <f t="shared" ref="D139:E139" si="8">AVERAGE(D86,D83,D80,D89,D92,D95,D98,D101,D104,D107,D110,D113,D116,D119,D122,D125,D128,D131,D134,D137)</f>
        <v>0.15462439999999994</v>
      </c>
      <c r="E139">
        <f t="shared" si="8"/>
        <v>0.48013940000000022</v>
      </c>
      <c r="F139">
        <v>25.5</v>
      </c>
      <c r="G139">
        <f>AVERAGE(G86,G83,G80,G89,G92,G95,G98,G101,G104,G107,G110,G113,G116,G119,G122,G125,G128,G131,G134,G137)</f>
        <v>0.21110530000000005</v>
      </c>
      <c r="H139">
        <f t="shared" ref="H139:I139" si="9">AVERAGE(H86,H83,H80,H89,H92,H95,H98,H101,H104,H107,H110,H113,H116,H119,H122,H125,H128,H131,H134,H137)</f>
        <v>0.23248255000000007</v>
      </c>
      <c r="I139">
        <f t="shared" si="9"/>
        <v>0.61831215000000017</v>
      </c>
      <c r="J139">
        <v>25.5</v>
      </c>
      <c r="K139">
        <f>AVERAGE(K86,K83,K80,K89,K92,K95,K98,K101,K104,K107,K110,K113,K116,K119,K122,K125,K128,K131,K134,K137)</f>
        <v>0.16791239999999991</v>
      </c>
      <c r="L139">
        <f t="shared" ref="L139:M139" si="10">AVERAGE(L86,L83,L80,L89,L92,L95,L98,L101,L104,L107,L110,L113,L116,L119,L122,L125,L128,L131,L134,L137)</f>
        <v>0.18285509999999991</v>
      </c>
      <c r="M139">
        <f t="shared" si="10"/>
        <v>0.4386561000000001</v>
      </c>
      <c r="N139">
        <v>25.5</v>
      </c>
      <c r="O139">
        <f>AVERAGE(O86,O83,O80,O89,O92,O95,O98,O101,O104,O107,O110,O113,O116,O119,O122,O125,O128,O131,O134,O137)</f>
        <v>0.36912779999999989</v>
      </c>
      <c r="P139">
        <f t="shared" ref="P139:Q139" si="11">AVERAGE(P86,P83,P80,P89,P92,P95,P98,P101,P104,P107,P110,P113,P116,P119,P122,P125,P128,P131,P134,P137)</f>
        <v>0.39391039999999988</v>
      </c>
      <c r="Q139">
        <f t="shared" si="11"/>
        <v>0.97085504999999994</v>
      </c>
      <c r="R139">
        <v>25.5</v>
      </c>
      <c r="S139">
        <f>AVERAGE(S86,S83,S80,S89,S92,S95,S98,S101,S104,S107,S110,S113,S116,S119,S122,S125,S128,S131,S134,S137)</f>
        <v>0.41553450000000014</v>
      </c>
      <c r="T139">
        <f t="shared" ref="T139:U139" si="12">AVERAGE(T86,T83,T80,T89,T92,T95,T98,T101,T104,T107,T110,T113,T116,T119,T122,T125,T128,T131,T134,T137)</f>
        <v>0.43491900000000011</v>
      </c>
      <c r="U139">
        <f t="shared" si="12"/>
        <v>1.4013539999999998</v>
      </c>
      <c r="V139">
        <v>25.5</v>
      </c>
      <c r="W139">
        <f>AVERAGE(W86,W83,W80,W89,W92,W95,W98,W101,W104,W107,W110,W113,W116,W119,W122,W125,W128,W131,W134,W137)</f>
        <v>0.4298779999999997</v>
      </c>
      <c r="X139">
        <f t="shared" ref="X139:Y139" si="13">AVERAGE(X86,X83,X80,X89,X92,X95,X98,X101,X104,X107,X110,X113,X116,X119,X122,X125,X128,X131,X134,X137)</f>
        <v>0.45401250000000015</v>
      </c>
      <c r="Y139">
        <f t="shared" si="13"/>
        <v>1.2446660000000001</v>
      </c>
    </row>
    <row r="140" spans="1:25" x14ac:dyDescent="0.2">
      <c r="A140" t="s">
        <v>33</v>
      </c>
      <c r="C140">
        <f>STDEV(C86,C83,C80,C89,C92,C95,C98,C101,C104,C107,C110,C113,C116,C119,C122,C125,C128,C131,C134,C137)/SQRT(COUNT(C86,C83,C80,C89,C92,C95,C98,C101,C104,C107,C110,C113,C116,C119,C122,C125,C128,C131,C134,C137))</f>
        <v>2.5578456891431942E-2</v>
      </c>
      <c r="D140">
        <f t="shared" ref="D140:E140" si="14">STDEV(D86,D83,D80,D89,D92,D95,D98,D101,D104,D107,D110,D113,D116,D119,D122,D125,D128,D131,D134,D137)/SQRT(COUNT(D86,D83,D80,D89,D92,D95,D98,D101,D104,D107,D110,D113,D116,D119,D122,D125,D128,D131,D134,D137))</f>
        <v>2.6443006644121466E-2</v>
      </c>
      <c r="E140">
        <f t="shared" si="14"/>
        <v>8.4731483865282481E-2</v>
      </c>
      <c r="G140">
        <f>STDEV(G86,G83,G80,G89,G92,G95,G98,G101,G104,G107,G110,G113,G116,G119,G122,G125,G128,G131,G134,G137)/SQRT(COUNT(G86,G83,G80,G89,G92,G95,G98,G101,G104,G107,G110,G113,G116,G119,G122,G125,G128,G131,G134,G137))</f>
        <v>2.6484775840004048E-2</v>
      </c>
      <c r="H140">
        <f t="shared" ref="H140:I140" si="15">STDEV(H86,H83,H80,H89,H92,H95,H98,H101,H104,H107,H110,H113,H116,H119,H122,H125,H128,H131,H134,H137)/SQRT(COUNT(H86,H83,H80,H89,H92,H95,H98,H101,H104,H107,H110,H113,H116,H119,H122,H125,H128,H131,H134,H137))</f>
        <v>2.8888671230165721E-2</v>
      </c>
      <c r="I140">
        <f t="shared" si="15"/>
        <v>8.5547631894452913E-2</v>
      </c>
      <c r="K140">
        <f>STDEV(K86,K83,K80,K89,K92,K95,K98,K101,K104,K107,K110,K113,K116,K119,K122,K125,K128,K131,K134,K137)/SQRT(COUNT(K86,K83,K80,K89,K92,K95,K98,K101,K104,K107,K110,K113,K116,K119,K122,K125,K128,K131,K134,K137))</f>
        <v>2.8999146902642728E-2</v>
      </c>
      <c r="L140">
        <f t="shared" ref="L140:M140" si="16">STDEV(L86,L83,L80,L89,L92,L95,L98,L101,L104,L107,L110,L113,L116,L119,L122,L125,L128,L131,L134,L137)/SQRT(COUNT(L86,L83,L80,L89,L92,L95,L98,L101,L104,L107,L110,L113,L116,L119,L122,L125,L128,L131,L134,L137))</f>
        <v>3.1871667355513847E-2</v>
      </c>
      <c r="M140">
        <f t="shared" si="16"/>
        <v>8.5141951753926179E-2</v>
      </c>
      <c r="O140">
        <f>STDEV(O86,O83,O80,O89,O92,O95,O98,O101,O104,O107,O110,O113,O116,O119,O122,O125,O128,O131,O134,O137)/SQRT(COUNT(O86,O83,O80,O89,O92,O95,O98,O101,O104,O107,O110,O113,O116,O119,O122,O125,O128,O131,O134,O137))</f>
        <v>4.6636392356952105E-2</v>
      </c>
      <c r="P140">
        <f t="shared" ref="P140:Q140" si="17">STDEV(P86,P83,P80,P89,P92,P95,P98,P101,P104,P107,P110,P113,P116,P119,P122,P125,P128,P131,P134,P137)/SQRT(COUNT(P86,P83,P80,P89,P92,P95,P98,P101,P104,P107,P110,P113,P116,P119,P122,P125,P128,P131,P134,P137))</f>
        <v>4.9647469893100454E-2</v>
      </c>
      <c r="Q140">
        <f t="shared" si="17"/>
        <v>0.14140560653811801</v>
      </c>
      <c r="S140">
        <f>STDEV(S86,S83,S80,S89,S92,S95,S98,S101,S104,S107,S110,S113,S116,S119,S122,S125,S128,S131,S134,S137)/SQRT(COUNT(S86,S83,S80,S89,S92,S95,S98,S101,S104,S107,S110,S113,S116,S119,S122,S125,S128,S131,S134,S137))</f>
        <v>4.6852896621542475E-2</v>
      </c>
      <c r="T140">
        <f t="shared" ref="T140:U140" si="18">STDEV(T86,T83,T80,T89,T92,T95,T98,T101,T104,T107,T110,T113,T116,T119,T122,T125,T128,T131,T134,T137)/SQRT(COUNT(T86,T83,T80,T89,T92,T95,T98,T101,T104,T107,T110,T113,T116,T119,T122,T125,T128,T131,T134,T137))</f>
        <v>4.7906895316798981E-2</v>
      </c>
      <c r="U140">
        <f t="shared" si="18"/>
        <v>0.20355808555402818</v>
      </c>
      <c r="W140">
        <f>STDEV(W86,W83,W80,W89,W92,W95,W98,W101,W104,W107,W110,W113,W116,W119,W122,W125,W128,W131,W134,W137)/SQRT(COUNT(W86,W83,W80,W89,W92,W95,W98,W101,W104,W107,W110,W113,W116,W119,W122,W125,W128,W131,W134,W137))</f>
        <v>5.6559694034384274E-2</v>
      </c>
      <c r="X140">
        <f t="shared" ref="X140:Y140" si="19">STDEV(X86,X83,X80,X89,X92,X95,X98,X101,X104,X107,X110,X113,X116,X119,X122,X125,X128,X131,X134,X137)/SQRT(COUNT(X86,X83,X80,X89,X92,X95,X98,X101,X104,X107,X110,X113,X116,X119,X122,X125,X128,X131,X134,X137))</f>
        <v>6.0155275604822069E-2</v>
      </c>
      <c r="Y140">
        <f t="shared" si="19"/>
        <v>0.18242112243579925</v>
      </c>
    </row>
    <row r="142" spans="1:25" x14ac:dyDescent="0.2">
      <c r="B142" t="s">
        <v>23</v>
      </c>
      <c r="C142">
        <f>C139*10^-20</f>
        <v>1.438691000000001E-21</v>
      </c>
      <c r="D142">
        <f>D139*10^-20</f>
        <v>1.5462439999999993E-21</v>
      </c>
      <c r="E142">
        <f>E139*10^-20</f>
        <v>4.801394000000002E-21</v>
      </c>
      <c r="F142" t="s">
        <v>23</v>
      </c>
      <c r="G142">
        <f>G139*10^-20</f>
        <v>2.1110530000000004E-21</v>
      </c>
      <c r="H142">
        <f>H139*10^-20</f>
        <v>2.3248255000000004E-21</v>
      </c>
      <c r="I142">
        <f>I139*10^-20</f>
        <v>6.1831215000000017E-21</v>
      </c>
      <c r="J142" t="s">
        <v>23</v>
      </c>
      <c r="K142">
        <f>K139*10^-20</f>
        <v>1.679123999999999E-21</v>
      </c>
      <c r="L142">
        <f>L139*10^-20</f>
        <v>1.8285509999999991E-21</v>
      </c>
      <c r="M142">
        <f>M139*10^-20</f>
        <v>4.3865610000000005E-21</v>
      </c>
      <c r="N142" t="s">
        <v>23</v>
      </c>
      <c r="O142">
        <f>O139*10^-20</f>
        <v>3.6912779999999987E-21</v>
      </c>
      <c r="P142">
        <f>P139*10^-20</f>
        <v>3.9391039999999983E-21</v>
      </c>
      <c r="Q142">
        <f>Q139*10^-20</f>
        <v>9.7085504999999993E-21</v>
      </c>
      <c r="R142" t="s">
        <v>23</v>
      </c>
      <c r="S142">
        <f>S139*10^-20</f>
        <v>4.1553450000000013E-21</v>
      </c>
      <c r="T142">
        <f>T139*10^-20</f>
        <v>4.3491900000000006E-21</v>
      </c>
      <c r="U142">
        <f>U139*10^-20</f>
        <v>1.4013539999999995E-20</v>
      </c>
      <c r="V142" t="s">
        <v>23</v>
      </c>
      <c r="W142">
        <f>W139*10^-20</f>
        <v>4.2987799999999965E-21</v>
      </c>
      <c r="X142">
        <f>X139*10^-20</f>
        <v>4.5401250000000014E-21</v>
      </c>
      <c r="Y142">
        <f>Y139*10^-20</f>
        <v>1.2446659999999999E-20</v>
      </c>
    </row>
    <row r="145" spans="2:10" x14ac:dyDescent="0.2">
      <c r="B145" t="s">
        <v>21</v>
      </c>
      <c r="C145">
        <v>20283095</v>
      </c>
      <c r="D145" t="s">
        <v>9</v>
      </c>
    </row>
    <row r="146" spans="2:10" x14ac:dyDescent="0.2">
      <c r="C146">
        <f>C145/(10^3)</f>
        <v>20283.095000000001</v>
      </c>
      <c r="D146" t="s">
        <v>10</v>
      </c>
    </row>
    <row r="147" spans="2:10" x14ac:dyDescent="0.2">
      <c r="E147" t="s">
        <v>31</v>
      </c>
      <c r="H147" t="s">
        <v>32</v>
      </c>
    </row>
    <row r="148" spans="2:10" x14ac:dyDescent="0.2">
      <c r="B148" t="s">
        <v>22</v>
      </c>
      <c r="C148" t="s">
        <v>11</v>
      </c>
      <c r="D148" t="s">
        <v>12</v>
      </c>
      <c r="E148" t="s">
        <v>16</v>
      </c>
      <c r="F148" t="s">
        <v>19</v>
      </c>
      <c r="G148" t="s">
        <v>18</v>
      </c>
    </row>
    <row r="149" spans="2:10" x14ac:dyDescent="0.2">
      <c r="B149">
        <v>2</v>
      </c>
      <c r="C149">
        <f t="shared" ref="C149:C156" si="20">B149*1000/$C$146</f>
        <v>9.8604281052768319E-2</v>
      </c>
      <c r="D149">
        <f t="shared" ref="D149:D156" si="21">C149/(10^-27)/(10^6)</f>
        <v>9.8604281052768322E+19</v>
      </c>
      <c r="E149">
        <v>6.3232000000001511E-3</v>
      </c>
      <c r="F149">
        <v>7.4582500000000915E-3</v>
      </c>
      <c r="G149">
        <v>3.2936850000000108E-2</v>
      </c>
    </row>
    <row r="150" spans="2:10" x14ac:dyDescent="0.2">
      <c r="B150">
        <v>4</v>
      </c>
      <c r="C150">
        <f t="shared" si="20"/>
        <v>0.19720856210553664</v>
      </c>
      <c r="D150">
        <f t="shared" si="21"/>
        <v>1.9720856210553664E+20</v>
      </c>
      <c r="E150">
        <v>4.0279950000000043E-2</v>
      </c>
      <c r="F150">
        <v>4.198984999999985E-2</v>
      </c>
      <c r="G150">
        <v>0.11031300000000008</v>
      </c>
    </row>
    <row r="151" spans="2:10" x14ac:dyDescent="0.2">
      <c r="B151">
        <v>6</v>
      </c>
      <c r="C151">
        <f t="shared" si="20"/>
        <v>0.29581284315830497</v>
      </c>
      <c r="D151">
        <f t="shared" si="21"/>
        <v>2.9581284315830498E+20</v>
      </c>
      <c r="E151">
        <v>4.2752149999999836E-2</v>
      </c>
      <c r="F151">
        <v>4.7921599999999932E-2</v>
      </c>
      <c r="G151">
        <v>0.1584240499999999</v>
      </c>
    </row>
    <row r="152" spans="2:10" x14ac:dyDescent="0.2">
      <c r="B152">
        <v>8</v>
      </c>
      <c r="C152">
        <f t="shared" si="20"/>
        <v>0.39441712421107328</v>
      </c>
      <c r="D152">
        <f t="shared" si="21"/>
        <v>3.9441712421107329E+20</v>
      </c>
      <c r="E152">
        <v>0.10278290000000001</v>
      </c>
      <c r="F152">
        <v>0.10907480000000011</v>
      </c>
      <c r="G152">
        <v>0.3094787</v>
      </c>
    </row>
    <row r="153" spans="2:10" x14ac:dyDescent="0.2">
      <c r="B153">
        <v>10</v>
      </c>
      <c r="C153">
        <f t="shared" si="20"/>
        <v>0.49302140526384158</v>
      </c>
      <c r="D153">
        <f t="shared" si="21"/>
        <v>4.9302140526384153E+20</v>
      </c>
      <c r="E153">
        <v>0.14386910000000011</v>
      </c>
      <c r="F153">
        <v>0.15462439999999994</v>
      </c>
      <c r="G153">
        <v>0.48013940000000022</v>
      </c>
    </row>
    <row r="154" spans="2:10" x14ac:dyDescent="0.2">
      <c r="B154">
        <v>12</v>
      </c>
      <c r="C154">
        <f t="shared" si="20"/>
        <v>0.59162568631660994</v>
      </c>
      <c r="D154">
        <f t="shared" si="21"/>
        <v>5.9162568631660996E+20</v>
      </c>
      <c r="E154">
        <v>0.21110530000000005</v>
      </c>
      <c r="F154">
        <v>0.23248255000000007</v>
      </c>
      <c r="G154">
        <v>0.61831215000000017</v>
      </c>
    </row>
    <row r="155" spans="2:10" x14ac:dyDescent="0.2">
      <c r="B155">
        <v>14</v>
      </c>
      <c r="C155">
        <f t="shared" si="20"/>
        <v>0.69022996736937825</v>
      </c>
      <c r="D155">
        <f t="shared" si="21"/>
        <v>6.902299673693782E+20</v>
      </c>
      <c r="E155">
        <v>0.16791239999999991</v>
      </c>
      <c r="F155">
        <v>0.18285509999999991</v>
      </c>
      <c r="G155">
        <v>0.4386561000000001</v>
      </c>
    </row>
    <row r="156" spans="2:10" x14ac:dyDescent="0.2">
      <c r="B156">
        <v>16</v>
      </c>
      <c r="C156">
        <f t="shared" si="20"/>
        <v>0.78883424842214656</v>
      </c>
      <c r="D156">
        <f t="shared" si="21"/>
        <v>7.8883424842214657E+20</v>
      </c>
      <c r="E156">
        <v>0.36912779999999989</v>
      </c>
      <c r="F156">
        <v>0.39391039999999988</v>
      </c>
      <c r="G156">
        <v>0.97085504999999994</v>
      </c>
    </row>
    <row r="157" spans="2:10" x14ac:dyDescent="0.2">
      <c r="B157">
        <v>18</v>
      </c>
      <c r="C157">
        <f t="shared" ref="C157:C158" si="22">B157*1000/$C$146</f>
        <v>0.88743852947491486</v>
      </c>
      <c r="D157">
        <f t="shared" ref="D157:D158" si="23">C157/(10^-27)/(10^6)</f>
        <v>8.8743852947491481E+20</v>
      </c>
      <c r="E157">
        <v>0.41553450000000014</v>
      </c>
      <c r="F157">
        <v>0.43491900000000011</v>
      </c>
      <c r="G157">
        <v>1.4013539999999998</v>
      </c>
    </row>
    <row r="158" spans="2:10" x14ac:dyDescent="0.2">
      <c r="B158">
        <v>20</v>
      </c>
      <c r="C158">
        <f t="shared" si="22"/>
        <v>0.98604281052768317</v>
      </c>
      <c r="D158">
        <f t="shared" si="23"/>
        <v>9.8604281052768305E+20</v>
      </c>
      <c r="E158">
        <v>0.4298779999999997</v>
      </c>
      <c r="F158">
        <v>0.45401250000000015</v>
      </c>
      <c r="G158">
        <v>1.2446660000000001</v>
      </c>
    </row>
    <row r="160" spans="2:10" x14ac:dyDescent="0.2">
      <c r="D160">
        <v>9.8604281052768322E+19</v>
      </c>
      <c r="E160">
        <f t="shared" ref="E160:J160" si="24">E149*(10^-20)</f>
        <v>6.3232000000001502E-23</v>
      </c>
      <c r="F160">
        <f t="shared" si="24"/>
        <v>7.4582500000000914E-23</v>
      </c>
      <c r="G160">
        <f t="shared" si="24"/>
        <v>3.2936850000000108E-22</v>
      </c>
      <c r="H160">
        <f t="shared" si="24"/>
        <v>0</v>
      </c>
      <c r="I160">
        <f t="shared" si="24"/>
        <v>0</v>
      </c>
      <c r="J160">
        <f t="shared" si="24"/>
        <v>0</v>
      </c>
    </row>
    <row r="161" spans="2:10" x14ac:dyDescent="0.2">
      <c r="D161">
        <v>1.9720856210553664E+20</v>
      </c>
      <c r="E161">
        <f t="shared" ref="E161:J167" si="25">E150*(10^-20)</f>
        <v>4.027995000000004E-22</v>
      </c>
      <c r="F161">
        <f t="shared" si="25"/>
        <v>4.1989849999999845E-22</v>
      </c>
      <c r="G161">
        <f t="shared" si="25"/>
        <v>1.1031300000000008E-21</v>
      </c>
      <c r="H161">
        <f t="shared" si="25"/>
        <v>0</v>
      </c>
      <c r="I161">
        <f t="shared" si="25"/>
        <v>0</v>
      </c>
      <c r="J161">
        <f t="shared" si="25"/>
        <v>0</v>
      </c>
    </row>
    <row r="162" spans="2:10" x14ac:dyDescent="0.2">
      <c r="D162">
        <v>2.9581284315830498E+20</v>
      </c>
      <c r="E162">
        <f t="shared" si="25"/>
        <v>4.2752149999999837E-22</v>
      </c>
      <c r="F162">
        <f t="shared" si="25"/>
        <v>4.7921599999999925E-22</v>
      </c>
      <c r="G162">
        <f t="shared" si="25"/>
        <v>1.5842404999999989E-21</v>
      </c>
      <c r="H162">
        <f t="shared" si="25"/>
        <v>0</v>
      </c>
      <c r="I162">
        <f t="shared" si="25"/>
        <v>0</v>
      </c>
      <c r="J162">
        <f t="shared" si="25"/>
        <v>0</v>
      </c>
    </row>
    <row r="163" spans="2:10" x14ac:dyDescent="0.2">
      <c r="D163">
        <v>3.9441712421107329E+20</v>
      </c>
      <c r="E163">
        <f t="shared" si="25"/>
        <v>1.027829E-21</v>
      </c>
      <c r="F163">
        <f t="shared" si="25"/>
        <v>1.090748000000001E-21</v>
      </c>
      <c r="G163">
        <f t="shared" si="25"/>
        <v>3.0947869999999997E-21</v>
      </c>
      <c r="H163">
        <f>H152*(10^-20)</f>
        <v>0</v>
      </c>
      <c r="I163">
        <f>I152*(10^-20)</f>
        <v>0</v>
      </c>
      <c r="J163">
        <f>J152*(10^-20)</f>
        <v>0</v>
      </c>
    </row>
    <row r="164" spans="2:10" x14ac:dyDescent="0.2">
      <c r="D164">
        <v>4.9302140526384153E+20</v>
      </c>
      <c r="E164">
        <f>E153*(10^-20)</f>
        <v>1.438691000000001E-21</v>
      </c>
      <c r="F164">
        <f>F153*(10^-20)</f>
        <v>1.5462439999999993E-21</v>
      </c>
      <c r="G164">
        <f>G153*(10^-20)</f>
        <v>4.801394000000002E-21</v>
      </c>
      <c r="H164">
        <f t="shared" si="25"/>
        <v>0</v>
      </c>
      <c r="I164">
        <f t="shared" si="25"/>
        <v>0</v>
      </c>
      <c r="J164">
        <f t="shared" si="25"/>
        <v>0</v>
      </c>
    </row>
    <row r="165" spans="2:10" x14ac:dyDescent="0.2">
      <c r="D165">
        <v>5.9162568631660996E+20</v>
      </c>
      <c r="E165">
        <f t="shared" si="25"/>
        <v>2.1110530000000004E-21</v>
      </c>
      <c r="F165">
        <f t="shared" si="25"/>
        <v>2.3248255000000004E-21</v>
      </c>
      <c r="G165">
        <f t="shared" si="25"/>
        <v>6.1831215000000017E-21</v>
      </c>
      <c r="H165">
        <f t="shared" si="25"/>
        <v>0</v>
      </c>
      <c r="I165">
        <f t="shared" si="25"/>
        <v>0</v>
      </c>
      <c r="J165">
        <f t="shared" si="25"/>
        <v>0</v>
      </c>
    </row>
    <row r="166" spans="2:10" x14ac:dyDescent="0.2">
      <c r="D166">
        <v>6.902299673693782E+20</v>
      </c>
      <c r="E166">
        <f t="shared" si="25"/>
        <v>1.679123999999999E-21</v>
      </c>
      <c r="F166">
        <f t="shared" si="25"/>
        <v>1.8285509999999991E-21</v>
      </c>
      <c r="G166">
        <f t="shared" si="25"/>
        <v>4.3865610000000005E-21</v>
      </c>
      <c r="H166">
        <f t="shared" si="25"/>
        <v>0</v>
      </c>
      <c r="I166">
        <f t="shared" si="25"/>
        <v>0</v>
      </c>
      <c r="J166">
        <f t="shared" si="25"/>
        <v>0</v>
      </c>
    </row>
    <row r="167" spans="2:10" x14ac:dyDescent="0.2">
      <c r="D167">
        <v>7.8883424842214657E+20</v>
      </c>
      <c r="E167">
        <f t="shared" si="25"/>
        <v>3.6912779999999987E-21</v>
      </c>
      <c r="F167">
        <f t="shared" si="25"/>
        <v>3.9391039999999983E-21</v>
      </c>
      <c r="G167">
        <f t="shared" si="25"/>
        <v>9.7085504999999993E-21</v>
      </c>
      <c r="H167">
        <f t="shared" si="25"/>
        <v>0</v>
      </c>
      <c r="I167">
        <f t="shared" si="25"/>
        <v>0</v>
      </c>
      <c r="J167">
        <f t="shared" si="25"/>
        <v>0</v>
      </c>
    </row>
    <row r="168" spans="2:10" x14ac:dyDescent="0.2">
      <c r="D168">
        <v>8.8743852947491481E+20</v>
      </c>
      <c r="E168">
        <f t="shared" ref="E168:G168" si="26">E157*(10^-20)</f>
        <v>4.1553450000000013E-21</v>
      </c>
      <c r="F168">
        <f t="shared" si="26"/>
        <v>4.3491900000000006E-21</v>
      </c>
      <c r="G168">
        <f t="shared" si="26"/>
        <v>1.4013539999999995E-20</v>
      </c>
    </row>
    <row r="169" spans="2:10" x14ac:dyDescent="0.2">
      <c r="D169">
        <v>9.8604281052768305E+20</v>
      </c>
      <c r="E169">
        <f t="shared" ref="E169:G169" si="27">E158*(10^-20)</f>
        <v>4.2987799999999965E-21</v>
      </c>
      <c r="F169">
        <f t="shared" si="27"/>
        <v>4.5401250000000014E-21</v>
      </c>
      <c r="G169">
        <f t="shared" si="27"/>
        <v>1.2446659999999999E-20</v>
      </c>
    </row>
    <row r="173" spans="2:10" x14ac:dyDescent="0.2">
      <c r="C173" t="s">
        <v>16</v>
      </c>
      <c r="D173" t="s">
        <v>19</v>
      </c>
      <c r="E173" t="s">
        <v>18</v>
      </c>
    </row>
    <row r="174" spans="2:10" x14ac:dyDescent="0.2">
      <c r="B174" t="s">
        <v>13</v>
      </c>
      <c r="C174" s="1">
        <v>5.1299999999999999E-42</v>
      </c>
      <c r="D174" s="1">
        <v>5.4400000000000001E-42</v>
      </c>
      <c r="E174" s="1">
        <v>1.5399999999999999E-41</v>
      </c>
    </row>
    <row r="175" spans="2:10" x14ac:dyDescent="0.2">
      <c r="B175" t="s">
        <v>34</v>
      </c>
      <c r="C175" s="1"/>
      <c r="D175" s="1"/>
      <c r="E175" s="1"/>
    </row>
    <row r="176" spans="2:10" x14ac:dyDescent="0.2">
      <c r="B176" t="s">
        <v>35</v>
      </c>
      <c r="C176" s="1"/>
      <c r="D176" s="1"/>
      <c r="E176" s="1"/>
    </row>
    <row r="178" spans="2:5" x14ac:dyDescent="0.2">
      <c r="B178" t="s">
        <v>74</v>
      </c>
      <c r="C178" t="s">
        <v>16</v>
      </c>
      <c r="D178" t="s">
        <v>19</v>
      </c>
      <c r="E178" t="s">
        <v>18</v>
      </c>
    </row>
    <row r="179" spans="2:5" x14ac:dyDescent="0.2">
      <c r="C179" s="1">
        <v>6.4999999999999998E-42</v>
      </c>
      <c r="D179" s="1">
        <v>6.7099999999999994E-42</v>
      </c>
      <c r="E179" s="1">
        <v>1.9399999999999999E-41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EBF54-B5ED-7F42-B139-BC229B9383C6}">
  <dimension ref="A2:Y179"/>
  <sheetViews>
    <sheetView topLeftCell="A129" workbookViewId="0">
      <selection activeCell="C179" sqref="C179:E179"/>
    </sheetView>
  </sheetViews>
  <sheetFormatPr baseColWidth="10" defaultRowHeight="16" x14ac:dyDescent="0.2"/>
  <sheetData>
    <row r="2" spans="2:17" x14ac:dyDescent="0.2">
      <c r="B2" t="s">
        <v>0</v>
      </c>
    </row>
    <row r="5" spans="2:17" x14ac:dyDescent="0.2">
      <c r="B5" t="s">
        <v>1</v>
      </c>
    </row>
    <row r="7" spans="2:17" x14ac:dyDescent="0.2">
      <c r="B7" t="s">
        <v>27</v>
      </c>
      <c r="F7" t="s">
        <v>28</v>
      </c>
      <c r="J7" t="s">
        <v>29</v>
      </c>
      <c r="N7" t="s">
        <v>30</v>
      </c>
    </row>
    <row r="8" spans="2:17" x14ac:dyDescent="0.2">
      <c r="C8" t="s">
        <v>2</v>
      </c>
      <c r="D8" t="s">
        <v>3</v>
      </c>
      <c r="E8" t="s">
        <v>4</v>
      </c>
      <c r="G8" t="s">
        <v>2</v>
      </c>
      <c r="H8" t="s">
        <v>3</v>
      </c>
      <c r="I8" t="s">
        <v>4</v>
      </c>
      <c r="K8" t="s">
        <v>2</v>
      </c>
      <c r="L8" t="s">
        <v>3</v>
      </c>
      <c r="M8" t="s">
        <v>4</v>
      </c>
    </row>
    <row r="9" spans="2:17" x14ac:dyDescent="0.2">
      <c r="C9">
        <v>4.6999259999999996</v>
      </c>
      <c r="D9">
        <v>4.6913999999999998</v>
      </c>
      <c r="E9">
        <v>4.8393230000000003</v>
      </c>
      <c r="G9">
        <v>4.75345</v>
      </c>
      <c r="H9">
        <v>4.7455990000000003</v>
      </c>
      <c r="I9">
        <v>4.8726900000000004</v>
      </c>
      <c r="K9">
        <v>4.772405</v>
      </c>
      <c r="L9">
        <v>4.7622980000000004</v>
      </c>
      <c r="M9">
        <v>4.8369949999999999</v>
      </c>
      <c r="O9">
        <v>4.7170629999999996</v>
      </c>
      <c r="P9">
        <v>4.7073749999999999</v>
      </c>
      <c r="Q9">
        <v>4.803274</v>
      </c>
    </row>
    <row r="10" spans="2:17" x14ac:dyDescent="0.2">
      <c r="C10">
        <v>4.6978910000000003</v>
      </c>
      <c r="D10">
        <v>4.6903889999999997</v>
      </c>
      <c r="E10">
        <v>4.8525770000000001</v>
      </c>
      <c r="G10">
        <v>4.7565590000000002</v>
      </c>
      <c r="H10">
        <v>4.7531629999999998</v>
      </c>
      <c r="I10">
        <v>4.9192980000000004</v>
      </c>
      <c r="K10">
        <v>4.8821919999999999</v>
      </c>
      <c r="L10">
        <v>4.8817789999999999</v>
      </c>
      <c r="M10">
        <v>5.1005310000000001</v>
      </c>
      <c r="O10">
        <v>4.7766770000000003</v>
      </c>
      <c r="P10">
        <v>4.7686210000000004</v>
      </c>
      <c r="Q10">
        <v>4.8904100000000001</v>
      </c>
    </row>
    <row r="11" spans="2:17" x14ac:dyDescent="0.2">
      <c r="B11" t="s">
        <v>5</v>
      </c>
      <c r="C11">
        <v>-2.0349999999993399E-3</v>
      </c>
      <c r="D11">
        <v>-1.0110000000000999E-3</v>
      </c>
      <c r="E11">
        <v>1.32539999999999E-2</v>
      </c>
      <c r="G11">
        <v>3.10900000000025E-3</v>
      </c>
      <c r="H11">
        <v>7.56399999999946E-3</v>
      </c>
      <c r="I11">
        <v>4.6607999999999102E-2</v>
      </c>
      <c r="K11">
        <v>0.109787</v>
      </c>
      <c r="L11">
        <v>0.119481</v>
      </c>
      <c r="M11">
        <v>0.26353599999999999</v>
      </c>
      <c r="O11">
        <v>5.9614000000000701E-2</v>
      </c>
      <c r="P11">
        <v>6.1245999999999703E-2</v>
      </c>
      <c r="Q11">
        <v>8.7136000000000102E-2</v>
      </c>
    </row>
    <row r="12" spans="2:17" x14ac:dyDescent="0.2">
      <c r="C12">
        <v>4.7171000000000003</v>
      </c>
      <c r="D12">
        <v>4.7012080000000003</v>
      </c>
      <c r="E12">
        <v>4.7959189999999996</v>
      </c>
      <c r="G12">
        <v>4.7468979999999998</v>
      </c>
      <c r="H12">
        <v>4.7337420000000003</v>
      </c>
      <c r="I12">
        <v>4.8926790000000002</v>
      </c>
      <c r="K12">
        <v>4.7566309999999996</v>
      </c>
      <c r="L12">
        <v>4.7503260000000003</v>
      </c>
      <c r="M12">
        <v>4.924239</v>
      </c>
      <c r="O12">
        <v>4.7265230000000003</v>
      </c>
      <c r="P12">
        <v>4.7215939999999996</v>
      </c>
      <c r="Q12">
        <v>4.8507829999999998</v>
      </c>
    </row>
    <row r="13" spans="2:17" x14ac:dyDescent="0.2">
      <c r="C13">
        <v>4.711614</v>
      </c>
      <c r="D13">
        <v>4.6967280000000002</v>
      </c>
      <c r="E13">
        <v>4.8172800000000002</v>
      </c>
      <c r="G13">
        <v>4.8064179999999999</v>
      </c>
      <c r="H13">
        <v>4.801704</v>
      </c>
      <c r="I13">
        <v>5.1252409999999999</v>
      </c>
      <c r="K13">
        <v>4.7695790000000002</v>
      </c>
      <c r="L13">
        <v>4.7645530000000003</v>
      </c>
      <c r="M13">
        <v>4.9747320000000004</v>
      </c>
      <c r="O13">
        <v>4.8693609999999996</v>
      </c>
      <c r="P13">
        <v>4.8841609999999998</v>
      </c>
      <c r="Q13">
        <v>5.2746820000000003</v>
      </c>
    </row>
    <row r="14" spans="2:17" x14ac:dyDescent="0.2">
      <c r="B14" t="s">
        <v>5</v>
      </c>
      <c r="C14">
        <v>-5.4860000000003196E-3</v>
      </c>
      <c r="D14">
        <v>-4.4800000000000404E-3</v>
      </c>
      <c r="E14">
        <v>2.1361000000000602E-2</v>
      </c>
      <c r="G14">
        <v>5.9520000000000003E-2</v>
      </c>
      <c r="H14">
        <v>6.7961999999999606E-2</v>
      </c>
      <c r="I14">
        <v>0.23256199999999999</v>
      </c>
      <c r="K14">
        <v>1.2947999999999699E-2</v>
      </c>
      <c r="L14">
        <v>1.4227E-2</v>
      </c>
      <c r="M14">
        <v>5.0493000000000302E-2</v>
      </c>
      <c r="O14">
        <v>0.14283799999999899</v>
      </c>
      <c r="P14">
        <v>0.16256699999999999</v>
      </c>
      <c r="Q14">
        <v>0.42389900000000003</v>
      </c>
    </row>
    <row r="15" spans="2:17" x14ac:dyDescent="0.2">
      <c r="C15">
        <v>4.7541690000000001</v>
      </c>
      <c r="D15">
        <v>4.7439850000000003</v>
      </c>
      <c r="E15">
        <v>4.8920890000000004</v>
      </c>
      <c r="G15">
        <v>4.752078</v>
      </c>
      <c r="H15">
        <v>4.7445149999999998</v>
      </c>
      <c r="I15">
        <v>4.8739169999999996</v>
      </c>
      <c r="K15">
        <v>4.7253860000000003</v>
      </c>
      <c r="L15">
        <v>4.7196569999999998</v>
      </c>
      <c r="M15">
        <v>4.8726000000000003</v>
      </c>
      <c r="O15">
        <v>4.7637330000000002</v>
      </c>
      <c r="P15">
        <v>4.7605459999999997</v>
      </c>
      <c r="Q15">
        <v>4.9303220000000003</v>
      </c>
    </row>
    <row r="16" spans="2:17" x14ac:dyDescent="0.2">
      <c r="C16">
        <v>4.7489920000000003</v>
      </c>
      <c r="D16">
        <v>4.7385650000000004</v>
      </c>
      <c r="E16">
        <v>4.8912240000000002</v>
      </c>
      <c r="G16">
        <v>4.7555360000000002</v>
      </c>
      <c r="H16">
        <v>4.7559180000000003</v>
      </c>
      <c r="I16">
        <v>4.9417140000000002</v>
      </c>
      <c r="K16">
        <v>4.8283759999999996</v>
      </c>
      <c r="L16">
        <v>4.8332420000000003</v>
      </c>
      <c r="M16">
        <v>5.3840579999999996</v>
      </c>
      <c r="O16">
        <v>4.8241610000000001</v>
      </c>
      <c r="P16">
        <v>4.8333700000000004</v>
      </c>
      <c r="Q16">
        <v>5.2534619999999999</v>
      </c>
    </row>
    <row r="17" spans="2:17" x14ac:dyDescent="0.2">
      <c r="B17" t="s">
        <v>5</v>
      </c>
      <c r="C17">
        <v>-5.1769999999997703E-3</v>
      </c>
      <c r="D17">
        <v>-5.4199999999999804E-3</v>
      </c>
      <c r="E17">
        <v>-8.65000000000116E-4</v>
      </c>
      <c r="G17">
        <v>3.4580000000001801E-3</v>
      </c>
      <c r="H17">
        <v>1.14030000000005E-2</v>
      </c>
      <c r="I17">
        <v>6.7796999999999705E-2</v>
      </c>
      <c r="K17">
        <v>0.10299</v>
      </c>
      <c r="L17">
        <v>0.11358500000000001</v>
      </c>
      <c r="M17">
        <v>0.51145799999999897</v>
      </c>
      <c r="O17">
        <v>6.0427999999999898E-2</v>
      </c>
      <c r="P17">
        <v>7.2824000000000694E-2</v>
      </c>
      <c r="Q17">
        <v>0.32313999999999998</v>
      </c>
    </row>
    <row r="18" spans="2:17" x14ac:dyDescent="0.2">
      <c r="C18">
        <v>4.7994539999999999</v>
      </c>
      <c r="D18">
        <v>4.7870670000000004</v>
      </c>
      <c r="E18">
        <v>4.9757670000000003</v>
      </c>
      <c r="G18">
        <v>4.7881489999999998</v>
      </c>
      <c r="H18">
        <v>4.7831919999999997</v>
      </c>
      <c r="I18">
        <v>4.9089029999999996</v>
      </c>
      <c r="K18">
        <v>4.6969630000000002</v>
      </c>
      <c r="L18">
        <v>4.6860809999999997</v>
      </c>
      <c r="M18">
        <v>4.7815909999999997</v>
      </c>
      <c r="O18">
        <v>4.7640029999999998</v>
      </c>
      <c r="P18">
        <v>4.7483120000000003</v>
      </c>
      <c r="Q18">
        <v>4.8604159999999998</v>
      </c>
    </row>
    <row r="19" spans="2:17" x14ac:dyDescent="0.2">
      <c r="C19">
        <v>4.8065439999999997</v>
      </c>
      <c r="D19">
        <v>4.7955430000000003</v>
      </c>
      <c r="E19">
        <v>5.0210340000000002</v>
      </c>
      <c r="G19">
        <v>4.8120190000000003</v>
      </c>
      <c r="H19">
        <v>4.806718</v>
      </c>
      <c r="I19">
        <v>4.949973</v>
      </c>
      <c r="K19">
        <v>4.7174829999999996</v>
      </c>
      <c r="L19">
        <v>4.707363</v>
      </c>
      <c r="M19">
        <v>4.8351379999999997</v>
      </c>
      <c r="O19">
        <v>4.807067</v>
      </c>
      <c r="P19">
        <v>4.7922890000000002</v>
      </c>
      <c r="Q19">
        <v>4.9008929999999999</v>
      </c>
    </row>
    <row r="20" spans="2:17" x14ac:dyDescent="0.2">
      <c r="B20" t="s">
        <v>5</v>
      </c>
      <c r="C20">
        <v>7.0899999999998204E-3</v>
      </c>
      <c r="D20">
        <v>8.4759999999999298E-3</v>
      </c>
      <c r="E20">
        <v>4.5266999999999898E-2</v>
      </c>
      <c r="G20">
        <v>2.3870000000000498E-2</v>
      </c>
      <c r="H20">
        <v>2.3526000000000401E-2</v>
      </c>
      <c r="I20">
        <v>4.1069999999999503E-2</v>
      </c>
      <c r="K20">
        <v>2.05199999999994E-2</v>
      </c>
      <c r="L20">
        <v>2.12820000000002E-2</v>
      </c>
      <c r="M20">
        <v>5.3546999999999997E-2</v>
      </c>
      <c r="O20">
        <v>4.3064000000000199E-2</v>
      </c>
      <c r="P20">
        <v>4.3976999999999898E-2</v>
      </c>
      <c r="Q20">
        <v>4.0477000000000103E-2</v>
      </c>
    </row>
    <row r="21" spans="2:17" x14ac:dyDescent="0.2">
      <c r="C21">
        <v>4.7741150000000001</v>
      </c>
      <c r="D21">
        <v>4.7669090000000001</v>
      </c>
      <c r="E21">
        <v>4.8830159999999996</v>
      </c>
      <c r="G21">
        <v>4.7929589999999997</v>
      </c>
      <c r="H21">
        <v>4.7813280000000002</v>
      </c>
      <c r="I21">
        <v>4.9561359999999999</v>
      </c>
      <c r="K21">
        <v>4.7263929999999998</v>
      </c>
      <c r="L21">
        <v>4.7243969999999997</v>
      </c>
      <c r="M21">
        <v>4.872331</v>
      </c>
      <c r="O21">
        <v>4.7444119999999996</v>
      </c>
      <c r="P21">
        <v>4.7365849999999998</v>
      </c>
      <c r="Q21">
        <v>4.8944890000000001</v>
      </c>
    </row>
    <row r="22" spans="2:17" x14ac:dyDescent="0.2">
      <c r="C22">
        <v>4.7975560000000002</v>
      </c>
      <c r="D22">
        <v>4.7930469999999996</v>
      </c>
      <c r="E22">
        <v>4.9347469999999998</v>
      </c>
      <c r="G22">
        <v>4.8091200000000001</v>
      </c>
      <c r="H22">
        <v>4.7995460000000003</v>
      </c>
      <c r="I22">
        <v>5.0212380000000003</v>
      </c>
      <c r="K22">
        <v>4.7843349999999996</v>
      </c>
      <c r="L22">
        <v>4.790292</v>
      </c>
      <c r="M22">
        <v>5.1430340000000001</v>
      </c>
      <c r="O22">
        <v>4.8862300000000003</v>
      </c>
      <c r="P22">
        <v>4.8936859999999998</v>
      </c>
      <c r="Q22">
        <v>5.4117030000000002</v>
      </c>
    </row>
    <row r="23" spans="2:17" x14ac:dyDescent="0.2">
      <c r="B23" t="s">
        <v>5</v>
      </c>
      <c r="C23">
        <v>2.3441E-2</v>
      </c>
      <c r="D23">
        <v>2.6137999999999599E-2</v>
      </c>
      <c r="E23">
        <v>5.17310000000002E-2</v>
      </c>
      <c r="G23">
        <v>1.61610000000003E-2</v>
      </c>
      <c r="H23">
        <v>1.8218000000000099E-2</v>
      </c>
      <c r="I23">
        <v>6.5102000000000396E-2</v>
      </c>
      <c r="K23">
        <v>5.7942000000000597E-2</v>
      </c>
      <c r="L23">
        <v>6.5895000000000301E-2</v>
      </c>
      <c r="M23">
        <v>0.27070300000000003</v>
      </c>
      <c r="O23">
        <v>0.141818000000001</v>
      </c>
      <c r="P23">
        <v>0.15710099999999999</v>
      </c>
      <c r="Q23">
        <v>0.51721399999999995</v>
      </c>
    </row>
    <row r="24" spans="2:17" x14ac:dyDescent="0.2">
      <c r="C24">
        <v>4.7861339999999997</v>
      </c>
      <c r="D24">
        <v>4.7782070000000001</v>
      </c>
      <c r="E24">
        <v>4.9036689999999998</v>
      </c>
      <c r="G24">
        <v>4.7302179999999998</v>
      </c>
      <c r="H24">
        <v>4.7170779999999999</v>
      </c>
      <c r="I24">
        <v>4.7711449999999997</v>
      </c>
      <c r="K24">
        <v>4.8277840000000003</v>
      </c>
      <c r="L24">
        <v>4.8167580000000001</v>
      </c>
      <c r="M24">
        <v>4.9321739999999998</v>
      </c>
      <c r="O24">
        <v>4.657438</v>
      </c>
      <c r="P24">
        <v>4.6480509999999997</v>
      </c>
      <c r="Q24">
        <v>4.7728799999999998</v>
      </c>
    </row>
    <row r="25" spans="2:17" x14ac:dyDescent="0.2">
      <c r="C25">
        <v>4.8204659999999997</v>
      </c>
      <c r="D25">
        <v>4.8137499999999998</v>
      </c>
      <c r="E25">
        <v>4.9484060000000003</v>
      </c>
      <c r="G25">
        <v>4.7512559999999997</v>
      </c>
      <c r="H25">
        <v>4.744764</v>
      </c>
      <c r="I25">
        <v>4.8569170000000002</v>
      </c>
      <c r="K25">
        <v>4.8504690000000004</v>
      </c>
      <c r="L25">
        <v>4.8555900000000003</v>
      </c>
      <c r="M25">
        <v>5.1938510000000004</v>
      </c>
      <c r="O25">
        <v>4.7103669999999997</v>
      </c>
      <c r="P25">
        <v>4.7021069999999998</v>
      </c>
      <c r="Q25">
        <v>4.8604770000000004</v>
      </c>
    </row>
    <row r="26" spans="2:17" x14ac:dyDescent="0.2">
      <c r="B26" t="s">
        <v>5</v>
      </c>
      <c r="C26">
        <v>3.4332000000000001E-2</v>
      </c>
      <c r="D26">
        <v>3.55429999999997E-2</v>
      </c>
      <c r="E26">
        <v>4.4737000000000499E-2</v>
      </c>
      <c r="G26">
        <v>2.1037999999999901E-2</v>
      </c>
      <c r="H26">
        <v>2.7686000000000099E-2</v>
      </c>
      <c r="I26">
        <v>8.5772000000000403E-2</v>
      </c>
      <c r="K26">
        <v>2.2685000000000101E-2</v>
      </c>
      <c r="L26">
        <v>3.88320000000002E-2</v>
      </c>
      <c r="M26">
        <v>0.26167700000000099</v>
      </c>
      <c r="O26">
        <v>5.2928999999999803E-2</v>
      </c>
      <c r="P26">
        <v>5.4056000000000097E-2</v>
      </c>
      <c r="Q26">
        <v>8.7597000000000605E-2</v>
      </c>
    </row>
    <row r="27" spans="2:17" x14ac:dyDescent="0.2">
      <c r="C27">
        <v>4.8575379999999999</v>
      </c>
      <c r="D27">
        <v>4.8441039999999997</v>
      </c>
      <c r="E27">
        <v>4.9902189999999997</v>
      </c>
      <c r="G27">
        <v>4.7200639999999998</v>
      </c>
      <c r="H27">
        <v>4.7105259999999998</v>
      </c>
      <c r="I27">
        <v>4.8208799999999998</v>
      </c>
      <c r="K27">
        <v>4.8161310000000004</v>
      </c>
      <c r="L27">
        <v>4.8019449999999999</v>
      </c>
      <c r="M27">
        <v>4.927359</v>
      </c>
      <c r="O27">
        <v>4.6755800000000001</v>
      </c>
      <c r="P27">
        <v>4.6693720000000001</v>
      </c>
      <c r="Q27">
        <v>4.7682510000000002</v>
      </c>
    </row>
    <row r="28" spans="2:17" x14ac:dyDescent="0.2">
      <c r="C28">
        <v>4.882269</v>
      </c>
      <c r="D28">
        <v>4.8706779999999998</v>
      </c>
      <c r="E28">
        <v>5.0346190000000002</v>
      </c>
      <c r="G28">
        <v>4.7251810000000001</v>
      </c>
      <c r="H28">
        <v>4.7174129999999996</v>
      </c>
      <c r="I28">
        <v>4.8876229999999996</v>
      </c>
      <c r="K28">
        <v>4.8336439999999996</v>
      </c>
      <c r="L28">
        <v>4.8203760000000004</v>
      </c>
      <c r="M28">
        <v>4.9701360000000001</v>
      </c>
      <c r="O28">
        <v>4.7333350000000003</v>
      </c>
      <c r="P28">
        <v>4.7400770000000003</v>
      </c>
      <c r="Q28">
        <v>5.1731490000000004</v>
      </c>
    </row>
    <row r="29" spans="2:17" x14ac:dyDescent="0.2">
      <c r="B29" t="s">
        <v>5</v>
      </c>
      <c r="C29">
        <v>2.47310000000001E-2</v>
      </c>
      <c r="D29">
        <v>2.6574000000000101E-2</v>
      </c>
      <c r="E29">
        <v>4.4400000000000397E-2</v>
      </c>
      <c r="G29">
        <v>5.1170000000002602E-3</v>
      </c>
      <c r="H29">
        <v>6.8869999999998698E-3</v>
      </c>
      <c r="I29">
        <v>6.6742999999999802E-2</v>
      </c>
      <c r="K29">
        <v>1.7512999999999199E-2</v>
      </c>
      <c r="L29">
        <v>1.84309999999996E-2</v>
      </c>
      <c r="M29">
        <v>4.27770000000001E-2</v>
      </c>
      <c r="O29">
        <v>5.7755000000000202E-2</v>
      </c>
      <c r="P29">
        <v>7.0705000000000198E-2</v>
      </c>
      <c r="Q29">
        <v>0.40489799999999998</v>
      </c>
    </row>
    <row r="30" spans="2:17" x14ac:dyDescent="0.2">
      <c r="C30">
        <v>4.8229480000000002</v>
      </c>
      <c r="D30">
        <v>4.8159999999999998</v>
      </c>
      <c r="E30">
        <v>4.9544360000000003</v>
      </c>
      <c r="G30">
        <v>4.7788409999999999</v>
      </c>
      <c r="H30">
        <v>4.7676290000000003</v>
      </c>
      <c r="I30">
        <v>4.8995309999999996</v>
      </c>
      <c r="K30">
        <v>4.6422080000000001</v>
      </c>
      <c r="L30">
        <v>4.6316940000000004</v>
      </c>
      <c r="M30">
        <v>4.7255830000000003</v>
      </c>
      <c r="O30">
        <v>4.6920809999999999</v>
      </c>
      <c r="P30">
        <v>4.6899920000000002</v>
      </c>
      <c r="Q30">
        <v>4.811356</v>
      </c>
    </row>
    <row r="31" spans="2:17" x14ac:dyDescent="0.2">
      <c r="C31">
        <v>4.834308</v>
      </c>
      <c r="D31">
        <v>4.828481</v>
      </c>
      <c r="E31">
        <v>4.9862270000000004</v>
      </c>
      <c r="G31">
        <v>4.7946720000000003</v>
      </c>
      <c r="H31">
        <v>4.7849380000000004</v>
      </c>
      <c r="I31">
        <v>4.9295179999999998</v>
      </c>
      <c r="K31">
        <v>4.7309219999999996</v>
      </c>
      <c r="L31">
        <v>4.7225299999999999</v>
      </c>
      <c r="M31">
        <v>4.921386</v>
      </c>
      <c r="O31">
        <v>4.7587489999999999</v>
      </c>
      <c r="P31">
        <v>4.758972</v>
      </c>
      <c r="Q31">
        <v>4.9104279999999996</v>
      </c>
    </row>
    <row r="32" spans="2:17" x14ac:dyDescent="0.2">
      <c r="B32" t="s">
        <v>5</v>
      </c>
      <c r="C32">
        <v>1.1359999999999801E-2</v>
      </c>
      <c r="D32">
        <v>1.24810000000002E-2</v>
      </c>
      <c r="E32">
        <v>3.1790999999999202E-2</v>
      </c>
      <c r="G32">
        <v>1.58310000000004E-2</v>
      </c>
      <c r="H32">
        <v>1.7309000000000001E-2</v>
      </c>
      <c r="I32">
        <v>2.9987000000000201E-2</v>
      </c>
      <c r="K32">
        <v>8.8713999999999502E-2</v>
      </c>
      <c r="L32">
        <v>9.0836000000000403E-2</v>
      </c>
      <c r="M32">
        <v>0.195803</v>
      </c>
      <c r="O32">
        <v>6.6667999999999894E-2</v>
      </c>
      <c r="P32">
        <v>6.8979999999999805E-2</v>
      </c>
      <c r="Q32">
        <v>9.9071999999999605E-2</v>
      </c>
    </row>
    <row r="33" spans="2:17" x14ac:dyDescent="0.2">
      <c r="C33">
        <v>4.740253</v>
      </c>
      <c r="D33">
        <v>4.7363920000000004</v>
      </c>
      <c r="E33">
        <v>4.8814270000000004</v>
      </c>
      <c r="G33">
        <v>4.7096499999999999</v>
      </c>
      <c r="H33">
        <v>4.7000650000000004</v>
      </c>
      <c r="I33">
        <v>4.877313</v>
      </c>
      <c r="K33">
        <v>4.8951859999999998</v>
      </c>
      <c r="L33">
        <v>4.8834780000000002</v>
      </c>
      <c r="M33">
        <v>5.0182409999999997</v>
      </c>
      <c r="O33">
        <v>4.7364990000000002</v>
      </c>
      <c r="P33">
        <v>4.7291679999999996</v>
      </c>
      <c r="Q33">
        <v>4.8711399999999996</v>
      </c>
    </row>
    <row r="34" spans="2:17" x14ac:dyDescent="0.2">
      <c r="C34">
        <v>4.7444490000000004</v>
      </c>
      <c r="D34">
        <v>4.7414930000000002</v>
      </c>
      <c r="E34">
        <v>4.8858360000000003</v>
      </c>
      <c r="G34">
        <v>4.7192509999999999</v>
      </c>
      <c r="H34">
        <v>4.7128509999999997</v>
      </c>
      <c r="I34">
        <v>4.8945879999999997</v>
      </c>
      <c r="K34">
        <v>4.8803130000000001</v>
      </c>
      <c r="L34">
        <v>4.8753209999999996</v>
      </c>
      <c r="M34">
        <v>5.0335650000000003</v>
      </c>
      <c r="O34">
        <v>4.8004100000000003</v>
      </c>
      <c r="P34">
        <v>4.8084790000000002</v>
      </c>
      <c r="Q34">
        <v>5.1080199999999998</v>
      </c>
    </row>
    <row r="35" spans="2:17" x14ac:dyDescent="0.2">
      <c r="B35" t="s">
        <v>5</v>
      </c>
      <c r="C35">
        <v>4.1960000000003097E-3</v>
      </c>
      <c r="D35">
        <v>5.1009999999998001E-3</v>
      </c>
      <c r="E35">
        <v>4.4089999999998896E-3</v>
      </c>
      <c r="G35">
        <v>9.6009999999999707E-3</v>
      </c>
      <c r="H35">
        <v>1.27859999999993E-2</v>
      </c>
      <c r="I35">
        <v>1.72749999999997E-2</v>
      </c>
      <c r="K35">
        <v>-1.4872999999999701E-2</v>
      </c>
      <c r="L35">
        <v>-8.1570000000006394E-3</v>
      </c>
      <c r="M35">
        <v>1.5324000000000599E-2</v>
      </c>
      <c r="O35">
        <v>6.3911000000000107E-2</v>
      </c>
      <c r="P35">
        <v>7.9311000000000603E-2</v>
      </c>
      <c r="Q35">
        <v>0.23687999999999901</v>
      </c>
    </row>
    <row r="36" spans="2:17" x14ac:dyDescent="0.2">
      <c r="C36">
        <v>4.6897770000000003</v>
      </c>
      <c r="D36">
        <v>4.6834259999999999</v>
      </c>
      <c r="E36">
        <v>4.7885580000000001</v>
      </c>
      <c r="G36">
        <v>4.6959020000000002</v>
      </c>
      <c r="H36">
        <v>4.6886789999999996</v>
      </c>
      <c r="I36">
        <v>4.8297980000000003</v>
      </c>
      <c r="K36">
        <v>4.8003530000000003</v>
      </c>
      <c r="L36">
        <v>4.7901670000000003</v>
      </c>
      <c r="M36">
        <v>4.895365</v>
      </c>
      <c r="O36">
        <v>4.8344240000000003</v>
      </c>
      <c r="P36">
        <v>4.8266720000000003</v>
      </c>
      <c r="Q36">
        <v>4.9630419999999997</v>
      </c>
    </row>
    <row r="37" spans="2:17" x14ac:dyDescent="0.2">
      <c r="C37">
        <v>4.682823</v>
      </c>
      <c r="D37">
        <v>4.6759440000000003</v>
      </c>
      <c r="E37">
        <v>4.8077940000000003</v>
      </c>
      <c r="G37">
        <v>4.72628</v>
      </c>
      <c r="H37">
        <v>4.7195260000000001</v>
      </c>
      <c r="I37">
        <v>4.8930619999999996</v>
      </c>
      <c r="K37">
        <v>4.8132469999999996</v>
      </c>
      <c r="L37">
        <v>4.8055190000000003</v>
      </c>
      <c r="M37">
        <v>4.9955800000000004</v>
      </c>
      <c r="O37">
        <v>5.0150360000000003</v>
      </c>
      <c r="P37">
        <v>5.0303240000000002</v>
      </c>
      <c r="Q37">
        <v>5.4853579999999997</v>
      </c>
    </row>
    <row r="38" spans="2:17" x14ac:dyDescent="0.2">
      <c r="B38" t="s">
        <v>5</v>
      </c>
      <c r="C38">
        <v>-6.9540000000003497E-3</v>
      </c>
      <c r="D38">
        <v>-7.4819999999995402E-3</v>
      </c>
      <c r="E38">
        <v>1.9236000000000301E-2</v>
      </c>
      <c r="G38">
        <v>3.0377999999999801E-2</v>
      </c>
      <c r="H38">
        <v>3.08469999999996E-2</v>
      </c>
      <c r="I38">
        <v>6.3264000000000195E-2</v>
      </c>
      <c r="K38">
        <v>1.28940000000002E-2</v>
      </c>
      <c r="L38">
        <v>1.5351999999999999E-2</v>
      </c>
      <c r="M38">
        <v>0.100215</v>
      </c>
      <c r="O38">
        <v>0.18061199999999999</v>
      </c>
      <c r="P38">
        <v>0.203652</v>
      </c>
      <c r="Q38">
        <v>0.522316</v>
      </c>
    </row>
    <row r="39" spans="2:17" x14ac:dyDescent="0.2">
      <c r="C39">
        <v>4.6650400000000003</v>
      </c>
      <c r="D39">
        <v>4.6528099999999997</v>
      </c>
      <c r="E39">
        <v>4.7877000000000001</v>
      </c>
      <c r="G39">
        <v>4.82721</v>
      </c>
      <c r="H39">
        <v>4.8103300000000004</v>
      </c>
      <c r="I39">
        <v>4.9611200000000002</v>
      </c>
      <c r="K39">
        <v>4.8703900000000004</v>
      </c>
      <c r="L39">
        <v>4.8505099999999999</v>
      </c>
      <c r="M39">
        <v>5.0028300000000003</v>
      </c>
      <c r="O39">
        <v>4.7705299999999999</v>
      </c>
      <c r="P39">
        <v>4.7557600000000004</v>
      </c>
      <c r="Q39">
        <v>4.8344399999999998</v>
      </c>
    </row>
    <row r="40" spans="2:17" x14ac:dyDescent="0.2">
      <c r="C40">
        <v>4.6717199999999997</v>
      </c>
      <c r="D40">
        <v>4.6599899999999996</v>
      </c>
      <c r="E40">
        <v>4.8014200000000002</v>
      </c>
      <c r="G40">
        <v>4.85961</v>
      </c>
      <c r="H40">
        <v>4.8475200000000003</v>
      </c>
      <c r="I40">
        <v>5.0711599999999999</v>
      </c>
      <c r="K40">
        <v>4.8626199999999997</v>
      </c>
      <c r="L40">
        <v>4.8410399999999996</v>
      </c>
      <c r="M40">
        <v>5.0365099999999998</v>
      </c>
      <c r="O40">
        <v>4.8976199999999999</v>
      </c>
      <c r="P40">
        <v>4.8920000000000003</v>
      </c>
      <c r="Q40">
        <v>5.42455</v>
      </c>
    </row>
    <row r="41" spans="2:17" x14ac:dyDescent="0.2">
      <c r="B41" t="s">
        <v>5</v>
      </c>
      <c r="C41">
        <v>6.6799999999993497E-3</v>
      </c>
      <c r="D41">
        <v>7.1799999999999599E-3</v>
      </c>
      <c r="E41">
        <v>1.3720000000000201E-2</v>
      </c>
      <c r="G41">
        <v>3.2399999999999998E-2</v>
      </c>
      <c r="H41">
        <v>3.71899999999998E-2</v>
      </c>
      <c r="I41">
        <v>0.11004</v>
      </c>
      <c r="K41">
        <v>-7.7700000000007199E-3</v>
      </c>
      <c r="L41">
        <v>-9.4700000000003098E-3</v>
      </c>
      <c r="M41">
        <v>3.3679999999999502E-2</v>
      </c>
      <c r="O41">
        <v>0.12709000000000001</v>
      </c>
      <c r="P41">
        <v>0.13624</v>
      </c>
      <c r="Q41">
        <v>0.59011000000000002</v>
      </c>
    </row>
    <row r="42" spans="2:17" x14ac:dyDescent="0.2">
      <c r="C42">
        <v>4.7368300000000003</v>
      </c>
      <c r="D42">
        <v>4.7235300000000002</v>
      </c>
      <c r="E42">
        <v>4.8413300000000001</v>
      </c>
      <c r="G42">
        <v>4.7398199999999999</v>
      </c>
      <c r="H42">
        <v>4.7306800000000004</v>
      </c>
      <c r="I42">
        <v>4.84</v>
      </c>
      <c r="K42">
        <v>4.7222900000000001</v>
      </c>
      <c r="L42">
        <v>4.7014100000000001</v>
      </c>
      <c r="M42">
        <v>4.8064299999999998</v>
      </c>
      <c r="O42">
        <v>4.7791300000000003</v>
      </c>
      <c r="P42">
        <v>4.7617799999999999</v>
      </c>
      <c r="Q42">
        <v>4.9317399999999996</v>
      </c>
    </row>
    <row r="43" spans="2:17" x14ac:dyDescent="0.2">
      <c r="C43">
        <v>4.7669100000000002</v>
      </c>
      <c r="D43">
        <v>4.7542799999999996</v>
      </c>
      <c r="E43">
        <v>4.8861299999999996</v>
      </c>
      <c r="G43">
        <v>4.74444</v>
      </c>
      <c r="H43">
        <v>4.7411599999999998</v>
      </c>
      <c r="I43">
        <v>4.9275500000000001</v>
      </c>
      <c r="K43">
        <v>4.8450300000000004</v>
      </c>
      <c r="L43">
        <v>4.8207700000000004</v>
      </c>
      <c r="M43">
        <v>5.1486599999999996</v>
      </c>
      <c r="O43">
        <v>4.9340000000000002</v>
      </c>
      <c r="P43">
        <v>4.9347599999999998</v>
      </c>
      <c r="Q43">
        <v>5.1528600000000004</v>
      </c>
    </row>
    <row r="44" spans="2:17" x14ac:dyDescent="0.2">
      <c r="B44" t="s">
        <v>5</v>
      </c>
      <c r="C44">
        <v>3.0079999999999898E-2</v>
      </c>
      <c r="D44">
        <v>3.0749999999999399E-2</v>
      </c>
      <c r="E44">
        <v>4.47999999999995E-2</v>
      </c>
      <c r="G44">
        <v>4.6200000000000702E-3</v>
      </c>
      <c r="H44">
        <v>1.04800000000003E-2</v>
      </c>
      <c r="I44">
        <v>8.7550000000000197E-2</v>
      </c>
      <c r="K44">
        <v>0.122739999999999</v>
      </c>
      <c r="L44">
        <v>0.11935999999999899</v>
      </c>
      <c r="M44">
        <v>0.34222999999999998</v>
      </c>
      <c r="O44">
        <v>0.15487000000000001</v>
      </c>
      <c r="P44">
        <v>0.17297999999999999</v>
      </c>
      <c r="Q44">
        <v>0.22112000000000101</v>
      </c>
    </row>
    <row r="45" spans="2:17" x14ac:dyDescent="0.2">
      <c r="C45">
        <v>4.7554100000000004</v>
      </c>
      <c r="D45">
        <v>4.7308399999999997</v>
      </c>
      <c r="E45">
        <v>4.83833</v>
      </c>
      <c r="G45">
        <v>4.7256900000000002</v>
      </c>
      <c r="H45">
        <v>4.7208199999999998</v>
      </c>
      <c r="I45">
        <v>4.8358600000000003</v>
      </c>
      <c r="K45">
        <v>4.7928199999999999</v>
      </c>
      <c r="L45">
        <v>4.7717799999999997</v>
      </c>
      <c r="M45">
        <v>4.8855899999999997</v>
      </c>
      <c r="O45">
        <v>4.7956099999999999</v>
      </c>
      <c r="P45">
        <v>4.7724599999999997</v>
      </c>
      <c r="Q45">
        <v>4.8899699999999999</v>
      </c>
    </row>
    <row r="46" spans="2:17" x14ac:dyDescent="0.2">
      <c r="C46">
        <v>4.73881</v>
      </c>
      <c r="D46">
        <v>4.7132500000000004</v>
      </c>
      <c r="E46">
        <v>4.8535399999999997</v>
      </c>
      <c r="G46">
        <v>4.7153999999999998</v>
      </c>
      <c r="H46">
        <v>4.7108999999999996</v>
      </c>
      <c r="I46">
        <v>4.8511899999999999</v>
      </c>
      <c r="K46">
        <v>4.8547900000000004</v>
      </c>
      <c r="L46">
        <v>4.8476900000000001</v>
      </c>
      <c r="M46">
        <v>5.0854200000000001</v>
      </c>
      <c r="O46">
        <v>4.8880800000000004</v>
      </c>
      <c r="P46">
        <v>4.8709199999999999</v>
      </c>
      <c r="Q46">
        <v>5.4110100000000001</v>
      </c>
    </row>
    <row r="47" spans="2:17" x14ac:dyDescent="0.2">
      <c r="B47" t="s">
        <v>5</v>
      </c>
      <c r="C47">
        <v>-1.6600000000000399E-2</v>
      </c>
      <c r="D47">
        <v>-1.7589999999999301E-2</v>
      </c>
      <c r="E47">
        <v>1.5209999999999699E-2</v>
      </c>
      <c r="G47">
        <v>-1.02900000000004E-2</v>
      </c>
      <c r="H47">
        <v>-9.9200000000001492E-3</v>
      </c>
      <c r="I47">
        <v>1.5329999999999599E-2</v>
      </c>
      <c r="K47">
        <v>6.1970000000000497E-2</v>
      </c>
      <c r="L47">
        <v>7.5910000000000394E-2</v>
      </c>
      <c r="M47">
        <v>0.19983000000000001</v>
      </c>
      <c r="O47">
        <v>9.2470000000000496E-2</v>
      </c>
      <c r="P47">
        <v>9.84600000000002E-2</v>
      </c>
      <c r="Q47">
        <v>0.52103999999999995</v>
      </c>
    </row>
    <row r="48" spans="2:17" x14ac:dyDescent="0.2">
      <c r="C48">
        <v>4.76816</v>
      </c>
      <c r="D48">
        <v>4.7486499999999996</v>
      </c>
      <c r="E48">
        <v>4.8749900000000004</v>
      </c>
      <c r="G48">
        <v>4.7061299999999999</v>
      </c>
      <c r="H48">
        <v>4.6900000000000004</v>
      </c>
      <c r="I48">
        <v>4.8506200000000002</v>
      </c>
      <c r="K48">
        <v>4.7722100000000003</v>
      </c>
      <c r="L48">
        <v>4.7554600000000002</v>
      </c>
      <c r="M48">
        <v>4.91153</v>
      </c>
      <c r="O48">
        <v>4.7345100000000002</v>
      </c>
      <c r="P48">
        <v>4.7174100000000001</v>
      </c>
      <c r="Q48">
        <v>4.8317600000000001</v>
      </c>
    </row>
    <row r="49" spans="2:17" x14ac:dyDescent="0.2">
      <c r="C49">
        <v>4.7784599999999999</v>
      </c>
      <c r="D49">
        <v>4.7599400000000003</v>
      </c>
      <c r="E49">
        <v>4.8806099999999999</v>
      </c>
      <c r="G49">
        <v>4.7267799999999998</v>
      </c>
      <c r="H49">
        <v>4.7157</v>
      </c>
      <c r="I49">
        <v>4.9609699999999997</v>
      </c>
      <c r="K49">
        <v>4.7721400000000003</v>
      </c>
      <c r="L49">
        <v>4.7769599999999999</v>
      </c>
      <c r="M49">
        <v>5.14459</v>
      </c>
      <c r="O49">
        <v>4.8358400000000001</v>
      </c>
      <c r="P49">
        <v>4.8348100000000001</v>
      </c>
      <c r="Q49">
        <v>5.2100999999999997</v>
      </c>
    </row>
    <row r="50" spans="2:17" x14ac:dyDescent="0.2">
      <c r="B50" t="s">
        <v>5</v>
      </c>
      <c r="C50">
        <v>1.03E-2</v>
      </c>
      <c r="D50">
        <v>1.1290000000000701E-2</v>
      </c>
      <c r="E50">
        <v>5.6199999999995099E-3</v>
      </c>
      <c r="G50">
        <v>2.06499999999998E-2</v>
      </c>
      <c r="H50">
        <v>2.57000000000005E-2</v>
      </c>
      <c r="I50">
        <v>0.11035</v>
      </c>
      <c r="K50" s="1">
        <v>-7.0000000000014495E-5</v>
      </c>
      <c r="L50">
        <v>2.1499999999999599E-2</v>
      </c>
      <c r="M50">
        <v>0.23305999999999999</v>
      </c>
      <c r="O50">
        <v>0.10133</v>
      </c>
      <c r="P50">
        <v>0.1174</v>
      </c>
      <c r="Q50">
        <v>0.37834000000000001</v>
      </c>
    </row>
    <row r="51" spans="2:17" x14ac:dyDescent="0.2">
      <c r="C51">
        <v>4.7526700000000002</v>
      </c>
      <c r="D51">
        <v>4.7323199999999996</v>
      </c>
      <c r="E51">
        <v>4.8957699999999997</v>
      </c>
      <c r="G51">
        <v>4.7537099999999999</v>
      </c>
      <c r="H51">
        <v>4.7380800000000001</v>
      </c>
      <c r="I51">
        <v>4.9153000000000002</v>
      </c>
      <c r="K51">
        <v>4.7700199999999997</v>
      </c>
      <c r="L51">
        <v>4.75068</v>
      </c>
      <c r="M51">
        <v>4.8943399999999997</v>
      </c>
      <c r="O51">
        <v>4.7340200000000001</v>
      </c>
      <c r="P51">
        <v>4.7120199999999999</v>
      </c>
      <c r="Q51">
        <v>4.8252199999999998</v>
      </c>
    </row>
    <row r="52" spans="2:17" x14ac:dyDescent="0.2">
      <c r="C52">
        <v>4.7514700000000003</v>
      </c>
      <c r="D52">
        <v>4.73102</v>
      </c>
      <c r="E52">
        <v>4.90341</v>
      </c>
      <c r="G52">
        <v>4.7643000000000004</v>
      </c>
      <c r="H52">
        <v>4.7590599999999998</v>
      </c>
      <c r="I52">
        <v>5.2075100000000001</v>
      </c>
      <c r="K52">
        <v>4.7868300000000001</v>
      </c>
      <c r="L52">
        <v>4.77555</v>
      </c>
      <c r="M52">
        <v>5.0032199999999998</v>
      </c>
      <c r="O52">
        <v>4.7523799999999996</v>
      </c>
      <c r="P52">
        <v>4.7362900000000003</v>
      </c>
      <c r="Q52">
        <v>4.8862800000000002</v>
      </c>
    </row>
    <row r="53" spans="2:17" x14ac:dyDescent="0.2">
      <c r="B53" t="s">
        <v>5</v>
      </c>
      <c r="C53">
        <v>-1.19999999999987E-3</v>
      </c>
      <c r="D53">
        <v>-1.29999999999963E-3</v>
      </c>
      <c r="E53">
        <v>7.6400000000003097E-3</v>
      </c>
      <c r="G53">
        <v>1.05900000000005E-2</v>
      </c>
      <c r="H53">
        <v>2.0979999999999801E-2</v>
      </c>
      <c r="I53">
        <v>0.29221000000000003</v>
      </c>
      <c r="K53">
        <v>1.6810000000000401E-2</v>
      </c>
      <c r="L53">
        <v>2.4869999999999899E-2</v>
      </c>
      <c r="M53">
        <v>0.10888</v>
      </c>
      <c r="O53">
        <v>1.83600000000004E-2</v>
      </c>
      <c r="P53">
        <v>2.42700000000005E-2</v>
      </c>
      <c r="Q53">
        <v>6.1060000000000302E-2</v>
      </c>
    </row>
    <row r="54" spans="2:17" x14ac:dyDescent="0.2">
      <c r="C54">
        <v>4.8286300000000004</v>
      </c>
      <c r="D54">
        <v>4.8104699999999996</v>
      </c>
      <c r="E54">
        <v>4.92469</v>
      </c>
      <c r="G54">
        <v>4.9225000000000003</v>
      </c>
      <c r="H54">
        <v>4.89574</v>
      </c>
      <c r="I54">
        <v>5.0353000000000003</v>
      </c>
      <c r="K54">
        <v>4.7963199999999997</v>
      </c>
      <c r="L54">
        <v>4.7754200000000004</v>
      </c>
      <c r="M54">
        <v>4.9663700000000004</v>
      </c>
      <c r="O54">
        <v>4.7700800000000001</v>
      </c>
      <c r="P54">
        <v>4.7527600000000003</v>
      </c>
      <c r="Q54">
        <v>4.9012799999999999</v>
      </c>
    </row>
    <row r="55" spans="2:17" x14ac:dyDescent="0.2">
      <c r="C55">
        <v>4.8078700000000003</v>
      </c>
      <c r="D55">
        <v>4.78979</v>
      </c>
      <c r="E55">
        <v>4.91066</v>
      </c>
      <c r="G55">
        <v>4.9553399999999996</v>
      </c>
      <c r="H55">
        <v>4.9364999999999997</v>
      </c>
      <c r="I55">
        <v>5.2037100000000001</v>
      </c>
      <c r="K55">
        <v>4.9633599999999998</v>
      </c>
      <c r="L55">
        <v>4.94794</v>
      </c>
      <c r="M55">
        <v>5.4380100000000002</v>
      </c>
      <c r="O55">
        <v>4.7783300000000004</v>
      </c>
      <c r="P55">
        <v>4.7634499999999997</v>
      </c>
      <c r="Q55">
        <v>4.9347200000000004</v>
      </c>
    </row>
    <row r="56" spans="2:17" x14ac:dyDescent="0.2">
      <c r="B56" t="s">
        <v>5</v>
      </c>
      <c r="C56">
        <v>-2.0760000000000101E-2</v>
      </c>
      <c r="D56">
        <v>-2.06800000000005E-2</v>
      </c>
      <c r="E56">
        <v>-1.4030000000000001E-2</v>
      </c>
      <c r="G56">
        <v>3.28399999999993E-2</v>
      </c>
      <c r="H56">
        <v>4.0759999999999699E-2</v>
      </c>
      <c r="I56">
        <v>0.16841</v>
      </c>
      <c r="K56">
        <v>0.16703999999999999</v>
      </c>
      <c r="L56">
        <v>0.17252000000000001</v>
      </c>
      <c r="M56">
        <v>0.471640000000001</v>
      </c>
      <c r="O56">
        <v>8.2500000000003092E-3</v>
      </c>
      <c r="P56">
        <v>1.06899999999994E-2</v>
      </c>
      <c r="Q56">
        <v>3.3440000000000601E-2</v>
      </c>
    </row>
    <row r="57" spans="2:17" x14ac:dyDescent="0.2">
      <c r="C57">
        <v>4.7638600000000002</v>
      </c>
      <c r="D57">
        <v>4.7467899999999998</v>
      </c>
      <c r="E57">
        <v>4.8797600000000001</v>
      </c>
      <c r="G57">
        <v>4.7149400000000004</v>
      </c>
      <c r="H57">
        <v>4.6947700000000001</v>
      </c>
      <c r="I57">
        <v>4.7927</v>
      </c>
      <c r="K57">
        <v>4.7183299999999999</v>
      </c>
      <c r="L57">
        <v>4.7052199999999997</v>
      </c>
      <c r="M57">
        <v>4.8262499999999999</v>
      </c>
      <c r="O57">
        <v>4.7816200000000002</v>
      </c>
      <c r="P57">
        <v>4.7611699999999999</v>
      </c>
      <c r="Q57">
        <v>4.86456</v>
      </c>
    </row>
    <row r="58" spans="2:17" x14ac:dyDescent="0.2">
      <c r="C58">
        <v>4.76891</v>
      </c>
      <c r="D58">
        <v>4.7532800000000002</v>
      </c>
      <c r="E58">
        <v>4.8977700000000004</v>
      </c>
      <c r="G58">
        <v>4.74892</v>
      </c>
      <c r="H58">
        <v>4.7277699999999996</v>
      </c>
      <c r="I58">
        <v>4.8402700000000003</v>
      </c>
      <c r="K58">
        <v>4.7294</v>
      </c>
      <c r="L58">
        <v>4.7195499999999999</v>
      </c>
      <c r="M58">
        <v>4.8528700000000002</v>
      </c>
      <c r="O58">
        <v>4.9818100000000003</v>
      </c>
      <c r="P58">
        <v>4.9850300000000001</v>
      </c>
      <c r="Q58">
        <v>5.49472</v>
      </c>
    </row>
    <row r="59" spans="2:17" x14ac:dyDescent="0.2">
      <c r="B59" t="s">
        <v>5</v>
      </c>
      <c r="C59">
        <v>5.0499999999997804E-3</v>
      </c>
      <c r="D59">
        <v>6.4900000000003297E-3</v>
      </c>
      <c r="E59">
        <v>1.8009999999999401E-2</v>
      </c>
      <c r="G59">
        <v>3.3979999999999698E-2</v>
      </c>
      <c r="H59">
        <v>3.2999999999999502E-2</v>
      </c>
      <c r="I59">
        <v>4.75700000000003E-2</v>
      </c>
      <c r="K59">
        <v>1.1070000000000101E-2</v>
      </c>
      <c r="L59">
        <v>1.43300000000002E-2</v>
      </c>
      <c r="M59">
        <v>2.66200000000003E-2</v>
      </c>
      <c r="O59">
        <v>0.20019000000000001</v>
      </c>
      <c r="P59">
        <v>0.22386</v>
      </c>
      <c r="Q59">
        <v>0.63016000000000005</v>
      </c>
    </row>
    <row r="60" spans="2:17" x14ac:dyDescent="0.2">
      <c r="C60">
        <v>4.7968200000000003</v>
      </c>
      <c r="D60">
        <v>4.7796599999999998</v>
      </c>
      <c r="E60">
        <v>4.9522899999999996</v>
      </c>
      <c r="G60">
        <v>4.68912</v>
      </c>
      <c r="H60">
        <v>4.68119</v>
      </c>
      <c r="I60">
        <v>4.8735099999999996</v>
      </c>
      <c r="K60">
        <v>4.76471</v>
      </c>
      <c r="L60">
        <v>4.7461000000000002</v>
      </c>
      <c r="M60">
        <v>4.8684500000000002</v>
      </c>
      <c r="O60">
        <v>4.7326499999999996</v>
      </c>
      <c r="P60">
        <v>4.7129300000000001</v>
      </c>
      <c r="Q60">
        <v>4.7950699999999999</v>
      </c>
    </row>
    <row r="61" spans="2:17" x14ac:dyDescent="0.2">
      <c r="C61">
        <v>4.8045299999999997</v>
      </c>
      <c r="D61">
        <v>4.7925399999999998</v>
      </c>
      <c r="E61">
        <v>5.0137</v>
      </c>
      <c r="G61">
        <v>4.7084799999999998</v>
      </c>
      <c r="H61">
        <v>4.6999300000000002</v>
      </c>
      <c r="I61">
        <v>4.9020900000000003</v>
      </c>
      <c r="K61">
        <v>4.8620900000000002</v>
      </c>
      <c r="L61">
        <v>4.8385899999999999</v>
      </c>
      <c r="M61">
        <v>5.0645899999999999</v>
      </c>
      <c r="O61">
        <v>4.8769799999999996</v>
      </c>
      <c r="P61">
        <v>4.8571200000000001</v>
      </c>
      <c r="Q61">
        <v>5.02623</v>
      </c>
    </row>
    <row r="62" spans="2:17" x14ac:dyDescent="0.2">
      <c r="B62" t="s">
        <v>5</v>
      </c>
      <c r="C62">
        <v>7.7099999999994404E-3</v>
      </c>
      <c r="D62">
        <v>1.2880000000000001E-2</v>
      </c>
      <c r="E62">
        <v>6.1410000000000402E-2</v>
      </c>
      <c r="G62">
        <v>1.9359999999999801E-2</v>
      </c>
      <c r="H62">
        <v>1.8740000000000201E-2</v>
      </c>
      <c r="I62">
        <v>2.8580000000000699E-2</v>
      </c>
      <c r="K62">
        <v>9.7380000000000203E-2</v>
      </c>
      <c r="L62">
        <v>9.2489999999999697E-2</v>
      </c>
      <c r="M62">
        <v>0.19614000000000001</v>
      </c>
      <c r="O62">
        <v>0.14433000000000001</v>
      </c>
      <c r="P62">
        <v>0.14419000000000001</v>
      </c>
      <c r="Q62">
        <v>0.23116</v>
      </c>
    </row>
    <row r="63" spans="2:17" x14ac:dyDescent="0.2">
      <c r="C63">
        <v>4.6528600000000004</v>
      </c>
      <c r="D63">
        <v>4.6381199999999998</v>
      </c>
      <c r="E63">
        <v>4.7317299999999998</v>
      </c>
      <c r="G63">
        <v>4.7690999999999999</v>
      </c>
      <c r="H63">
        <v>4.7491199999999996</v>
      </c>
      <c r="I63">
        <v>4.8456099999999998</v>
      </c>
      <c r="K63">
        <v>4.7473799999999997</v>
      </c>
      <c r="L63">
        <v>4.7226400000000002</v>
      </c>
      <c r="M63">
        <v>4.8565399999999999</v>
      </c>
      <c r="O63">
        <v>4.70153</v>
      </c>
      <c r="P63">
        <v>4.6854199999999997</v>
      </c>
      <c r="Q63">
        <v>4.7662100000000001</v>
      </c>
    </row>
    <row r="64" spans="2:17" x14ac:dyDescent="0.2">
      <c r="C64">
        <v>4.68072</v>
      </c>
      <c r="D64">
        <v>4.6676599999999997</v>
      </c>
      <c r="E64">
        <v>4.7667799999999998</v>
      </c>
      <c r="G64">
        <v>4.7861900000000004</v>
      </c>
      <c r="H64">
        <v>4.7698200000000002</v>
      </c>
      <c r="I64">
        <v>4.9200900000000001</v>
      </c>
      <c r="K64">
        <v>4.8265700000000002</v>
      </c>
      <c r="L64">
        <v>4.8016199999999998</v>
      </c>
      <c r="M64">
        <v>5.0552700000000002</v>
      </c>
      <c r="O64">
        <v>4.8650799999999998</v>
      </c>
      <c r="P64">
        <v>4.8453200000000001</v>
      </c>
      <c r="Q64">
        <v>5.13781</v>
      </c>
    </row>
    <row r="65" spans="1:25" x14ac:dyDescent="0.2">
      <c r="B65" t="s">
        <v>5</v>
      </c>
      <c r="C65">
        <v>2.78599999999996E-2</v>
      </c>
      <c r="D65">
        <v>2.95399999999999E-2</v>
      </c>
      <c r="E65">
        <v>3.5049999999999998E-2</v>
      </c>
      <c r="G65">
        <v>1.7090000000000501E-2</v>
      </c>
      <c r="H65">
        <v>2.07000000000006E-2</v>
      </c>
      <c r="I65">
        <v>7.4480000000000296E-2</v>
      </c>
      <c r="K65">
        <v>7.9190000000000496E-2</v>
      </c>
      <c r="L65">
        <v>7.8979999999999606E-2</v>
      </c>
      <c r="M65">
        <v>0.19872999999999999</v>
      </c>
      <c r="O65">
        <v>0.16355</v>
      </c>
      <c r="P65">
        <v>0.15989999999999999</v>
      </c>
      <c r="Q65">
        <v>0.37159999999999999</v>
      </c>
    </row>
    <row r="66" spans="1:25" x14ac:dyDescent="0.2">
      <c r="C66">
        <v>4.7760999999999996</v>
      </c>
      <c r="D66">
        <v>4.76126</v>
      </c>
      <c r="E66">
        <v>4.8809300000000002</v>
      </c>
      <c r="G66">
        <v>4.7933399999999997</v>
      </c>
      <c r="H66">
        <v>4.77128</v>
      </c>
      <c r="I66">
        <v>4.8776299999999999</v>
      </c>
      <c r="K66">
        <v>4.75352</v>
      </c>
      <c r="L66">
        <v>4.7287100000000004</v>
      </c>
      <c r="M66">
        <v>4.8657399999999997</v>
      </c>
      <c r="O66">
        <v>4.78301</v>
      </c>
      <c r="P66">
        <v>4.7626200000000001</v>
      </c>
      <c r="Q66">
        <v>4.8925099999999997</v>
      </c>
    </row>
    <row r="67" spans="1:25" x14ac:dyDescent="0.2">
      <c r="C67">
        <v>4.8044900000000004</v>
      </c>
      <c r="D67">
        <v>4.7900499999999999</v>
      </c>
      <c r="E67">
        <v>4.9330499999999997</v>
      </c>
      <c r="G67">
        <v>4.7611699999999999</v>
      </c>
      <c r="H67">
        <v>4.7388700000000004</v>
      </c>
      <c r="I67">
        <v>4.8828500000000004</v>
      </c>
      <c r="K67">
        <v>4.7601500000000003</v>
      </c>
      <c r="L67">
        <v>4.7419700000000002</v>
      </c>
      <c r="M67">
        <v>4.9010100000000003</v>
      </c>
      <c r="O67">
        <v>4.8798000000000004</v>
      </c>
      <c r="P67">
        <v>4.87033</v>
      </c>
      <c r="Q67">
        <v>5.1437999999999997</v>
      </c>
    </row>
    <row r="68" spans="1:25" x14ac:dyDescent="0.2">
      <c r="B68" t="s">
        <v>5</v>
      </c>
      <c r="C68">
        <v>2.83900000000008E-2</v>
      </c>
      <c r="D68">
        <v>2.8789999999999899E-2</v>
      </c>
      <c r="E68">
        <v>5.21199999999995E-2</v>
      </c>
      <c r="G68">
        <v>-3.2169999999999803E-2</v>
      </c>
      <c r="H68">
        <v>-3.2409999999999599E-2</v>
      </c>
      <c r="I68">
        <v>5.22000000000045E-3</v>
      </c>
      <c r="K68">
        <v>6.6300000000003604E-3</v>
      </c>
      <c r="L68">
        <v>1.32600000000007E-2</v>
      </c>
      <c r="M68">
        <v>3.5270000000000599E-2</v>
      </c>
      <c r="O68">
        <v>9.6790000000000403E-2</v>
      </c>
      <c r="P68">
        <v>0.10771</v>
      </c>
      <c r="Q68">
        <v>0.25129000000000001</v>
      </c>
    </row>
    <row r="69" spans="1:25" x14ac:dyDescent="0.2">
      <c r="B69" t="s">
        <v>6</v>
      </c>
      <c r="C69" t="s">
        <v>7</v>
      </c>
      <c r="D69" t="s">
        <v>7</v>
      </c>
      <c r="E69" t="s">
        <v>7</v>
      </c>
      <c r="F69" t="s">
        <v>6</v>
      </c>
      <c r="G69" t="s">
        <v>7</v>
      </c>
      <c r="H69" t="s">
        <v>7</v>
      </c>
      <c r="I69" t="s">
        <v>7</v>
      </c>
      <c r="J69" t="s">
        <v>6</v>
      </c>
      <c r="K69" t="s">
        <v>7</v>
      </c>
      <c r="L69" t="s">
        <v>7</v>
      </c>
      <c r="M69" t="s">
        <v>7</v>
      </c>
      <c r="N69" t="s">
        <v>6</v>
      </c>
      <c r="O69" t="s">
        <v>7</v>
      </c>
      <c r="P69" t="s">
        <v>7</v>
      </c>
      <c r="Q69" t="s">
        <v>7</v>
      </c>
    </row>
    <row r="70" spans="1:25" x14ac:dyDescent="0.2">
      <c r="B70">
        <v>25.5</v>
      </c>
      <c r="C70">
        <f>AVERAGE(C17,C14,C11,C20,C23,C26,C29,C32,C35,C38,C41,C44,C47,C50,C53,C56,C59,C62,C65,C68)</f>
        <v>8.1503999999999379E-3</v>
      </c>
      <c r="D70">
        <f t="shared" ref="D70:E70" si="0">AVERAGE(D17,D14,D11,D20,D23,D26,D29,D32,D35,D38,D41,D44,D47,D50,D53,D56,D59,D62,D65,D68)</f>
        <v>9.1635000000000206E-3</v>
      </c>
      <c r="E70">
        <f t="shared" si="0"/>
        <v>2.5743549999999966E-2</v>
      </c>
      <c r="F70">
        <v>25.5</v>
      </c>
      <c r="G70">
        <f>AVERAGE(G17,G14,G11,G20,G23,G26,G29,G32,G35,G38,G41,G44,G47,G50,G53,G56,G59,G62,G65,G68)</f>
        <v>1.5857650000000049E-2</v>
      </c>
      <c r="H70">
        <f t="shared" ref="H70:I70" si="1">AVERAGE(H17,H14,H11,H20,H23,H26,H29,H32,H35,H38,H41,H44,H47,H50,H53,H56,H59,H62,H65,H68)</f>
        <v>1.9470399999999978E-2</v>
      </c>
      <c r="I70">
        <f t="shared" si="1"/>
        <v>8.2796000000000036E-2</v>
      </c>
      <c r="J70">
        <v>25.5</v>
      </c>
      <c r="K70">
        <f>AVERAGE(K17,K14,K11,K20,K23,K26,K29,K32,K35,K38,K41,K44,K47,K50,K53,K56,K59,K62,K65,K68)</f>
        <v>4.9305499999999974E-2</v>
      </c>
      <c r="L70">
        <f t="shared" ref="L70:M70" si="2">AVERAGE(L17,L14,L11,L20,L23,L26,L29,L32,L35,L38,L41,L44,L47,L50,L53,L56,L59,L62,L65,L68)</f>
        <v>5.4675699999999952E-2</v>
      </c>
      <c r="M70">
        <f t="shared" si="2"/>
        <v>0.18058065000000012</v>
      </c>
      <c r="N70">
        <v>25.5</v>
      </c>
      <c r="O70">
        <f>AVERAGE(O17,O14,O11,O20,O23,O26,O29,O32,O35,O38,O41,O44,O47,O50,O53,O56,O59,O62,O65,O68)</f>
        <v>9.8843350000000135E-2</v>
      </c>
      <c r="P70">
        <f t="shared" ref="P70:Q70" si="3">AVERAGE(P17,P14,P11,P20,P23,P26,P29,P32,P35,P38,P41,P44,P47,P50,P53,P56,P59,P62,P65,P68)</f>
        <v>0.10850595000000005</v>
      </c>
      <c r="Q70">
        <f t="shared" si="3"/>
        <v>0.30159745000000004</v>
      </c>
    </row>
    <row r="71" spans="1:25" x14ac:dyDescent="0.2">
      <c r="A71" t="s">
        <v>33</v>
      </c>
      <c r="C71">
        <f>STDEV(C17,C14,C11,C20,C23,C26,C29,C32,C35,C38,C41,C44,C47,C50,C53,C56,C59,C62,C65,C68)/SQRT(COUNT(C17,C14,C11,C20,C23,C26,C29,C32,C35,C38,C41,C44,C47,C50,C53,C56,C59,C62,C65,C68))</f>
        <v>3.5348432351155557E-3</v>
      </c>
      <c r="D71">
        <f t="shared" ref="D71:E71" si="4">STDEV(D17,D14,D11,D20,D23,D26,D29,D32,D35,D38,D41,D44,D47,D50,D53,D56,D59,D62,D65,D68)/SQRT(COUNT(D17,D14,D11,D20,D23,D26,D29,D32,D35,D38,D41,D44,D47,D50,D53,D56,D59,D62,D65,D68))</f>
        <v>3.665701558113763E-3</v>
      </c>
      <c r="E71">
        <f t="shared" si="4"/>
        <v>4.6538472219936457E-3</v>
      </c>
      <c r="G71">
        <f>STDEV(G17,G14,G11,G20,G23,G26,G29,G32,G35,G38,G41,G44,G47,G50,G53,G56,G59,G62,G65,G68)/SQRT(COUNT(G17,G14,G11,G20,G23,G26,G29,G32,G35,G38,G41,G44,G47,G50,G53,G56,G59,G62,G65,G68))</f>
        <v>4.2148743736507427E-3</v>
      </c>
      <c r="H71">
        <f t="shared" ref="H71:I71" si="5">STDEV(H17,H14,H11,H20,H23,H26,H29,H32,H35,H38,H41,H44,H47,H50,H53,H56,H59,H62,H65,H68)/SQRT(COUNT(H17,H14,H11,H20,H23,H26,H29,H32,H35,H38,H41,H44,H47,H50,H53,H56,H59,H62,H65,H68))</f>
        <v>4.4752322129694867E-3</v>
      </c>
      <c r="I71">
        <f t="shared" si="5"/>
        <v>1.6325272386217952E-2</v>
      </c>
      <c r="K71">
        <f>STDEV(K17,K14,K11,K20,K23,K26,K29,K32,K35,K38,K41,K44,K47,K50,K53,K56,K59,K62,K65,K68)/SQRT(COUNT(K17,K14,K11,K20,K23,K26,K29,K32,K35,K38,K41,K44,K47,K50,K53,K56,K59,K62,K65,K68))</f>
        <v>1.1486324957026979E-2</v>
      </c>
      <c r="L71">
        <f t="shared" ref="L71:M71" si="6">STDEV(L17,L14,L11,L20,L23,L26,L29,L32,L35,L38,L41,L44,L47,L50,L53,L56,L59,L62,L65,L68)/SQRT(COUNT(L17,L14,L11,L20,L23,L26,L29,L32,L35,L38,L41,L44,L47,L50,L53,L56,L59,L62,L65,L68))</f>
        <v>1.1344286596785181E-2</v>
      </c>
      <c r="M71">
        <f t="shared" si="6"/>
        <v>3.2573495687951967E-2</v>
      </c>
      <c r="O71">
        <f>STDEV(O17,O14,O11,O20,O23,O26,O29,O32,O35,O38,O41,O44,O47,O50,O53,O56,O59,O62,O65,O68)/SQRT(COUNT(O17,O14,O11,O20,O23,O26,O29,O32,O35,O38,O41,O44,O47,O50,O53,O56,O59,O62,O65,O68))</f>
        <v>1.2338014972407092E-2</v>
      </c>
      <c r="P71">
        <f t="shared" ref="P71:Q71" si="7">STDEV(P17,P14,P11,P20,P23,P26,P29,P32,P35,P38,P41,P44,P47,P50,P53,P56,P59,P62,P65,P68)/SQRT(COUNT(P17,P14,P11,P20,P23,P26,P29,P32,P35,P38,P41,P44,P47,P50,P53,P56,P59,P62,P65,P68))</f>
        <v>1.3358177348582556E-2</v>
      </c>
      <c r="Q71">
        <f t="shared" si="7"/>
        <v>4.3539209707577298E-2</v>
      </c>
    </row>
    <row r="73" spans="1:25" x14ac:dyDescent="0.2">
      <c r="B73" t="s">
        <v>8</v>
      </c>
      <c r="C73">
        <f>C70/25.5/(10^-12)*(10^-20)</f>
        <v>3.196235294117622E-12</v>
      </c>
      <c r="D73">
        <f>D70/25.5/(10^-12)*(10^-20)</f>
        <v>3.593529411764714E-12</v>
      </c>
      <c r="E73">
        <f>E70/25.5/(10^-12)*(10^-20)</f>
        <v>1.0095509803921555E-11</v>
      </c>
      <c r="F73" t="s">
        <v>8</v>
      </c>
      <c r="G73">
        <f>G70/25.5/(10^-12)*(10^-20)</f>
        <v>6.2186862745098227E-12</v>
      </c>
      <c r="H73">
        <f>H70/25.5/(10^-12)*(10^-20)</f>
        <v>7.6354509803921488E-12</v>
      </c>
      <c r="I73">
        <f>I70/25.5/(10^-12)*(10^-20)</f>
        <v>3.2469019607843154E-11</v>
      </c>
      <c r="J73" t="s">
        <v>8</v>
      </c>
      <c r="K73">
        <f>K70/25.5/(10^-12)*(10^-20)</f>
        <v>1.933549019607842E-11</v>
      </c>
      <c r="L73">
        <f>L70/25.5/(10^-12)*(10^-20)</f>
        <v>2.1441450980392139E-11</v>
      </c>
      <c r="M73">
        <f>M70/25.5/(10^-12)*(10^-20)</f>
        <v>7.0815941176470631E-11</v>
      </c>
      <c r="N73" t="s">
        <v>8</v>
      </c>
      <c r="O73">
        <f>O70/25.5/(10^-12)*(10^-20)</f>
        <v>3.8762098039215741E-11</v>
      </c>
      <c r="P73">
        <f>P70/25.5/(10^-12)*(10^-20)</f>
        <v>4.2551352941176489E-11</v>
      </c>
      <c r="Q73">
        <f>Q70/25.5/(10^-12)*(10^-20)</f>
        <v>1.1827350980392158E-10</v>
      </c>
    </row>
    <row r="76" spans="1:25" x14ac:dyDescent="0.2">
      <c r="B76" t="s">
        <v>14</v>
      </c>
      <c r="F76" t="s">
        <v>24</v>
      </c>
      <c r="J76" t="s">
        <v>25</v>
      </c>
      <c r="N76" t="s">
        <v>26</v>
      </c>
      <c r="R76" t="s">
        <v>70</v>
      </c>
      <c r="V76" t="s">
        <v>71</v>
      </c>
    </row>
    <row r="77" spans="1:25" x14ac:dyDescent="0.2">
      <c r="C77" t="s">
        <v>2</v>
      </c>
      <c r="D77" t="s">
        <v>3</v>
      </c>
      <c r="E77" t="s">
        <v>4</v>
      </c>
    </row>
    <row r="78" spans="1:25" x14ac:dyDescent="0.2">
      <c r="C78">
        <v>4.6824940000000002</v>
      </c>
      <c r="D78">
        <v>4.6744409999999998</v>
      </c>
      <c r="E78">
        <v>4.796176</v>
      </c>
      <c r="G78">
        <v>4.8096189999999996</v>
      </c>
      <c r="H78">
        <v>4.7977679999999996</v>
      </c>
      <c r="I78">
        <v>4.9284530000000002</v>
      </c>
      <c r="K78">
        <v>4.8356960000000004</v>
      </c>
      <c r="L78">
        <v>4.8228720000000003</v>
      </c>
      <c r="M78">
        <v>4.9889749999999999</v>
      </c>
      <c r="O78">
        <v>4.6424269999999996</v>
      </c>
      <c r="P78">
        <v>4.6391629999999999</v>
      </c>
      <c r="Q78">
        <v>4.7542</v>
      </c>
      <c r="S78">
        <v>4.7049799999999999</v>
      </c>
      <c r="T78">
        <v>4.6854199999999997</v>
      </c>
      <c r="U78">
        <v>4.7944000000000004</v>
      </c>
      <c r="W78">
        <v>4.7206900000000003</v>
      </c>
      <c r="X78">
        <v>4.7063899999999999</v>
      </c>
      <c r="Y78">
        <v>4.8508699999999996</v>
      </c>
    </row>
    <row r="79" spans="1:25" x14ac:dyDescent="0.2">
      <c r="C79">
        <v>4.7981410000000002</v>
      </c>
      <c r="D79">
        <v>4.8173519999999996</v>
      </c>
      <c r="E79">
        <v>5.4540509999999998</v>
      </c>
      <c r="G79">
        <v>5.0764300000000002</v>
      </c>
      <c r="H79">
        <v>5.0855649999999999</v>
      </c>
      <c r="I79">
        <v>5.5008710000000001</v>
      </c>
      <c r="K79">
        <v>4.8715440000000001</v>
      </c>
      <c r="L79">
        <v>4.8651960000000001</v>
      </c>
      <c r="M79">
        <v>5.2159009999999997</v>
      </c>
      <c r="O79">
        <v>5.2215230000000004</v>
      </c>
      <c r="P79">
        <v>5.2637580000000002</v>
      </c>
      <c r="Q79">
        <v>6.5513960000000004</v>
      </c>
      <c r="S79">
        <v>5.3354200000000001</v>
      </c>
      <c r="T79">
        <v>5.33582</v>
      </c>
      <c r="U79">
        <v>6.1610699999999996</v>
      </c>
      <c r="W79">
        <v>5.54312</v>
      </c>
      <c r="X79">
        <v>5.5430000000000001</v>
      </c>
      <c r="Y79">
        <v>7.2371100000000004</v>
      </c>
    </row>
    <row r="80" spans="1:25" x14ac:dyDescent="0.2">
      <c r="B80" t="s">
        <v>5</v>
      </c>
      <c r="C80">
        <v>0.115647</v>
      </c>
      <c r="D80">
        <v>0.14291100000000001</v>
      </c>
      <c r="E80">
        <v>0.65787499999999999</v>
      </c>
      <c r="G80">
        <v>0.26681100000000102</v>
      </c>
      <c r="H80">
        <v>0.28779700000000003</v>
      </c>
      <c r="I80">
        <v>0.57241799999999998</v>
      </c>
      <c r="K80">
        <v>3.58479999999997E-2</v>
      </c>
      <c r="L80">
        <v>4.2323999999999799E-2</v>
      </c>
      <c r="M80">
        <v>0.22692599999999999</v>
      </c>
      <c r="O80">
        <v>0.57909600000000105</v>
      </c>
      <c r="P80">
        <v>0.62459500000000001</v>
      </c>
      <c r="Q80">
        <v>1.797196</v>
      </c>
      <c r="S80">
        <v>0.63044</v>
      </c>
      <c r="T80">
        <v>0.65039999999999998</v>
      </c>
      <c r="U80">
        <v>1.3666700000000001</v>
      </c>
      <c r="W80">
        <v>0.82242999999999999</v>
      </c>
      <c r="X80">
        <v>0.83660999999999996</v>
      </c>
      <c r="Y80">
        <v>2.3862399999999999</v>
      </c>
    </row>
    <row r="81" spans="2:25" x14ac:dyDescent="0.2">
      <c r="C81">
        <v>4.7442989999999998</v>
      </c>
      <c r="D81">
        <v>4.7357899999999997</v>
      </c>
      <c r="E81">
        <v>4.8634029999999999</v>
      </c>
      <c r="G81">
        <v>4.8561550000000002</v>
      </c>
      <c r="H81">
        <v>4.8420019999999999</v>
      </c>
      <c r="I81">
        <v>5.0011530000000004</v>
      </c>
      <c r="K81">
        <v>4.6647069999999999</v>
      </c>
      <c r="L81">
        <v>4.6629449999999997</v>
      </c>
      <c r="M81">
        <v>4.7659440000000002</v>
      </c>
      <c r="O81">
        <v>4.7234340000000001</v>
      </c>
      <c r="P81">
        <v>4.7156180000000001</v>
      </c>
      <c r="Q81">
        <v>4.8713860000000002</v>
      </c>
      <c r="S81">
        <v>4.7515099999999997</v>
      </c>
      <c r="T81">
        <v>4.7359999999999998</v>
      </c>
      <c r="U81">
        <v>4.88415</v>
      </c>
      <c r="W81">
        <v>4.73644</v>
      </c>
      <c r="X81">
        <v>4.7293900000000004</v>
      </c>
      <c r="Y81">
        <v>4.8447300000000002</v>
      </c>
    </row>
    <row r="82" spans="2:25" x14ac:dyDescent="0.2">
      <c r="C82">
        <v>4.864967</v>
      </c>
      <c r="D82">
        <v>4.8536979999999996</v>
      </c>
      <c r="E82">
        <v>5.1882489999999999</v>
      </c>
      <c r="G82">
        <v>4.9020989999999998</v>
      </c>
      <c r="H82">
        <v>4.9019190000000004</v>
      </c>
      <c r="I82">
        <v>5.3928609999999999</v>
      </c>
      <c r="K82">
        <v>5.001493</v>
      </c>
      <c r="L82">
        <v>5.0139990000000001</v>
      </c>
      <c r="M82">
        <v>6.0763670000000003</v>
      </c>
      <c r="O82">
        <v>5.3287230000000001</v>
      </c>
      <c r="P82">
        <v>5.3831870000000004</v>
      </c>
      <c r="Q82">
        <v>6.6422730000000003</v>
      </c>
      <c r="S82">
        <v>5.20139</v>
      </c>
      <c r="T82">
        <v>5.2747700000000002</v>
      </c>
      <c r="U82">
        <v>6.5038</v>
      </c>
      <c r="W82">
        <v>5.3381499999999997</v>
      </c>
      <c r="X82">
        <v>5.31393</v>
      </c>
      <c r="Y82">
        <v>5.7725400000000002</v>
      </c>
    </row>
    <row r="83" spans="2:25" x14ac:dyDescent="0.2">
      <c r="B83" t="s">
        <v>5</v>
      </c>
      <c r="C83">
        <v>0.120668</v>
      </c>
      <c r="D83">
        <v>0.117908</v>
      </c>
      <c r="E83">
        <v>0.32484600000000002</v>
      </c>
      <c r="G83">
        <v>4.5943999999999499E-2</v>
      </c>
      <c r="H83">
        <v>5.99170000000004E-2</v>
      </c>
      <c r="I83">
        <v>0.391708</v>
      </c>
      <c r="K83">
        <v>0.33678599999999997</v>
      </c>
      <c r="L83">
        <v>0.35105399999999998</v>
      </c>
      <c r="M83">
        <v>1.3104229999999999</v>
      </c>
      <c r="O83">
        <v>0.60528899999999997</v>
      </c>
      <c r="P83">
        <v>0.66756899999999997</v>
      </c>
      <c r="Q83">
        <v>1.7708870000000001</v>
      </c>
      <c r="S83">
        <v>0.44988</v>
      </c>
      <c r="T83">
        <v>0.53876999999999997</v>
      </c>
      <c r="U83">
        <v>1.61965</v>
      </c>
      <c r="W83">
        <v>0.60170999999999997</v>
      </c>
      <c r="X83">
        <v>0.58453999999999995</v>
      </c>
      <c r="Y83">
        <v>0.92781000000000002</v>
      </c>
    </row>
    <row r="84" spans="2:25" x14ac:dyDescent="0.2">
      <c r="C84">
        <v>4.798279</v>
      </c>
      <c r="D84">
        <v>4.7936889999999996</v>
      </c>
      <c r="E84">
        <v>4.9490910000000001</v>
      </c>
      <c r="G84">
        <v>4.7205079999999997</v>
      </c>
      <c r="H84">
        <v>4.7116819999999997</v>
      </c>
      <c r="I84">
        <v>4.7964380000000002</v>
      </c>
      <c r="K84">
        <v>4.7165650000000001</v>
      </c>
      <c r="L84">
        <v>4.7139369999999996</v>
      </c>
      <c r="M84">
        <v>4.8704539999999996</v>
      </c>
      <c r="O84">
        <v>4.7377760000000002</v>
      </c>
      <c r="P84">
        <v>4.731617</v>
      </c>
      <c r="Q84">
        <v>4.8757159999999997</v>
      </c>
      <c r="S84">
        <v>4.7376100000000001</v>
      </c>
      <c r="T84">
        <v>4.71624</v>
      </c>
      <c r="U84">
        <v>4.83901</v>
      </c>
      <c r="W84">
        <v>4.8554199999999996</v>
      </c>
      <c r="X84">
        <v>4.8244600000000002</v>
      </c>
      <c r="Y84">
        <v>4.9930399999999997</v>
      </c>
    </row>
    <row r="85" spans="2:25" x14ac:dyDescent="0.2">
      <c r="C85">
        <v>4.8447500000000003</v>
      </c>
      <c r="D85">
        <v>4.8467060000000002</v>
      </c>
      <c r="E85">
        <v>5.0966880000000003</v>
      </c>
      <c r="G85">
        <v>5.0722050000000003</v>
      </c>
      <c r="H85">
        <v>5.0785619999999998</v>
      </c>
      <c r="I85">
        <v>5.7519439999999999</v>
      </c>
      <c r="K85">
        <v>4.7154449999999999</v>
      </c>
      <c r="L85">
        <v>4.7188499999999998</v>
      </c>
      <c r="M85">
        <v>5.077814</v>
      </c>
      <c r="O85">
        <v>4.7838539999999998</v>
      </c>
      <c r="P85">
        <v>4.7880940000000001</v>
      </c>
      <c r="Q85">
        <v>5.103148</v>
      </c>
      <c r="S85">
        <v>4.8115399999999999</v>
      </c>
      <c r="T85">
        <v>4.80769</v>
      </c>
      <c r="U85">
        <v>5.0399900000000004</v>
      </c>
      <c r="W85">
        <v>5.4194699999999996</v>
      </c>
      <c r="X85">
        <v>5.45296</v>
      </c>
      <c r="Y85">
        <v>6.8824100000000001</v>
      </c>
    </row>
    <row r="86" spans="2:25" x14ac:dyDescent="0.2">
      <c r="B86" t="s">
        <v>5</v>
      </c>
      <c r="C86">
        <v>4.6471000000000401E-2</v>
      </c>
      <c r="D86">
        <v>5.3017000000000501E-2</v>
      </c>
      <c r="E86">
        <v>0.14759700000000001</v>
      </c>
      <c r="G86">
        <v>0.35169700000000098</v>
      </c>
      <c r="H86">
        <v>0.36687999999999998</v>
      </c>
      <c r="I86">
        <v>0.95550599999999997</v>
      </c>
      <c r="K86">
        <v>-1.12000000000023E-3</v>
      </c>
      <c r="L86">
        <v>4.9130000000001698E-3</v>
      </c>
      <c r="M86">
        <v>0.20735999999999999</v>
      </c>
      <c r="O86">
        <v>4.6077999999999598E-2</v>
      </c>
      <c r="P86">
        <v>5.6477000000000097E-2</v>
      </c>
      <c r="Q86">
        <v>0.227432</v>
      </c>
      <c r="S86">
        <v>7.3929999999999801E-2</v>
      </c>
      <c r="T86">
        <v>9.1450000000000004E-2</v>
      </c>
      <c r="U86">
        <v>0.20097999999999999</v>
      </c>
      <c r="W86">
        <v>0.56405000000000105</v>
      </c>
      <c r="X86">
        <v>0.62849999999999995</v>
      </c>
      <c r="Y86">
        <v>1.88937</v>
      </c>
    </row>
    <row r="87" spans="2:25" x14ac:dyDescent="0.2">
      <c r="C87">
        <v>4.752974</v>
      </c>
      <c r="D87">
        <v>4.7409150000000002</v>
      </c>
      <c r="E87">
        <v>4.8944169999999998</v>
      </c>
      <c r="G87">
        <v>4.7862460000000002</v>
      </c>
      <c r="H87">
        <v>4.7754599999999998</v>
      </c>
      <c r="I87">
        <v>4.8920870000000001</v>
      </c>
      <c r="K87">
        <v>4.7751429999999999</v>
      </c>
      <c r="L87">
        <v>4.7628009999999996</v>
      </c>
      <c r="M87">
        <v>5.0243960000000003</v>
      </c>
      <c r="O87">
        <v>4.7710179999999998</v>
      </c>
      <c r="P87">
        <v>4.761501</v>
      </c>
      <c r="Q87">
        <v>4.8906970000000003</v>
      </c>
      <c r="S87">
        <v>4.76633</v>
      </c>
      <c r="T87">
        <v>4.7502300000000002</v>
      </c>
      <c r="U87">
        <v>4.8761000000000001</v>
      </c>
      <c r="W87">
        <v>4.7649800000000004</v>
      </c>
      <c r="X87">
        <v>4.7503500000000001</v>
      </c>
      <c r="Y87">
        <v>4.9136100000000003</v>
      </c>
    </row>
    <row r="88" spans="2:25" x14ac:dyDescent="0.2">
      <c r="C88">
        <v>4.9014680000000004</v>
      </c>
      <c r="D88">
        <v>4.9069120000000002</v>
      </c>
      <c r="E88">
        <v>5.58826</v>
      </c>
      <c r="G88">
        <v>5.153486</v>
      </c>
      <c r="H88">
        <v>5.1816849999999999</v>
      </c>
      <c r="I88">
        <v>6.1223270000000003</v>
      </c>
      <c r="K88">
        <v>4.8485959999999997</v>
      </c>
      <c r="L88">
        <v>4.8476030000000003</v>
      </c>
      <c r="M88">
        <v>5.3365650000000002</v>
      </c>
      <c r="O88">
        <v>5.4239319999999998</v>
      </c>
      <c r="P88">
        <v>5.4478569999999999</v>
      </c>
      <c r="Q88">
        <v>6.1700200000000001</v>
      </c>
      <c r="S88">
        <v>4.8739100000000004</v>
      </c>
      <c r="T88">
        <v>4.87195</v>
      </c>
      <c r="U88">
        <v>5.1406999999999998</v>
      </c>
      <c r="W88">
        <v>4.9254600000000002</v>
      </c>
      <c r="X88">
        <v>4.9228399999999999</v>
      </c>
      <c r="Y88">
        <v>5.2572999999999999</v>
      </c>
    </row>
    <row r="89" spans="2:25" x14ac:dyDescent="0.2">
      <c r="B89" t="s">
        <v>5</v>
      </c>
      <c r="C89">
        <v>0.14849399999999999</v>
      </c>
      <c r="D89">
        <v>0.16599700000000001</v>
      </c>
      <c r="E89">
        <v>0.69384299999999999</v>
      </c>
      <c r="G89">
        <v>0.36724000000000001</v>
      </c>
      <c r="H89">
        <v>0.406225</v>
      </c>
      <c r="I89">
        <v>1.23024</v>
      </c>
      <c r="K89">
        <v>7.3452999999999796E-2</v>
      </c>
      <c r="L89">
        <v>8.4802000000000696E-2</v>
      </c>
      <c r="M89">
        <v>0.31216899999999997</v>
      </c>
      <c r="O89">
        <v>0.65291399999999999</v>
      </c>
      <c r="P89">
        <v>0.68635599999999997</v>
      </c>
      <c r="Q89">
        <v>1.279323</v>
      </c>
      <c r="S89">
        <v>0.10758</v>
      </c>
      <c r="T89">
        <v>0.12171999999999999</v>
      </c>
      <c r="U89">
        <v>0.2646</v>
      </c>
      <c r="W89">
        <v>0.16048000000000101</v>
      </c>
      <c r="X89">
        <v>0.17249</v>
      </c>
      <c r="Y89">
        <v>0.34369</v>
      </c>
    </row>
    <row r="90" spans="2:25" x14ac:dyDescent="0.2">
      <c r="C90">
        <v>4.7479639999999996</v>
      </c>
      <c r="D90">
        <v>4.7419979999999997</v>
      </c>
      <c r="E90">
        <v>4.9143410000000003</v>
      </c>
      <c r="G90">
        <v>4.8104889999999996</v>
      </c>
      <c r="H90">
        <v>4.7982550000000002</v>
      </c>
      <c r="I90">
        <v>4.933192</v>
      </c>
      <c r="K90">
        <v>4.8222129999999996</v>
      </c>
      <c r="L90">
        <v>4.81386</v>
      </c>
      <c r="M90">
        <v>4.941821</v>
      </c>
      <c r="O90">
        <v>4.7100520000000001</v>
      </c>
      <c r="P90">
        <v>4.7040940000000004</v>
      </c>
      <c r="Q90">
        <v>4.8502400000000003</v>
      </c>
      <c r="S90">
        <v>4.7634100000000004</v>
      </c>
      <c r="T90">
        <v>4.7496200000000002</v>
      </c>
      <c r="U90">
        <v>4.86646</v>
      </c>
      <c r="W90">
        <v>4.7311699999999997</v>
      </c>
      <c r="X90">
        <v>4.7078100000000003</v>
      </c>
      <c r="Y90">
        <v>4.8174599999999996</v>
      </c>
    </row>
    <row r="91" spans="2:25" x14ac:dyDescent="0.2">
      <c r="C91">
        <v>4.9868550000000003</v>
      </c>
      <c r="D91">
        <v>4.9974910000000001</v>
      </c>
      <c r="E91">
        <v>5.5255590000000003</v>
      </c>
      <c r="G91">
        <v>5.152768</v>
      </c>
      <c r="H91">
        <v>5.1634190000000002</v>
      </c>
      <c r="I91">
        <v>5.8136619999999999</v>
      </c>
      <c r="K91">
        <v>4.9836390000000002</v>
      </c>
      <c r="L91">
        <v>5.0074750000000003</v>
      </c>
      <c r="M91">
        <v>5.6566390000000002</v>
      </c>
      <c r="O91">
        <v>5.2047470000000002</v>
      </c>
      <c r="P91">
        <v>5.2556570000000002</v>
      </c>
      <c r="Q91">
        <v>7.046583</v>
      </c>
      <c r="S91">
        <v>5.18729</v>
      </c>
      <c r="T91">
        <v>5.2352400000000001</v>
      </c>
      <c r="U91">
        <v>6.6714200000000003</v>
      </c>
      <c r="W91">
        <v>5.4530599999999998</v>
      </c>
      <c r="X91">
        <v>5.4243199999999998</v>
      </c>
      <c r="Y91">
        <v>7.3655099999999996</v>
      </c>
    </row>
    <row r="92" spans="2:25" x14ac:dyDescent="0.2">
      <c r="B92" t="s">
        <v>5</v>
      </c>
      <c r="C92">
        <v>0.23889100000000099</v>
      </c>
      <c r="D92">
        <v>0.25549300000000003</v>
      </c>
      <c r="E92">
        <v>0.61121800000000004</v>
      </c>
      <c r="G92">
        <v>0.342279</v>
      </c>
      <c r="H92">
        <v>0.36516399999999999</v>
      </c>
      <c r="I92">
        <v>0.88046999999999997</v>
      </c>
      <c r="K92">
        <v>0.16142600000000101</v>
      </c>
      <c r="L92">
        <v>0.19361500000000001</v>
      </c>
      <c r="M92">
        <v>0.71481799999999995</v>
      </c>
      <c r="O92">
        <v>0.494695</v>
      </c>
      <c r="P92">
        <v>0.55156300000000102</v>
      </c>
      <c r="Q92">
        <v>2.1963430000000002</v>
      </c>
      <c r="S92">
        <v>0.42387999999999998</v>
      </c>
      <c r="T92">
        <v>0.48562</v>
      </c>
      <c r="U92">
        <v>1.8049599999999999</v>
      </c>
      <c r="W92">
        <v>0.72189000000000003</v>
      </c>
      <c r="X92">
        <v>0.71650999999999998</v>
      </c>
      <c r="Y92">
        <v>2.5480499999999999</v>
      </c>
    </row>
    <row r="93" spans="2:25" x14ac:dyDescent="0.2">
      <c r="C93">
        <v>4.704612</v>
      </c>
      <c r="D93">
        <v>4.6938219999999999</v>
      </c>
      <c r="E93">
        <v>4.8197229999999998</v>
      </c>
      <c r="G93">
        <v>4.6876730000000002</v>
      </c>
      <c r="H93">
        <v>4.6787099999999997</v>
      </c>
      <c r="I93">
        <v>4.8086120000000001</v>
      </c>
      <c r="K93">
        <v>4.8323660000000004</v>
      </c>
      <c r="L93">
        <v>4.8131339999999998</v>
      </c>
      <c r="M93">
        <v>4.9280439999999999</v>
      </c>
      <c r="O93">
        <v>4.7131869999999996</v>
      </c>
      <c r="P93">
        <v>4.7045729999999999</v>
      </c>
      <c r="Q93">
        <v>4.8200609999999999</v>
      </c>
      <c r="S93">
        <v>4.7647899999999996</v>
      </c>
      <c r="T93">
        <v>4.74519</v>
      </c>
      <c r="U93">
        <v>4.8865299999999996</v>
      </c>
      <c r="W93">
        <v>4.8612000000000002</v>
      </c>
      <c r="X93">
        <v>4.8325899999999997</v>
      </c>
      <c r="Y93">
        <v>4.9508299999999998</v>
      </c>
    </row>
    <row r="94" spans="2:25" x14ac:dyDescent="0.2">
      <c r="C94">
        <v>4.8112180000000002</v>
      </c>
      <c r="D94">
        <v>4.8244639999999999</v>
      </c>
      <c r="E94">
        <v>5.5479390000000004</v>
      </c>
      <c r="G94">
        <v>4.9015420000000001</v>
      </c>
      <c r="H94">
        <v>4.9023979999999998</v>
      </c>
      <c r="I94">
        <v>5.366231</v>
      </c>
      <c r="K94">
        <v>5.1412959999999996</v>
      </c>
      <c r="L94">
        <v>5.1868080000000001</v>
      </c>
      <c r="M94">
        <v>5.8997260000000002</v>
      </c>
      <c r="O94">
        <v>4.7916600000000003</v>
      </c>
      <c r="P94">
        <v>4.8045619999999998</v>
      </c>
      <c r="Q94">
        <v>5.0615480000000002</v>
      </c>
      <c r="S94">
        <v>5.1506499999999997</v>
      </c>
      <c r="T94">
        <v>5.1082900000000002</v>
      </c>
      <c r="U94">
        <v>5.8188599999999999</v>
      </c>
      <c r="W94">
        <v>5.4665299999999997</v>
      </c>
      <c r="X94">
        <v>5.4847099999999998</v>
      </c>
      <c r="Y94">
        <v>7.0695499999999996</v>
      </c>
    </row>
    <row r="95" spans="2:25" x14ac:dyDescent="0.2">
      <c r="B95" t="s">
        <v>5</v>
      </c>
      <c r="C95">
        <v>0.10660600000000001</v>
      </c>
      <c r="D95">
        <v>0.13064200000000001</v>
      </c>
      <c r="E95">
        <v>0.72821599999999997</v>
      </c>
      <c r="G95">
        <v>0.213869</v>
      </c>
      <c r="H95">
        <v>0.223688</v>
      </c>
      <c r="I95">
        <v>0.55761899999999998</v>
      </c>
      <c r="K95">
        <v>0.30892999999999898</v>
      </c>
      <c r="L95">
        <v>0.37367400000000001</v>
      </c>
      <c r="M95">
        <v>0.97168200000000005</v>
      </c>
      <c r="O95">
        <v>7.8473000000000695E-2</v>
      </c>
      <c r="P95">
        <v>9.9988999999999897E-2</v>
      </c>
      <c r="Q95">
        <v>0.24148700000000001</v>
      </c>
      <c r="S95">
        <v>0.38585999999999998</v>
      </c>
      <c r="T95">
        <v>0.36309999999999998</v>
      </c>
      <c r="U95">
        <v>0.93232999999999899</v>
      </c>
      <c r="W95">
        <v>0.60532999999999904</v>
      </c>
      <c r="X95">
        <v>0.65212000000000003</v>
      </c>
      <c r="Y95">
        <v>2.1187200000000002</v>
      </c>
    </row>
    <row r="96" spans="2:25" x14ac:dyDescent="0.2">
      <c r="C96">
        <v>4.7625719999999996</v>
      </c>
      <c r="D96">
        <v>4.7508270000000001</v>
      </c>
      <c r="E96">
        <v>4.8805699999999996</v>
      </c>
      <c r="G96">
        <v>4.7147100000000002</v>
      </c>
      <c r="H96">
        <v>4.7044259999999998</v>
      </c>
      <c r="I96">
        <v>4.8442090000000002</v>
      </c>
      <c r="K96">
        <v>4.7863949999999997</v>
      </c>
      <c r="L96">
        <v>4.7759400000000003</v>
      </c>
      <c r="M96">
        <v>4.8777309999999998</v>
      </c>
      <c r="O96">
        <v>4.7236229999999999</v>
      </c>
      <c r="P96">
        <v>4.7177540000000002</v>
      </c>
      <c r="Q96">
        <v>4.849488</v>
      </c>
      <c r="S96">
        <v>4.8479000000000001</v>
      </c>
      <c r="T96">
        <v>4.8246200000000004</v>
      </c>
      <c r="U96">
        <v>4.9939999999999998</v>
      </c>
      <c r="W96">
        <v>4.7954499999999998</v>
      </c>
      <c r="X96">
        <v>4.7718600000000002</v>
      </c>
      <c r="Y96">
        <v>4.8748100000000001</v>
      </c>
    </row>
    <row r="97" spans="2:25" x14ac:dyDescent="0.2">
      <c r="C97">
        <v>4.9516489999999997</v>
      </c>
      <c r="D97">
        <v>4.9746180000000004</v>
      </c>
      <c r="E97">
        <v>5.4773430000000003</v>
      </c>
      <c r="G97">
        <v>4.9974850000000002</v>
      </c>
      <c r="H97">
        <v>5.0269589999999997</v>
      </c>
      <c r="I97">
        <v>5.886431</v>
      </c>
      <c r="K97">
        <v>5.1002010000000002</v>
      </c>
      <c r="L97">
        <v>5.1118759999999996</v>
      </c>
      <c r="M97">
        <v>6.2248539999999997</v>
      </c>
      <c r="O97">
        <v>5.3349659999999997</v>
      </c>
      <c r="P97">
        <v>5.3722149999999997</v>
      </c>
      <c r="Q97">
        <v>6.3605239999999998</v>
      </c>
      <c r="S97">
        <v>5.2934200000000002</v>
      </c>
      <c r="T97">
        <v>5.2981400000000001</v>
      </c>
      <c r="U97">
        <v>6.1985999999999999</v>
      </c>
      <c r="W97">
        <v>5.3559599999999996</v>
      </c>
      <c r="X97">
        <v>5.3862199999999998</v>
      </c>
      <c r="Y97">
        <v>6.4910300000000003</v>
      </c>
    </row>
    <row r="98" spans="2:25" x14ac:dyDescent="0.2">
      <c r="B98" t="s">
        <v>5</v>
      </c>
      <c r="C98">
        <v>0.189076999999999</v>
      </c>
      <c r="D98">
        <v>0.22379099999999899</v>
      </c>
      <c r="E98">
        <v>0.596773000000001</v>
      </c>
      <c r="G98">
        <v>0.282775</v>
      </c>
      <c r="H98">
        <v>0.32253300000000001</v>
      </c>
      <c r="I98">
        <v>1.042222</v>
      </c>
      <c r="K98">
        <v>0.31380599999999997</v>
      </c>
      <c r="L98">
        <v>0.33593599999999901</v>
      </c>
      <c r="M98">
        <v>1.3471230000000001</v>
      </c>
      <c r="O98">
        <v>0.61134299999999997</v>
      </c>
      <c r="P98">
        <v>0.65446099999999996</v>
      </c>
      <c r="Q98">
        <v>1.511036</v>
      </c>
      <c r="S98">
        <v>0.44552000000000003</v>
      </c>
      <c r="T98">
        <v>0.47352</v>
      </c>
      <c r="U98">
        <v>1.2045999999999999</v>
      </c>
      <c r="W98">
        <v>0.56050999999999995</v>
      </c>
      <c r="X98">
        <v>0.61436000000000002</v>
      </c>
      <c r="Y98">
        <v>1.61622</v>
      </c>
    </row>
    <row r="99" spans="2:25" x14ac:dyDescent="0.2">
      <c r="C99">
        <v>4.8650159999999998</v>
      </c>
      <c r="D99">
        <v>4.8542199999999998</v>
      </c>
      <c r="E99">
        <v>5.0128700000000004</v>
      </c>
      <c r="G99">
        <v>4.7888440000000001</v>
      </c>
      <c r="H99">
        <v>4.7719290000000001</v>
      </c>
      <c r="I99">
        <v>4.9165539999999996</v>
      </c>
      <c r="K99">
        <v>4.7554169999999996</v>
      </c>
      <c r="L99">
        <v>4.7496499999999999</v>
      </c>
      <c r="M99">
        <v>4.9005020000000004</v>
      </c>
      <c r="O99">
        <v>4.7657429999999996</v>
      </c>
      <c r="P99">
        <v>4.7556760000000002</v>
      </c>
      <c r="Q99">
        <v>4.9311629999999997</v>
      </c>
      <c r="S99">
        <v>4.6975800000000003</v>
      </c>
      <c r="T99">
        <v>4.6858199999999997</v>
      </c>
      <c r="U99">
        <v>4.7976900000000002</v>
      </c>
      <c r="W99">
        <v>4.6417299999999999</v>
      </c>
      <c r="X99">
        <v>4.6190499999999997</v>
      </c>
      <c r="Y99">
        <v>4.7157999999999998</v>
      </c>
    </row>
    <row r="100" spans="2:25" x14ac:dyDescent="0.2">
      <c r="C100">
        <v>5.0753000000000004</v>
      </c>
      <c r="D100">
        <v>5.0711839999999997</v>
      </c>
      <c r="E100">
        <v>5.3705470000000002</v>
      </c>
      <c r="G100">
        <v>4.7777180000000001</v>
      </c>
      <c r="H100">
        <v>4.7627499999999996</v>
      </c>
      <c r="I100">
        <v>5.0086510000000004</v>
      </c>
      <c r="K100">
        <v>4.8448019999999996</v>
      </c>
      <c r="L100">
        <v>4.8442860000000003</v>
      </c>
      <c r="M100">
        <v>5.0256429999999996</v>
      </c>
      <c r="O100">
        <v>5.1751269999999998</v>
      </c>
      <c r="P100">
        <v>5.2277480000000001</v>
      </c>
      <c r="Q100">
        <v>6.1563949999999998</v>
      </c>
      <c r="S100">
        <v>5.4251800000000001</v>
      </c>
      <c r="T100">
        <v>5.4349600000000002</v>
      </c>
      <c r="U100">
        <v>6.4371099999999997</v>
      </c>
      <c r="W100">
        <v>5.20695</v>
      </c>
      <c r="X100">
        <v>5.2120899999999999</v>
      </c>
      <c r="Y100">
        <v>5.8512700000000004</v>
      </c>
    </row>
    <row r="101" spans="2:25" x14ac:dyDescent="0.2">
      <c r="B101" t="s">
        <v>5</v>
      </c>
      <c r="C101">
        <v>0.210284000000001</v>
      </c>
      <c r="D101">
        <v>0.21696399999999999</v>
      </c>
      <c r="E101">
        <v>0.35767700000000002</v>
      </c>
      <c r="G101">
        <v>-1.1126E-2</v>
      </c>
      <c r="H101">
        <v>-9.1789999999996007E-3</v>
      </c>
      <c r="I101">
        <v>9.2097000000000803E-2</v>
      </c>
      <c r="K101">
        <v>8.9385000000000006E-2</v>
      </c>
      <c r="L101">
        <v>9.46360000000004E-2</v>
      </c>
      <c r="M101">
        <v>0.125140999999999</v>
      </c>
      <c r="O101">
        <v>0.40938400000000003</v>
      </c>
      <c r="P101">
        <v>0.47207199999999999</v>
      </c>
      <c r="Q101">
        <v>1.2252320000000001</v>
      </c>
      <c r="S101">
        <v>0.72760000000000002</v>
      </c>
      <c r="T101">
        <v>0.74914000000000103</v>
      </c>
      <c r="U101">
        <v>1.6394200000000001</v>
      </c>
      <c r="W101">
        <v>0.56521999999999994</v>
      </c>
      <c r="X101">
        <v>0.59304000000000001</v>
      </c>
      <c r="Y101">
        <v>1.13547</v>
      </c>
    </row>
    <row r="102" spans="2:25" x14ac:dyDescent="0.2">
      <c r="C102">
        <v>4.7971500000000002</v>
      </c>
      <c r="D102">
        <v>4.7890050000000004</v>
      </c>
      <c r="E102">
        <v>4.8907559999999997</v>
      </c>
      <c r="G102">
        <v>4.7950949999999999</v>
      </c>
      <c r="H102">
        <v>4.7906380000000004</v>
      </c>
      <c r="I102">
        <v>4.9226279999999996</v>
      </c>
      <c r="K102">
        <v>4.7635560000000003</v>
      </c>
      <c r="L102">
        <v>4.7515970000000003</v>
      </c>
      <c r="M102">
        <v>4.8815289999999996</v>
      </c>
      <c r="O102">
        <v>4.7861349999999998</v>
      </c>
      <c r="P102">
        <v>4.7799319999999996</v>
      </c>
      <c r="Q102">
        <v>4.952051</v>
      </c>
      <c r="S102">
        <v>4.9238099999999996</v>
      </c>
      <c r="T102">
        <v>4.8956499999999998</v>
      </c>
      <c r="U102">
        <v>5.0535800000000002</v>
      </c>
      <c r="W102">
        <v>4.7495000000000003</v>
      </c>
      <c r="X102">
        <v>4.7312500000000002</v>
      </c>
      <c r="Y102">
        <v>4.87</v>
      </c>
    </row>
    <row r="103" spans="2:25" x14ac:dyDescent="0.2">
      <c r="C103">
        <v>5.0029339999999998</v>
      </c>
      <c r="D103">
        <v>5.0084600000000004</v>
      </c>
      <c r="E103">
        <v>5.6755040000000001</v>
      </c>
      <c r="G103">
        <v>4.8491780000000002</v>
      </c>
      <c r="H103">
        <v>4.8528830000000003</v>
      </c>
      <c r="I103">
        <v>5.2089150000000002</v>
      </c>
      <c r="K103">
        <v>5.1475999999999997</v>
      </c>
      <c r="L103">
        <v>5.188523</v>
      </c>
      <c r="M103">
        <v>6.7951709999999999</v>
      </c>
      <c r="O103">
        <v>4.8958839999999997</v>
      </c>
      <c r="P103">
        <v>4.8982919999999996</v>
      </c>
      <c r="Q103">
        <v>5.1504409999999998</v>
      </c>
      <c r="S103">
        <v>5.4980399999999996</v>
      </c>
      <c r="T103">
        <v>5.5000499999999999</v>
      </c>
      <c r="U103">
        <v>6.2974100000000002</v>
      </c>
      <c r="W103">
        <v>5.26349</v>
      </c>
      <c r="X103">
        <v>5.2623100000000003</v>
      </c>
      <c r="Y103">
        <v>6.6562099999999997</v>
      </c>
    </row>
    <row r="104" spans="2:25" x14ac:dyDescent="0.2">
      <c r="B104" t="s">
        <v>5</v>
      </c>
      <c r="C104">
        <v>0.20578399999999999</v>
      </c>
      <c r="D104">
        <v>0.21945500000000101</v>
      </c>
      <c r="E104">
        <v>0.784748</v>
      </c>
      <c r="G104">
        <v>5.4083000000000298E-2</v>
      </c>
      <c r="H104">
        <v>6.22450000000008E-2</v>
      </c>
      <c r="I104">
        <v>0.28628700000000101</v>
      </c>
      <c r="K104">
        <v>0.384043999999999</v>
      </c>
      <c r="L104">
        <v>0.43692599999999998</v>
      </c>
      <c r="M104">
        <v>1.9136420000000001</v>
      </c>
      <c r="O104">
        <v>0.109749</v>
      </c>
      <c r="P104">
        <v>0.11836000000000001</v>
      </c>
      <c r="Q104">
        <v>0.19839000000000001</v>
      </c>
      <c r="S104">
        <v>0.57423000000000002</v>
      </c>
      <c r="T104">
        <v>0.60440000000000005</v>
      </c>
      <c r="U104">
        <v>1.24383</v>
      </c>
      <c r="W104">
        <v>0.51398999999999995</v>
      </c>
      <c r="X104">
        <v>0.53105999999999998</v>
      </c>
      <c r="Y104">
        <v>1.7862100000000001</v>
      </c>
    </row>
    <row r="105" spans="2:25" x14ac:dyDescent="0.2">
      <c r="C105">
        <v>4.7749569999999997</v>
      </c>
      <c r="D105">
        <v>4.7618720000000003</v>
      </c>
      <c r="E105">
        <v>4.8455969999999997</v>
      </c>
      <c r="G105">
        <v>4.7724900000000003</v>
      </c>
      <c r="H105">
        <v>4.75664</v>
      </c>
      <c r="I105">
        <v>4.9213800000000001</v>
      </c>
      <c r="K105">
        <v>4.6083769999999999</v>
      </c>
      <c r="L105">
        <v>4.6020960000000004</v>
      </c>
      <c r="M105">
        <v>4.6998129999999998</v>
      </c>
      <c r="O105">
        <v>4.7752049999999997</v>
      </c>
      <c r="P105">
        <v>4.7669139999999999</v>
      </c>
      <c r="Q105">
        <v>4.9340700000000002</v>
      </c>
      <c r="S105">
        <v>4.7360800000000003</v>
      </c>
      <c r="T105">
        <v>4.7206400000000004</v>
      </c>
      <c r="U105">
        <v>4.8952299999999997</v>
      </c>
      <c r="W105">
        <v>4.7433300000000003</v>
      </c>
      <c r="X105">
        <v>4.7165900000000001</v>
      </c>
      <c r="Y105">
        <v>4.8525099999999997</v>
      </c>
    </row>
    <row r="106" spans="2:25" x14ac:dyDescent="0.2">
      <c r="C106">
        <v>4.9786460000000003</v>
      </c>
      <c r="D106">
        <v>4.9687000000000001</v>
      </c>
      <c r="E106">
        <v>5.4815310000000004</v>
      </c>
      <c r="G106">
        <v>4.79664</v>
      </c>
      <c r="H106">
        <v>4.7958800000000004</v>
      </c>
      <c r="I106">
        <v>5.0089199999999998</v>
      </c>
      <c r="K106">
        <v>5.0070620000000003</v>
      </c>
      <c r="L106">
        <v>5.0210569999999999</v>
      </c>
      <c r="M106">
        <v>5.6806169999999998</v>
      </c>
      <c r="O106">
        <v>4.848376</v>
      </c>
      <c r="P106">
        <v>4.8424060000000004</v>
      </c>
      <c r="Q106">
        <v>5.1539609999999998</v>
      </c>
      <c r="S106">
        <v>4.8711900000000004</v>
      </c>
      <c r="T106">
        <v>4.86599</v>
      </c>
      <c r="U106">
        <v>5.1633500000000003</v>
      </c>
      <c r="W106">
        <v>5.4286899999999996</v>
      </c>
      <c r="X106">
        <v>5.4657200000000001</v>
      </c>
      <c r="Y106">
        <v>7.3745700000000003</v>
      </c>
    </row>
    <row r="107" spans="2:25" x14ac:dyDescent="0.2">
      <c r="B107" t="s">
        <v>5</v>
      </c>
      <c r="C107">
        <v>0.20368900000000101</v>
      </c>
      <c r="D107">
        <v>0.20682800000000001</v>
      </c>
      <c r="E107">
        <v>0.635934000000001</v>
      </c>
      <c r="G107">
        <v>2.4149999999999699E-2</v>
      </c>
      <c r="H107">
        <v>3.92400000000004E-2</v>
      </c>
      <c r="I107">
        <v>8.7539999999999701E-2</v>
      </c>
      <c r="K107">
        <v>0.39868500000000001</v>
      </c>
      <c r="L107">
        <v>0.41896099999999997</v>
      </c>
      <c r="M107">
        <v>0.98080400000000001</v>
      </c>
      <c r="O107">
        <v>7.3171000000000305E-2</v>
      </c>
      <c r="P107">
        <v>7.54920000000006E-2</v>
      </c>
      <c r="Q107">
        <v>0.219891</v>
      </c>
      <c r="S107">
        <v>0.13511000000000001</v>
      </c>
      <c r="T107">
        <v>0.14535000000000101</v>
      </c>
      <c r="U107">
        <v>0.26812000000000102</v>
      </c>
      <c r="W107">
        <v>0.68535999999999897</v>
      </c>
      <c r="X107">
        <v>0.74912999999999996</v>
      </c>
      <c r="Y107">
        <v>2.5220600000000002</v>
      </c>
    </row>
    <row r="108" spans="2:25" x14ac:dyDescent="0.2">
      <c r="C108">
        <v>4.72926</v>
      </c>
      <c r="D108">
        <v>4.7080200000000003</v>
      </c>
      <c r="E108">
        <v>4.8179499999999997</v>
      </c>
      <c r="G108">
        <v>4.8558399999999997</v>
      </c>
      <c r="H108">
        <v>4.8367399999999998</v>
      </c>
      <c r="I108">
        <v>4.9690799999999999</v>
      </c>
      <c r="K108">
        <v>4.8428399999999998</v>
      </c>
      <c r="L108">
        <v>4.81806</v>
      </c>
      <c r="M108">
        <v>4.9892200000000004</v>
      </c>
      <c r="O108">
        <v>4.8194100000000004</v>
      </c>
      <c r="P108">
        <v>4.8005199999999997</v>
      </c>
      <c r="Q108">
        <v>4.9380100000000002</v>
      </c>
      <c r="S108">
        <v>4.8556699999999999</v>
      </c>
      <c r="T108">
        <v>4.8411999999999997</v>
      </c>
      <c r="U108">
        <v>4.9576900000000004</v>
      </c>
      <c r="W108">
        <v>4.7186300000000001</v>
      </c>
      <c r="X108">
        <v>4.6999300000000002</v>
      </c>
      <c r="Y108">
        <v>4.8345200000000004</v>
      </c>
    </row>
    <row r="109" spans="2:25" x14ac:dyDescent="0.2">
      <c r="C109">
        <v>4.8834999999999997</v>
      </c>
      <c r="D109">
        <v>4.8924799999999999</v>
      </c>
      <c r="E109">
        <v>5.2639399999999998</v>
      </c>
      <c r="G109">
        <v>5.1805399999999997</v>
      </c>
      <c r="H109">
        <v>5.1587199999999998</v>
      </c>
      <c r="I109">
        <v>5.7171599999999998</v>
      </c>
      <c r="K109">
        <v>5.1662499999999998</v>
      </c>
      <c r="L109">
        <v>5.1445800000000004</v>
      </c>
      <c r="M109">
        <v>5.7996299999999996</v>
      </c>
      <c r="O109">
        <v>5.2984</v>
      </c>
      <c r="P109">
        <v>5.3253899999999996</v>
      </c>
      <c r="Q109">
        <v>6.3018299999999998</v>
      </c>
      <c r="S109">
        <v>4.9199700000000002</v>
      </c>
      <c r="T109">
        <v>4.9040600000000003</v>
      </c>
      <c r="U109">
        <v>5.1178600000000003</v>
      </c>
      <c r="W109">
        <v>5.3198299999999996</v>
      </c>
      <c r="X109">
        <v>5.2943499999999997</v>
      </c>
      <c r="Y109">
        <v>5.8353900000000003</v>
      </c>
    </row>
    <row r="110" spans="2:25" x14ac:dyDescent="0.2">
      <c r="B110" t="s">
        <v>5</v>
      </c>
      <c r="C110">
        <v>0.15423999999999999</v>
      </c>
      <c r="D110">
        <v>0.18446000000000001</v>
      </c>
      <c r="E110">
        <v>0.44599</v>
      </c>
      <c r="G110">
        <v>0.32469999999999999</v>
      </c>
      <c r="H110">
        <v>0.32197999999999999</v>
      </c>
      <c r="I110">
        <v>0.74807999999999997</v>
      </c>
      <c r="K110">
        <v>0.32340999999999998</v>
      </c>
      <c r="L110">
        <v>0.32651999999999998</v>
      </c>
      <c r="M110">
        <v>0.81040999999999996</v>
      </c>
      <c r="O110">
        <v>0.47899000000000003</v>
      </c>
      <c r="P110">
        <v>0.52486999999999995</v>
      </c>
      <c r="Q110">
        <v>1.36382</v>
      </c>
      <c r="S110">
        <v>6.4300000000000204E-2</v>
      </c>
      <c r="T110">
        <v>6.2860000000000596E-2</v>
      </c>
      <c r="U110">
        <v>0.16017000000000001</v>
      </c>
      <c r="W110">
        <v>0.60119999999999996</v>
      </c>
      <c r="X110">
        <v>0.59441999999999995</v>
      </c>
      <c r="Y110">
        <v>1.0008699999999999</v>
      </c>
    </row>
    <row r="111" spans="2:25" x14ac:dyDescent="0.2">
      <c r="C111">
        <v>4.7045199999999996</v>
      </c>
      <c r="D111">
        <v>4.6866899999999996</v>
      </c>
      <c r="E111">
        <v>4.7832999999999997</v>
      </c>
      <c r="G111">
        <v>4.7762799999999999</v>
      </c>
      <c r="H111">
        <v>4.7543699999999998</v>
      </c>
      <c r="I111">
        <v>4.9115200000000003</v>
      </c>
      <c r="K111">
        <v>4.7958299999999996</v>
      </c>
      <c r="L111">
        <v>4.7863199999999999</v>
      </c>
      <c r="M111">
        <v>4.8835499999999996</v>
      </c>
      <c r="O111">
        <v>4.7459300000000004</v>
      </c>
      <c r="P111">
        <v>4.73536</v>
      </c>
      <c r="Q111">
        <v>4.8551700000000002</v>
      </c>
      <c r="S111">
        <v>4.7872199999999996</v>
      </c>
      <c r="T111">
        <v>4.7634299999999996</v>
      </c>
      <c r="U111">
        <v>4.8737500000000002</v>
      </c>
      <c r="W111">
        <v>4.7523099999999996</v>
      </c>
      <c r="X111">
        <v>4.7387699999999997</v>
      </c>
      <c r="Y111">
        <v>4.8907699999999998</v>
      </c>
    </row>
    <row r="112" spans="2:25" x14ac:dyDescent="0.2">
      <c r="C112">
        <v>4.7457799999999999</v>
      </c>
      <c r="D112">
        <v>4.7309599999999996</v>
      </c>
      <c r="E112">
        <v>4.9965400000000004</v>
      </c>
      <c r="G112">
        <v>4.9502300000000004</v>
      </c>
      <c r="H112">
        <v>4.9284100000000004</v>
      </c>
      <c r="I112">
        <v>5.3628099999999996</v>
      </c>
      <c r="K112">
        <v>4.8809300000000002</v>
      </c>
      <c r="L112">
        <v>4.8816300000000004</v>
      </c>
      <c r="M112">
        <v>5.1846800000000002</v>
      </c>
      <c r="O112">
        <v>5.17136</v>
      </c>
      <c r="P112">
        <v>5.2030200000000004</v>
      </c>
      <c r="Q112">
        <v>6.36937</v>
      </c>
      <c r="S112">
        <v>5.2602200000000003</v>
      </c>
      <c r="T112">
        <v>5.2648400000000004</v>
      </c>
      <c r="U112">
        <v>5.7790499999999998</v>
      </c>
      <c r="W112">
        <v>5.3374199999999998</v>
      </c>
      <c r="X112">
        <v>5.3501200000000004</v>
      </c>
      <c r="Y112">
        <v>7.4045899999999998</v>
      </c>
    </row>
    <row r="113" spans="2:25" x14ac:dyDescent="0.2">
      <c r="B113" t="s">
        <v>5</v>
      </c>
      <c r="C113">
        <v>4.1259999999999401E-2</v>
      </c>
      <c r="D113">
        <v>4.4269999999999102E-2</v>
      </c>
      <c r="E113">
        <v>0.21324000000000001</v>
      </c>
      <c r="G113">
        <v>0.17394999999999999</v>
      </c>
      <c r="H113">
        <v>0.17404</v>
      </c>
      <c r="I113">
        <v>0.45128999999999903</v>
      </c>
      <c r="K113">
        <v>8.5099999999999704E-2</v>
      </c>
      <c r="L113">
        <v>9.5310000000000394E-2</v>
      </c>
      <c r="M113">
        <v>0.30113000000000101</v>
      </c>
      <c r="O113">
        <v>0.42542999999999997</v>
      </c>
      <c r="P113">
        <v>0.46766000000000002</v>
      </c>
      <c r="Q113">
        <v>1.5142</v>
      </c>
      <c r="S113">
        <v>0.47300000000000098</v>
      </c>
      <c r="T113">
        <v>0.50141000000000102</v>
      </c>
      <c r="U113">
        <v>0.90529999999999999</v>
      </c>
      <c r="W113">
        <v>0.58511000000000002</v>
      </c>
      <c r="X113">
        <v>0.61135000000000095</v>
      </c>
      <c r="Y113">
        <v>2.5138199999999999</v>
      </c>
    </row>
    <row r="114" spans="2:25" x14ac:dyDescent="0.2">
      <c r="C114">
        <v>4.7413800000000004</v>
      </c>
      <c r="D114">
        <v>4.7301099999999998</v>
      </c>
      <c r="E114">
        <v>4.8540700000000001</v>
      </c>
      <c r="G114">
        <v>4.79704</v>
      </c>
      <c r="H114">
        <v>4.7761800000000001</v>
      </c>
      <c r="I114">
        <v>4.91045</v>
      </c>
      <c r="K114">
        <v>4.7813600000000003</v>
      </c>
      <c r="L114">
        <v>4.7559899999999997</v>
      </c>
      <c r="M114">
        <v>4.9325900000000003</v>
      </c>
      <c r="O114">
        <v>4.6897599999999997</v>
      </c>
      <c r="P114">
        <v>4.6749200000000002</v>
      </c>
      <c r="Q114">
        <v>4.7981299999999996</v>
      </c>
      <c r="S114">
        <v>4.7942299999999998</v>
      </c>
      <c r="T114">
        <v>4.7729900000000001</v>
      </c>
      <c r="U114">
        <v>4.9165900000000002</v>
      </c>
      <c r="W114">
        <v>4.7030399999999997</v>
      </c>
      <c r="X114">
        <v>4.6880300000000004</v>
      </c>
      <c r="Y114">
        <v>4.80504</v>
      </c>
    </row>
    <row r="115" spans="2:25" x14ac:dyDescent="0.2">
      <c r="C115">
        <v>5.0340199999999999</v>
      </c>
      <c r="D115">
        <v>5.0396999999999998</v>
      </c>
      <c r="E115">
        <v>5.5792099999999998</v>
      </c>
      <c r="G115">
        <v>4.9447200000000002</v>
      </c>
      <c r="H115">
        <v>4.9446899999999996</v>
      </c>
      <c r="I115">
        <v>5.9525300000000003</v>
      </c>
      <c r="K115">
        <v>5.06243</v>
      </c>
      <c r="L115">
        <v>5.0427</v>
      </c>
      <c r="M115">
        <v>5.5656299999999996</v>
      </c>
      <c r="O115">
        <v>5.1930899999999998</v>
      </c>
      <c r="P115">
        <v>5.18309</v>
      </c>
      <c r="Q115">
        <v>6.0871899999999997</v>
      </c>
      <c r="S115">
        <v>5.4147699999999999</v>
      </c>
      <c r="T115">
        <v>5.4165299999999998</v>
      </c>
      <c r="U115">
        <v>6.9951499999999998</v>
      </c>
      <c r="W115">
        <v>5.3871700000000002</v>
      </c>
      <c r="X115">
        <v>5.4010100000000003</v>
      </c>
      <c r="Y115">
        <v>7.0821500000000004</v>
      </c>
    </row>
    <row r="116" spans="2:25" x14ac:dyDescent="0.2">
      <c r="B116" t="s">
        <v>5</v>
      </c>
      <c r="C116">
        <v>0.29264000000000001</v>
      </c>
      <c r="D116">
        <v>0.30958999999999998</v>
      </c>
      <c r="E116">
        <v>0.72514000000000001</v>
      </c>
      <c r="G116">
        <v>0.14768000000000001</v>
      </c>
      <c r="H116">
        <v>0.16850999999999899</v>
      </c>
      <c r="I116">
        <v>1.0420799999999999</v>
      </c>
      <c r="K116">
        <v>0.28106999999999999</v>
      </c>
      <c r="L116">
        <v>0.28671000000000002</v>
      </c>
      <c r="M116">
        <v>0.63303999999999905</v>
      </c>
      <c r="O116">
        <v>0.50333000000000006</v>
      </c>
      <c r="P116">
        <v>0.50817000000000001</v>
      </c>
      <c r="Q116">
        <v>1.2890600000000001</v>
      </c>
      <c r="S116">
        <v>0.62053999999999998</v>
      </c>
      <c r="T116">
        <v>0.64354</v>
      </c>
      <c r="U116">
        <v>2.07856</v>
      </c>
      <c r="W116">
        <v>0.68413000000000102</v>
      </c>
      <c r="X116">
        <v>0.71297999999999995</v>
      </c>
      <c r="Y116">
        <v>2.27711</v>
      </c>
    </row>
    <row r="117" spans="2:25" x14ac:dyDescent="0.2">
      <c r="C117">
        <v>4.75441</v>
      </c>
      <c r="D117">
        <v>4.7414899999999998</v>
      </c>
      <c r="E117">
        <v>4.8695199999999996</v>
      </c>
      <c r="G117">
        <v>4.6585999999999999</v>
      </c>
      <c r="H117">
        <v>4.64771</v>
      </c>
      <c r="I117">
        <v>4.7472700000000003</v>
      </c>
      <c r="K117">
        <v>4.7798800000000004</v>
      </c>
      <c r="L117">
        <v>4.7577100000000003</v>
      </c>
      <c r="M117">
        <v>4.9111900000000004</v>
      </c>
      <c r="O117">
        <v>4.7736000000000001</v>
      </c>
      <c r="P117">
        <v>4.7551800000000002</v>
      </c>
      <c r="Q117">
        <v>4.8414900000000003</v>
      </c>
      <c r="S117">
        <v>4.8327900000000001</v>
      </c>
      <c r="T117">
        <v>4.8144900000000002</v>
      </c>
      <c r="U117">
        <v>4.9055799999999996</v>
      </c>
      <c r="W117">
        <v>4.8220700000000001</v>
      </c>
      <c r="X117">
        <v>4.8065100000000003</v>
      </c>
      <c r="Y117">
        <v>4.9337299999999997</v>
      </c>
    </row>
    <row r="118" spans="2:25" x14ac:dyDescent="0.2">
      <c r="C118">
        <v>4.8355100000000002</v>
      </c>
      <c r="D118">
        <v>4.8222899999999997</v>
      </c>
      <c r="E118">
        <v>5.0109300000000001</v>
      </c>
      <c r="G118">
        <v>4.69198</v>
      </c>
      <c r="H118">
        <v>4.6836500000000001</v>
      </c>
      <c r="I118">
        <v>5.0123699999999998</v>
      </c>
      <c r="K118">
        <v>5.1540999999999997</v>
      </c>
      <c r="L118">
        <v>5.1501000000000001</v>
      </c>
      <c r="M118">
        <v>5.9098899999999999</v>
      </c>
      <c r="O118">
        <v>5.1855900000000004</v>
      </c>
      <c r="P118">
        <v>5.20357</v>
      </c>
      <c r="Q118">
        <v>5.7168999999999999</v>
      </c>
      <c r="S118">
        <v>5.3776799999999998</v>
      </c>
      <c r="T118">
        <v>5.3852099999999998</v>
      </c>
      <c r="U118">
        <v>6.6580199999999996</v>
      </c>
      <c r="W118">
        <v>5.5221</v>
      </c>
      <c r="X118">
        <v>5.5349899999999996</v>
      </c>
      <c r="Y118">
        <v>6.8173199999999996</v>
      </c>
    </row>
    <row r="119" spans="2:25" x14ac:dyDescent="0.2">
      <c r="B119" t="s">
        <v>5</v>
      </c>
      <c r="C119">
        <v>8.11000000000002E-2</v>
      </c>
      <c r="D119">
        <v>8.0799999999999997E-2</v>
      </c>
      <c r="E119">
        <v>0.14141000000000001</v>
      </c>
      <c r="G119">
        <v>3.3380000000000201E-2</v>
      </c>
      <c r="H119">
        <v>3.5940000000000097E-2</v>
      </c>
      <c r="I119">
        <v>0.265099999999999</v>
      </c>
      <c r="K119">
        <v>0.374219999999999</v>
      </c>
      <c r="L119">
        <v>0.39239000000000002</v>
      </c>
      <c r="M119">
        <v>0.99869999999999903</v>
      </c>
      <c r="O119">
        <v>0.41199000000000002</v>
      </c>
      <c r="P119">
        <v>0.44839000000000001</v>
      </c>
      <c r="Q119">
        <v>0.87541000000000002</v>
      </c>
      <c r="S119">
        <v>0.54488999999999999</v>
      </c>
      <c r="T119">
        <v>0.57072000000000001</v>
      </c>
      <c r="U119">
        <v>1.75244</v>
      </c>
      <c r="W119">
        <v>0.70003000000000004</v>
      </c>
      <c r="X119">
        <v>0.72847999999999902</v>
      </c>
      <c r="Y119">
        <v>1.8835900000000001</v>
      </c>
    </row>
    <row r="120" spans="2:25" x14ac:dyDescent="0.2">
      <c r="C120">
        <v>4.7424999999999997</v>
      </c>
      <c r="D120">
        <v>4.7245200000000001</v>
      </c>
      <c r="E120">
        <v>4.8710599999999999</v>
      </c>
      <c r="G120">
        <v>4.8384799999999997</v>
      </c>
      <c r="H120">
        <v>4.8085699999999996</v>
      </c>
      <c r="I120">
        <v>4.9780800000000003</v>
      </c>
      <c r="K120">
        <v>4.7376399999999999</v>
      </c>
      <c r="L120">
        <v>4.7235699999999996</v>
      </c>
      <c r="M120">
        <v>4.8837700000000002</v>
      </c>
      <c r="O120">
        <v>4.6933499999999997</v>
      </c>
      <c r="P120">
        <v>4.6894099999999996</v>
      </c>
      <c r="Q120">
        <v>4.8730500000000001</v>
      </c>
      <c r="S120">
        <v>4.6607500000000002</v>
      </c>
      <c r="T120">
        <v>4.6413700000000002</v>
      </c>
      <c r="U120">
        <v>4.7703699999999998</v>
      </c>
      <c r="W120">
        <v>4.7397900000000002</v>
      </c>
      <c r="X120">
        <v>4.7389099999999997</v>
      </c>
      <c r="Y120">
        <v>4.8992800000000001</v>
      </c>
    </row>
    <row r="121" spans="2:25" x14ac:dyDescent="0.2">
      <c r="C121">
        <v>4.8895900000000001</v>
      </c>
      <c r="D121">
        <v>4.8820499999999996</v>
      </c>
      <c r="E121">
        <v>5.4882999999999997</v>
      </c>
      <c r="G121">
        <v>4.8879799999999998</v>
      </c>
      <c r="H121">
        <v>4.8561399999999999</v>
      </c>
      <c r="I121">
        <v>5.1491899999999999</v>
      </c>
      <c r="K121">
        <v>5.0656299999999996</v>
      </c>
      <c r="L121">
        <v>5.1167499999999997</v>
      </c>
      <c r="M121">
        <v>5.8766400000000001</v>
      </c>
      <c r="O121">
        <v>5.1429799999999997</v>
      </c>
      <c r="P121">
        <v>5.1890400000000003</v>
      </c>
      <c r="Q121">
        <v>6.2355200000000002</v>
      </c>
      <c r="S121">
        <v>5.3285200000000001</v>
      </c>
      <c r="T121">
        <v>5.3546800000000001</v>
      </c>
      <c r="U121">
        <v>7.0338399999999996</v>
      </c>
      <c r="W121">
        <v>4.8548999999999998</v>
      </c>
      <c r="X121">
        <v>4.8783200000000004</v>
      </c>
      <c r="Y121">
        <v>5.2067399999999999</v>
      </c>
    </row>
    <row r="122" spans="2:25" x14ac:dyDescent="0.2">
      <c r="B122" t="s">
        <v>5</v>
      </c>
      <c r="C122">
        <v>0.14709</v>
      </c>
      <c r="D122">
        <v>0.15753</v>
      </c>
      <c r="E122">
        <v>0.61724000000000001</v>
      </c>
      <c r="G122">
        <v>4.9500000000000099E-2</v>
      </c>
      <c r="H122">
        <v>4.75700000000003E-2</v>
      </c>
      <c r="I122">
        <v>0.17111000000000001</v>
      </c>
      <c r="K122">
        <v>0.32799</v>
      </c>
      <c r="L122">
        <v>0.39317999999999897</v>
      </c>
      <c r="M122">
        <v>0.99287000000000003</v>
      </c>
      <c r="O122">
        <v>0.44962999999999997</v>
      </c>
      <c r="P122">
        <v>0.49963000000000102</v>
      </c>
      <c r="Q122">
        <v>1.3624700000000001</v>
      </c>
      <c r="S122">
        <v>0.66776999999999997</v>
      </c>
      <c r="T122">
        <v>0.71331</v>
      </c>
      <c r="U122">
        <v>2.2634699999999999</v>
      </c>
      <c r="W122">
        <v>0.11511</v>
      </c>
      <c r="X122">
        <v>0.13941000000000101</v>
      </c>
      <c r="Y122">
        <v>0.30746000000000001</v>
      </c>
    </row>
    <row r="123" spans="2:25" x14ac:dyDescent="0.2">
      <c r="C123">
        <v>4.8051199999999996</v>
      </c>
      <c r="D123">
        <v>4.7889499999999998</v>
      </c>
      <c r="E123">
        <v>4.9565200000000003</v>
      </c>
      <c r="G123">
        <v>4.7918399999999997</v>
      </c>
      <c r="H123">
        <v>4.7743599999999997</v>
      </c>
      <c r="I123">
        <v>4.8855199999999996</v>
      </c>
      <c r="K123">
        <v>4.8214100000000002</v>
      </c>
      <c r="L123">
        <v>4.7982899999999997</v>
      </c>
      <c r="M123">
        <v>4.8930100000000003</v>
      </c>
      <c r="O123">
        <v>4.7466299999999997</v>
      </c>
      <c r="P123">
        <v>4.7252900000000002</v>
      </c>
      <c r="Q123">
        <v>4.8670900000000001</v>
      </c>
      <c r="S123">
        <v>4.7566699999999997</v>
      </c>
      <c r="T123">
        <v>4.7448100000000002</v>
      </c>
      <c r="U123">
        <v>4.9107700000000003</v>
      </c>
      <c r="W123">
        <v>4.7721299999999998</v>
      </c>
      <c r="X123">
        <v>4.7657299999999996</v>
      </c>
      <c r="Y123">
        <v>4.9047700000000001</v>
      </c>
    </row>
    <row r="124" spans="2:25" x14ac:dyDescent="0.2">
      <c r="C124">
        <v>5.1264099999999999</v>
      </c>
      <c r="D124">
        <v>5.1139799999999997</v>
      </c>
      <c r="E124">
        <v>5.9518500000000003</v>
      </c>
      <c r="G124">
        <v>5.10501</v>
      </c>
      <c r="H124">
        <v>5.06928</v>
      </c>
      <c r="I124">
        <v>5.6074299999999999</v>
      </c>
      <c r="K124">
        <v>5.1844400000000004</v>
      </c>
      <c r="L124">
        <v>5.1573399999999996</v>
      </c>
      <c r="M124">
        <v>5.94963</v>
      </c>
      <c r="O124">
        <v>5.1665299999999998</v>
      </c>
      <c r="P124">
        <v>5.1768599999999996</v>
      </c>
      <c r="Q124">
        <v>6.5719799999999999</v>
      </c>
      <c r="S124">
        <v>5.2343999999999999</v>
      </c>
      <c r="T124">
        <v>5.2599600000000004</v>
      </c>
      <c r="U124">
        <v>6.4024000000000001</v>
      </c>
      <c r="W124">
        <v>5.3289799999999996</v>
      </c>
      <c r="X124">
        <v>5.3289</v>
      </c>
      <c r="Y124">
        <v>5.8117999999999999</v>
      </c>
    </row>
    <row r="125" spans="2:25" x14ac:dyDescent="0.2">
      <c r="B125" t="s">
        <v>5</v>
      </c>
      <c r="C125">
        <v>0.32129000000000002</v>
      </c>
      <c r="D125">
        <v>0.32502999999999999</v>
      </c>
      <c r="E125">
        <v>0.99533000000000005</v>
      </c>
      <c r="G125">
        <v>0.31317</v>
      </c>
      <c r="H125">
        <v>0.29492000000000002</v>
      </c>
      <c r="I125">
        <v>0.72191000000000005</v>
      </c>
      <c r="K125">
        <v>0.36303000000000002</v>
      </c>
      <c r="L125">
        <v>0.35904999999999998</v>
      </c>
      <c r="M125">
        <v>1.0566199999999999</v>
      </c>
      <c r="O125">
        <v>0.4199</v>
      </c>
      <c r="P125">
        <v>0.45156999999999903</v>
      </c>
      <c r="Q125">
        <v>1.70489</v>
      </c>
      <c r="S125">
        <v>0.47772999999999999</v>
      </c>
      <c r="T125">
        <v>0.51515</v>
      </c>
      <c r="U125">
        <v>1.49163</v>
      </c>
      <c r="W125">
        <v>0.55684999999999996</v>
      </c>
      <c r="X125">
        <v>0.56316999999999995</v>
      </c>
      <c r="Y125">
        <v>0.90703</v>
      </c>
    </row>
    <row r="126" spans="2:25" x14ac:dyDescent="0.2">
      <c r="C126">
        <v>4.7130799999999997</v>
      </c>
      <c r="D126">
        <v>4.6991500000000004</v>
      </c>
      <c r="E126">
        <v>4.8197900000000002</v>
      </c>
      <c r="G126">
        <v>4.7655700000000003</v>
      </c>
      <c r="H126">
        <v>4.7561400000000003</v>
      </c>
      <c r="I126">
        <v>4.87141</v>
      </c>
      <c r="K126">
        <v>4.8314500000000002</v>
      </c>
      <c r="L126">
        <v>4.81846</v>
      </c>
      <c r="M126">
        <v>4.9743500000000003</v>
      </c>
      <c r="O126">
        <v>4.8163900000000002</v>
      </c>
      <c r="P126">
        <v>4.8042999999999996</v>
      </c>
      <c r="Q126">
        <v>4.9471499999999997</v>
      </c>
      <c r="S126">
        <v>4.7490100000000002</v>
      </c>
      <c r="T126">
        <v>4.7307899999999998</v>
      </c>
      <c r="U126">
        <v>4.8457800000000004</v>
      </c>
      <c r="W126">
        <v>4.6990999999999996</v>
      </c>
      <c r="X126">
        <v>4.6851900000000004</v>
      </c>
      <c r="Y126">
        <v>4.7888700000000002</v>
      </c>
    </row>
    <row r="127" spans="2:25" x14ac:dyDescent="0.2">
      <c r="C127">
        <v>4.9033100000000003</v>
      </c>
      <c r="D127">
        <v>4.9029800000000003</v>
      </c>
      <c r="E127">
        <v>5.4085000000000001</v>
      </c>
      <c r="G127">
        <v>4.9413999999999998</v>
      </c>
      <c r="H127">
        <v>4.9398499999999999</v>
      </c>
      <c r="I127">
        <v>5.3066500000000003</v>
      </c>
      <c r="K127">
        <v>5.2804599999999997</v>
      </c>
      <c r="L127">
        <v>5.2786999999999997</v>
      </c>
      <c r="M127">
        <v>6.4763500000000001</v>
      </c>
      <c r="O127">
        <v>4.8926600000000002</v>
      </c>
      <c r="P127">
        <v>4.8942300000000003</v>
      </c>
      <c r="Q127">
        <v>5.2250100000000002</v>
      </c>
      <c r="S127">
        <v>5.2748799999999996</v>
      </c>
      <c r="T127">
        <v>5.3295500000000002</v>
      </c>
      <c r="U127">
        <v>5.6500199999999996</v>
      </c>
      <c r="W127">
        <v>5.4899699999999996</v>
      </c>
      <c r="X127">
        <v>5.4701399999999998</v>
      </c>
      <c r="Y127">
        <v>6.43147</v>
      </c>
    </row>
    <row r="128" spans="2:25" x14ac:dyDescent="0.2">
      <c r="B128" t="s">
        <v>5</v>
      </c>
      <c r="C128">
        <v>0.19023000000000101</v>
      </c>
      <c r="D128">
        <v>0.20383000000000001</v>
      </c>
      <c r="E128">
        <v>0.58870999999999996</v>
      </c>
      <c r="G128">
        <v>0.17582999999999899</v>
      </c>
      <c r="H128">
        <v>0.18371000000000001</v>
      </c>
      <c r="I128">
        <v>0.43524000000000002</v>
      </c>
      <c r="K128">
        <v>0.44900999999999902</v>
      </c>
      <c r="L128">
        <v>0.46023999999999998</v>
      </c>
      <c r="M128">
        <v>1.502</v>
      </c>
      <c r="O128">
        <v>7.6270000000000102E-2</v>
      </c>
      <c r="P128">
        <v>8.9930000000000704E-2</v>
      </c>
      <c r="Q128">
        <v>0.27786</v>
      </c>
      <c r="S128">
        <v>0.52586999999999895</v>
      </c>
      <c r="T128">
        <v>0.59875999999999996</v>
      </c>
      <c r="U128">
        <v>0.80423999999999995</v>
      </c>
      <c r="W128">
        <v>0.79086999999999996</v>
      </c>
      <c r="X128">
        <v>0.78494999999999904</v>
      </c>
      <c r="Y128">
        <v>1.6426000000000001</v>
      </c>
    </row>
    <row r="129" spans="1:25" x14ac:dyDescent="0.2">
      <c r="C129">
        <v>4.7774599999999996</v>
      </c>
      <c r="D129">
        <v>4.7557200000000002</v>
      </c>
      <c r="E129">
        <v>4.9229000000000003</v>
      </c>
      <c r="G129">
        <v>4.7029800000000002</v>
      </c>
      <c r="H129">
        <v>4.6880600000000001</v>
      </c>
      <c r="I129">
        <v>4.8290199999999999</v>
      </c>
      <c r="K129">
        <v>4.8136999999999999</v>
      </c>
      <c r="L129">
        <v>4.7983700000000002</v>
      </c>
      <c r="M129">
        <v>4.91188</v>
      </c>
      <c r="O129">
        <v>4.7146600000000003</v>
      </c>
      <c r="P129">
        <v>4.6977399999999996</v>
      </c>
      <c r="Q129">
        <v>4.8418799999999997</v>
      </c>
      <c r="S129">
        <v>4.7920699999999998</v>
      </c>
      <c r="T129">
        <v>4.7748499999999998</v>
      </c>
      <c r="U129">
        <v>4.9297199999999997</v>
      </c>
      <c r="W129">
        <v>4.7628199999999996</v>
      </c>
      <c r="X129">
        <v>4.7418300000000002</v>
      </c>
      <c r="Y129">
        <v>4.8943300000000001</v>
      </c>
    </row>
    <row r="130" spans="1:25" x14ac:dyDescent="0.2">
      <c r="C130">
        <v>4.7726899999999999</v>
      </c>
      <c r="D130">
        <v>4.7577600000000002</v>
      </c>
      <c r="E130">
        <v>5.0937299999999999</v>
      </c>
      <c r="G130">
        <v>4.7523200000000001</v>
      </c>
      <c r="H130">
        <v>4.7446999999999999</v>
      </c>
      <c r="I130">
        <v>5.1071499999999999</v>
      </c>
      <c r="K130">
        <v>5.2953400000000004</v>
      </c>
      <c r="L130">
        <v>5.2997300000000003</v>
      </c>
      <c r="M130">
        <v>6.3415299999999997</v>
      </c>
      <c r="O130">
        <v>5.1682699999999997</v>
      </c>
      <c r="P130">
        <v>5.1566599999999996</v>
      </c>
      <c r="Q130">
        <v>5.6295799999999998</v>
      </c>
      <c r="S130">
        <v>4.8941400000000002</v>
      </c>
      <c r="T130">
        <v>4.87113</v>
      </c>
      <c r="U130">
        <v>5.16866</v>
      </c>
      <c r="W130">
        <v>5.3040000000000003</v>
      </c>
      <c r="X130">
        <v>5.3206800000000003</v>
      </c>
      <c r="Y130">
        <v>6.2602500000000001</v>
      </c>
    </row>
    <row r="131" spans="1:25" x14ac:dyDescent="0.2">
      <c r="B131" t="s">
        <v>5</v>
      </c>
      <c r="C131">
        <v>-4.7699999999997198E-3</v>
      </c>
      <c r="D131">
        <v>2.04000000000004E-3</v>
      </c>
      <c r="E131">
        <v>0.17083000000000001</v>
      </c>
      <c r="G131">
        <v>4.9339999999999898E-2</v>
      </c>
      <c r="H131">
        <v>5.6639999999999802E-2</v>
      </c>
      <c r="I131">
        <v>0.27812999999999999</v>
      </c>
      <c r="K131">
        <v>0.48164000000000101</v>
      </c>
      <c r="L131">
        <v>0.50136000000000003</v>
      </c>
      <c r="M131">
        <v>1.4296500000000001</v>
      </c>
      <c r="O131">
        <v>0.45360999999999901</v>
      </c>
      <c r="P131">
        <v>0.45891999999999999</v>
      </c>
      <c r="Q131">
        <v>0.78769999999999996</v>
      </c>
      <c r="S131">
        <v>0.10206999999999999</v>
      </c>
      <c r="T131">
        <v>9.6280000000000102E-2</v>
      </c>
      <c r="U131">
        <v>0.23894000000000001</v>
      </c>
      <c r="W131">
        <v>0.54118000000000099</v>
      </c>
      <c r="X131">
        <v>0.57884999999999998</v>
      </c>
      <c r="Y131">
        <v>1.36592</v>
      </c>
    </row>
    <row r="132" spans="1:25" x14ac:dyDescent="0.2">
      <c r="C132">
        <v>4.7595099999999997</v>
      </c>
      <c r="D132">
        <v>4.7399800000000001</v>
      </c>
      <c r="E132">
        <v>4.8702899999999998</v>
      </c>
      <c r="G132">
        <v>4.7857200000000004</v>
      </c>
      <c r="H132">
        <v>4.7678599999999998</v>
      </c>
      <c r="I132">
        <v>4.9502899999999999</v>
      </c>
      <c r="K132">
        <v>4.7654899999999998</v>
      </c>
      <c r="L132">
        <v>4.7441899999999997</v>
      </c>
      <c r="M132">
        <v>4.8529999999999998</v>
      </c>
      <c r="O132">
        <v>4.6959600000000004</v>
      </c>
      <c r="P132">
        <v>4.6770100000000001</v>
      </c>
      <c r="Q132">
        <v>4.7451299999999996</v>
      </c>
      <c r="S132">
        <v>4.7898699999999996</v>
      </c>
      <c r="T132">
        <v>4.7697399999999996</v>
      </c>
      <c r="U132">
        <v>4.8456999999999999</v>
      </c>
      <c r="W132">
        <v>4.7523200000000001</v>
      </c>
      <c r="X132">
        <v>4.7380000000000004</v>
      </c>
      <c r="Y132">
        <v>4.8510299999999997</v>
      </c>
    </row>
    <row r="133" spans="1:25" x14ac:dyDescent="0.2">
      <c r="C133">
        <v>5.0432899999999998</v>
      </c>
      <c r="D133">
        <v>5.0541400000000003</v>
      </c>
      <c r="E133">
        <v>5.7191700000000001</v>
      </c>
      <c r="G133">
        <v>4.9203099999999997</v>
      </c>
      <c r="H133">
        <v>4.9279000000000002</v>
      </c>
      <c r="I133">
        <v>5.85853</v>
      </c>
      <c r="K133">
        <v>4.7956399999999997</v>
      </c>
      <c r="L133">
        <v>4.7859699999999998</v>
      </c>
      <c r="M133">
        <v>4.9402999999999997</v>
      </c>
      <c r="O133">
        <v>5.1489200000000004</v>
      </c>
      <c r="P133">
        <v>5.1482900000000003</v>
      </c>
      <c r="Q133">
        <v>6.7398400000000001</v>
      </c>
      <c r="S133">
        <v>5.2972200000000003</v>
      </c>
      <c r="T133">
        <v>5.2864300000000002</v>
      </c>
      <c r="U133">
        <v>6.80783</v>
      </c>
      <c r="W133">
        <v>4.9446000000000003</v>
      </c>
      <c r="X133">
        <v>4.9477700000000002</v>
      </c>
      <c r="Y133">
        <v>5.30159</v>
      </c>
    </row>
    <row r="134" spans="1:25" x14ac:dyDescent="0.2">
      <c r="B134" t="s">
        <v>5</v>
      </c>
      <c r="C134">
        <v>0.28377999999999998</v>
      </c>
      <c r="D134">
        <v>0.31415999999999999</v>
      </c>
      <c r="E134">
        <v>0.84887999999999997</v>
      </c>
      <c r="G134">
        <v>0.13458999999999999</v>
      </c>
      <c r="H134">
        <v>0.16003999999999999</v>
      </c>
      <c r="I134">
        <v>0.90824000000000005</v>
      </c>
      <c r="K134">
        <v>3.0149999999999899E-2</v>
      </c>
      <c r="L134">
        <v>4.1780000000000199E-2</v>
      </c>
      <c r="M134">
        <v>8.7299999999999905E-2</v>
      </c>
      <c r="O134">
        <v>0.45295999999999997</v>
      </c>
      <c r="P134">
        <v>0.47127999999999998</v>
      </c>
      <c r="Q134">
        <v>1.99471</v>
      </c>
      <c r="S134">
        <v>0.50735000000000097</v>
      </c>
      <c r="T134">
        <v>0.51669000000000098</v>
      </c>
      <c r="U134">
        <v>1.9621299999999999</v>
      </c>
      <c r="W134">
        <v>0.19228000000000001</v>
      </c>
      <c r="X134">
        <v>0.20977000000000101</v>
      </c>
      <c r="Y134">
        <v>0.45056000000000002</v>
      </c>
    </row>
    <row r="135" spans="1:25" x14ac:dyDescent="0.2">
      <c r="C135">
        <v>4.7314600000000002</v>
      </c>
      <c r="D135">
        <v>4.7127699999999999</v>
      </c>
      <c r="E135">
        <v>4.8408199999999999</v>
      </c>
      <c r="K135">
        <v>4.7634499999999997</v>
      </c>
      <c r="L135">
        <v>4.7462400000000002</v>
      </c>
      <c r="M135">
        <v>4.8793199999999999</v>
      </c>
      <c r="O135">
        <v>4.7563500000000003</v>
      </c>
      <c r="P135">
        <v>4.7368800000000002</v>
      </c>
      <c r="Q135">
        <v>4.8925200000000002</v>
      </c>
      <c r="S135">
        <v>4.7893100000000004</v>
      </c>
      <c r="T135">
        <v>4.7740299999999998</v>
      </c>
      <c r="U135">
        <v>4.8855700000000004</v>
      </c>
      <c r="W135">
        <v>4.8428100000000001</v>
      </c>
      <c r="X135">
        <v>4.8220299999999998</v>
      </c>
      <c r="Y135">
        <v>4.9444100000000004</v>
      </c>
    </row>
    <row r="136" spans="1:25" x14ac:dyDescent="0.2">
      <c r="C136">
        <v>4.9561799999999998</v>
      </c>
      <c r="D136">
        <v>4.9512299999999998</v>
      </c>
      <c r="E136">
        <v>5.5670700000000002</v>
      </c>
      <c r="K136">
        <v>4.9782599999999997</v>
      </c>
      <c r="L136">
        <v>5.0024499999999996</v>
      </c>
      <c r="M136">
        <v>5.5136099999999999</v>
      </c>
      <c r="O136">
        <v>5.2871100000000002</v>
      </c>
      <c r="P136">
        <v>5.28</v>
      </c>
      <c r="Q136">
        <v>6.0461799999999997</v>
      </c>
      <c r="S136">
        <v>5.3370699999999998</v>
      </c>
      <c r="T136">
        <v>5.3573399999999998</v>
      </c>
      <c r="U136">
        <v>5.9921899999999999</v>
      </c>
      <c r="W136">
        <v>5.3953600000000002</v>
      </c>
      <c r="X136">
        <v>5.4113100000000003</v>
      </c>
      <c r="Y136">
        <v>6.10053</v>
      </c>
    </row>
    <row r="137" spans="1:25" x14ac:dyDescent="0.2">
      <c r="B137" t="s">
        <v>5</v>
      </c>
      <c r="C137">
        <v>0.22472</v>
      </c>
      <c r="D137">
        <v>0.23846000000000001</v>
      </c>
      <c r="E137">
        <v>0.72624999999999995</v>
      </c>
      <c r="K137">
        <v>0.21481</v>
      </c>
      <c r="L137">
        <v>0.25620999999999899</v>
      </c>
      <c r="M137">
        <v>0.63429000000000002</v>
      </c>
      <c r="O137">
        <v>0.53076000000000001</v>
      </c>
      <c r="P137">
        <v>0.54312000000000005</v>
      </c>
      <c r="Q137">
        <v>1.1536599999999999</v>
      </c>
      <c r="S137">
        <v>0.54775999999999903</v>
      </c>
      <c r="T137">
        <v>0.58331</v>
      </c>
      <c r="U137">
        <v>1.1066199999999999</v>
      </c>
      <c r="W137">
        <v>0.55254999999999999</v>
      </c>
      <c r="X137">
        <v>0.58928000000000003</v>
      </c>
      <c r="Y137">
        <v>1.15612</v>
      </c>
    </row>
    <row r="138" spans="1:25" x14ac:dyDescent="0.2">
      <c r="B138" t="s">
        <v>6</v>
      </c>
      <c r="C138" t="s">
        <v>7</v>
      </c>
      <c r="D138" t="s">
        <v>7</v>
      </c>
      <c r="E138" t="s">
        <v>7</v>
      </c>
      <c r="F138" t="s">
        <v>6</v>
      </c>
      <c r="G138" t="s">
        <v>7</v>
      </c>
      <c r="H138" t="s">
        <v>7</v>
      </c>
      <c r="I138" t="s">
        <v>7</v>
      </c>
      <c r="J138" t="s">
        <v>6</v>
      </c>
      <c r="K138" t="s">
        <v>7</v>
      </c>
      <c r="L138" t="s">
        <v>7</v>
      </c>
      <c r="M138" t="s">
        <v>7</v>
      </c>
      <c r="N138" t="s">
        <v>6</v>
      </c>
      <c r="O138" t="s">
        <v>7</v>
      </c>
      <c r="P138" t="s">
        <v>7</v>
      </c>
      <c r="Q138" t="s">
        <v>7</v>
      </c>
      <c r="R138" t="s">
        <v>6</v>
      </c>
      <c r="S138" t="s">
        <v>7</v>
      </c>
      <c r="T138" t="s">
        <v>7</v>
      </c>
      <c r="U138" t="s">
        <v>7</v>
      </c>
      <c r="V138" t="s">
        <v>6</v>
      </c>
      <c r="W138" t="s">
        <v>7</v>
      </c>
      <c r="X138" t="s">
        <v>7</v>
      </c>
      <c r="Y138" t="s">
        <v>7</v>
      </c>
    </row>
    <row r="139" spans="1:25" x14ac:dyDescent="0.2">
      <c r="A139" t="s">
        <v>31</v>
      </c>
      <c r="B139">
        <v>25.5</v>
      </c>
      <c r="C139">
        <f>AVERAGE(C86,C83,C80,C89,C92,C95,C98,C101,C104,C107,C110,C113,C116,C119,C122,C125,C128,C131,C134,C137)</f>
        <v>0.16585955000000013</v>
      </c>
      <c r="D139">
        <f t="shared" ref="D139:E139" si="8">AVERAGE(D86,D83,D80,D89,D92,D95,D98,D101,D104,D107,D110,D113,D116,D119,D122,D125,D128,D131,D134,D137)</f>
        <v>0.17965879999999998</v>
      </c>
      <c r="E139">
        <f t="shared" si="8"/>
        <v>0.55058735000000003</v>
      </c>
      <c r="F139">
        <v>25.5</v>
      </c>
      <c r="G139">
        <f>AVERAGE(G86,G83,G80,G89,G92,G95,G98,G101,G104,G107,G110,G113,G116,G119,G122,G125,G128,G131,G134,G137)</f>
        <v>0.17578221052631585</v>
      </c>
      <c r="H139">
        <f t="shared" ref="H139:I139" si="9">AVERAGE(H86,H83,H80,H89,H92,H95,H98,H101,H104,H107,H110,H113,H116,H119,H122,H125,H128,H131,H134,H137)</f>
        <v>0.18778210526315797</v>
      </c>
      <c r="I139">
        <f t="shared" si="9"/>
        <v>0.58512036842105253</v>
      </c>
      <c r="J139">
        <v>25.5</v>
      </c>
      <c r="K139">
        <f>AVERAGE(K86,K83,K80,K89,K92,K95,K98,K101,K104,K107,K110,K113,K116,K119,K122,K125,K128,K131,K134,K137)</f>
        <v>0.25158364999999988</v>
      </c>
      <c r="L139">
        <f t="shared" ref="L139:M139" si="10">AVERAGE(L86,L83,L80,L89,L92,L95,L98,L101,L104,L107,L110,L113,L116,L119,L122,L125,L128,L131,L134,L137)</f>
        <v>0.27247954999999996</v>
      </c>
      <c r="M139">
        <f t="shared" si="10"/>
        <v>0.82780489999999995</v>
      </c>
      <c r="N139">
        <v>25.5</v>
      </c>
      <c r="O139">
        <f>AVERAGE(O86,O83,O80,O89,O92,O95,O98,O101,O104,O107,O110,O113,O116,O119,O122,O125,O128,O131,O134,O137)</f>
        <v>0.39315310000000009</v>
      </c>
      <c r="P139">
        <f t="shared" ref="P139:Q139" si="11">AVERAGE(P86,P83,P80,P89,P92,P95,P98,P101,P104,P107,P110,P113,P116,P119,P122,P125,P128,P131,P134,P137)</f>
        <v>0.42352370000000017</v>
      </c>
      <c r="Q139">
        <f t="shared" si="11"/>
        <v>1.1495498500000001</v>
      </c>
      <c r="R139">
        <v>25.5</v>
      </c>
      <c r="S139">
        <f>AVERAGE(S86,S83,S80,S89,S92,S95,S98,S101,S104,S107,S110,S113,S116,S119,S122,S125,S128,S131,S134,S137)</f>
        <v>0.42426550000000002</v>
      </c>
      <c r="T139">
        <f t="shared" ref="T139:U139" si="12">AVERAGE(T86,T83,T80,T89,T92,T95,T98,T101,T104,T107,T110,T113,T116,T119,T122,T125,T128,T131,T134,T137)</f>
        <v>0.4512750000000002</v>
      </c>
      <c r="U139">
        <f t="shared" si="12"/>
        <v>1.1654329999999999</v>
      </c>
      <c r="V139">
        <v>25.5</v>
      </c>
      <c r="W139">
        <f>AVERAGE(W86,W83,W80,W89,W92,W95,W98,W101,W104,W107,W110,W113,W116,W119,W122,W125,W128,W131,W134,W137)</f>
        <v>0.55601400000000012</v>
      </c>
      <c r="X139">
        <f t="shared" ref="X139:Y139" si="13">AVERAGE(X86,X83,X80,X89,X92,X95,X98,X101,X104,X107,X110,X113,X116,X119,X122,X125,X128,X131,X134,X137)</f>
        <v>0.57955099999999993</v>
      </c>
      <c r="Y139">
        <f t="shared" si="13"/>
        <v>1.5389459999999999</v>
      </c>
    </row>
    <row r="140" spans="1:25" x14ac:dyDescent="0.2">
      <c r="A140" t="s">
        <v>33</v>
      </c>
      <c r="C140">
        <f>STDEV(C86,C83,C80,C89,C92,C95,C98,C101,C104,C107,C110,C113,C116,C119,C122,C125,C128,C131,C134,C137)/SQRT(COUNT(C86,C83,C80,C89,C92,C95,C98,C101,C104,C107,C110,C113,C116,C119,C122,C125,C128,C131,C134,C137))</f>
        <v>1.9467080503476036E-2</v>
      </c>
      <c r="D140">
        <f t="shared" ref="D140:E140" si="14">STDEV(D86,D83,D80,D89,D92,D95,D98,D101,D104,D107,D110,D113,D116,D119,D122,D125,D128,D131,D134,D137)/SQRT(COUNT(D86,D83,D80,D89,D92,D95,D98,D101,D104,D107,D110,D113,D116,D119,D122,D125,D128,D131,D134,D137))</f>
        <v>2.0229910322745282E-2</v>
      </c>
      <c r="E140">
        <f t="shared" si="14"/>
        <v>5.5546709043085875E-2</v>
      </c>
      <c r="G140">
        <f>STDEV(G86,G83,G80,G89,G92,G95,G98,G101,G104,G107,G110,G113,G116,G119,G122,G125,G128,G131,G134,G137)/SQRT(COUNT(G86,G83,G80,G89,G92,G95,G98,G101,G104,G107,G110,G113,G116,G119,G122,G125,G128,G131,G134,G137))</f>
        <v>2.9709030896323568E-2</v>
      </c>
      <c r="H140">
        <f t="shared" ref="H140:I140" si="15">STDEV(H86,H83,H80,H89,H92,H95,H98,H101,H104,H107,H110,H113,H116,H119,H122,H125,H128,H131,H134,H137)/SQRT(COUNT(H86,H83,H80,H89,H92,H95,H98,H101,H104,H107,H110,H113,H116,H119,H122,H125,H128,H131,H134,H137))</f>
        <v>3.0799434724334853E-2</v>
      </c>
      <c r="I140">
        <f t="shared" si="15"/>
        <v>8.0835275329618761E-2</v>
      </c>
      <c r="K140">
        <f>STDEV(K86,K83,K80,K89,K92,K95,K98,K101,K104,K107,K110,K113,K116,K119,K122,K125,K128,K131,K134,K137)/SQRT(COUNT(K86,K83,K80,K89,K92,K95,K98,K101,K104,K107,K110,K113,K116,K119,K122,K125,K128,K131,K134,K137))</f>
        <v>3.4008666606761662E-2</v>
      </c>
      <c r="L140">
        <f t="shared" ref="L140:M140" si="16">STDEV(L86,L83,L80,L89,L92,L95,L98,L101,L104,L107,L110,L113,L116,L119,L122,L125,L128,L131,L134,L137)/SQRT(COUNT(L86,L83,L80,L89,L92,L95,L98,L101,L104,L107,L110,L113,L116,L119,L122,L125,L128,L131,L134,L137))</f>
        <v>3.5491117743181776E-2</v>
      </c>
      <c r="M140">
        <f t="shared" si="16"/>
        <v>0.11552096901957032</v>
      </c>
      <c r="O140">
        <f>STDEV(O86,O83,O80,O89,O92,O95,O98,O101,O104,O107,O110,O113,O116,O119,O122,O125,O128,O131,O134,O137)/SQRT(COUNT(O86,O83,O80,O89,O92,O95,O98,O101,O104,O107,O110,O113,O116,O119,O122,O125,O128,O131,O134,O137))</f>
        <v>4.4686490500214775E-2</v>
      </c>
      <c r="P140">
        <f t="shared" ref="P140:Q140" si="17">STDEV(P86,P83,P80,P89,P92,P95,P98,P101,P104,P107,P110,P113,P116,P119,P122,P125,P128,P131,P134,P137)/SQRT(COUNT(P86,P83,P80,P89,P92,P95,P98,P101,P104,P107,P110,P113,P116,P119,P122,P125,P128,P131,P134,P137))</f>
        <v>4.7309266163589603E-2</v>
      </c>
      <c r="Q140">
        <f t="shared" si="17"/>
        <v>0.14263219548486597</v>
      </c>
      <c r="S140">
        <f>STDEV(S86,S83,S80,S89,S92,S95,S98,S101,S104,S107,S110,S113,S116,S119,S122,S125,S128,S131,S134,S137)/SQRT(COUNT(S86,S83,S80,S89,S92,S95,S98,S101,S104,S107,S110,S113,S116,S119,S122,S125,S128,S131,S134,S137))</f>
        <v>4.7286696980256837E-2</v>
      </c>
      <c r="T140">
        <f t="shared" ref="T140:U140" si="18">STDEV(T86,T83,T80,T89,T92,T95,T98,T101,T104,T107,T110,T113,T116,T119,T122,T125,T128,T131,T134,T137)/SQRT(COUNT(T86,T83,T80,T89,T92,T95,T98,T101,T104,T107,T110,T113,T116,T119,T122,T125,T128,T131,T134,T137))</f>
        <v>4.9932520588975078E-2</v>
      </c>
      <c r="U140">
        <f t="shared" si="18"/>
        <v>0.15118001485350258</v>
      </c>
      <c r="W140">
        <f>STDEV(W86,W83,W80,W89,W92,W95,W98,W101,W104,W107,W110,W113,W116,W119,W122,W125,W128,W131,W134,W137)/SQRT(COUNT(W86,W83,W80,W89,W92,W95,W98,W101,W104,W107,W110,W113,W116,W119,W122,W125,W128,W131,W134,W137))</f>
        <v>4.2927635923726337E-2</v>
      </c>
      <c r="X140">
        <f t="shared" ref="X140:Y140" si="19">STDEV(X86,X83,X80,X89,X92,X95,X98,X101,X104,X107,X110,X113,X116,X119,X122,X125,X128,X131,X134,X137)/SQRT(COUNT(X86,X83,X80,X89,X92,X95,X98,X101,X104,X107,X110,X113,X116,X119,X122,X125,X128,X131,X134,X137))</f>
        <v>4.3071381113217164E-2</v>
      </c>
      <c r="Y140">
        <f t="shared" si="19"/>
        <v>0.16531423047192975</v>
      </c>
    </row>
    <row r="142" spans="1:25" x14ac:dyDescent="0.2">
      <c r="B142" t="s">
        <v>23</v>
      </c>
      <c r="C142">
        <f>C139*10^-20</f>
        <v>1.6585955000000012E-21</v>
      </c>
      <c r="D142">
        <f>D139*10^-20</f>
        <v>1.7965879999999997E-21</v>
      </c>
      <c r="E142">
        <f>E139*10^-20</f>
        <v>5.5058735E-21</v>
      </c>
      <c r="F142" t="s">
        <v>23</v>
      </c>
      <c r="G142">
        <f>G139*10^-20</f>
        <v>1.7578221052631584E-21</v>
      </c>
      <c r="H142">
        <f>H139*10^-20</f>
        <v>1.8778210526315795E-21</v>
      </c>
      <c r="I142">
        <f>I139*10^-20</f>
        <v>5.851203684210525E-21</v>
      </c>
      <c r="J142" t="s">
        <v>23</v>
      </c>
      <c r="K142">
        <f>K139*10^-20</f>
        <v>2.5158364999999985E-21</v>
      </c>
      <c r="L142">
        <f>L139*10^-20</f>
        <v>2.7247954999999994E-21</v>
      </c>
      <c r="M142">
        <f>M139*10^-20</f>
        <v>8.2780489999999992E-21</v>
      </c>
      <c r="N142" t="s">
        <v>23</v>
      </c>
      <c r="O142">
        <f>O139*10^-20</f>
        <v>3.9315310000000007E-21</v>
      </c>
      <c r="P142">
        <f>P139*10^-20</f>
        <v>4.2352370000000017E-21</v>
      </c>
      <c r="Q142">
        <f>Q139*10^-20</f>
        <v>1.1495498500000001E-20</v>
      </c>
      <c r="R142" t="s">
        <v>23</v>
      </c>
      <c r="S142">
        <f>S139*10^-20</f>
        <v>4.2426549999999998E-21</v>
      </c>
      <c r="T142">
        <f>T139*10^-20</f>
        <v>4.5127500000000014E-21</v>
      </c>
      <c r="U142">
        <f>U139*10^-20</f>
        <v>1.1654329999999998E-20</v>
      </c>
      <c r="V142" t="s">
        <v>23</v>
      </c>
      <c r="W142">
        <f>W139*10^-20</f>
        <v>5.5601400000000006E-21</v>
      </c>
      <c r="X142">
        <f>X139*10^-20</f>
        <v>5.7955099999999987E-21</v>
      </c>
      <c r="Y142">
        <f>Y139*10^-20</f>
        <v>1.5389459999999997E-20</v>
      </c>
    </row>
    <row r="145" spans="2:10" x14ac:dyDescent="0.2">
      <c r="B145" t="s">
        <v>21</v>
      </c>
      <c r="C145">
        <v>20283095</v>
      </c>
      <c r="D145" t="s">
        <v>9</v>
      </c>
    </row>
    <row r="146" spans="2:10" x14ac:dyDescent="0.2">
      <c r="C146">
        <f>C145/(10^3)</f>
        <v>20283.095000000001</v>
      </c>
      <c r="D146" t="s">
        <v>10</v>
      </c>
    </row>
    <row r="147" spans="2:10" x14ac:dyDescent="0.2">
      <c r="E147" t="s">
        <v>31</v>
      </c>
      <c r="H147" t="s">
        <v>32</v>
      </c>
    </row>
    <row r="148" spans="2:10" x14ac:dyDescent="0.2">
      <c r="B148" t="s">
        <v>22</v>
      </c>
      <c r="C148" t="s">
        <v>11</v>
      </c>
      <c r="D148" t="s">
        <v>12</v>
      </c>
      <c r="E148" t="s">
        <v>16</v>
      </c>
      <c r="F148" t="s">
        <v>19</v>
      </c>
      <c r="G148" t="s">
        <v>18</v>
      </c>
    </row>
    <row r="149" spans="2:10" x14ac:dyDescent="0.2">
      <c r="B149">
        <v>2</v>
      </c>
      <c r="C149">
        <f t="shared" ref="C149:C156" si="20">B149*1000/$C$146</f>
        <v>9.8604281052768319E-2</v>
      </c>
      <c r="D149">
        <f t="shared" ref="D149:D156" si="21">C149/(10^-27)/(10^6)</f>
        <v>9.8604281052768322E+19</v>
      </c>
      <c r="E149">
        <v>8.1503999999999379E-3</v>
      </c>
      <c r="F149">
        <v>9.1635000000000206E-3</v>
      </c>
      <c r="G149">
        <v>2.5743549999999966E-2</v>
      </c>
    </row>
    <row r="150" spans="2:10" x14ac:dyDescent="0.2">
      <c r="B150">
        <v>4</v>
      </c>
      <c r="C150">
        <f t="shared" si="20"/>
        <v>0.19720856210553664</v>
      </c>
      <c r="D150">
        <f t="shared" si="21"/>
        <v>1.9720856210553664E+20</v>
      </c>
      <c r="E150">
        <v>1.5857650000000049E-2</v>
      </c>
      <c r="F150">
        <v>1.9470399999999978E-2</v>
      </c>
      <c r="G150">
        <v>8.2796000000000036E-2</v>
      </c>
    </row>
    <row r="151" spans="2:10" x14ac:dyDescent="0.2">
      <c r="B151">
        <v>6</v>
      </c>
      <c r="C151">
        <f t="shared" si="20"/>
        <v>0.29581284315830497</v>
      </c>
      <c r="D151">
        <f t="shared" si="21"/>
        <v>2.9581284315830498E+20</v>
      </c>
      <c r="E151">
        <v>4.9305499999999974E-2</v>
      </c>
      <c r="F151">
        <v>5.4675699999999952E-2</v>
      </c>
      <c r="G151">
        <v>0.18058065000000012</v>
      </c>
    </row>
    <row r="152" spans="2:10" x14ac:dyDescent="0.2">
      <c r="B152">
        <v>8</v>
      </c>
      <c r="C152">
        <f t="shared" si="20"/>
        <v>0.39441712421107328</v>
      </c>
      <c r="D152">
        <f t="shared" si="21"/>
        <v>3.9441712421107329E+20</v>
      </c>
      <c r="E152">
        <v>9.8843350000000135E-2</v>
      </c>
      <c r="F152">
        <v>0.10850595000000005</v>
      </c>
      <c r="G152">
        <v>0.30159745000000004</v>
      </c>
    </row>
    <row r="153" spans="2:10" x14ac:dyDescent="0.2">
      <c r="B153">
        <v>10</v>
      </c>
      <c r="C153">
        <f t="shared" si="20"/>
        <v>0.49302140526384158</v>
      </c>
      <c r="D153">
        <f t="shared" si="21"/>
        <v>4.9302140526384153E+20</v>
      </c>
      <c r="E153">
        <v>0.16585955000000013</v>
      </c>
      <c r="F153">
        <v>0.17965879999999998</v>
      </c>
      <c r="G153">
        <v>0.55058735000000003</v>
      </c>
    </row>
    <row r="154" spans="2:10" x14ac:dyDescent="0.2">
      <c r="B154">
        <v>12</v>
      </c>
      <c r="C154">
        <f t="shared" si="20"/>
        <v>0.59162568631660994</v>
      </c>
      <c r="D154">
        <f t="shared" si="21"/>
        <v>5.9162568631660996E+20</v>
      </c>
      <c r="E154">
        <v>0.17578221052631585</v>
      </c>
      <c r="F154">
        <v>0.18778210526315797</v>
      </c>
      <c r="G154">
        <v>0.58512036842105253</v>
      </c>
    </row>
    <row r="155" spans="2:10" x14ac:dyDescent="0.2">
      <c r="B155">
        <v>14</v>
      </c>
      <c r="C155">
        <f t="shared" si="20"/>
        <v>0.69022996736937825</v>
      </c>
      <c r="D155">
        <f t="shared" si="21"/>
        <v>6.902299673693782E+20</v>
      </c>
      <c r="E155">
        <v>0.25158364999999988</v>
      </c>
      <c r="F155">
        <v>0.27247954999999996</v>
      </c>
      <c r="G155">
        <v>0.82780489999999995</v>
      </c>
    </row>
    <row r="156" spans="2:10" x14ac:dyDescent="0.2">
      <c r="B156">
        <v>16</v>
      </c>
      <c r="C156">
        <f t="shared" si="20"/>
        <v>0.78883424842214656</v>
      </c>
      <c r="D156">
        <f t="shared" si="21"/>
        <v>7.8883424842214657E+20</v>
      </c>
      <c r="E156">
        <v>0.39315310000000009</v>
      </c>
      <c r="F156">
        <v>0.42352370000000017</v>
      </c>
      <c r="G156">
        <v>1.1495498500000001</v>
      </c>
    </row>
    <row r="157" spans="2:10" x14ac:dyDescent="0.2">
      <c r="B157">
        <v>18</v>
      </c>
      <c r="C157">
        <f t="shared" ref="C157:C158" si="22">B157*1000/$C$146</f>
        <v>0.88743852947491486</v>
      </c>
      <c r="D157">
        <f t="shared" ref="D157:D158" si="23">C157/(10^-27)/(10^6)</f>
        <v>8.8743852947491481E+20</v>
      </c>
      <c r="E157">
        <v>0.42426550000000002</v>
      </c>
      <c r="F157">
        <v>0.4512750000000002</v>
      </c>
      <c r="G157">
        <v>1.1654329999999999</v>
      </c>
    </row>
    <row r="158" spans="2:10" x14ac:dyDescent="0.2">
      <c r="B158">
        <v>20</v>
      </c>
      <c r="C158">
        <f t="shared" si="22"/>
        <v>0.98604281052768317</v>
      </c>
      <c r="D158">
        <f t="shared" si="23"/>
        <v>9.8604281052768305E+20</v>
      </c>
      <c r="E158">
        <v>0.55601400000000012</v>
      </c>
      <c r="F158">
        <v>0.57955099999999993</v>
      </c>
      <c r="G158">
        <v>1.5389459999999999</v>
      </c>
    </row>
    <row r="160" spans="2:10" x14ac:dyDescent="0.2">
      <c r="D160">
        <v>9.8604281052768322E+19</v>
      </c>
      <c r="E160">
        <f t="shared" ref="E160:J160" si="24">E149*(10^-20)</f>
        <v>8.1503999999999375E-23</v>
      </c>
      <c r="F160">
        <f t="shared" si="24"/>
        <v>9.16350000000002E-23</v>
      </c>
      <c r="G160">
        <f t="shared" si="24"/>
        <v>2.5743549999999965E-22</v>
      </c>
      <c r="H160">
        <f t="shared" si="24"/>
        <v>0</v>
      </c>
      <c r="I160">
        <f t="shared" si="24"/>
        <v>0</v>
      </c>
      <c r="J160">
        <f t="shared" si="24"/>
        <v>0</v>
      </c>
    </row>
    <row r="161" spans="2:10" x14ac:dyDescent="0.2">
      <c r="D161">
        <v>1.9720856210553664E+20</v>
      </c>
      <c r="E161">
        <f t="shared" ref="E161:J167" si="25">E150*(10^-20)</f>
        <v>1.5857650000000048E-22</v>
      </c>
      <c r="F161">
        <f t="shared" si="25"/>
        <v>1.9470399999999978E-22</v>
      </c>
      <c r="G161">
        <f t="shared" si="25"/>
        <v>8.2796000000000032E-22</v>
      </c>
      <c r="H161">
        <f t="shared" si="25"/>
        <v>0</v>
      </c>
      <c r="I161">
        <f t="shared" si="25"/>
        <v>0</v>
      </c>
      <c r="J161">
        <f t="shared" si="25"/>
        <v>0</v>
      </c>
    </row>
    <row r="162" spans="2:10" x14ac:dyDescent="0.2">
      <c r="D162">
        <v>2.9581284315830498E+20</v>
      </c>
      <c r="E162">
        <f t="shared" si="25"/>
        <v>4.9305499999999976E-22</v>
      </c>
      <c r="F162">
        <f t="shared" si="25"/>
        <v>5.4675699999999953E-22</v>
      </c>
      <c r="G162">
        <f t="shared" si="25"/>
        <v>1.805806500000001E-21</v>
      </c>
      <c r="H162">
        <f t="shared" si="25"/>
        <v>0</v>
      </c>
      <c r="I162">
        <f t="shared" si="25"/>
        <v>0</v>
      </c>
      <c r="J162">
        <f t="shared" si="25"/>
        <v>0</v>
      </c>
    </row>
    <row r="163" spans="2:10" x14ac:dyDescent="0.2">
      <c r="D163">
        <v>3.9441712421107329E+20</v>
      </c>
      <c r="E163">
        <f t="shared" si="25"/>
        <v>9.8843350000000121E-22</v>
      </c>
      <c r="F163">
        <f t="shared" si="25"/>
        <v>1.0850595000000004E-21</v>
      </c>
      <c r="G163">
        <f t="shared" si="25"/>
        <v>3.0159745000000002E-21</v>
      </c>
      <c r="H163">
        <f>H152*(10^-20)</f>
        <v>0</v>
      </c>
      <c r="I163">
        <f>I152*(10^-20)</f>
        <v>0</v>
      </c>
      <c r="J163">
        <f>J152*(10^-20)</f>
        <v>0</v>
      </c>
    </row>
    <row r="164" spans="2:10" x14ac:dyDescent="0.2">
      <c r="D164">
        <v>4.9302140526384153E+20</v>
      </c>
      <c r="E164">
        <f>E153*(10^-20)</f>
        <v>1.6585955000000012E-21</v>
      </c>
      <c r="F164">
        <f>F153*(10^-20)</f>
        <v>1.7965879999999997E-21</v>
      </c>
      <c r="G164">
        <f>G153*(10^-20)</f>
        <v>5.5058735E-21</v>
      </c>
      <c r="H164">
        <f t="shared" si="25"/>
        <v>0</v>
      </c>
      <c r="I164">
        <f t="shared" si="25"/>
        <v>0</v>
      </c>
      <c r="J164">
        <f t="shared" si="25"/>
        <v>0</v>
      </c>
    </row>
    <row r="165" spans="2:10" x14ac:dyDescent="0.2">
      <c r="D165">
        <v>5.9162568631660996E+20</v>
      </c>
      <c r="E165">
        <f t="shared" si="25"/>
        <v>1.7578221052631584E-21</v>
      </c>
      <c r="F165">
        <f t="shared" si="25"/>
        <v>1.8778210526315795E-21</v>
      </c>
      <c r="G165">
        <f t="shared" si="25"/>
        <v>5.851203684210525E-21</v>
      </c>
      <c r="H165">
        <f t="shared" si="25"/>
        <v>0</v>
      </c>
      <c r="I165">
        <f t="shared" si="25"/>
        <v>0</v>
      </c>
      <c r="J165">
        <f t="shared" si="25"/>
        <v>0</v>
      </c>
    </row>
    <row r="166" spans="2:10" x14ac:dyDescent="0.2">
      <c r="D166">
        <v>6.902299673693782E+20</v>
      </c>
      <c r="E166">
        <f t="shared" si="25"/>
        <v>2.5158364999999985E-21</v>
      </c>
      <c r="F166">
        <f t="shared" si="25"/>
        <v>2.7247954999999994E-21</v>
      </c>
      <c r="G166">
        <f t="shared" si="25"/>
        <v>8.2780489999999992E-21</v>
      </c>
      <c r="H166">
        <f t="shared" si="25"/>
        <v>0</v>
      </c>
      <c r="I166">
        <f t="shared" si="25"/>
        <v>0</v>
      </c>
      <c r="J166">
        <f t="shared" si="25"/>
        <v>0</v>
      </c>
    </row>
    <row r="167" spans="2:10" x14ac:dyDescent="0.2">
      <c r="D167">
        <v>7.8883424842214657E+20</v>
      </c>
      <c r="E167">
        <f t="shared" si="25"/>
        <v>3.9315310000000007E-21</v>
      </c>
      <c r="F167">
        <f t="shared" si="25"/>
        <v>4.2352370000000017E-21</v>
      </c>
      <c r="G167">
        <f t="shared" si="25"/>
        <v>1.1495498500000001E-20</v>
      </c>
      <c r="H167">
        <f t="shared" si="25"/>
        <v>0</v>
      </c>
      <c r="I167">
        <f t="shared" si="25"/>
        <v>0</v>
      </c>
      <c r="J167">
        <f t="shared" si="25"/>
        <v>0</v>
      </c>
    </row>
    <row r="168" spans="2:10" x14ac:dyDescent="0.2">
      <c r="D168">
        <v>8.8743852947491481E+20</v>
      </c>
      <c r="E168">
        <f t="shared" ref="E168:G168" si="26">E157*(10^-20)</f>
        <v>4.2426549999999998E-21</v>
      </c>
      <c r="F168">
        <f t="shared" si="26"/>
        <v>4.5127500000000014E-21</v>
      </c>
      <c r="G168">
        <f t="shared" si="26"/>
        <v>1.1654329999999998E-20</v>
      </c>
    </row>
    <row r="169" spans="2:10" x14ac:dyDescent="0.2">
      <c r="D169">
        <v>9.8604281052768305E+20</v>
      </c>
      <c r="E169">
        <f t="shared" ref="E169:G169" si="27">E158*(10^-20)</f>
        <v>5.5601400000000006E-21</v>
      </c>
      <c r="F169">
        <f t="shared" si="27"/>
        <v>5.7955099999999987E-21</v>
      </c>
      <c r="G169">
        <f t="shared" si="27"/>
        <v>1.5389459999999997E-20</v>
      </c>
    </row>
    <row r="173" spans="2:10" x14ac:dyDescent="0.2">
      <c r="C173" t="s">
        <v>16</v>
      </c>
      <c r="D173" t="s">
        <v>19</v>
      </c>
      <c r="E173" t="s">
        <v>18</v>
      </c>
    </row>
    <row r="174" spans="2:10" x14ac:dyDescent="0.2">
      <c r="B174" t="s">
        <v>13</v>
      </c>
      <c r="C174" s="1">
        <v>6.1299999999999998E-42</v>
      </c>
      <c r="D174" s="1">
        <v>6.4499999999999995E-42</v>
      </c>
      <c r="E174" s="1">
        <v>1.6999999999999999E-41</v>
      </c>
    </row>
    <row r="175" spans="2:10" x14ac:dyDescent="0.2">
      <c r="B175" t="s">
        <v>34</v>
      </c>
      <c r="C175" s="1"/>
      <c r="D175" s="1"/>
      <c r="E175" s="1"/>
    </row>
    <row r="176" spans="2:10" x14ac:dyDescent="0.2">
      <c r="B176" t="s">
        <v>35</v>
      </c>
      <c r="C176" s="1"/>
      <c r="D176" s="1"/>
      <c r="E176" s="1"/>
    </row>
    <row r="178" spans="2:5" x14ac:dyDescent="0.2">
      <c r="B178" t="s">
        <v>74</v>
      </c>
      <c r="C178" t="s">
        <v>16</v>
      </c>
      <c r="D178" t="s">
        <v>19</v>
      </c>
      <c r="E178" t="s">
        <v>18</v>
      </c>
    </row>
    <row r="179" spans="2:5" x14ac:dyDescent="0.2">
      <c r="C179" s="1">
        <v>8.2199999999999994E-42</v>
      </c>
      <c r="D179" s="1">
        <v>8.52E-42</v>
      </c>
      <c r="E179" s="1">
        <v>2.0299999999999999E-41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FFEC9-5A03-4042-A53A-7475BFB02AC8}">
  <dimension ref="A2:Y179"/>
  <sheetViews>
    <sheetView topLeftCell="A118" workbookViewId="0">
      <selection activeCell="C179" sqref="C179:E179"/>
    </sheetView>
  </sheetViews>
  <sheetFormatPr baseColWidth="10" defaultRowHeight="16" x14ac:dyDescent="0.2"/>
  <sheetData>
    <row r="2" spans="2:17" x14ac:dyDescent="0.2">
      <c r="B2" t="s">
        <v>0</v>
      </c>
    </row>
    <row r="5" spans="2:17" x14ac:dyDescent="0.2">
      <c r="B5" t="s">
        <v>1</v>
      </c>
      <c r="C5" t="s">
        <v>44</v>
      </c>
    </row>
    <row r="7" spans="2:17" x14ac:dyDescent="0.2">
      <c r="B7" t="s">
        <v>27</v>
      </c>
      <c r="F7" t="s">
        <v>28</v>
      </c>
      <c r="J7" t="s">
        <v>29</v>
      </c>
      <c r="N7" t="s">
        <v>30</v>
      </c>
    </row>
    <row r="8" spans="2:17" x14ac:dyDescent="0.2">
      <c r="C8" t="s">
        <v>2</v>
      </c>
      <c r="D8" t="s">
        <v>3</v>
      </c>
      <c r="E8" t="s">
        <v>4</v>
      </c>
      <c r="G8" t="s">
        <v>2</v>
      </c>
      <c r="H8" t="s">
        <v>3</v>
      </c>
      <c r="I8" t="s">
        <v>4</v>
      </c>
      <c r="K8" t="s">
        <v>2</v>
      </c>
      <c r="L8" t="s">
        <v>3</v>
      </c>
      <c r="M8" t="s">
        <v>4</v>
      </c>
    </row>
    <row r="9" spans="2:17" x14ac:dyDescent="0.2">
      <c r="C9">
        <v>5.9802619999999997</v>
      </c>
      <c r="D9">
        <v>5.9750240000000003</v>
      </c>
      <c r="E9">
        <v>6.0346590000000004</v>
      </c>
      <c r="G9">
        <v>6.043399</v>
      </c>
      <c r="H9">
        <v>6.0244</v>
      </c>
      <c r="I9">
        <v>6.0424049999999996</v>
      </c>
      <c r="K9">
        <v>6.035431</v>
      </c>
      <c r="L9">
        <v>6.0189839999999997</v>
      </c>
      <c r="M9">
        <v>6.0687959999999999</v>
      </c>
      <c r="O9">
        <v>5.9637640000000003</v>
      </c>
      <c r="P9">
        <v>5.9549750000000001</v>
      </c>
      <c r="Q9">
        <v>6.0713039999999996</v>
      </c>
    </row>
    <row r="10" spans="2:17" x14ac:dyDescent="0.2">
      <c r="C10">
        <v>5.9694900000000004</v>
      </c>
      <c r="D10">
        <v>5.962834</v>
      </c>
      <c r="E10">
        <v>6.0365169999999999</v>
      </c>
      <c r="G10">
        <v>6.0857849999999996</v>
      </c>
      <c r="H10">
        <v>6.0681089999999998</v>
      </c>
      <c r="I10">
        <v>6.1783140000000003</v>
      </c>
      <c r="K10">
        <v>6.0181699999999996</v>
      </c>
      <c r="L10">
        <v>6.0044329999999997</v>
      </c>
      <c r="M10">
        <v>6.1085469999999997</v>
      </c>
      <c r="O10">
        <v>6.1607149999999997</v>
      </c>
      <c r="P10">
        <v>6.1560030000000001</v>
      </c>
      <c r="Q10">
        <v>6.4220709999999999</v>
      </c>
    </row>
    <row r="11" spans="2:17" x14ac:dyDescent="0.2">
      <c r="B11" t="s">
        <v>5</v>
      </c>
      <c r="C11">
        <v>-1.0771999999999299E-2</v>
      </c>
      <c r="D11">
        <v>-1.21900000000004E-2</v>
      </c>
      <c r="E11">
        <v>1.8579999999994701E-3</v>
      </c>
      <c r="G11">
        <v>4.2385999999999598E-2</v>
      </c>
      <c r="H11">
        <v>4.3708999999999797E-2</v>
      </c>
      <c r="I11">
        <v>0.135909000000001</v>
      </c>
      <c r="K11">
        <v>-1.7261000000000401E-2</v>
      </c>
      <c r="L11">
        <v>-1.4551E-2</v>
      </c>
      <c r="M11">
        <v>3.9750999999999898E-2</v>
      </c>
      <c r="O11">
        <v>0.19695099999999899</v>
      </c>
      <c r="P11">
        <v>0.20102800000000001</v>
      </c>
      <c r="Q11">
        <v>0.350767</v>
      </c>
    </row>
    <row r="12" spans="2:17" x14ac:dyDescent="0.2">
      <c r="C12">
        <v>6.027717</v>
      </c>
      <c r="D12">
        <v>6.020035</v>
      </c>
      <c r="E12">
        <v>6.171659</v>
      </c>
      <c r="G12">
        <v>5.9227990000000004</v>
      </c>
      <c r="H12">
        <v>5.9131809999999998</v>
      </c>
      <c r="I12">
        <v>5.9349720000000001</v>
      </c>
      <c r="K12">
        <v>5.9029850000000001</v>
      </c>
      <c r="L12">
        <v>5.8922679999999996</v>
      </c>
      <c r="M12">
        <v>5.9227540000000003</v>
      </c>
      <c r="O12">
        <v>6.0605289999999998</v>
      </c>
      <c r="P12">
        <v>6.0485709999999999</v>
      </c>
      <c r="Q12">
        <v>6.1744750000000002</v>
      </c>
    </row>
    <row r="13" spans="2:17" x14ac:dyDescent="0.2">
      <c r="C13">
        <v>6.0435650000000001</v>
      </c>
      <c r="D13">
        <v>6.0349579999999996</v>
      </c>
      <c r="E13">
        <v>6.1887610000000004</v>
      </c>
      <c r="G13">
        <v>5.934113</v>
      </c>
      <c r="H13">
        <v>5.9261119999999998</v>
      </c>
      <c r="I13">
        <v>5.9669780000000001</v>
      </c>
      <c r="K13">
        <v>5.9434719999999999</v>
      </c>
      <c r="L13">
        <v>5.931114</v>
      </c>
      <c r="M13">
        <v>6.0974890000000004</v>
      </c>
      <c r="O13">
        <v>6.0794319999999997</v>
      </c>
      <c r="P13">
        <v>6.0684360000000002</v>
      </c>
      <c r="Q13">
        <v>6.192558</v>
      </c>
    </row>
    <row r="14" spans="2:17" x14ac:dyDescent="0.2">
      <c r="B14" t="s">
        <v>5</v>
      </c>
      <c r="C14">
        <v>1.5848000000000102E-2</v>
      </c>
      <c r="D14">
        <v>1.49229999999996E-2</v>
      </c>
      <c r="E14">
        <v>1.7102000000000402E-2</v>
      </c>
      <c r="G14">
        <v>1.13139999999996E-2</v>
      </c>
      <c r="H14">
        <v>1.2931E-2</v>
      </c>
      <c r="I14">
        <v>3.2006E-2</v>
      </c>
      <c r="K14">
        <v>4.0486999999999697E-2</v>
      </c>
      <c r="L14">
        <v>3.8846000000000401E-2</v>
      </c>
      <c r="M14">
        <v>0.174735</v>
      </c>
      <c r="O14">
        <v>1.8902999999999899E-2</v>
      </c>
      <c r="P14">
        <v>1.9865000000000198E-2</v>
      </c>
      <c r="Q14">
        <v>1.8082999999999801E-2</v>
      </c>
    </row>
    <row r="15" spans="2:17" x14ac:dyDescent="0.2">
      <c r="C15">
        <v>5.9685240000000004</v>
      </c>
      <c r="D15">
        <v>5.9592070000000001</v>
      </c>
      <c r="E15">
        <v>6.135643</v>
      </c>
      <c r="G15">
        <v>5.9621839999999997</v>
      </c>
      <c r="H15">
        <v>5.9487519999999998</v>
      </c>
      <c r="I15">
        <v>6.0358790000000004</v>
      </c>
      <c r="K15">
        <v>5.9760400000000002</v>
      </c>
      <c r="L15">
        <v>5.9615790000000004</v>
      </c>
      <c r="M15">
        <v>6.051069</v>
      </c>
      <c r="O15">
        <v>6.0562050000000003</v>
      </c>
      <c r="P15">
        <v>6.0390389999999998</v>
      </c>
      <c r="Q15">
        <v>6.0858359999999996</v>
      </c>
    </row>
    <row r="16" spans="2:17" x14ac:dyDescent="0.2">
      <c r="C16">
        <v>5.9815709999999997</v>
      </c>
      <c r="D16">
        <v>5.9725239999999999</v>
      </c>
      <c r="E16">
        <v>6.1328839999999998</v>
      </c>
      <c r="G16">
        <v>5.9811529999999999</v>
      </c>
      <c r="H16">
        <v>5.9674360000000002</v>
      </c>
      <c r="I16">
        <v>6.0500730000000003</v>
      </c>
      <c r="K16">
        <v>5.9820599999999997</v>
      </c>
      <c r="L16">
        <v>5.9681170000000003</v>
      </c>
      <c r="M16">
        <v>6.0698470000000002</v>
      </c>
      <c r="O16">
        <v>6.1965870000000001</v>
      </c>
      <c r="P16">
        <v>6.1818869999999997</v>
      </c>
      <c r="Q16">
        <v>6.5966899999999997</v>
      </c>
    </row>
    <row r="17" spans="2:17" x14ac:dyDescent="0.2">
      <c r="B17" t="s">
        <v>5</v>
      </c>
      <c r="C17">
        <v>1.3046999999999399E-2</v>
      </c>
      <c r="D17">
        <v>1.3316999999999799E-2</v>
      </c>
      <c r="E17">
        <v>-2.7590000000001801E-3</v>
      </c>
      <c r="G17">
        <v>1.8969000000000201E-2</v>
      </c>
      <c r="H17">
        <v>1.8684000000000402E-2</v>
      </c>
      <c r="I17">
        <v>1.4193999999999801E-2</v>
      </c>
      <c r="K17">
        <v>6.0199999999994702E-3</v>
      </c>
      <c r="L17">
        <v>6.5379999999999302E-3</v>
      </c>
      <c r="M17">
        <v>1.8778000000000201E-2</v>
      </c>
      <c r="O17">
        <v>0.14038200000000001</v>
      </c>
      <c r="P17">
        <v>0.142848</v>
      </c>
      <c r="Q17">
        <v>0.51085400000000003</v>
      </c>
    </row>
    <row r="18" spans="2:17" x14ac:dyDescent="0.2">
      <c r="C18">
        <v>5.9962970000000002</v>
      </c>
      <c r="D18">
        <v>5.9848689999999998</v>
      </c>
      <c r="E18">
        <v>6.1037800000000004</v>
      </c>
      <c r="G18">
        <v>6.0170599999999999</v>
      </c>
      <c r="H18">
        <v>6.0091659999999996</v>
      </c>
      <c r="I18">
        <v>6.1533769999999999</v>
      </c>
      <c r="K18">
        <v>6.1028799999999999</v>
      </c>
      <c r="L18">
        <v>6.0885049999999996</v>
      </c>
      <c r="M18">
        <v>6.2324120000000001</v>
      </c>
      <c r="O18">
        <v>6.020187</v>
      </c>
      <c r="P18">
        <v>6.0024369999999996</v>
      </c>
      <c r="Q18">
        <v>6.1119479999999999</v>
      </c>
    </row>
    <row r="19" spans="2:17" x14ac:dyDescent="0.2">
      <c r="C19">
        <v>6.0117310000000002</v>
      </c>
      <c r="D19">
        <v>5.9996109999999998</v>
      </c>
      <c r="E19">
        <v>6.1275539999999999</v>
      </c>
      <c r="G19">
        <v>6.0747</v>
      </c>
      <c r="H19">
        <v>6.0683189999999998</v>
      </c>
      <c r="I19">
        <v>6.2362399999999996</v>
      </c>
      <c r="K19">
        <v>6.1267209999999999</v>
      </c>
      <c r="L19">
        <v>6.1238979999999996</v>
      </c>
      <c r="M19">
        <v>6.5413750000000004</v>
      </c>
      <c r="O19">
        <v>6.0469330000000001</v>
      </c>
      <c r="P19">
        <v>6.0410240000000002</v>
      </c>
      <c r="Q19">
        <v>6.572298</v>
      </c>
    </row>
    <row r="20" spans="2:17" x14ac:dyDescent="0.2">
      <c r="B20" t="s">
        <v>5</v>
      </c>
      <c r="C20">
        <v>1.5433999999999899E-2</v>
      </c>
      <c r="D20">
        <v>1.4742E-2</v>
      </c>
      <c r="E20">
        <v>2.37739999999995E-2</v>
      </c>
      <c r="G20">
        <v>5.7640000000000101E-2</v>
      </c>
      <c r="H20">
        <v>5.9153000000000198E-2</v>
      </c>
      <c r="I20">
        <v>8.2863000000000603E-2</v>
      </c>
      <c r="K20">
        <v>2.3841000000000001E-2</v>
      </c>
      <c r="L20">
        <v>3.5393000000000001E-2</v>
      </c>
      <c r="M20">
        <v>0.30896299999999999</v>
      </c>
      <c r="O20">
        <v>2.67460000000002E-2</v>
      </c>
      <c r="P20">
        <v>3.85870000000006E-2</v>
      </c>
      <c r="Q20">
        <v>0.46034999999999998</v>
      </c>
    </row>
    <row r="21" spans="2:17" x14ac:dyDescent="0.2">
      <c r="C21">
        <v>6.0522970000000003</v>
      </c>
      <c r="D21">
        <v>6.030011</v>
      </c>
      <c r="E21">
        <v>6.1941800000000002</v>
      </c>
      <c r="G21">
        <v>5.9451609999999997</v>
      </c>
      <c r="H21">
        <v>5.9322939999999997</v>
      </c>
      <c r="I21">
        <v>6.0630499999999996</v>
      </c>
      <c r="K21">
        <v>6.028543</v>
      </c>
      <c r="L21">
        <v>6.0107410000000003</v>
      </c>
      <c r="M21">
        <v>6.0628270000000004</v>
      </c>
      <c r="O21">
        <v>5.8730419999999999</v>
      </c>
      <c r="P21">
        <v>5.86991</v>
      </c>
      <c r="Q21">
        <v>6.0255879999999999</v>
      </c>
    </row>
    <row r="22" spans="2:17" x14ac:dyDescent="0.2">
      <c r="C22">
        <v>6.0457419999999997</v>
      </c>
      <c r="D22">
        <v>6.0249699999999997</v>
      </c>
      <c r="E22">
        <v>6.1868350000000003</v>
      </c>
      <c r="G22">
        <v>5.9593420000000004</v>
      </c>
      <c r="H22">
        <v>5.9470910000000003</v>
      </c>
      <c r="I22">
        <v>6.1180839999999996</v>
      </c>
      <c r="K22">
        <v>6.0406589999999998</v>
      </c>
      <c r="L22">
        <v>6.0318820000000004</v>
      </c>
      <c r="M22">
        <v>6.2382710000000001</v>
      </c>
      <c r="O22">
        <v>5.9417429999999998</v>
      </c>
      <c r="P22">
        <v>5.9421689999999998</v>
      </c>
      <c r="Q22">
        <v>6.2627100000000002</v>
      </c>
    </row>
    <row r="23" spans="2:17" x14ac:dyDescent="0.2">
      <c r="B23" t="s">
        <v>5</v>
      </c>
      <c r="C23">
        <v>-6.55500000000053E-3</v>
      </c>
      <c r="D23">
        <v>-5.0410000000002996E-3</v>
      </c>
      <c r="E23">
        <v>-7.3449999999999297E-3</v>
      </c>
      <c r="G23">
        <v>1.41810000000007E-2</v>
      </c>
      <c r="H23">
        <v>1.47970000000006E-2</v>
      </c>
      <c r="I23">
        <v>5.5034E-2</v>
      </c>
      <c r="K23">
        <v>1.2115999999999801E-2</v>
      </c>
      <c r="L23">
        <v>2.1141000000000101E-2</v>
      </c>
      <c r="M23">
        <v>0.17544399999999999</v>
      </c>
      <c r="O23">
        <v>6.8700999999999901E-2</v>
      </c>
      <c r="P23">
        <v>7.2258999999999907E-2</v>
      </c>
      <c r="Q23">
        <v>0.237122</v>
      </c>
    </row>
    <row r="24" spans="2:17" x14ac:dyDescent="0.2">
      <c r="C24">
        <v>5.905672</v>
      </c>
      <c r="D24">
        <v>5.8994350000000004</v>
      </c>
      <c r="E24">
        <v>6.0168299999999997</v>
      </c>
      <c r="G24">
        <v>6.0603499999999997</v>
      </c>
      <c r="H24">
        <v>6.0459120000000004</v>
      </c>
      <c r="I24">
        <v>6.172002</v>
      </c>
      <c r="K24">
        <v>5.9839739999999999</v>
      </c>
      <c r="L24">
        <v>5.97912</v>
      </c>
      <c r="M24">
        <v>5.9211090000000004</v>
      </c>
      <c r="O24">
        <v>5.970237</v>
      </c>
      <c r="P24">
        <v>5.9617360000000001</v>
      </c>
      <c r="Q24">
        <v>6.0645090000000001</v>
      </c>
    </row>
    <row r="25" spans="2:17" x14ac:dyDescent="0.2">
      <c r="C25">
        <v>5.913519</v>
      </c>
      <c r="D25">
        <v>5.9076899999999997</v>
      </c>
      <c r="E25">
        <v>6.0487979999999997</v>
      </c>
      <c r="G25">
        <v>6.1241510000000003</v>
      </c>
      <c r="H25">
        <v>6.1139720000000004</v>
      </c>
      <c r="I25">
        <v>6.3366239999999996</v>
      </c>
      <c r="K25">
        <v>6.0745779999999998</v>
      </c>
      <c r="L25">
        <v>6.0695350000000001</v>
      </c>
      <c r="M25">
        <v>6.1162840000000003</v>
      </c>
      <c r="O25">
        <v>6.0705349999999996</v>
      </c>
      <c r="P25">
        <v>6.0716270000000003</v>
      </c>
      <c r="Q25">
        <v>6.7494170000000002</v>
      </c>
    </row>
    <row r="26" spans="2:17" x14ac:dyDescent="0.2">
      <c r="B26" t="s">
        <v>5</v>
      </c>
      <c r="C26">
        <v>7.8469999999999408E-3</v>
      </c>
      <c r="D26">
        <v>8.2549999999992404E-3</v>
      </c>
      <c r="E26">
        <v>3.1968000000000003E-2</v>
      </c>
      <c r="G26">
        <v>6.3801000000000704E-2</v>
      </c>
      <c r="H26">
        <v>6.8059999999999996E-2</v>
      </c>
      <c r="I26">
        <v>0.16462199999999999</v>
      </c>
      <c r="K26">
        <v>9.0603999999999907E-2</v>
      </c>
      <c r="L26">
        <v>9.0415000000000106E-2</v>
      </c>
      <c r="M26">
        <v>0.19517500000000099</v>
      </c>
      <c r="O26">
        <v>0.100298</v>
      </c>
      <c r="P26">
        <v>0.109891</v>
      </c>
      <c r="Q26">
        <v>0.68490799999999996</v>
      </c>
    </row>
    <row r="27" spans="2:17" x14ac:dyDescent="0.2">
      <c r="C27">
        <v>6.0153340000000002</v>
      </c>
      <c r="D27">
        <v>6.0044649999999997</v>
      </c>
      <c r="E27">
        <v>6.0832240000000004</v>
      </c>
      <c r="G27">
        <v>6.1042889999999996</v>
      </c>
      <c r="H27">
        <v>6.0847660000000001</v>
      </c>
      <c r="I27">
        <v>6.1924149999999996</v>
      </c>
      <c r="K27">
        <v>5.972785</v>
      </c>
      <c r="L27">
        <v>5.9623480000000004</v>
      </c>
      <c r="M27">
        <v>6.1392610000000003</v>
      </c>
      <c r="O27">
        <v>6.1129879999999996</v>
      </c>
      <c r="P27">
        <v>6.0987039999999997</v>
      </c>
      <c r="Q27">
        <v>6.2413920000000003</v>
      </c>
    </row>
    <row r="28" spans="2:17" x14ac:dyDescent="0.2">
      <c r="C28">
        <v>6.0014900000000004</v>
      </c>
      <c r="D28">
        <v>5.9900650000000004</v>
      </c>
      <c r="E28">
        <v>6.1131489999999999</v>
      </c>
      <c r="G28">
        <v>6.0982120000000002</v>
      </c>
      <c r="H28">
        <v>6.0796029999999996</v>
      </c>
      <c r="I28">
        <v>6.1693740000000004</v>
      </c>
      <c r="K28">
        <v>6.0542490000000004</v>
      </c>
      <c r="L28">
        <v>6.0497820000000004</v>
      </c>
      <c r="M28">
        <v>6.3744160000000001</v>
      </c>
      <c r="O28">
        <v>6.1589410000000004</v>
      </c>
      <c r="P28">
        <v>6.1441929999999996</v>
      </c>
      <c r="Q28">
        <v>6.5378530000000001</v>
      </c>
    </row>
    <row r="29" spans="2:17" x14ac:dyDescent="0.2">
      <c r="B29" t="s">
        <v>5</v>
      </c>
      <c r="C29">
        <v>-1.38439999999997E-2</v>
      </c>
      <c r="D29">
        <v>-1.4400000000000201E-2</v>
      </c>
      <c r="E29">
        <v>2.9924999999999501E-2</v>
      </c>
      <c r="G29">
        <v>-6.0769999999994396E-3</v>
      </c>
      <c r="H29">
        <v>-5.1630000000004702E-3</v>
      </c>
      <c r="I29">
        <v>-2.30410000000001E-2</v>
      </c>
      <c r="K29">
        <v>8.1464000000000397E-2</v>
      </c>
      <c r="L29">
        <v>8.7433999999999998E-2</v>
      </c>
      <c r="M29">
        <v>0.235155</v>
      </c>
      <c r="O29">
        <v>4.5953000000000799E-2</v>
      </c>
      <c r="P29">
        <v>4.5488999999999898E-2</v>
      </c>
      <c r="Q29">
        <v>0.29646099999999997</v>
      </c>
    </row>
    <row r="30" spans="2:17" x14ac:dyDescent="0.2">
      <c r="C30">
        <v>6.0180290000000003</v>
      </c>
      <c r="D30">
        <v>6.0021979999999999</v>
      </c>
      <c r="E30">
        <v>6.1300080000000001</v>
      </c>
      <c r="G30">
        <v>6.001671</v>
      </c>
      <c r="H30">
        <v>5.9864389999999998</v>
      </c>
      <c r="I30">
        <v>6.0919150000000002</v>
      </c>
      <c r="K30">
        <v>5.8796140000000001</v>
      </c>
      <c r="L30">
        <v>5.8738760000000001</v>
      </c>
      <c r="M30">
        <v>5.9895060000000004</v>
      </c>
      <c r="O30">
        <v>5.9043359999999998</v>
      </c>
      <c r="P30">
        <v>5.9044429999999997</v>
      </c>
      <c r="Q30">
        <v>6.0127360000000003</v>
      </c>
    </row>
    <row r="31" spans="2:17" x14ac:dyDescent="0.2">
      <c r="C31">
        <v>6.0396130000000001</v>
      </c>
      <c r="D31">
        <v>6.026751</v>
      </c>
      <c r="E31">
        <v>6.2696800000000001</v>
      </c>
      <c r="G31">
        <v>5.9682230000000001</v>
      </c>
      <c r="H31">
        <v>5.9532819999999997</v>
      </c>
      <c r="I31">
        <v>6.061102</v>
      </c>
      <c r="K31">
        <v>5.9881890000000002</v>
      </c>
      <c r="L31">
        <v>5.9850289999999999</v>
      </c>
      <c r="M31">
        <v>6.2005080000000001</v>
      </c>
      <c r="O31">
        <v>6.0214299999999996</v>
      </c>
      <c r="P31">
        <v>6.0304919999999997</v>
      </c>
      <c r="Q31">
        <v>6.2525700000000004</v>
      </c>
    </row>
    <row r="32" spans="2:17" x14ac:dyDescent="0.2">
      <c r="B32" t="s">
        <v>5</v>
      </c>
      <c r="C32">
        <v>2.1583999999999801E-2</v>
      </c>
      <c r="D32">
        <v>2.4552999999999998E-2</v>
      </c>
      <c r="E32">
        <v>0.13967199999999999</v>
      </c>
      <c r="G32">
        <v>-3.3447999999999901E-2</v>
      </c>
      <c r="H32">
        <v>-3.3157000000000103E-2</v>
      </c>
      <c r="I32">
        <v>-3.0813000000000201E-2</v>
      </c>
      <c r="K32">
        <v>0.108575</v>
      </c>
      <c r="L32">
        <v>0.111153</v>
      </c>
      <c r="M32">
        <v>0.211002</v>
      </c>
      <c r="O32">
        <v>0.117094</v>
      </c>
      <c r="P32">
        <v>0.12604899999999999</v>
      </c>
      <c r="Q32">
        <v>0.23983399999999999</v>
      </c>
    </row>
    <row r="33" spans="2:17" x14ac:dyDescent="0.2">
      <c r="C33">
        <v>6.016432</v>
      </c>
      <c r="D33">
        <v>5.9989970000000001</v>
      </c>
      <c r="E33">
        <v>6.123475</v>
      </c>
      <c r="G33">
        <v>6.0763129999999999</v>
      </c>
      <c r="H33">
        <v>6.061591</v>
      </c>
      <c r="I33">
        <v>6.2186029999999999</v>
      </c>
      <c r="K33">
        <v>5.9964940000000002</v>
      </c>
      <c r="L33">
        <v>5.9788690000000004</v>
      </c>
      <c r="M33">
        <v>6.0027369999999998</v>
      </c>
      <c r="O33">
        <v>5.9213100000000001</v>
      </c>
      <c r="P33">
        <v>5.9139499999999998</v>
      </c>
      <c r="Q33">
        <v>6.0161040000000003</v>
      </c>
    </row>
    <row r="34" spans="2:17" x14ac:dyDescent="0.2">
      <c r="C34">
        <v>6.0091029999999996</v>
      </c>
      <c r="D34">
        <v>5.9930500000000002</v>
      </c>
      <c r="E34">
        <v>6.1130760000000004</v>
      </c>
      <c r="G34">
        <v>6.1130230000000001</v>
      </c>
      <c r="H34">
        <v>6.1000649999999998</v>
      </c>
      <c r="I34">
        <v>6.2694710000000002</v>
      </c>
      <c r="K34">
        <v>6.1528790000000004</v>
      </c>
      <c r="L34">
        <v>6.1308400000000001</v>
      </c>
      <c r="M34">
        <v>6.164593</v>
      </c>
      <c r="O34">
        <v>6.020645</v>
      </c>
      <c r="P34">
        <v>6.0168619999999997</v>
      </c>
      <c r="Q34">
        <v>6.2514779999999996</v>
      </c>
    </row>
    <row r="35" spans="2:17" x14ac:dyDescent="0.2">
      <c r="B35" t="s">
        <v>5</v>
      </c>
      <c r="C35">
        <v>-7.3290000000003604E-3</v>
      </c>
      <c r="D35">
        <v>-5.9469999999999202E-3</v>
      </c>
      <c r="E35">
        <v>-1.03989999999996E-2</v>
      </c>
      <c r="G35">
        <v>3.6710000000000201E-2</v>
      </c>
      <c r="H35">
        <v>3.8473999999999897E-2</v>
      </c>
      <c r="I35">
        <v>5.0868000000000399E-2</v>
      </c>
      <c r="K35">
        <v>0.156385</v>
      </c>
      <c r="L35">
        <v>0.15197100000000099</v>
      </c>
      <c r="M35">
        <v>0.161856</v>
      </c>
      <c r="O35">
        <v>9.9335000000000007E-2</v>
      </c>
      <c r="P35">
        <v>0.102912</v>
      </c>
      <c r="Q35">
        <v>0.235373999999999</v>
      </c>
    </row>
    <row r="36" spans="2:17" x14ac:dyDescent="0.2">
      <c r="C36">
        <v>6.0090690000000002</v>
      </c>
      <c r="D36">
        <v>5.9970189999999999</v>
      </c>
      <c r="E36">
        <v>6.1186249999999998</v>
      </c>
      <c r="G36">
        <v>6.0554709999999998</v>
      </c>
      <c r="H36">
        <v>6.0421279999999999</v>
      </c>
      <c r="I36">
        <v>6.1263129999999997</v>
      </c>
      <c r="K36">
        <v>6.062125</v>
      </c>
      <c r="L36">
        <v>6.0419320000000001</v>
      </c>
      <c r="M36">
        <v>6.2061760000000001</v>
      </c>
      <c r="O36">
        <v>5.9497819999999999</v>
      </c>
      <c r="P36">
        <v>5.9461519999999997</v>
      </c>
      <c r="Q36">
        <v>6.0652679999999997</v>
      </c>
    </row>
    <row r="37" spans="2:17" x14ac:dyDescent="0.2">
      <c r="C37">
        <v>5.9967079999999999</v>
      </c>
      <c r="D37">
        <v>5.9873700000000003</v>
      </c>
      <c r="E37">
        <v>6.1711989999999997</v>
      </c>
      <c r="G37">
        <v>6.0556239999999999</v>
      </c>
      <c r="H37">
        <v>6.0426960000000003</v>
      </c>
      <c r="I37">
        <v>6.1195069999999996</v>
      </c>
      <c r="K37">
        <v>6.0539420000000002</v>
      </c>
      <c r="L37">
        <v>6.0382899999999999</v>
      </c>
      <c r="M37">
        <v>6.2140250000000004</v>
      </c>
      <c r="O37">
        <v>5.9855960000000001</v>
      </c>
      <c r="P37">
        <v>5.9852259999999999</v>
      </c>
      <c r="Q37">
        <v>6.3240030000000003</v>
      </c>
    </row>
    <row r="38" spans="2:17" x14ac:dyDescent="0.2">
      <c r="B38" t="s">
        <v>5</v>
      </c>
      <c r="C38">
        <v>-1.2361000000000301E-2</v>
      </c>
      <c r="D38">
        <v>-9.6489999999995694E-3</v>
      </c>
      <c r="E38">
        <v>5.2573999999999899E-2</v>
      </c>
      <c r="G38">
        <v>1.5300000000006999E-4</v>
      </c>
      <c r="H38">
        <v>5.6800000000034601E-4</v>
      </c>
      <c r="I38">
        <v>-6.8060000000000898E-3</v>
      </c>
      <c r="K38">
        <v>-8.1829999999998293E-3</v>
      </c>
      <c r="L38">
        <v>-3.6420000000001499E-3</v>
      </c>
      <c r="M38">
        <v>7.8490000000002204E-3</v>
      </c>
      <c r="O38">
        <v>3.58140000000002E-2</v>
      </c>
      <c r="P38">
        <v>3.9074000000000303E-2</v>
      </c>
      <c r="Q38">
        <v>0.25873500000000099</v>
      </c>
    </row>
    <row r="39" spans="2:17" x14ac:dyDescent="0.2">
      <c r="C39">
        <v>6.1041299999999996</v>
      </c>
      <c r="D39">
        <v>6.0781400000000003</v>
      </c>
      <c r="E39">
        <v>6.2421100000000003</v>
      </c>
      <c r="G39">
        <v>6.09673</v>
      </c>
      <c r="H39">
        <v>6.0605900000000004</v>
      </c>
      <c r="I39">
        <v>6.2082899999999999</v>
      </c>
      <c r="K39">
        <v>6.0791399999999998</v>
      </c>
      <c r="L39">
        <v>6.0482100000000001</v>
      </c>
      <c r="M39">
        <v>6.1681100000000004</v>
      </c>
      <c r="O39">
        <v>6.0574500000000002</v>
      </c>
      <c r="P39">
        <v>6.0400099999999997</v>
      </c>
      <c r="Q39">
        <v>6.0985800000000001</v>
      </c>
    </row>
    <row r="40" spans="2:17" x14ac:dyDescent="0.2">
      <c r="C40">
        <v>6.10161</v>
      </c>
      <c r="D40">
        <v>6.0753700000000004</v>
      </c>
      <c r="E40">
        <v>6.2452800000000002</v>
      </c>
      <c r="G40">
        <v>6.0880099999999997</v>
      </c>
      <c r="H40">
        <v>6.056</v>
      </c>
      <c r="I40">
        <v>6.16927</v>
      </c>
      <c r="K40">
        <v>6.0730300000000002</v>
      </c>
      <c r="L40">
        <v>6.0492299999999997</v>
      </c>
      <c r="M40">
        <v>6.5173899999999998</v>
      </c>
      <c r="O40">
        <v>6.1219700000000001</v>
      </c>
      <c r="P40">
        <v>6.1139400000000004</v>
      </c>
      <c r="Q40">
        <v>6.3044799999999999</v>
      </c>
    </row>
    <row r="41" spans="2:17" x14ac:dyDescent="0.2">
      <c r="B41" t="s">
        <v>5</v>
      </c>
      <c r="C41">
        <v>-2.5199999999996302E-3</v>
      </c>
      <c r="D41">
        <v>-2.76999999999994E-3</v>
      </c>
      <c r="E41">
        <v>3.1699999999998999E-3</v>
      </c>
      <c r="G41">
        <v>-8.7200000000002796E-3</v>
      </c>
      <c r="H41">
        <v>-4.5900000000003204E-3</v>
      </c>
      <c r="I41">
        <v>-3.9019999999999798E-2</v>
      </c>
      <c r="K41">
        <v>-6.1099999999996201E-3</v>
      </c>
      <c r="L41">
        <v>1.0199999999995801E-3</v>
      </c>
      <c r="M41">
        <v>0.34927999999999898</v>
      </c>
      <c r="O41">
        <v>6.4519999999999897E-2</v>
      </c>
      <c r="P41">
        <v>7.3930000000000703E-2</v>
      </c>
      <c r="Q41">
        <v>0.2059</v>
      </c>
    </row>
    <row r="42" spans="2:17" x14ac:dyDescent="0.2">
      <c r="C42">
        <v>6.0064900000000003</v>
      </c>
      <c r="D42">
        <v>5.98705</v>
      </c>
      <c r="E42">
        <v>6.1401199999999996</v>
      </c>
      <c r="G42">
        <v>5.9352</v>
      </c>
      <c r="H42">
        <v>5.9237599999999997</v>
      </c>
      <c r="I42">
        <v>6.0626499999999997</v>
      </c>
      <c r="K42">
        <v>6.0331200000000003</v>
      </c>
      <c r="L42">
        <v>6.0127699999999997</v>
      </c>
      <c r="M42">
        <v>6.1360599999999996</v>
      </c>
      <c r="O42">
        <v>6.0682999999999998</v>
      </c>
      <c r="P42">
        <v>6.0480099999999997</v>
      </c>
      <c r="Q42">
        <v>6.1438899999999999</v>
      </c>
    </row>
    <row r="43" spans="2:17" x14ac:dyDescent="0.2">
      <c r="C43">
        <v>6.0140900000000004</v>
      </c>
      <c r="D43">
        <v>5.9942399999999996</v>
      </c>
      <c r="E43">
        <v>6.1645399999999997</v>
      </c>
      <c r="G43">
        <v>5.96563</v>
      </c>
      <c r="H43">
        <v>5.9535200000000001</v>
      </c>
      <c r="I43">
        <v>6.0796000000000001</v>
      </c>
      <c r="K43">
        <v>6.0844699999999996</v>
      </c>
      <c r="L43">
        <v>6.0659400000000003</v>
      </c>
      <c r="M43">
        <v>6.3671199999999999</v>
      </c>
      <c r="O43">
        <v>6.1895499999999997</v>
      </c>
      <c r="P43">
        <v>6.18126</v>
      </c>
      <c r="Q43">
        <v>6.3318099999999999</v>
      </c>
    </row>
    <row r="44" spans="2:17" x14ac:dyDescent="0.2">
      <c r="B44" t="s">
        <v>5</v>
      </c>
      <c r="C44">
        <v>7.6000000000000503E-3</v>
      </c>
      <c r="D44">
        <v>7.1899999999995899E-3</v>
      </c>
      <c r="E44">
        <v>2.4420000000000101E-2</v>
      </c>
      <c r="G44">
        <v>3.0429999999999999E-2</v>
      </c>
      <c r="H44">
        <v>2.9760000000000501E-2</v>
      </c>
      <c r="I44">
        <v>1.6950000000000499E-2</v>
      </c>
      <c r="K44">
        <v>5.1349999999999299E-2</v>
      </c>
      <c r="L44">
        <v>5.3170000000000599E-2</v>
      </c>
      <c r="M44">
        <v>0.23105999999999999</v>
      </c>
      <c r="O44">
        <v>0.12125</v>
      </c>
      <c r="P44">
        <v>0.13325000000000001</v>
      </c>
      <c r="Q44">
        <v>0.18792</v>
      </c>
    </row>
    <row r="45" spans="2:17" x14ac:dyDescent="0.2">
      <c r="C45">
        <v>5.9491100000000001</v>
      </c>
      <c r="D45">
        <v>5.9317500000000001</v>
      </c>
      <c r="E45">
        <v>6.0315399999999997</v>
      </c>
      <c r="G45">
        <v>6.0592899999999998</v>
      </c>
      <c r="H45">
        <v>6.0370200000000001</v>
      </c>
      <c r="I45">
        <v>6.1430699999999998</v>
      </c>
      <c r="K45">
        <v>6.0385900000000001</v>
      </c>
      <c r="L45">
        <v>6.0082000000000004</v>
      </c>
      <c r="M45">
        <v>6.00359</v>
      </c>
      <c r="O45">
        <v>6.0471599999999999</v>
      </c>
      <c r="P45">
        <v>6.0301200000000001</v>
      </c>
      <c r="Q45">
        <v>6.1225699999999996</v>
      </c>
    </row>
    <row r="46" spans="2:17" x14ac:dyDescent="0.2">
      <c r="C46">
        <v>5.9596999999999998</v>
      </c>
      <c r="D46">
        <v>5.9415500000000003</v>
      </c>
      <c r="E46">
        <v>6.05464</v>
      </c>
      <c r="G46">
        <v>6.0960000000000001</v>
      </c>
      <c r="H46">
        <v>6.0772500000000003</v>
      </c>
      <c r="I46">
        <v>6.3523899999999998</v>
      </c>
      <c r="K46">
        <v>6.0608199999999997</v>
      </c>
      <c r="L46">
        <v>6.0329300000000003</v>
      </c>
      <c r="M46">
        <v>6.2029899999999998</v>
      </c>
      <c r="O46">
        <v>6.1815699999999998</v>
      </c>
      <c r="P46">
        <v>6.1815499999999997</v>
      </c>
      <c r="Q46">
        <v>6.4623699999999999</v>
      </c>
    </row>
    <row r="47" spans="2:17" x14ac:dyDescent="0.2">
      <c r="B47" t="s">
        <v>5</v>
      </c>
      <c r="C47">
        <v>1.05899999999997E-2</v>
      </c>
      <c r="D47">
        <v>9.8000000000002495E-3</v>
      </c>
      <c r="E47">
        <v>2.3100000000000301E-2</v>
      </c>
      <c r="G47">
        <v>3.6710000000000201E-2</v>
      </c>
      <c r="H47">
        <v>4.0230000000000203E-2</v>
      </c>
      <c r="I47">
        <v>0.20932000000000001</v>
      </c>
      <c r="K47">
        <v>2.22299999999995E-2</v>
      </c>
      <c r="L47">
        <v>2.4729999999999901E-2</v>
      </c>
      <c r="M47">
        <v>0.19939999999999999</v>
      </c>
      <c r="O47">
        <v>0.13441</v>
      </c>
      <c r="P47">
        <v>0.15143000000000001</v>
      </c>
      <c r="Q47">
        <v>0.33979999999999999</v>
      </c>
    </row>
    <row r="48" spans="2:17" x14ac:dyDescent="0.2">
      <c r="C48">
        <v>6.0345199999999997</v>
      </c>
      <c r="D48">
        <v>6.0127100000000002</v>
      </c>
      <c r="E48">
        <v>6.1472699999999998</v>
      </c>
      <c r="G48">
        <v>6.0559099999999999</v>
      </c>
      <c r="H48">
        <v>6.0282600000000004</v>
      </c>
      <c r="I48">
        <v>6.1022299999999996</v>
      </c>
      <c r="K48">
        <v>5.9981799999999996</v>
      </c>
      <c r="L48">
        <v>5.9853800000000001</v>
      </c>
      <c r="M48">
        <v>6.0887599999999997</v>
      </c>
      <c r="O48">
        <v>6.0191100000000004</v>
      </c>
      <c r="P48">
        <v>6.0026000000000002</v>
      </c>
      <c r="Q48">
        <v>6.0920199999999998</v>
      </c>
    </row>
    <row r="49" spans="2:17" x14ac:dyDescent="0.2">
      <c r="C49">
        <v>6.0377700000000001</v>
      </c>
      <c r="D49">
        <v>6.0129999999999999</v>
      </c>
      <c r="E49">
        <v>6.1182299999999996</v>
      </c>
      <c r="G49">
        <v>6.0774900000000001</v>
      </c>
      <c r="H49">
        <v>6.0485600000000002</v>
      </c>
      <c r="I49">
        <v>6.3395000000000001</v>
      </c>
      <c r="K49">
        <v>6.0576299999999996</v>
      </c>
      <c r="L49">
        <v>6.0494399999999997</v>
      </c>
      <c r="M49">
        <v>6.2245499999999998</v>
      </c>
      <c r="O49">
        <v>6.0412699999999999</v>
      </c>
      <c r="P49">
        <v>6.0282299999999998</v>
      </c>
      <c r="Q49">
        <v>6.1818400000000002</v>
      </c>
    </row>
    <row r="50" spans="2:17" x14ac:dyDescent="0.2">
      <c r="B50" t="s">
        <v>5</v>
      </c>
      <c r="C50">
        <v>3.2500000000004201E-3</v>
      </c>
      <c r="D50">
        <v>2.8999999999967902E-4</v>
      </c>
      <c r="E50">
        <v>-2.9040000000000201E-2</v>
      </c>
      <c r="G50">
        <v>2.15800000000002E-2</v>
      </c>
      <c r="H50">
        <v>2.0299999999999801E-2</v>
      </c>
      <c r="I50">
        <v>0.23727000000000101</v>
      </c>
      <c r="K50">
        <v>5.9450000000000003E-2</v>
      </c>
      <c r="L50">
        <v>6.4059999999999603E-2</v>
      </c>
      <c r="M50">
        <v>0.13578999999999999</v>
      </c>
      <c r="O50">
        <v>2.21599999999995E-2</v>
      </c>
      <c r="P50">
        <v>2.5629999999999601E-2</v>
      </c>
      <c r="Q50">
        <v>8.9820000000000497E-2</v>
      </c>
    </row>
    <row r="51" spans="2:17" x14ac:dyDescent="0.2">
      <c r="C51">
        <v>5.9354300000000002</v>
      </c>
      <c r="D51">
        <v>5.9130399999999996</v>
      </c>
      <c r="E51">
        <v>5.9509299999999996</v>
      </c>
      <c r="G51">
        <v>6.0719200000000004</v>
      </c>
      <c r="H51">
        <v>6.0486300000000002</v>
      </c>
      <c r="I51">
        <v>6.1093400000000004</v>
      </c>
      <c r="K51">
        <v>5.99613</v>
      </c>
      <c r="L51">
        <v>5.9892899999999996</v>
      </c>
      <c r="M51">
        <v>5.9923299999999999</v>
      </c>
      <c r="O51">
        <v>6.0057499999999999</v>
      </c>
      <c r="P51">
        <v>5.9832900000000002</v>
      </c>
      <c r="Q51">
        <v>6.1345200000000002</v>
      </c>
    </row>
    <row r="52" spans="2:17" x14ac:dyDescent="0.2">
      <c r="C52">
        <v>5.9188499999999999</v>
      </c>
      <c r="D52">
        <v>5.8988100000000001</v>
      </c>
      <c r="E52">
        <v>5.9458700000000002</v>
      </c>
      <c r="G52">
        <v>6.0725899999999999</v>
      </c>
      <c r="H52">
        <v>6.0457200000000002</v>
      </c>
      <c r="I52">
        <v>6.2120600000000001</v>
      </c>
      <c r="K52">
        <v>6.0141600000000004</v>
      </c>
      <c r="L52">
        <v>6.0068400000000004</v>
      </c>
      <c r="M52">
        <v>6.0328099999999996</v>
      </c>
      <c r="O52">
        <v>6.0332400000000002</v>
      </c>
      <c r="P52">
        <v>6.0253800000000002</v>
      </c>
      <c r="Q52">
        <v>6.3010700000000002</v>
      </c>
    </row>
    <row r="53" spans="2:17" x14ac:dyDescent="0.2">
      <c r="B53" t="s">
        <v>5</v>
      </c>
      <c r="C53">
        <v>-1.6580000000000299E-2</v>
      </c>
      <c r="D53">
        <v>-1.42299999999995E-2</v>
      </c>
      <c r="E53">
        <v>-5.0599999999994E-3</v>
      </c>
      <c r="G53">
        <v>6.69999999999504E-4</v>
      </c>
      <c r="H53">
        <v>-2.9099999999999699E-3</v>
      </c>
      <c r="I53">
        <v>0.10272000000000001</v>
      </c>
      <c r="K53">
        <v>1.80300000000004E-2</v>
      </c>
      <c r="L53">
        <v>1.755E-2</v>
      </c>
      <c r="M53">
        <v>4.04799999999996E-2</v>
      </c>
      <c r="O53">
        <v>2.7490000000000198E-2</v>
      </c>
      <c r="P53">
        <v>4.2090000000000002E-2</v>
      </c>
      <c r="Q53">
        <v>0.16655</v>
      </c>
    </row>
    <row r="54" spans="2:17" x14ac:dyDescent="0.2">
      <c r="C54">
        <v>5.9987399999999997</v>
      </c>
      <c r="D54">
        <v>5.9811199999999998</v>
      </c>
      <c r="E54">
        <v>6.0298100000000003</v>
      </c>
      <c r="G54">
        <v>6.0328400000000002</v>
      </c>
      <c r="H54">
        <v>6.0096999999999996</v>
      </c>
      <c r="I54">
        <v>6.0853999999999999</v>
      </c>
      <c r="K54">
        <v>6.0150699999999997</v>
      </c>
      <c r="L54">
        <v>5.9871299999999996</v>
      </c>
      <c r="M54">
        <v>6.0302600000000002</v>
      </c>
      <c r="O54">
        <v>6.0247000000000002</v>
      </c>
      <c r="P54">
        <v>6.0030299999999999</v>
      </c>
      <c r="Q54">
        <v>6.1489599999999998</v>
      </c>
    </row>
    <row r="55" spans="2:17" x14ac:dyDescent="0.2">
      <c r="C55">
        <v>6.0144200000000003</v>
      </c>
      <c r="D55">
        <v>5.9952399999999999</v>
      </c>
      <c r="E55">
        <v>6.0707500000000003</v>
      </c>
      <c r="G55">
        <v>6.0389999999999997</v>
      </c>
      <c r="H55">
        <v>6.0178900000000004</v>
      </c>
      <c r="I55">
        <v>6.1239400000000002</v>
      </c>
      <c r="K55">
        <v>6.1253599999999997</v>
      </c>
      <c r="L55">
        <v>6.1042300000000003</v>
      </c>
      <c r="M55">
        <v>6.2968999999999999</v>
      </c>
      <c r="O55">
        <v>6.2472599999999998</v>
      </c>
      <c r="P55">
        <v>6.22342</v>
      </c>
      <c r="Q55">
        <v>6.5618699999999999</v>
      </c>
    </row>
    <row r="56" spans="2:17" x14ac:dyDescent="0.2">
      <c r="B56" t="s">
        <v>5</v>
      </c>
      <c r="C56">
        <v>1.56800000000006E-2</v>
      </c>
      <c r="D56">
        <v>1.4120000000000099E-2</v>
      </c>
      <c r="E56">
        <v>4.0939999999999997E-2</v>
      </c>
      <c r="G56">
        <v>6.1599999999995001E-3</v>
      </c>
      <c r="H56">
        <v>8.1900000000008095E-3</v>
      </c>
      <c r="I56">
        <v>3.8540000000000199E-2</v>
      </c>
      <c r="K56">
        <v>0.11029</v>
      </c>
      <c r="L56">
        <v>0.11710000000000099</v>
      </c>
      <c r="M56">
        <v>0.26663999999999999</v>
      </c>
      <c r="O56">
        <v>0.22256000000000001</v>
      </c>
      <c r="P56">
        <v>0.22039</v>
      </c>
      <c r="Q56">
        <v>0.41291</v>
      </c>
    </row>
    <row r="57" spans="2:17" x14ac:dyDescent="0.2">
      <c r="C57">
        <v>5.9595000000000002</v>
      </c>
      <c r="D57">
        <v>5.9429699999999999</v>
      </c>
      <c r="E57">
        <v>6.0718300000000003</v>
      </c>
      <c r="G57">
        <v>5.9531900000000002</v>
      </c>
      <c r="H57">
        <v>5.9446300000000001</v>
      </c>
      <c r="I57">
        <v>5.9844999999999997</v>
      </c>
      <c r="K57">
        <v>6.0933200000000003</v>
      </c>
      <c r="L57">
        <v>6.0684300000000002</v>
      </c>
      <c r="M57">
        <v>6.1661799999999998</v>
      </c>
      <c r="O57">
        <v>5.9694000000000003</v>
      </c>
      <c r="P57">
        <v>5.9477599999999997</v>
      </c>
      <c r="Q57">
        <v>6.1113999999999997</v>
      </c>
    </row>
    <row r="58" spans="2:17" x14ac:dyDescent="0.2">
      <c r="C58">
        <v>5.96096</v>
      </c>
      <c r="D58">
        <v>5.9412500000000001</v>
      </c>
      <c r="E58">
        <v>6.0617999999999999</v>
      </c>
      <c r="G58">
        <v>5.9799199999999999</v>
      </c>
      <c r="H58">
        <v>5.9723199999999999</v>
      </c>
      <c r="I58">
        <v>5.9934500000000002</v>
      </c>
      <c r="K58">
        <v>6.2451699999999999</v>
      </c>
      <c r="L58">
        <v>6.22933</v>
      </c>
      <c r="M58">
        <v>6.6641700000000004</v>
      </c>
      <c r="O58">
        <v>6.0503900000000002</v>
      </c>
      <c r="P58">
        <v>6.0493800000000002</v>
      </c>
      <c r="Q58">
        <v>6.3401100000000001</v>
      </c>
    </row>
    <row r="59" spans="2:17" x14ac:dyDescent="0.2">
      <c r="B59" t="s">
        <v>5</v>
      </c>
      <c r="C59">
        <v>1.45999999999979E-3</v>
      </c>
      <c r="D59">
        <v>-1.71999999999972E-3</v>
      </c>
      <c r="E59">
        <v>-1.00300000000004E-2</v>
      </c>
      <c r="G59">
        <v>2.6729999999999698E-2</v>
      </c>
      <c r="H59">
        <v>2.7689999999999802E-2</v>
      </c>
      <c r="I59">
        <v>8.9500000000004593E-3</v>
      </c>
      <c r="K59">
        <v>0.15185000000000001</v>
      </c>
      <c r="L59">
        <v>0.16089999999999999</v>
      </c>
      <c r="M59">
        <v>0.49799000000000099</v>
      </c>
      <c r="O59">
        <v>8.0989999999999895E-2</v>
      </c>
      <c r="P59">
        <v>0.10162</v>
      </c>
      <c r="Q59">
        <v>0.22871</v>
      </c>
    </row>
    <row r="60" spans="2:17" x14ac:dyDescent="0.2">
      <c r="C60">
        <v>5.94801</v>
      </c>
      <c r="D60">
        <v>5.9281600000000001</v>
      </c>
      <c r="E60">
        <v>6.0592300000000003</v>
      </c>
      <c r="G60">
        <v>6.0007700000000002</v>
      </c>
      <c r="H60">
        <v>5.9856100000000003</v>
      </c>
      <c r="I60">
        <v>6.0296200000000004</v>
      </c>
      <c r="K60">
        <v>6.0106799999999998</v>
      </c>
      <c r="L60">
        <v>5.9981999999999998</v>
      </c>
      <c r="M60">
        <v>6.0651599999999997</v>
      </c>
      <c r="O60">
        <v>5.9988799999999998</v>
      </c>
      <c r="P60">
        <v>5.9818899999999999</v>
      </c>
      <c r="Q60">
        <v>6.0530999999999997</v>
      </c>
    </row>
    <row r="61" spans="2:17" x14ac:dyDescent="0.2">
      <c r="C61">
        <v>5.9298200000000003</v>
      </c>
      <c r="D61">
        <v>5.9088799999999999</v>
      </c>
      <c r="E61">
        <v>6.0565699999999998</v>
      </c>
      <c r="G61">
        <v>6.0431800000000004</v>
      </c>
      <c r="H61">
        <v>6.0297099999999997</v>
      </c>
      <c r="I61">
        <v>6.1513600000000004</v>
      </c>
      <c r="K61">
        <v>6.0523899999999999</v>
      </c>
      <c r="L61">
        <v>6.0427299999999997</v>
      </c>
      <c r="M61">
        <v>6.1243999999999996</v>
      </c>
      <c r="O61">
        <v>6.1358800000000002</v>
      </c>
      <c r="P61">
        <v>6.1246999999999998</v>
      </c>
      <c r="Q61">
        <v>6.3242900000000004</v>
      </c>
    </row>
    <row r="62" spans="2:17" x14ac:dyDescent="0.2">
      <c r="B62" t="s">
        <v>5</v>
      </c>
      <c r="C62">
        <v>-1.8189999999999699E-2</v>
      </c>
      <c r="D62">
        <v>-1.92800000000002E-2</v>
      </c>
      <c r="E62">
        <v>-2.6600000000005499E-3</v>
      </c>
      <c r="G62">
        <v>4.2410000000000302E-2</v>
      </c>
      <c r="H62">
        <v>4.4099999999999397E-2</v>
      </c>
      <c r="I62">
        <v>0.12174</v>
      </c>
      <c r="K62">
        <v>4.1710000000000101E-2</v>
      </c>
      <c r="L62">
        <v>4.453E-2</v>
      </c>
      <c r="M62">
        <v>5.9240000000000001E-2</v>
      </c>
      <c r="O62">
        <v>0.13700000000000001</v>
      </c>
      <c r="P62">
        <v>0.14280999999999999</v>
      </c>
      <c r="Q62">
        <v>0.27119000000000099</v>
      </c>
    </row>
    <row r="63" spans="2:17" x14ac:dyDescent="0.2">
      <c r="C63">
        <v>5.9596799999999996</v>
      </c>
      <c r="D63">
        <v>5.9451000000000001</v>
      </c>
      <c r="E63">
        <v>6.0278600000000004</v>
      </c>
      <c r="G63">
        <v>6.0674900000000003</v>
      </c>
      <c r="H63">
        <v>6.0573800000000002</v>
      </c>
      <c r="I63">
        <v>6.2215999999999996</v>
      </c>
      <c r="K63">
        <v>5.9567800000000002</v>
      </c>
      <c r="L63">
        <v>5.9292199999999999</v>
      </c>
      <c r="M63">
        <v>6.0252999999999997</v>
      </c>
      <c r="O63">
        <v>6.0277200000000004</v>
      </c>
      <c r="P63">
        <v>6.0159599999999998</v>
      </c>
      <c r="Q63">
        <v>6.1246099999999997</v>
      </c>
    </row>
    <row r="64" spans="2:17" x14ac:dyDescent="0.2">
      <c r="C64">
        <v>5.9632800000000001</v>
      </c>
      <c r="D64">
        <v>5.9523700000000002</v>
      </c>
      <c r="E64">
        <v>6.056</v>
      </c>
      <c r="G64">
        <v>6.1170600000000004</v>
      </c>
      <c r="H64">
        <v>6.1097900000000003</v>
      </c>
      <c r="I64">
        <v>6.2825899999999999</v>
      </c>
      <c r="K64">
        <v>6.1248300000000002</v>
      </c>
      <c r="L64">
        <v>6.1167199999999999</v>
      </c>
      <c r="M64">
        <v>6.4974600000000002</v>
      </c>
      <c r="O64">
        <v>6.2012099999999997</v>
      </c>
      <c r="P64">
        <v>6.1918300000000004</v>
      </c>
      <c r="Q64">
        <v>6.5716000000000001</v>
      </c>
    </row>
    <row r="65" spans="1:25" x14ac:dyDescent="0.2">
      <c r="B65" t="s">
        <v>5</v>
      </c>
      <c r="C65">
        <v>3.60000000000049E-3</v>
      </c>
      <c r="D65">
        <v>7.2700000000001097E-3</v>
      </c>
      <c r="E65">
        <v>2.8139999999999599E-2</v>
      </c>
      <c r="G65">
        <v>4.95700000000001E-2</v>
      </c>
      <c r="H65">
        <v>5.2410000000000102E-2</v>
      </c>
      <c r="I65">
        <v>6.0990000000000301E-2</v>
      </c>
      <c r="K65">
        <v>0.16805</v>
      </c>
      <c r="L65">
        <v>0.1875</v>
      </c>
      <c r="M65">
        <v>0.47216000000000102</v>
      </c>
      <c r="O65">
        <v>0.17348999999999901</v>
      </c>
      <c r="P65">
        <v>0.175870000000001</v>
      </c>
      <c r="Q65">
        <v>0.44699</v>
      </c>
    </row>
    <row r="66" spans="1:25" x14ac:dyDescent="0.2">
      <c r="C66">
        <v>6.0507900000000001</v>
      </c>
      <c r="D66">
        <v>6.0300099999999999</v>
      </c>
      <c r="E66">
        <v>6.1774899999999997</v>
      </c>
      <c r="G66">
        <v>6.09748</v>
      </c>
      <c r="H66">
        <v>6.0694600000000003</v>
      </c>
      <c r="I66">
        <v>6.1654</v>
      </c>
      <c r="K66">
        <v>6.0796700000000001</v>
      </c>
      <c r="L66">
        <v>6.0486500000000003</v>
      </c>
      <c r="M66">
        <v>6.1731699999999998</v>
      </c>
      <c r="O66">
        <v>5.9498199999999999</v>
      </c>
      <c r="P66">
        <v>5.9326600000000003</v>
      </c>
      <c r="Q66">
        <v>5.9795600000000002</v>
      </c>
    </row>
    <row r="67" spans="1:25" x14ac:dyDescent="0.2">
      <c r="C67">
        <v>6.0575799999999997</v>
      </c>
      <c r="D67">
        <v>6.03573</v>
      </c>
      <c r="E67">
        <v>6.1762199999999998</v>
      </c>
      <c r="G67">
        <v>6.1705300000000003</v>
      </c>
      <c r="H67">
        <v>6.1489500000000001</v>
      </c>
      <c r="I67">
        <v>6.4185600000000003</v>
      </c>
      <c r="K67">
        <v>6.1647800000000004</v>
      </c>
      <c r="L67">
        <v>6.14391</v>
      </c>
      <c r="M67">
        <v>6.2722899999999999</v>
      </c>
      <c r="O67">
        <v>5.9543799999999996</v>
      </c>
      <c r="P67">
        <v>5.9366000000000003</v>
      </c>
      <c r="Q67">
        <v>5.9812000000000003</v>
      </c>
    </row>
    <row r="68" spans="1:25" x14ac:dyDescent="0.2">
      <c r="B68" t="s">
        <v>5</v>
      </c>
      <c r="C68">
        <v>6.7899999999996297E-3</v>
      </c>
      <c r="D68">
        <v>5.7200000000001703E-3</v>
      </c>
      <c r="E68">
        <v>-1.2699999999998799E-3</v>
      </c>
      <c r="G68">
        <v>7.3050000000000295E-2</v>
      </c>
      <c r="H68">
        <v>7.9489999999999797E-2</v>
      </c>
      <c r="I68">
        <v>0.25316</v>
      </c>
      <c r="K68">
        <v>8.5110000000000199E-2</v>
      </c>
      <c r="L68">
        <v>9.5259999999999706E-2</v>
      </c>
      <c r="M68">
        <v>9.9120000000000097E-2</v>
      </c>
      <c r="O68">
        <v>4.5600000000005601E-3</v>
      </c>
      <c r="P68">
        <v>3.9400000000000502E-3</v>
      </c>
      <c r="Q68">
        <v>1.64000000000009E-3</v>
      </c>
    </row>
    <row r="69" spans="1:25" x14ac:dyDescent="0.2">
      <c r="B69" t="s">
        <v>6</v>
      </c>
      <c r="C69" t="s">
        <v>7</v>
      </c>
      <c r="D69" t="s">
        <v>7</v>
      </c>
      <c r="E69" t="s">
        <v>7</v>
      </c>
      <c r="F69" t="s">
        <v>6</v>
      </c>
      <c r="G69" t="s">
        <v>7</v>
      </c>
      <c r="H69" t="s">
        <v>7</v>
      </c>
      <c r="I69" t="s">
        <v>7</v>
      </c>
      <c r="J69" t="s">
        <v>6</v>
      </c>
      <c r="K69" t="s">
        <v>7</v>
      </c>
      <c r="L69" t="s">
        <v>7</v>
      </c>
      <c r="M69" t="s">
        <v>7</v>
      </c>
      <c r="N69" t="s">
        <v>6</v>
      </c>
      <c r="O69" t="s">
        <v>7</v>
      </c>
      <c r="P69" t="s">
        <v>7</v>
      </c>
      <c r="Q69" t="s">
        <v>7</v>
      </c>
    </row>
    <row r="70" spans="1:25" x14ac:dyDescent="0.2">
      <c r="B70">
        <v>25.5</v>
      </c>
      <c r="C70">
        <f>AVERAGE(C17,C14,C11,C20,C23,C26,C29,C32,C35,C38,C41,C44,C47,C50,C53,C56,C59,C62,C65,C68)</f>
        <v>1.7289499999999999E-3</v>
      </c>
      <c r="D70">
        <f t="shared" ref="D70:E70" si="0">AVERAGE(D17,D14,D11,D20,D23,D26,D29,D32,D35,D38,D41,D44,D47,D50,D53,D56,D59,D62,D65,D68)</f>
        <v>1.7476499999999387E-3</v>
      </c>
      <c r="E70">
        <f t="shared" si="0"/>
        <v>1.7403999999999926E-2</v>
      </c>
      <c r="F70">
        <v>25.5</v>
      </c>
      <c r="G70">
        <f>AVERAGE(G17,G14,G11,G20,G23,G26,G29,G32,G35,G38,G41,G44,G47,G50,G53,G56,G59,G62,G65,G68)</f>
        <v>2.4210950000000068E-2</v>
      </c>
      <c r="H70">
        <f t="shared" ref="H70:I70" si="1">AVERAGE(H17,H14,H11,H20,H23,H26,H29,H32,H35,H38,H41,H44,H47,H50,H53,H56,H59,H62,H65,H68)</f>
        <v>2.5636300000000046E-2</v>
      </c>
      <c r="I70">
        <f t="shared" si="1"/>
        <v>7.4272800000000208E-2</v>
      </c>
      <c r="J70">
        <v>25.5</v>
      </c>
      <c r="K70">
        <f>AVERAGE(K17,K14,K11,K20,K23,K26,K29,K32,K35,K38,K41,K44,K47,K50,K53,K56,K59,K62,K65,K68)</f>
        <v>5.9800399999999955E-2</v>
      </c>
      <c r="L70">
        <f t="shared" ref="L70:M70" si="2">AVERAGE(L17,L14,L11,L20,L23,L26,L29,L32,L35,L38,L41,L44,L47,L50,L53,L56,L59,L62,L65,L68)</f>
        <v>6.452590000000008E-2</v>
      </c>
      <c r="M70">
        <f t="shared" si="2"/>
        <v>0.19399340000000009</v>
      </c>
      <c r="N70">
        <v>25.5</v>
      </c>
      <c r="O70">
        <f>AVERAGE(O17,O14,O11,O20,O23,O26,O29,O32,O35,O38,O41,O44,O47,O50,O53,O56,O59,O62,O65,O68)</f>
        <v>9.1930349999999966E-2</v>
      </c>
      <c r="P70">
        <f t="shared" ref="P70:Q70" si="3">AVERAGE(P17,P14,P11,P20,P23,P26,P29,P32,P35,P38,P41,P44,P47,P50,P53,P56,P59,P62,P65,P68)</f>
        <v>9.8448100000000122E-2</v>
      </c>
      <c r="Q70">
        <f t="shared" si="3"/>
        <v>0.28219590000000006</v>
      </c>
    </row>
    <row r="71" spans="1:25" x14ac:dyDescent="0.2">
      <c r="A71" t="s">
        <v>33</v>
      </c>
      <c r="C71">
        <f>STDEV(C17,C14,C11,C20,C23,C26,C29,C32,C35,C38,C41,C44,C47,C50,C53,C56,C59,C62,C65,C68)/SQRT(COUNT(C17,C14,C11,C20,C23,C26,C29,C32,C35,C38,C41,C44,C47,C50,C53,C56,C59,C62,C65,C68))</f>
        <v>2.7067514414252829E-3</v>
      </c>
      <c r="D71">
        <f t="shared" ref="D71:E71" si="4">STDEV(D17,D14,D11,D20,D23,D26,D29,D32,D35,D38,D41,D44,D47,D50,D53,D56,D59,D62,D65,D68)/SQRT(COUNT(D17,D14,D11,D20,D23,D26,D29,D32,D35,D38,D41,D44,D47,D50,D53,D56,D59,D62,D65,D68))</f>
        <v>2.6924458146089427E-3</v>
      </c>
      <c r="E71">
        <f t="shared" si="4"/>
        <v>7.9054868420943124E-3</v>
      </c>
      <c r="G71">
        <f>STDEV(G17,G14,G11,G20,G23,G26,G29,G32,G35,G38,G41,G44,G47,G50,G53,G56,G59,G62,G65,G68)/SQRT(COUNT(G17,G14,G11,G20,G23,G26,G29,G32,G35,G38,G41,G44,G47,G50,G53,G56,G59,G62,G65,G68))</f>
        <v>6.0303424357140744E-3</v>
      </c>
      <c r="H71">
        <f t="shared" ref="H71:I71" si="5">STDEV(H17,H14,H11,H20,H23,H26,H29,H32,H35,H38,H41,H44,H47,H50,H53,H56,H59,H62,H65,H68)/SQRT(COUNT(H17,H14,H11,H20,H23,H26,H29,H32,H35,H38,H41,H44,H47,H50,H53,H56,H59,H62,H65,H68))</f>
        <v>6.2888823331754438E-3</v>
      </c>
      <c r="I71">
        <f t="shared" si="5"/>
        <v>1.967811782794603E-2</v>
      </c>
      <c r="K71">
        <f>STDEV(K17,K14,K11,K20,K23,K26,K29,K32,K35,K38,K41,K44,K47,K50,K53,K56,K59,K62,K65,K68)/SQRT(COUNT(K17,K14,K11,K20,K23,K26,K29,K32,K35,K38,K41,K44,K47,K50,K53,K56,K59,K62,K65,K68))</f>
        <v>1.2752533110059278E-2</v>
      </c>
      <c r="L71">
        <f t="shared" ref="L71:M71" si="6">STDEV(L17,L14,L11,L20,L23,L26,L29,L32,L35,L38,L41,L44,L47,L50,L53,L56,L59,L62,L65,L68)/SQRT(COUNT(L17,L14,L11,L20,L23,L26,L29,L32,L35,L38,L41,L44,L47,L50,L53,L56,L59,L62,L65,L68))</f>
        <v>1.3092834668526494E-2</v>
      </c>
      <c r="M71">
        <f t="shared" si="6"/>
        <v>3.0813116531028452E-2</v>
      </c>
      <c r="O71">
        <f>STDEV(O17,O14,O11,O20,O23,O26,O29,O32,O35,O38,O41,O44,O47,O50,O53,O56,O59,O62,O65,O68)/SQRT(COUNT(O17,O14,O11,O20,O23,O26,O29,O32,O35,O38,O41,O44,O47,O50,O53,O56,O59,O62,O65,O68))</f>
        <v>1.4091438927547975E-2</v>
      </c>
      <c r="P71">
        <f t="shared" ref="P71:Q71" si="7">STDEV(P17,P14,P11,P20,P23,P26,P29,P32,P35,P38,P41,P44,P47,P50,P53,P56,P59,P62,P65,P68)/SQRT(COUNT(P17,P14,P11,P20,P23,P26,P29,P32,P35,P38,P41,P44,P47,P50,P53,P56,P59,P62,P65,P68))</f>
        <v>1.4053753657952779E-2</v>
      </c>
      <c r="Q71">
        <f t="shared" si="7"/>
        <v>3.7055325218686611E-2</v>
      </c>
    </row>
    <row r="73" spans="1:25" x14ac:dyDescent="0.2">
      <c r="B73" t="s">
        <v>8</v>
      </c>
      <c r="C73">
        <f>C70/25.5/(10^-12)*(10^-20)</f>
        <v>6.7801960784313719E-13</v>
      </c>
      <c r="D73">
        <f>D70/25.5/(10^-12)*(10^-20)</f>
        <v>6.8535294117644662E-13</v>
      </c>
      <c r="E73">
        <f>E70/25.5/(10^-12)*(10^-20)</f>
        <v>6.8250980392156559E-12</v>
      </c>
      <c r="F73" t="s">
        <v>8</v>
      </c>
      <c r="G73">
        <f>G70/25.5/(10^-12)*(10^-20)</f>
        <v>9.4944901960784579E-12</v>
      </c>
      <c r="H73">
        <f>H70/25.5/(10^-12)*(10^-20)</f>
        <v>1.0053450980392175E-11</v>
      </c>
      <c r="I73">
        <f>I70/25.5/(10^-12)*(10^-20)</f>
        <v>2.9126588235294196E-11</v>
      </c>
      <c r="J73" t="s">
        <v>8</v>
      </c>
      <c r="K73">
        <f>K70/25.5/(10^-12)*(10^-20)</f>
        <v>2.3451137254901943E-11</v>
      </c>
      <c r="L73">
        <f>L70/25.5/(10^-12)*(10^-20)</f>
        <v>2.5304274509803953E-11</v>
      </c>
      <c r="M73">
        <f>M70/25.5/(10^-12)*(10^-20)</f>
        <v>7.607584313725494E-11</v>
      </c>
      <c r="N73" t="s">
        <v>8</v>
      </c>
      <c r="O73">
        <f>O70/25.5/(10^-12)*(10^-20)</f>
        <v>3.6051117647058809E-11</v>
      </c>
      <c r="P73">
        <f>P70/25.5/(10^-12)*(10^-20)</f>
        <v>3.8607098039215736E-11</v>
      </c>
      <c r="Q73">
        <f>Q70/25.5/(10^-12)*(10^-20)</f>
        <v>1.1066505882352943E-10</v>
      </c>
    </row>
    <row r="76" spans="1:25" x14ac:dyDescent="0.2">
      <c r="B76" t="s">
        <v>14</v>
      </c>
      <c r="F76" t="s">
        <v>24</v>
      </c>
      <c r="J76" t="s">
        <v>25</v>
      </c>
      <c r="N76" t="s">
        <v>26</v>
      </c>
      <c r="R76" t="s">
        <v>70</v>
      </c>
      <c r="V76" t="s">
        <v>71</v>
      </c>
    </row>
    <row r="77" spans="1:25" x14ac:dyDescent="0.2">
      <c r="C77" t="s">
        <v>2</v>
      </c>
      <c r="D77" t="s">
        <v>3</v>
      </c>
      <c r="E77" t="s">
        <v>4</v>
      </c>
    </row>
    <row r="78" spans="1:25" x14ac:dyDescent="0.2">
      <c r="C78">
        <v>5.9867239999999997</v>
      </c>
      <c r="D78">
        <v>5.9726530000000002</v>
      </c>
      <c r="E78">
        <v>6.0509919999999999</v>
      </c>
      <c r="G78">
        <v>6.0272819999999996</v>
      </c>
      <c r="H78">
        <v>6.0166089999999999</v>
      </c>
      <c r="I78">
        <v>6.1863700000000001</v>
      </c>
      <c r="K78">
        <v>6.0356009999999998</v>
      </c>
      <c r="L78">
        <v>6.0196360000000002</v>
      </c>
      <c r="M78">
        <v>6.1305719999999999</v>
      </c>
      <c r="O78">
        <v>5.9308180000000004</v>
      </c>
      <c r="P78">
        <v>5.9289649999999998</v>
      </c>
      <c r="Q78">
        <v>5.9306450000000002</v>
      </c>
      <c r="S78">
        <v>6.0430099999999998</v>
      </c>
      <c r="T78">
        <v>6.0199299999999996</v>
      </c>
      <c r="U78">
        <v>6.1236899999999999</v>
      </c>
      <c r="W78">
        <v>6.0693599999999996</v>
      </c>
      <c r="X78">
        <v>6.0352199999999998</v>
      </c>
      <c r="Y78">
        <v>6.1367799999999999</v>
      </c>
    </row>
    <row r="79" spans="1:25" x14ac:dyDescent="0.2">
      <c r="C79">
        <v>6.0883589999999996</v>
      </c>
      <c r="D79">
        <v>6.0904870000000004</v>
      </c>
      <c r="E79">
        <v>6.3342520000000002</v>
      </c>
      <c r="G79">
        <v>6.092867</v>
      </c>
      <c r="H79">
        <v>6.1051299999999999</v>
      </c>
      <c r="I79">
        <v>6.91038</v>
      </c>
      <c r="K79">
        <v>6.2623959999999999</v>
      </c>
      <c r="L79">
        <v>6.2731760000000003</v>
      </c>
      <c r="M79">
        <v>7.5253829999999997</v>
      </c>
      <c r="O79">
        <v>6.2975269999999997</v>
      </c>
      <c r="P79">
        <v>6.316986</v>
      </c>
      <c r="Q79">
        <v>6.7991229999999998</v>
      </c>
      <c r="S79">
        <v>6.2301799999999998</v>
      </c>
      <c r="T79">
        <v>6.2168799999999997</v>
      </c>
      <c r="U79">
        <v>7.0728</v>
      </c>
      <c r="W79">
        <v>6.4098800000000002</v>
      </c>
      <c r="X79">
        <v>6.3873100000000003</v>
      </c>
      <c r="Y79">
        <v>7.6149100000000001</v>
      </c>
    </row>
    <row r="80" spans="1:25" x14ac:dyDescent="0.2">
      <c r="B80" t="s">
        <v>5</v>
      </c>
      <c r="C80">
        <v>0.101635</v>
      </c>
      <c r="D80">
        <v>0.11783399999999999</v>
      </c>
      <c r="E80">
        <v>0.28326000000000001</v>
      </c>
      <c r="G80">
        <v>6.5585000000000407E-2</v>
      </c>
      <c r="H80">
        <v>8.85210000000001E-2</v>
      </c>
      <c r="I80">
        <v>0.72401000000000004</v>
      </c>
      <c r="K80">
        <v>0.226795</v>
      </c>
      <c r="L80">
        <v>0.25353999999999999</v>
      </c>
      <c r="M80">
        <v>1.394811</v>
      </c>
      <c r="O80">
        <v>0.36670899999999901</v>
      </c>
      <c r="P80">
        <v>0.388021</v>
      </c>
      <c r="Q80">
        <v>0.86847799999999997</v>
      </c>
      <c r="S80">
        <v>0.18717</v>
      </c>
      <c r="T80">
        <v>0.19694999999999999</v>
      </c>
      <c r="U80">
        <v>0.94911000000000001</v>
      </c>
      <c r="W80">
        <v>0.34052000000000099</v>
      </c>
      <c r="X80">
        <v>0.35209000000000001</v>
      </c>
      <c r="Y80">
        <v>1.4781299999999999</v>
      </c>
    </row>
    <row r="81" spans="2:25" x14ac:dyDescent="0.2">
      <c r="C81">
        <v>5.9814470000000002</v>
      </c>
      <c r="D81">
        <v>5.9692270000000001</v>
      </c>
      <c r="E81">
        <v>5.9628889999999997</v>
      </c>
      <c r="G81">
        <v>5.9526450000000004</v>
      </c>
      <c r="H81">
        <v>5.942863</v>
      </c>
      <c r="I81">
        <v>5.9651360000000002</v>
      </c>
      <c r="K81">
        <v>5.9449079999999999</v>
      </c>
      <c r="L81">
        <v>5.9393890000000003</v>
      </c>
      <c r="M81">
        <v>6.0839670000000003</v>
      </c>
      <c r="O81">
        <v>5.8718130000000004</v>
      </c>
      <c r="P81">
        <v>5.8682129999999999</v>
      </c>
      <c r="Q81">
        <v>5.9555709999999999</v>
      </c>
      <c r="S81">
        <v>5.95594</v>
      </c>
      <c r="T81">
        <v>5.9401700000000002</v>
      </c>
      <c r="U81">
        <v>5.9898899999999999</v>
      </c>
      <c r="W81">
        <v>6.0331099999999998</v>
      </c>
      <c r="X81">
        <v>6.0189000000000004</v>
      </c>
      <c r="Y81">
        <v>6.1157399999999997</v>
      </c>
    </row>
    <row r="82" spans="2:25" x14ac:dyDescent="0.2">
      <c r="C82">
        <v>6.0156150000000004</v>
      </c>
      <c r="D82">
        <v>6.0062119999999997</v>
      </c>
      <c r="E82">
        <v>6.0367499999999996</v>
      </c>
      <c r="G82">
        <v>6.1679219999999999</v>
      </c>
      <c r="H82">
        <v>6.1698449999999996</v>
      </c>
      <c r="I82">
        <v>6.4238410000000004</v>
      </c>
      <c r="K82">
        <v>6.3325570000000004</v>
      </c>
      <c r="L82">
        <v>6.3673950000000001</v>
      </c>
      <c r="M82">
        <v>7.5219300000000002</v>
      </c>
      <c r="O82">
        <v>5.9472300000000002</v>
      </c>
      <c r="P82">
        <v>5.9453189999999996</v>
      </c>
      <c r="Q82">
        <v>6.1626799999999999</v>
      </c>
      <c r="S82">
        <v>6.5515999999999996</v>
      </c>
      <c r="T82">
        <v>6.5695100000000002</v>
      </c>
      <c r="U82">
        <v>7.6042100000000001</v>
      </c>
      <c r="W82">
        <v>6.1439199999999996</v>
      </c>
      <c r="X82">
        <v>6.1241599999999998</v>
      </c>
      <c r="Y82">
        <v>6.2309299999999999</v>
      </c>
    </row>
    <row r="83" spans="2:25" x14ac:dyDescent="0.2">
      <c r="B83" t="s">
        <v>5</v>
      </c>
      <c r="C83">
        <v>3.4168000000000198E-2</v>
      </c>
      <c r="D83">
        <v>3.6984999999999602E-2</v>
      </c>
      <c r="E83">
        <v>7.3860999999999996E-2</v>
      </c>
      <c r="G83">
        <v>0.215276999999999</v>
      </c>
      <c r="H83">
        <v>0.22698199999999999</v>
      </c>
      <c r="I83">
        <v>0.45870499999999997</v>
      </c>
      <c r="K83">
        <v>0.38764900000000002</v>
      </c>
      <c r="L83">
        <v>0.428006</v>
      </c>
      <c r="M83">
        <v>1.4379630000000001</v>
      </c>
      <c r="O83">
        <v>7.5417000000000706E-2</v>
      </c>
      <c r="P83">
        <v>7.7105999999999703E-2</v>
      </c>
      <c r="Q83">
        <v>0.20710899999999999</v>
      </c>
      <c r="S83">
        <v>0.59565999999999997</v>
      </c>
      <c r="T83">
        <v>0.62934000000000001</v>
      </c>
      <c r="U83">
        <v>1.61432</v>
      </c>
      <c r="W83">
        <v>0.11081000000000001</v>
      </c>
      <c r="X83">
        <v>0.10525999999999899</v>
      </c>
      <c r="Y83">
        <v>0.11519</v>
      </c>
    </row>
    <row r="84" spans="2:25" x14ac:dyDescent="0.2">
      <c r="C84">
        <v>6.168113</v>
      </c>
      <c r="D84">
        <v>6.1459950000000001</v>
      </c>
      <c r="E84">
        <v>6.1639499999999998</v>
      </c>
      <c r="G84">
        <v>6.0313509999999999</v>
      </c>
      <c r="H84">
        <v>6.0188179999999996</v>
      </c>
      <c r="I84">
        <v>6.1153870000000001</v>
      </c>
      <c r="K84">
        <v>6.0145960000000001</v>
      </c>
      <c r="L84">
        <v>6.0001910000000001</v>
      </c>
      <c r="M84">
        <v>6.1413739999999999</v>
      </c>
      <c r="O84">
        <v>6.0633759999999999</v>
      </c>
      <c r="P84">
        <v>6.041957</v>
      </c>
      <c r="Q84">
        <v>6.1880280000000001</v>
      </c>
      <c r="S84">
        <v>5.9844900000000001</v>
      </c>
      <c r="T84">
        <v>5.9609800000000002</v>
      </c>
      <c r="U84">
        <v>6.0346700000000002</v>
      </c>
      <c r="W84">
        <v>6.07362</v>
      </c>
      <c r="X84">
        <v>6.0501500000000004</v>
      </c>
      <c r="Y84">
        <v>6.0987400000000003</v>
      </c>
    </row>
    <row r="85" spans="2:25" x14ac:dyDescent="0.2">
      <c r="C85">
        <v>6.3307349999999998</v>
      </c>
      <c r="D85">
        <v>6.3258229999999998</v>
      </c>
      <c r="E85">
        <v>6.6748469999999998</v>
      </c>
      <c r="G85">
        <v>6.2720359999999999</v>
      </c>
      <c r="H85">
        <v>6.2715769999999997</v>
      </c>
      <c r="I85">
        <v>6.5721629999999998</v>
      </c>
      <c r="K85">
        <v>6.1838290000000002</v>
      </c>
      <c r="L85">
        <v>6.1854709999999997</v>
      </c>
      <c r="M85">
        <v>7.1202509999999997</v>
      </c>
      <c r="O85">
        <v>6.0643390000000004</v>
      </c>
      <c r="P85">
        <v>6.0538860000000003</v>
      </c>
      <c r="Q85">
        <v>6.3075070000000002</v>
      </c>
      <c r="S85">
        <v>6.3073800000000002</v>
      </c>
      <c r="T85">
        <v>6.3078900000000004</v>
      </c>
      <c r="U85">
        <v>7.976</v>
      </c>
      <c r="W85">
        <v>6.6630799999999999</v>
      </c>
      <c r="X85">
        <v>6.7013699999999998</v>
      </c>
      <c r="Y85">
        <v>7.2702799999999996</v>
      </c>
    </row>
    <row r="86" spans="2:25" x14ac:dyDescent="0.2">
      <c r="B86" t="s">
        <v>5</v>
      </c>
      <c r="C86">
        <v>0.16262199999999999</v>
      </c>
      <c r="D86">
        <v>0.17982799999999999</v>
      </c>
      <c r="E86">
        <v>0.51089700000000005</v>
      </c>
      <c r="G86">
        <v>0.24068500000000001</v>
      </c>
      <c r="H86">
        <v>0.25275900000000001</v>
      </c>
      <c r="I86">
        <v>0.45677600000000002</v>
      </c>
      <c r="K86">
        <v>0.16923299999999999</v>
      </c>
      <c r="L86">
        <v>0.18528</v>
      </c>
      <c r="M86">
        <v>0.978877</v>
      </c>
      <c r="O86">
        <v>9.6300000000049102E-4</v>
      </c>
      <c r="P86">
        <v>1.19290000000003E-2</v>
      </c>
      <c r="Q86">
        <v>0.119479</v>
      </c>
      <c r="S86">
        <v>0.32289000000000001</v>
      </c>
      <c r="T86">
        <v>0.34691</v>
      </c>
      <c r="U86">
        <v>1.94133</v>
      </c>
      <c r="W86">
        <v>0.58945999999999998</v>
      </c>
      <c r="X86">
        <v>0.65121999999999902</v>
      </c>
      <c r="Y86">
        <v>1.17154</v>
      </c>
    </row>
    <row r="87" spans="2:25" x14ac:dyDescent="0.2">
      <c r="C87">
        <v>6.0020360000000004</v>
      </c>
      <c r="D87">
        <v>5.9887759999999997</v>
      </c>
      <c r="E87">
        <v>6.1462009999999996</v>
      </c>
      <c r="G87">
        <v>6.0058879999999997</v>
      </c>
      <c r="H87">
        <v>5.9962720000000003</v>
      </c>
      <c r="I87">
        <v>6.0008540000000004</v>
      </c>
      <c r="K87">
        <v>6.0329480000000002</v>
      </c>
      <c r="L87">
        <v>6.0195999999999996</v>
      </c>
      <c r="M87">
        <v>6.1029679999999997</v>
      </c>
      <c r="O87">
        <v>5.9433590000000001</v>
      </c>
      <c r="P87">
        <v>5.932118</v>
      </c>
      <c r="Q87">
        <v>6.0149809999999997</v>
      </c>
      <c r="S87">
        <v>5.9930500000000002</v>
      </c>
      <c r="T87">
        <v>5.9773899999999998</v>
      </c>
      <c r="U87">
        <v>6.0547000000000004</v>
      </c>
      <c r="W87">
        <v>5.9214500000000001</v>
      </c>
      <c r="X87">
        <v>5.9115500000000001</v>
      </c>
      <c r="Y87">
        <v>5.9539999999999997</v>
      </c>
    </row>
    <row r="88" spans="2:25" x14ac:dyDescent="0.2">
      <c r="C88">
        <v>6.0291449999999998</v>
      </c>
      <c r="D88">
        <v>6.0149020000000002</v>
      </c>
      <c r="E88">
        <v>6.3619479999999999</v>
      </c>
      <c r="G88">
        <v>6.3299310000000002</v>
      </c>
      <c r="H88">
        <v>6.331226</v>
      </c>
      <c r="I88">
        <v>6.8820579999999998</v>
      </c>
      <c r="K88">
        <v>6.1227879999999999</v>
      </c>
      <c r="L88">
        <v>6.105988</v>
      </c>
      <c r="M88">
        <v>6.2649379999999999</v>
      </c>
      <c r="O88">
        <v>6.0298790000000002</v>
      </c>
      <c r="P88">
        <v>6.0223680000000002</v>
      </c>
      <c r="Q88">
        <v>6.1446800000000001</v>
      </c>
      <c r="S88">
        <v>6.0488900000000001</v>
      </c>
      <c r="T88">
        <v>6.0347499999999998</v>
      </c>
      <c r="U88">
        <v>6.4010899999999999</v>
      </c>
      <c r="W88">
        <v>5.9938000000000002</v>
      </c>
      <c r="X88">
        <v>5.9900799999999998</v>
      </c>
      <c r="Y88">
        <v>6.0741300000000003</v>
      </c>
    </row>
    <row r="89" spans="2:25" x14ac:dyDescent="0.2">
      <c r="B89" t="s">
        <v>5</v>
      </c>
      <c r="C89">
        <v>2.7108999999999401E-2</v>
      </c>
      <c r="D89">
        <v>2.61260000000005E-2</v>
      </c>
      <c r="E89">
        <v>0.21574699999999999</v>
      </c>
      <c r="G89">
        <v>0.32404300000000102</v>
      </c>
      <c r="H89">
        <v>0.33495399999999997</v>
      </c>
      <c r="I89">
        <v>0.88120399999999899</v>
      </c>
      <c r="K89">
        <v>8.9839999999999698E-2</v>
      </c>
      <c r="L89">
        <v>8.6388000000000395E-2</v>
      </c>
      <c r="M89">
        <v>0.16197</v>
      </c>
      <c r="O89">
        <v>8.6520000000000194E-2</v>
      </c>
      <c r="P89">
        <v>9.0250000000000205E-2</v>
      </c>
      <c r="Q89">
        <v>0.12969900000000001</v>
      </c>
      <c r="S89">
        <v>5.5839999999999897E-2</v>
      </c>
      <c r="T89">
        <v>5.7360000000000098E-2</v>
      </c>
      <c r="U89">
        <v>0.34638999999999998</v>
      </c>
      <c r="W89">
        <v>7.2350000000000095E-2</v>
      </c>
      <c r="X89">
        <v>7.8529999999999794E-2</v>
      </c>
      <c r="Y89">
        <v>0.120130000000001</v>
      </c>
    </row>
    <row r="90" spans="2:25" x14ac:dyDescent="0.2">
      <c r="C90">
        <v>6.0726620000000002</v>
      </c>
      <c r="D90">
        <v>6.0594900000000003</v>
      </c>
      <c r="E90">
        <v>6.1802549999999998</v>
      </c>
      <c r="G90">
        <v>6.0872989999999998</v>
      </c>
      <c r="H90">
        <v>6.0779969999999999</v>
      </c>
      <c r="I90">
        <v>6.2379030000000002</v>
      </c>
      <c r="K90">
        <v>5.9931020000000004</v>
      </c>
      <c r="L90">
        <v>5.9738329999999999</v>
      </c>
      <c r="M90">
        <v>6.0772370000000002</v>
      </c>
      <c r="O90">
        <v>6.0169180000000004</v>
      </c>
      <c r="P90">
        <v>6.0069400000000002</v>
      </c>
      <c r="Q90">
        <v>6.074192</v>
      </c>
      <c r="S90">
        <v>5.92788</v>
      </c>
      <c r="T90">
        <v>5.91967</v>
      </c>
      <c r="U90">
        <v>5.9940699999999998</v>
      </c>
      <c r="W90">
        <v>5.9623999999999997</v>
      </c>
      <c r="X90">
        <v>5.9471600000000002</v>
      </c>
      <c r="Y90">
        <v>6.0760399999999999</v>
      </c>
    </row>
    <row r="91" spans="2:25" x14ac:dyDescent="0.2">
      <c r="C91">
        <v>6.3244350000000003</v>
      </c>
      <c r="D91">
        <v>6.3434460000000001</v>
      </c>
      <c r="E91">
        <v>6.9211159999999996</v>
      </c>
      <c r="G91">
        <v>6.117381</v>
      </c>
      <c r="H91">
        <v>6.1163930000000004</v>
      </c>
      <c r="I91">
        <v>6.5134650000000001</v>
      </c>
      <c r="K91">
        <v>6.1396540000000002</v>
      </c>
      <c r="L91">
        <v>6.121715</v>
      </c>
      <c r="M91">
        <v>6.4586899999999998</v>
      </c>
      <c r="O91">
        <v>6.4459010000000001</v>
      </c>
      <c r="P91">
        <v>6.4537969999999998</v>
      </c>
      <c r="Q91">
        <v>6.8809820000000004</v>
      </c>
      <c r="S91">
        <v>6.4397799999999998</v>
      </c>
      <c r="T91">
        <v>6.4426800000000002</v>
      </c>
      <c r="U91">
        <v>7.0476200000000002</v>
      </c>
      <c r="W91">
        <v>6.5970500000000003</v>
      </c>
      <c r="X91">
        <v>6.60914</v>
      </c>
      <c r="Y91">
        <v>7.5183600000000004</v>
      </c>
    </row>
    <row r="92" spans="2:25" x14ac:dyDescent="0.2">
      <c r="B92" t="s">
        <v>5</v>
      </c>
      <c r="C92">
        <v>0.25177300000000002</v>
      </c>
      <c r="D92">
        <v>0.28395599999999999</v>
      </c>
      <c r="E92">
        <v>0.74086099999999999</v>
      </c>
      <c r="G92">
        <v>3.0082000000000199E-2</v>
      </c>
      <c r="H92">
        <v>3.8396000000000499E-2</v>
      </c>
      <c r="I92">
        <v>0.27556199999999997</v>
      </c>
      <c r="K92">
        <v>0.14655199999999999</v>
      </c>
      <c r="L92">
        <v>0.14788200000000001</v>
      </c>
      <c r="M92">
        <v>0.38145299999999999</v>
      </c>
      <c r="O92">
        <v>0.428983</v>
      </c>
      <c r="P92">
        <v>0.446857</v>
      </c>
      <c r="Q92">
        <v>0.80679000000000001</v>
      </c>
      <c r="S92">
        <v>0.51190000000000002</v>
      </c>
      <c r="T92">
        <v>0.52300999999999997</v>
      </c>
      <c r="U92">
        <v>1.05355</v>
      </c>
      <c r="W92">
        <v>0.63465000000000105</v>
      </c>
      <c r="X92">
        <v>0.66198000000000001</v>
      </c>
      <c r="Y92">
        <v>1.44232</v>
      </c>
    </row>
    <row r="93" spans="2:25" x14ac:dyDescent="0.2">
      <c r="C93">
        <v>5.9883309999999996</v>
      </c>
      <c r="D93">
        <v>5.9752679999999998</v>
      </c>
      <c r="E93">
        <v>6.1376390000000001</v>
      </c>
      <c r="G93">
        <v>5.9504020000000004</v>
      </c>
      <c r="H93">
        <v>5.938053</v>
      </c>
      <c r="I93">
        <v>6.0000169999999997</v>
      </c>
      <c r="K93">
        <v>6.0155159999999999</v>
      </c>
      <c r="L93">
        <v>6.0058930000000004</v>
      </c>
      <c r="M93">
        <v>6.1562679999999999</v>
      </c>
      <c r="O93">
        <v>5.9296100000000003</v>
      </c>
      <c r="P93">
        <v>5.9224389999999998</v>
      </c>
      <c r="Q93">
        <v>6.0612250000000003</v>
      </c>
      <c r="S93">
        <v>6.1052499999999998</v>
      </c>
      <c r="T93">
        <v>6.0856000000000003</v>
      </c>
      <c r="U93">
        <v>6.3206899999999999</v>
      </c>
      <c r="W93">
        <v>6.0265199999999997</v>
      </c>
      <c r="X93">
        <v>6.0050499999999998</v>
      </c>
      <c r="Y93">
        <v>6.0697599999999996</v>
      </c>
    </row>
    <row r="94" spans="2:25" x14ac:dyDescent="0.2">
      <c r="C94">
        <v>6.1635169999999997</v>
      </c>
      <c r="D94">
        <v>6.1702209999999997</v>
      </c>
      <c r="E94">
        <v>6.5942860000000003</v>
      </c>
      <c r="G94">
        <v>6.1163540000000003</v>
      </c>
      <c r="H94">
        <v>6.1254629999999999</v>
      </c>
      <c r="I94">
        <v>7.0864599999999998</v>
      </c>
      <c r="K94">
        <v>6.0217099999999997</v>
      </c>
      <c r="L94">
        <v>6.0164530000000003</v>
      </c>
      <c r="M94">
        <v>6.193473</v>
      </c>
      <c r="O94">
        <v>5.9789789999999998</v>
      </c>
      <c r="P94">
        <v>5.9786299999999999</v>
      </c>
      <c r="Q94">
        <v>6.1138820000000003</v>
      </c>
      <c r="S94">
        <v>7.1065699999999996</v>
      </c>
      <c r="T94">
        <v>7.10771</v>
      </c>
      <c r="U94">
        <v>8.5788799999999998</v>
      </c>
      <c r="W94">
        <v>6.5149699999999999</v>
      </c>
      <c r="X94">
        <v>6.5853999999999999</v>
      </c>
      <c r="Y94">
        <v>7.4923400000000004</v>
      </c>
    </row>
    <row r="95" spans="2:25" x14ac:dyDescent="0.2">
      <c r="B95" t="s">
        <v>5</v>
      </c>
      <c r="C95">
        <v>0.17518600000000001</v>
      </c>
      <c r="D95">
        <v>0.19495299999999999</v>
      </c>
      <c r="E95">
        <v>0.45664700000000003</v>
      </c>
      <c r="G95">
        <v>0.16595199999999999</v>
      </c>
      <c r="H95">
        <v>0.18740999999999999</v>
      </c>
      <c r="I95">
        <v>1.086443</v>
      </c>
      <c r="K95">
        <v>6.1939999999998099E-3</v>
      </c>
      <c r="L95">
        <v>1.0559999999999899E-2</v>
      </c>
      <c r="M95">
        <v>3.7205000000000203E-2</v>
      </c>
      <c r="O95">
        <v>4.9368999999999601E-2</v>
      </c>
      <c r="P95">
        <v>5.6191000000000102E-2</v>
      </c>
      <c r="Q95">
        <v>5.2657000000000002E-2</v>
      </c>
      <c r="S95">
        <v>1.00132</v>
      </c>
      <c r="T95">
        <v>1.0221100000000001</v>
      </c>
      <c r="U95">
        <v>2.2581899999999999</v>
      </c>
      <c r="W95">
        <v>0.48845</v>
      </c>
      <c r="X95">
        <v>0.58035000000000003</v>
      </c>
      <c r="Y95">
        <v>1.42258</v>
      </c>
    </row>
    <row r="96" spans="2:25" x14ac:dyDescent="0.2">
      <c r="C96">
        <v>5.9985900000000001</v>
      </c>
      <c r="D96">
        <v>5.9818709999999999</v>
      </c>
      <c r="E96">
        <v>6.1614550000000001</v>
      </c>
      <c r="G96">
        <v>5.9956430000000003</v>
      </c>
      <c r="H96">
        <v>5.9880940000000002</v>
      </c>
      <c r="I96">
        <v>6.0598650000000003</v>
      </c>
      <c r="K96">
        <v>6.0461859999999996</v>
      </c>
      <c r="L96">
        <v>6.0405810000000004</v>
      </c>
      <c r="M96">
        <v>6.1355849999999998</v>
      </c>
      <c r="O96">
        <v>6.0934270000000001</v>
      </c>
      <c r="P96">
        <v>6.0719890000000003</v>
      </c>
      <c r="Q96">
        <v>6.3318260000000004</v>
      </c>
      <c r="S96">
        <v>6.0031499999999998</v>
      </c>
      <c r="T96">
        <v>5.9823700000000004</v>
      </c>
      <c r="U96">
        <v>6.1391600000000004</v>
      </c>
      <c r="W96">
        <v>6.0315799999999999</v>
      </c>
      <c r="X96">
        <v>6.02712</v>
      </c>
      <c r="Y96">
        <v>6.15848</v>
      </c>
    </row>
    <row r="97" spans="2:25" x14ac:dyDescent="0.2">
      <c r="C97">
        <v>6.1767760000000003</v>
      </c>
      <c r="D97">
        <v>6.1714130000000003</v>
      </c>
      <c r="E97">
        <v>6.5495669999999997</v>
      </c>
      <c r="G97">
        <v>6.0004030000000004</v>
      </c>
      <c r="H97">
        <v>5.9967480000000002</v>
      </c>
      <c r="I97">
        <v>6.2679159999999996</v>
      </c>
      <c r="K97">
        <v>6.5642740000000002</v>
      </c>
      <c r="L97">
        <v>6.5852940000000002</v>
      </c>
      <c r="M97">
        <v>7.5896749999999997</v>
      </c>
      <c r="O97">
        <v>6.6739280000000001</v>
      </c>
      <c r="P97">
        <v>6.6773759999999998</v>
      </c>
      <c r="Q97">
        <v>7.4864879999999996</v>
      </c>
      <c r="S97">
        <v>6.4659000000000004</v>
      </c>
      <c r="T97">
        <v>6.4596</v>
      </c>
      <c r="U97">
        <v>7.5214800000000004</v>
      </c>
      <c r="W97">
        <v>6.1415300000000004</v>
      </c>
      <c r="X97">
        <v>6.1556300000000004</v>
      </c>
      <c r="Y97">
        <v>6.5086599999999999</v>
      </c>
    </row>
    <row r="98" spans="2:25" x14ac:dyDescent="0.2">
      <c r="B98" t="s">
        <v>5</v>
      </c>
      <c r="C98">
        <v>0.17818600000000001</v>
      </c>
      <c r="D98">
        <v>0.18954199999999999</v>
      </c>
      <c r="E98">
        <v>0.38811200000000001</v>
      </c>
      <c r="G98">
        <v>4.7600000000001001E-3</v>
      </c>
      <c r="H98">
        <v>8.6539999999999395E-3</v>
      </c>
      <c r="I98">
        <v>0.20805099999999899</v>
      </c>
      <c r="K98">
        <v>0.51808800000000099</v>
      </c>
      <c r="L98">
        <v>0.544713</v>
      </c>
      <c r="M98">
        <v>1.4540900000000001</v>
      </c>
      <c r="O98">
        <v>0.58050100000000004</v>
      </c>
      <c r="P98">
        <v>0.60538699999999901</v>
      </c>
      <c r="Q98">
        <v>1.1546620000000001</v>
      </c>
      <c r="S98">
        <v>0.46274999999999999</v>
      </c>
      <c r="T98">
        <v>0.47722999999999999</v>
      </c>
      <c r="U98">
        <v>1.38232</v>
      </c>
      <c r="W98">
        <v>0.10995000000000001</v>
      </c>
      <c r="X98">
        <v>0.12851000000000001</v>
      </c>
      <c r="Y98">
        <v>0.35017999999999999</v>
      </c>
    </row>
    <row r="99" spans="2:25" x14ac:dyDescent="0.2">
      <c r="C99">
        <v>6.0681750000000001</v>
      </c>
      <c r="D99">
        <v>6.0453159999999997</v>
      </c>
      <c r="E99">
        <v>6.1775359999999999</v>
      </c>
      <c r="G99">
        <v>6.0249959999999998</v>
      </c>
      <c r="H99">
        <v>6.0068450000000002</v>
      </c>
      <c r="I99">
        <v>6.1605290000000004</v>
      </c>
      <c r="K99">
        <v>6.0835319999999999</v>
      </c>
      <c r="L99">
        <v>6.0681510000000003</v>
      </c>
      <c r="M99">
        <v>6.2663599999999997</v>
      </c>
      <c r="O99">
        <v>6.154992</v>
      </c>
      <c r="P99">
        <v>6.1310120000000001</v>
      </c>
      <c r="Q99">
        <v>6.2601389999999997</v>
      </c>
      <c r="S99">
        <v>5.8929</v>
      </c>
      <c r="T99">
        <v>5.8788299999999998</v>
      </c>
      <c r="U99">
        <v>5.9450200000000004</v>
      </c>
      <c r="W99">
        <v>6.0556700000000001</v>
      </c>
      <c r="X99">
        <v>6.0224399999999996</v>
      </c>
      <c r="Y99">
        <v>6.0889699999999998</v>
      </c>
    </row>
    <row r="100" spans="2:25" x14ac:dyDescent="0.2">
      <c r="C100">
        <v>6.1039909999999997</v>
      </c>
      <c r="D100">
        <v>6.1034680000000003</v>
      </c>
      <c r="E100">
        <v>6.6405989999999999</v>
      </c>
      <c r="G100">
        <v>6.2713809999999999</v>
      </c>
      <c r="H100">
        <v>6.2607160000000004</v>
      </c>
      <c r="I100">
        <v>6.9111859999999998</v>
      </c>
      <c r="K100">
        <v>6.4679390000000003</v>
      </c>
      <c r="L100">
        <v>6.4714359999999997</v>
      </c>
      <c r="M100">
        <v>6.9949399999999997</v>
      </c>
      <c r="O100">
        <v>6.396636</v>
      </c>
      <c r="P100">
        <v>6.4035130000000002</v>
      </c>
      <c r="Q100">
        <v>6.9115799999999998</v>
      </c>
      <c r="S100">
        <v>5.9720599999999999</v>
      </c>
      <c r="T100">
        <v>5.9710900000000002</v>
      </c>
      <c r="U100">
        <v>6.13401</v>
      </c>
      <c r="W100">
        <v>6.3356899999999996</v>
      </c>
      <c r="X100">
        <v>6.4002299999999996</v>
      </c>
      <c r="Y100">
        <v>8.1473700000000004</v>
      </c>
    </row>
    <row r="101" spans="2:25" x14ac:dyDescent="0.2">
      <c r="B101" t="s">
        <v>5</v>
      </c>
      <c r="C101">
        <v>3.5815999999999598E-2</v>
      </c>
      <c r="D101">
        <v>5.8152000000000599E-2</v>
      </c>
      <c r="E101">
        <v>0.463063</v>
      </c>
      <c r="G101">
        <v>0.24638499999999999</v>
      </c>
      <c r="H101">
        <v>0.25387100000000001</v>
      </c>
      <c r="I101">
        <v>0.75065699999999902</v>
      </c>
      <c r="K101">
        <v>0.384407</v>
      </c>
      <c r="L101">
        <v>0.40328499999999901</v>
      </c>
      <c r="M101">
        <v>0.72858000000000001</v>
      </c>
      <c r="O101">
        <v>0.241644</v>
      </c>
      <c r="P101">
        <v>0.27250099999999999</v>
      </c>
      <c r="Q101">
        <v>0.65144100000000005</v>
      </c>
      <c r="S101">
        <v>7.9159999999999897E-2</v>
      </c>
      <c r="T101">
        <v>9.2260000000000494E-2</v>
      </c>
      <c r="U101">
        <v>0.18898999999999999</v>
      </c>
      <c r="W101">
        <v>0.28001999999999899</v>
      </c>
      <c r="X101">
        <v>0.37779000000000001</v>
      </c>
      <c r="Y101">
        <v>2.0583999999999998</v>
      </c>
    </row>
    <row r="102" spans="2:25" x14ac:dyDescent="0.2">
      <c r="C102">
        <v>5.9175000000000004</v>
      </c>
      <c r="D102">
        <v>5.9081489999999999</v>
      </c>
      <c r="E102">
        <v>6.0555770000000004</v>
      </c>
      <c r="G102">
        <v>6.0634119999999996</v>
      </c>
      <c r="H102">
        <v>6.0497100000000001</v>
      </c>
      <c r="I102">
        <v>6.1530189999999996</v>
      </c>
      <c r="K102">
        <v>6.101629</v>
      </c>
      <c r="L102">
        <v>6.0902630000000002</v>
      </c>
      <c r="M102">
        <v>6.2311620000000003</v>
      </c>
      <c r="O102">
        <v>6.0648489999999997</v>
      </c>
      <c r="P102">
        <v>6.0488210000000002</v>
      </c>
      <c r="Q102">
        <v>6.2004460000000003</v>
      </c>
      <c r="S102">
        <v>5.9786400000000004</v>
      </c>
      <c r="T102">
        <v>5.9658300000000004</v>
      </c>
      <c r="U102">
        <v>6.0693000000000001</v>
      </c>
      <c r="W102">
        <v>6.0286900000000001</v>
      </c>
      <c r="X102">
        <v>6.0109399999999997</v>
      </c>
      <c r="Y102">
        <v>6.0641299999999996</v>
      </c>
    </row>
    <row r="103" spans="2:25" x14ac:dyDescent="0.2">
      <c r="C103">
        <v>6.0623060000000004</v>
      </c>
      <c r="D103">
        <v>6.061134</v>
      </c>
      <c r="E103">
        <v>6.2823010000000004</v>
      </c>
      <c r="G103">
        <v>6.0642880000000003</v>
      </c>
      <c r="H103">
        <v>6.0532490000000001</v>
      </c>
      <c r="I103">
        <v>6.3091419999999996</v>
      </c>
      <c r="K103">
        <v>6.1610500000000004</v>
      </c>
      <c r="L103">
        <v>6.1550200000000004</v>
      </c>
      <c r="M103">
        <v>6.4996340000000004</v>
      </c>
      <c r="O103">
        <v>6.512016</v>
      </c>
      <c r="P103">
        <v>6.4905109999999997</v>
      </c>
      <c r="Q103">
        <v>7.4417030000000004</v>
      </c>
      <c r="S103">
        <v>6.29779</v>
      </c>
      <c r="T103">
        <v>6.3399799999999997</v>
      </c>
      <c r="U103">
        <v>7.6710599999999998</v>
      </c>
      <c r="W103">
        <v>6.1162900000000002</v>
      </c>
      <c r="X103">
        <v>6.1160600000000001</v>
      </c>
      <c r="Y103">
        <v>6.4037699999999997</v>
      </c>
    </row>
    <row r="104" spans="2:25" x14ac:dyDescent="0.2">
      <c r="B104" t="s">
        <v>5</v>
      </c>
      <c r="C104">
        <v>0.14480599999999999</v>
      </c>
      <c r="D104">
        <v>0.15298500000000001</v>
      </c>
      <c r="E104">
        <v>0.22672400000000001</v>
      </c>
      <c r="G104">
        <v>8.7600000000076495E-4</v>
      </c>
      <c r="H104">
        <v>3.5389999999999601E-3</v>
      </c>
      <c r="I104">
        <v>0.15612300000000001</v>
      </c>
      <c r="K104">
        <v>5.9421000000000397E-2</v>
      </c>
      <c r="L104">
        <v>6.4757000000000203E-2</v>
      </c>
      <c r="M104">
        <v>0.26847199999999999</v>
      </c>
      <c r="O104">
        <v>0.44716699999999998</v>
      </c>
      <c r="P104">
        <v>0.44168999999999897</v>
      </c>
      <c r="Q104">
        <v>1.2412570000000001</v>
      </c>
      <c r="S104">
        <v>0.31914999999999999</v>
      </c>
      <c r="T104">
        <v>0.37414999999999898</v>
      </c>
      <c r="U104">
        <v>1.6017600000000001</v>
      </c>
      <c r="W104">
        <v>8.7600000000000094E-2</v>
      </c>
      <c r="X104">
        <v>0.10512000000000001</v>
      </c>
      <c r="Y104">
        <v>0.33964</v>
      </c>
    </row>
    <row r="105" spans="2:25" x14ac:dyDescent="0.2">
      <c r="C105">
        <v>5.9622440000000001</v>
      </c>
      <c r="D105">
        <v>5.9520780000000002</v>
      </c>
      <c r="E105">
        <v>6.0745620000000002</v>
      </c>
      <c r="G105">
        <v>5.9456870000000004</v>
      </c>
      <c r="H105">
        <v>5.9375689999999999</v>
      </c>
      <c r="I105">
        <v>6.1236459999999999</v>
      </c>
      <c r="K105">
        <v>6.0637379999999999</v>
      </c>
      <c r="L105">
        <v>6.0513709999999996</v>
      </c>
      <c r="M105">
        <v>6.1608549999999997</v>
      </c>
      <c r="O105">
        <v>6.0855389999999998</v>
      </c>
      <c r="P105">
        <v>6.0721699999999998</v>
      </c>
      <c r="Q105">
        <v>6.1833410000000004</v>
      </c>
      <c r="S105">
        <v>6.0174799999999999</v>
      </c>
      <c r="T105">
        <v>6.0073999999999996</v>
      </c>
      <c r="U105">
        <v>6.0125700000000002</v>
      </c>
      <c r="W105">
        <v>6.0309699999999999</v>
      </c>
      <c r="X105">
        <v>6.0180499999999997</v>
      </c>
      <c r="Y105">
        <v>6.0707500000000003</v>
      </c>
    </row>
    <row r="106" spans="2:25" x14ac:dyDescent="0.2">
      <c r="C106">
        <v>5.9880469999999999</v>
      </c>
      <c r="D106">
        <v>5.977678</v>
      </c>
      <c r="E106">
        <v>6.0923540000000003</v>
      </c>
      <c r="G106">
        <v>6.159179</v>
      </c>
      <c r="H106">
        <v>6.17232</v>
      </c>
      <c r="I106">
        <v>7.1222969999999997</v>
      </c>
      <c r="K106">
        <v>6.2121259999999996</v>
      </c>
      <c r="L106">
        <v>6.2137039999999999</v>
      </c>
      <c r="M106">
        <v>6.6248339999999999</v>
      </c>
      <c r="O106">
        <v>6.1545810000000003</v>
      </c>
      <c r="P106">
        <v>6.1450189999999996</v>
      </c>
      <c r="Q106">
        <v>6.3443360000000002</v>
      </c>
      <c r="S106">
        <v>6.6211900000000004</v>
      </c>
      <c r="T106">
        <v>6.6645700000000003</v>
      </c>
      <c r="U106">
        <v>7.8613999999999997</v>
      </c>
      <c r="W106">
        <v>6.4676200000000001</v>
      </c>
      <c r="X106">
        <v>6.4496000000000002</v>
      </c>
      <c r="Y106">
        <v>7.5069800000000004</v>
      </c>
    </row>
    <row r="107" spans="2:25" x14ac:dyDescent="0.2">
      <c r="B107" t="s">
        <v>5</v>
      </c>
      <c r="C107">
        <v>2.5802999999999798E-2</v>
      </c>
      <c r="D107">
        <v>2.55999999999998E-2</v>
      </c>
      <c r="E107">
        <v>1.7791999999999999E-2</v>
      </c>
      <c r="G107">
        <v>0.21349199999999999</v>
      </c>
      <c r="H107">
        <v>0.23475099999999999</v>
      </c>
      <c r="I107">
        <v>0.99865099999999996</v>
      </c>
      <c r="K107">
        <v>0.14838799999999999</v>
      </c>
      <c r="L107">
        <v>0.16233300000000001</v>
      </c>
      <c r="M107">
        <v>0.46397899999999997</v>
      </c>
      <c r="O107">
        <v>6.9042000000000506E-2</v>
      </c>
      <c r="P107">
        <v>7.2848999999999706E-2</v>
      </c>
      <c r="Q107">
        <v>0.160995</v>
      </c>
      <c r="S107">
        <v>0.60370999999999997</v>
      </c>
      <c r="T107">
        <v>0.65717000000000103</v>
      </c>
      <c r="U107">
        <v>1.84883</v>
      </c>
      <c r="W107">
        <v>0.43664999999999998</v>
      </c>
      <c r="X107">
        <v>0.43155000000000099</v>
      </c>
      <c r="Y107">
        <v>1.4362299999999999</v>
      </c>
    </row>
    <row r="108" spans="2:25" x14ac:dyDescent="0.2">
      <c r="C108">
        <v>6.0030000000000001</v>
      </c>
      <c r="D108">
        <v>5.9800500000000003</v>
      </c>
      <c r="E108">
        <v>6.0672199999999998</v>
      </c>
      <c r="G108">
        <v>6.0090599999999998</v>
      </c>
      <c r="H108">
        <v>5.98421</v>
      </c>
      <c r="I108">
        <v>6.0676399999999999</v>
      </c>
      <c r="K108">
        <v>5.9719300000000004</v>
      </c>
      <c r="L108">
        <v>5.9555300000000004</v>
      </c>
      <c r="M108">
        <v>6.02494</v>
      </c>
      <c r="O108">
        <v>6.0126799999999996</v>
      </c>
      <c r="P108">
        <v>5.98813</v>
      </c>
      <c r="Q108">
        <v>6.0972400000000002</v>
      </c>
      <c r="S108">
        <v>6.0582099999999999</v>
      </c>
      <c r="T108">
        <v>6.0396700000000001</v>
      </c>
      <c r="U108">
        <v>6.1615599999999997</v>
      </c>
      <c r="W108">
        <v>5.9213100000000001</v>
      </c>
      <c r="X108">
        <v>5.9034500000000003</v>
      </c>
      <c r="Y108">
        <v>6.0785299999999998</v>
      </c>
    </row>
    <row r="109" spans="2:25" x14ac:dyDescent="0.2">
      <c r="C109">
        <v>6.0561600000000002</v>
      </c>
      <c r="D109">
        <v>6.0370299999999997</v>
      </c>
      <c r="E109">
        <v>6.4528100000000004</v>
      </c>
      <c r="G109">
        <v>6.0342000000000002</v>
      </c>
      <c r="H109">
        <v>6.01234</v>
      </c>
      <c r="I109">
        <v>6.2864599999999999</v>
      </c>
      <c r="K109">
        <v>6.0460399999999996</v>
      </c>
      <c r="L109">
        <v>6.0260199999999999</v>
      </c>
      <c r="M109">
        <v>6.1155600000000003</v>
      </c>
      <c r="O109">
        <v>6.0203499999999996</v>
      </c>
      <c r="P109">
        <v>5.9995399999999997</v>
      </c>
      <c r="Q109">
        <v>6.0933299999999999</v>
      </c>
      <c r="S109">
        <v>6.05443</v>
      </c>
      <c r="T109">
        <v>6.0487700000000002</v>
      </c>
      <c r="U109">
        <v>6.3409700000000004</v>
      </c>
      <c r="W109">
        <v>6.10975</v>
      </c>
      <c r="X109">
        <v>6.0934999999999997</v>
      </c>
      <c r="Y109">
        <v>6.2371100000000004</v>
      </c>
    </row>
    <row r="110" spans="2:25" x14ac:dyDescent="0.2">
      <c r="B110" t="s">
        <v>5</v>
      </c>
      <c r="C110">
        <v>5.3160000000000103E-2</v>
      </c>
      <c r="D110">
        <v>5.6979999999999399E-2</v>
      </c>
      <c r="E110">
        <v>0.38559000000000099</v>
      </c>
      <c r="G110">
        <v>2.5140000000000402E-2</v>
      </c>
      <c r="H110">
        <v>2.8129999999999999E-2</v>
      </c>
      <c r="I110">
        <v>0.21881999999999999</v>
      </c>
      <c r="K110">
        <v>7.4109999999999204E-2</v>
      </c>
      <c r="L110">
        <v>7.04900000000004E-2</v>
      </c>
      <c r="M110">
        <v>9.0620000000000395E-2</v>
      </c>
      <c r="O110">
        <v>7.67000000000007E-3</v>
      </c>
      <c r="P110">
        <v>1.14099999999997E-2</v>
      </c>
      <c r="Q110">
        <v>-3.9100000000003004E-3</v>
      </c>
      <c r="S110">
        <v>-3.7799999999998898E-3</v>
      </c>
      <c r="T110">
        <v>9.1000000000001097E-3</v>
      </c>
      <c r="U110">
        <v>0.17941000000000101</v>
      </c>
      <c r="W110">
        <v>0.18844</v>
      </c>
      <c r="X110">
        <v>0.190049999999999</v>
      </c>
      <c r="Y110">
        <v>0.158580000000001</v>
      </c>
    </row>
    <row r="111" spans="2:25" x14ac:dyDescent="0.2">
      <c r="C111">
        <v>6.0066199999999998</v>
      </c>
      <c r="D111">
        <v>5.9825999999999997</v>
      </c>
      <c r="E111">
        <v>6.1901700000000002</v>
      </c>
      <c r="G111">
        <v>5.9394099999999996</v>
      </c>
      <c r="H111">
        <v>5.9208499999999997</v>
      </c>
      <c r="I111">
        <v>6.1209199999999999</v>
      </c>
      <c r="K111">
        <v>5.9351799999999999</v>
      </c>
      <c r="L111">
        <v>5.9150499999999999</v>
      </c>
      <c r="M111">
        <v>6.0257300000000003</v>
      </c>
      <c r="O111">
        <v>5.9912599999999996</v>
      </c>
      <c r="P111">
        <v>5.9834500000000004</v>
      </c>
      <c r="Q111">
        <v>6.1873199999999997</v>
      </c>
      <c r="S111">
        <v>5.9941300000000002</v>
      </c>
      <c r="T111">
        <v>5.9761600000000001</v>
      </c>
      <c r="U111">
        <v>6.04772</v>
      </c>
      <c r="W111">
        <v>6.0276899999999998</v>
      </c>
      <c r="X111">
        <v>6.0090700000000004</v>
      </c>
      <c r="Y111">
        <v>6.1013999999999999</v>
      </c>
    </row>
    <row r="112" spans="2:25" x14ac:dyDescent="0.2">
      <c r="C112">
        <v>6.0458100000000004</v>
      </c>
      <c r="D112">
        <v>6.02224</v>
      </c>
      <c r="E112">
        <v>6.3157100000000002</v>
      </c>
      <c r="G112">
        <v>6.2041700000000004</v>
      </c>
      <c r="H112">
        <v>6.20486</v>
      </c>
      <c r="I112">
        <v>7.3546500000000004</v>
      </c>
      <c r="K112">
        <v>6.2243300000000001</v>
      </c>
      <c r="L112">
        <v>6.21509</v>
      </c>
      <c r="M112">
        <v>6.8095800000000004</v>
      </c>
      <c r="O112">
        <v>6.2593500000000004</v>
      </c>
      <c r="P112">
        <v>6.2664099999999996</v>
      </c>
      <c r="Q112">
        <v>7.3355399999999999</v>
      </c>
      <c r="S112">
        <v>6.4685199999999998</v>
      </c>
      <c r="T112">
        <v>6.4991199999999996</v>
      </c>
      <c r="U112">
        <v>6.4969200000000003</v>
      </c>
      <c r="W112">
        <v>6.1421200000000002</v>
      </c>
      <c r="X112">
        <v>6.1344399999999997</v>
      </c>
      <c r="Y112">
        <v>6.30572</v>
      </c>
    </row>
    <row r="113" spans="2:25" x14ac:dyDescent="0.2">
      <c r="B113" t="s">
        <v>5</v>
      </c>
      <c r="C113">
        <v>3.9190000000000502E-2</v>
      </c>
      <c r="D113">
        <v>3.96400000000003E-2</v>
      </c>
      <c r="E113">
        <v>0.12554000000000001</v>
      </c>
      <c r="G113">
        <v>0.26476000000000099</v>
      </c>
      <c r="H113">
        <v>0.28400999999999998</v>
      </c>
      <c r="I113">
        <v>1.23373</v>
      </c>
      <c r="K113">
        <v>0.28915000000000002</v>
      </c>
      <c r="L113">
        <v>0.30003999999999997</v>
      </c>
      <c r="M113">
        <v>0.78385000000000005</v>
      </c>
      <c r="O113">
        <v>0.26808999999999999</v>
      </c>
      <c r="P113">
        <v>0.28295999999999899</v>
      </c>
      <c r="Q113">
        <v>1.14822</v>
      </c>
      <c r="S113">
        <v>0.47438999999999998</v>
      </c>
      <c r="T113">
        <v>0.52295999999999898</v>
      </c>
      <c r="U113">
        <v>0.44919999999999999</v>
      </c>
      <c r="W113">
        <v>0.11443</v>
      </c>
      <c r="X113">
        <v>0.12536999999999901</v>
      </c>
      <c r="Y113">
        <v>0.20432</v>
      </c>
    </row>
    <row r="114" spans="2:25" x14ac:dyDescent="0.2">
      <c r="C114">
        <v>5.9828400000000004</v>
      </c>
      <c r="D114">
        <v>5.9608800000000004</v>
      </c>
      <c r="E114">
        <v>6.0398300000000003</v>
      </c>
      <c r="G114">
        <v>5.9589499999999997</v>
      </c>
      <c r="H114">
        <v>5.9409000000000001</v>
      </c>
      <c r="I114">
        <v>5.9958499999999999</v>
      </c>
      <c r="K114">
        <v>6.0230300000000003</v>
      </c>
      <c r="L114">
        <v>5.9954799999999997</v>
      </c>
      <c r="M114">
        <v>6.0816100000000004</v>
      </c>
      <c r="O114">
        <v>5.9290099999999999</v>
      </c>
      <c r="P114">
        <v>5.9246100000000004</v>
      </c>
      <c r="Q114">
        <v>6.0574899999999996</v>
      </c>
      <c r="S114">
        <v>6.0110099999999997</v>
      </c>
      <c r="T114">
        <v>5.9802200000000001</v>
      </c>
      <c r="U114">
        <v>6.1350800000000003</v>
      </c>
      <c r="W114">
        <v>5.9312899999999997</v>
      </c>
      <c r="X114">
        <v>5.9154999999999998</v>
      </c>
      <c r="Y114">
        <v>5.9774700000000003</v>
      </c>
    </row>
    <row r="115" spans="2:25" x14ac:dyDescent="0.2">
      <c r="C115">
        <v>6.1390099999999999</v>
      </c>
      <c r="D115">
        <v>6.1397700000000004</v>
      </c>
      <c r="E115">
        <v>6.2880700000000003</v>
      </c>
      <c r="G115">
        <v>6.1511500000000003</v>
      </c>
      <c r="H115">
        <v>6.1537100000000002</v>
      </c>
      <c r="I115">
        <v>6.8163499999999999</v>
      </c>
      <c r="K115">
        <v>6.4266199999999998</v>
      </c>
      <c r="L115">
        <v>6.3988399999999999</v>
      </c>
      <c r="M115">
        <v>6.5589599999999999</v>
      </c>
      <c r="O115">
        <v>6.07294</v>
      </c>
      <c r="P115">
        <v>6.0774499999999998</v>
      </c>
      <c r="Q115">
        <v>6.2932800000000002</v>
      </c>
      <c r="S115">
        <v>6.3292799999999998</v>
      </c>
      <c r="T115">
        <v>6.3014599999999996</v>
      </c>
      <c r="U115">
        <v>7.0488</v>
      </c>
      <c r="W115">
        <v>6.1492899999999997</v>
      </c>
      <c r="X115">
        <v>6.2265800000000002</v>
      </c>
      <c r="Y115">
        <v>6.5076799999999997</v>
      </c>
    </row>
    <row r="116" spans="2:25" x14ac:dyDescent="0.2">
      <c r="B116" t="s">
        <v>5</v>
      </c>
      <c r="C116">
        <v>0.156169999999999</v>
      </c>
      <c r="D116">
        <v>0.17889000000000099</v>
      </c>
      <c r="E116">
        <v>0.24823999999999999</v>
      </c>
      <c r="G116">
        <v>0.19220000000000101</v>
      </c>
      <c r="H116">
        <v>0.21281</v>
      </c>
      <c r="I116">
        <v>0.82050000000000001</v>
      </c>
      <c r="K116">
        <v>0.40358999999999901</v>
      </c>
      <c r="L116">
        <v>0.40336</v>
      </c>
      <c r="M116">
        <v>0.477349999999999</v>
      </c>
      <c r="O116">
        <v>0.14393</v>
      </c>
      <c r="P116">
        <v>0.152839999999999</v>
      </c>
      <c r="Q116">
        <v>0.235790000000001</v>
      </c>
      <c r="S116">
        <v>0.31827</v>
      </c>
      <c r="T116">
        <v>0.32124000000000003</v>
      </c>
      <c r="U116">
        <v>0.91371999999999998</v>
      </c>
      <c r="W116">
        <v>0.218</v>
      </c>
      <c r="X116">
        <v>0.31108000000000002</v>
      </c>
      <c r="Y116">
        <v>0.53020999999999896</v>
      </c>
    </row>
    <row r="117" spans="2:25" x14ac:dyDescent="0.2">
      <c r="C117">
        <v>6.0681799999999999</v>
      </c>
      <c r="D117">
        <v>6.0479599999999998</v>
      </c>
      <c r="E117">
        <v>6.14581</v>
      </c>
      <c r="G117">
        <v>5.9200100000000004</v>
      </c>
      <c r="H117">
        <v>5.9061500000000002</v>
      </c>
      <c r="I117">
        <v>6.0064099999999998</v>
      </c>
      <c r="K117">
        <v>5.9976599999999998</v>
      </c>
      <c r="L117">
        <v>5.9708199999999998</v>
      </c>
      <c r="M117">
        <v>6.1577000000000002</v>
      </c>
      <c r="O117">
        <v>6.05593</v>
      </c>
      <c r="P117">
        <v>6.0379800000000001</v>
      </c>
      <c r="Q117">
        <v>6.2076200000000004</v>
      </c>
      <c r="S117">
        <v>6.0217099999999997</v>
      </c>
      <c r="T117">
        <v>5.9986699999999997</v>
      </c>
      <c r="U117">
        <v>6.1661599999999996</v>
      </c>
      <c r="W117">
        <v>6.03165</v>
      </c>
      <c r="X117">
        <v>5.9984400000000004</v>
      </c>
      <c r="Y117">
        <v>6.1683500000000002</v>
      </c>
    </row>
    <row r="118" spans="2:25" x14ac:dyDescent="0.2">
      <c r="C118">
        <v>6.1992099999999999</v>
      </c>
      <c r="D118">
        <v>6.1845600000000003</v>
      </c>
      <c r="E118">
        <v>6.8638500000000002</v>
      </c>
      <c r="G118">
        <v>5.9917499999999997</v>
      </c>
      <c r="H118">
        <v>5.9874999999999998</v>
      </c>
      <c r="I118">
        <v>6.9442000000000004</v>
      </c>
      <c r="K118">
        <v>6.2821699999999998</v>
      </c>
      <c r="L118">
        <v>6.2569600000000003</v>
      </c>
      <c r="M118">
        <v>7.1982999999999997</v>
      </c>
      <c r="O118">
        <v>6.4549899999999996</v>
      </c>
      <c r="P118">
        <v>6.4562499999999998</v>
      </c>
      <c r="Q118">
        <v>7.6852</v>
      </c>
      <c r="S118">
        <v>6.50474</v>
      </c>
      <c r="T118">
        <v>6.48041</v>
      </c>
      <c r="U118">
        <v>7.66845</v>
      </c>
      <c r="W118">
        <v>6.6580300000000001</v>
      </c>
      <c r="X118">
        <v>6.6519700000000004</v>
      </c>
      <c r="Y118">
        <v>8.7523099999999996</v>
      </c>
    </row>
    <row r="119" spans="2:25" x14ac:dyDescent="0.2">
      <c r="B119" t="s">
        <v>5</v>
      </c>
      <c r="C119">
        <v>0.13103000000000001</v>
      </c>
      <c r="D119">
        <v>0.1366</v>
      </c>
      <c r="E119">
        <v>0.71804000000000001</v>
      </c>
      <c r="G119">
        <v>7.1740000000000095E-2</v>
      </c>
      <c r="H119">
        <v>8.1349999999999603E-2</v>
      </c>
      <c r="I119">
        <v>0.93779000000000101</v>
      </c>
      <c r="K119">
        <v>0.28450999999999999</v>
      </c>
      <c r="L119">
        <v>0.286140000000001</v>
      </c>
      <c r="M119">
        <v>1.0406</v>
      </c>
      <c r="O119">
        <v>0.39906000000000003</v>
      </c>
      <c r="P119">
        <v>0.41826999999999998</v>
      </c>
      <c r="Q119">
        <v>1.4775799999999999</v>
      </c>
      <c r="S119">
        <v>0.48303000000000001</v>
      </c>
      <c r="T119">
        <v>0.48174</v>
      </c>
      <c r="U119">
        <v>1.5022899999999999</v>
      </c>
      <c r="W119">
        <v>0.62638000000000005</v>
      </c>
      <c r="X119">
        <v>0.65353000000000006</v>
      </c>
      <c r="Y119">
        <v>2.5839599999999998</v>
      </c>
    </row>
    <row r="120" spans="2:25" x14ac:dyDescent="0.2">
      <c r="C120">
        <v>5.9789000000000003</v>
      </c>
      <c r="D120">
        <v>5.9573400000000003</v>
      </c>
      <c r="E120">
        <v>6.0845799999999999</v>
      </c>
      <c r="G120">
        <v>5.9294700000000002</v>
      </c>
      <c r="H120">
        <v>5.9250999999999996</v>
      </c>
      <c r="I120">
        <v>5.9775400000000003</v>
      </c>
      <c r="K120">
        <v>5.9677499999999997</v>
      </c>
      <c r="L120">
        <v>5.9454799999999999</v>
      </c>
      <c r="M120">
        <v>6.1270699999999998</v>
      </c>
      <c r="O120">
        <v>6.0112699999999997</v>
      </c>
      <c r="P120">
        <v>5.9819399999999998</v>
      </c>
      <c r="Q120">
        <v>6.1053100000000002</v>
      </c>
      <c r="S120">
        <v>6.0009699999999997</v>
      </c>
      <c r="T120">
        <v>5.9743199999999996</v>
      </c>
      <c r="U120">
        <v>6.10534</v>
      </c>
      <c r="W120">
        <v>6.0686600000000004</v>
      </c>
      <c r="X120">
        <v>6.0483200000000004</v>
      </c>
      <c r="Y120">
        <v>6.11205</v>
      </c>
    </row>
    <row r="121" spans="2:25" x14ac:dyDescent="0.2">
      <c r="C121">
        <v>6.0629999999999997</v>
      </c>
      <c r="D121">
        <v>6.0477600000000002</v>
      </c>
      <c r="E121">
        <v>6.5158500000000004</v>
      </c>
      <c r="G121">
        <v>5.9533500000000004</v>
      </c>
      <c r="H121">
        <v>5.9554799999999997</v>
      </c>
      <c r="I121">
        <v>6.0773999999999999</v>
      </c>
      <c r="K121">
        <v>6.4800500000000003</v>
      </c>
      <c r="L121">
        <v>6.4584599999999996</v>
      </c>
      <c r="M121">
        <v>7.1706799999999999</v>
      </c>
      <c r="O121">
        <v>6.4615099999999996</v>
      </c>
      <c r="P121">
        <v>6.41737</v>
      </c>
      <c r="Q121">
        <v>6.5451199999999998</v>
      </c>
      <c r="S121">
        <v>6.4064399999999999</v>
      </c>
      <c r="T121">
        <v>6.4080000000000004</v>
      </c>
      <c r="U121">
        <v>7.18208</v>
      </c>
      <c r="W121">
        <v>6.7844699999999998</v>
      </c>
      <c r="X121">
        <v>6.8083</v>
      </c>
      <c r="Y121">
        <v>7.6494799999999996</v>
      </c>
    </row>
    <row r="122" spans="2:25" x14ac:dyDescent="0.2">
      <c r="B122" t="s">
        <v>5</v>
      </c>
      <c r="C122">
        <v>8.4099999999999397E-2</v>
      </c>
      <c r="D122">
        <v>9.0419999999999903E-2</v>
      </c>
      <c r="E122">
        <v>0.43126999999999999</v>
      </c>
      <c r="G122">
        <v>2.3880000000000099E-2</v>
      </c>
      <c r="H122">
        <v>3.0379999999999199E-2</v>
      </c>
      <c r="I122">
        <v>9.9859999999999602E-2</v>
      </c>
      <c r="K122">
        <v>0.51230000000000098</v>
      </c>
      <c r="L122">
        <v>0.51297999999999999</v>
      </c>
      <c r="M122">
        <v>1.0436099999999999</v>
      </c>
      <c r="O122">
        <v>0.45023999999999997</v>
      </c>
      <c r="P122">
        <v>0.43542999999999998</v>
      </c>
      <c r="Q122">
        <v>0.43980999999999998</v>
      </c>
      <c r="S122">
        <v>0.40547</v>
      </c>
      <c r="T122">
        <v>0.43368000000000101</v>
      </c>
      <c r="U122">
        <v>1.07674</v>
      </c>
      <c r="W122">
        <v>0.71580999999999895</v>
      </c>
      <c r="X122">
        <v>0.75997999999999999</v>
      </c>
      <c r="Y122">
        <v>1.5374300000000001</v>
      </c>
    </row>
    <row r="123" spans="2:25" x14ac:dyDescent="0.2">
      <c r="C123">
        <v>6.0498799999999999</v>
      </c>
      <c r="D123">
        <v>6.0214800000000004</v>
      </c>
      <c r="E123">
        <v>6.20221</v>
      </c>
      <c r="G123">
        <v>6.0262099999999998</v>
      </c>
      <c r="H123">
        <v>6.0108699999999997</v>
      </c>
      <c r="I123">
        <v>6.2472500000000002</v>
      </c>
      <c r="K123">
        <v>5.9193699999999998</v>
      </c>
      <c r="L123">
        <v>5.9089900000000002</v>
      </c>
      <c r="M123">
        <v>5.9261400000000002</v>
      </c>
      <c r="O123">
        <v>6.0011000000000001</v>
      </c>
      <c r="P123">
        <v>5.9792899999999998</v>
      </c>
      <c r="Q123">
        <v>6.1269499999999999</v>
      </c>
      <c r="S123">
        <v>6.0381099999999996</v>
      </c>
      <c r="T123">
        <v>6.0223599999999999</v>
      </c>
      <c r="U123">
        <v>6.1011300000000004</v>
      </c>
      <c r="W123">
        <v>6.0782999999999996</v>
      </c>
      <c r="X123">
        <v>6.0584699999999998</v>
      </c>
      <c r="Y123">
        <v>6.2349100000000002</v>
      </c>
    </row>
    <row r="124" spans="2:25" x14ac:dyDescent="0.2">
      <c r="C124">
        <v>6.2437100000000001</v>
      </c>
      <c r="D124">
        <v>6.2000099999999998</v>
      </c>
      <c r="E124">
        <v>6.6541499999999996</v>
      </c>
      <c r="G124">
        <v>6.32165</v>
      </c>
      <c r="H124">
        <v>6.3124599999999997</v>
      </c>
      <c r="I124">
        <v>7.2828499999999998</v>
      </c>
      <c r="K124">
        <v>6.2427700000000002</v>
      </c>
      <c r="L124">
        <v>6.2675099999999997</v>
      </c>
      <c r="M124">
        <v>6.5152799999999997</v>
      </c>
      <c r="O124">
        <v>6.5465499999999999</v>
      </c>
      <c r="P124">
        <v>6.5692700000000004</v>
      </c>
      <c r="Q124">
        <v>6.9918399999999998</v>
      </c>
      <c r="S124">
        <v>6.5078699999999996</v>
      </c>
      <c r="T124">
        <v>6.5285900000000003</v>
      </c>
      <c r="U124">
        <v>7.3908100000000001</v>
      </c>
      <c r="W124">
        <v>6.7025199999999998</v>
      </c>
      <c r="X124">
        <v>6.7416200000000002</v>
      </c>
      <c r="Y124">
        <v>7.2530799999999997</v>
      </c>
    </row>
    <row r="125" spans="2:25" x14ac:dyDescent="0.2">
      <c r="B125" t="s">
        <v>5</v>
      </c>
      <c r="C125">
        <v>0.19383</v>
      </c>
      <c r="D125">
        <v>0.178529999999999</v>
      </c>
      <c r="E125">
        <v>0.45194000000000001</v>
      </c>
      <c r="G125">
        <v>0.29543999999999998</v>
      </c>
      <c r="H125">
        <v>0.30159000000000002</v>
      </c>
      <c r="I125">
        <v>1.0356000000000001</v>
      </c>
      <c r="K125">
        <v>0.32340000000000002</v>
      </c>
      <c r="L125">
        <v>0.35852000000000001</v>
      </c>
      <c r="M125">
        <v>0.58914</v>
      </c>
      <c r="O125">
        <v>0.54544999999999999</v>
      </c>
      <c r="P125">
        <v>0.58998000000000095</v>
      </c>
      <c r="Q125">
        <v>0.86489000000000005</v>
      </c>
      <c r="S125">
        <v>0.46976000000000101</v>
      </c>
      <c r="T125">
        <v>0.50622999999999996</v>
      </c>
      <c r="U125">
        <v>1.2896799999999999</v>
      </c>
      <c r="W125">
        <v>0.62422</v>
      </c>
      <c r="X125">
        <v>0.68315000000000003</v>
      </c>
      <c r="Y125">
        <v>1.01817</v>
      </c>
    </row>
    <row r="126" spans="2:25" x14ac:dyDescent="0.2">
      <c r="C126">
        <v>6.0364000000000004</v>
      </c>
      <c r="D126">
        <v>6.0211600000000001</v>
      </c>
      <c r="E126">
        <v>6.21258</v>
      </c>
      <c r="G126">
        <v>5.9646800000000004</v>
      </c>
      <c r="H126">
        <v>5.9544100000000002</v>
      </c>
      <c r="I126">
        <v>6.0808099999999996</v>
      </c>
      <c r="K126">
        <v>6.0348699999999997</v>
      </c>
      <c r="L126">
        <v>6.01187</v>
      </c>
      <c r="M126">
        <v>6.1501000000000001</v>
      </c>
      <c r="O126">
        <v>6.06027</v>
      </c>
      <c r="P126">
        <v>6.0394500000000004</v>
      </c>
      <c r="Q126">
        <v>6.1547200000000002</v>
      </c>
      <c r="S126">
        <v>6.0770799999999996</v>
      </c>
      <c r="T126">
        <v>6.0545099999999996</v>
      </c>
      <c r="U126">
        <v>6.1747500000000004</v>
      </c>
      <c r="W126">
        <v>6.0326000000000004</v>
      </c>
      <c r="X126">
        <v>6.0308400000000004</v>
      </c>
      <c r="Y126">
        <v>6.1502800000000004</v>
      </c>
    </row>
    <row r="127" spans="2:25" x14ac:dyDescent="0.2">
      <c r="C127">
        <v>6.1226900000000004</v>
      </c>
      <c r="D127">
        <v>6.1261400000000004</v>
      </c>
      <c r="E127">
        <v>6.5043499999999996</v>
      </c>
      <c r="G127">
        <v>5.9797700000000003</v>
      </c>
      <c r="H127">
        <v>5.9706900000000003</v>
      </c>
      <c r="I127">
        <v>6.1144499999999997</v>
      </c>
      <c r="K127">
        <v>6.0597000000000003</v>
      </c>
      <c r="L127">
        <v>6.0492600000000003</v>
      </c>
      <c r="M127">
        <v>6.5172100000000004</v>
      </c>
      <c r="O127">
        <v>6.0597700000000003</v>
      </c>
      <c r="P127">
        <v>6.0460500000000001</v>
      </c>
      <c r="Q127">
        <v>6.1454800000000001</v>
      </c>
      <c r="S127">
        <v>6.5717699999999999</v>
      </c>
      <c r="T127">
        <v>6.6102400000000001</v>
      </c>
      <c r="U127">
        <v>8.0130800000000004</v>
      </c>
      <c r="W127">
        <v>6.1119700000000003</v>
      </c>
      <c r="X127">
        <v>6.1215400000000004</v>
      </c>
      <c r="Y127">
        <v>6.3889899999999997</v>
      </c>
    </row>
    <row r="128" spans="2:25" x14ac:dyDescent="0.2">
      <c r="B128" t="s">
        <v>5</v>
      </c>
      <c r="C128">
        <v>8.6290000000000006E-2</v>
      </c>
      <c r="D128">
        <v>0.10498</v>
      </c>
      <c r="E128">
        <v>0.29176999999999997</v>
      </c>
      <c r="G128">
        <v>1.50900000000007E-2</v>
      </c>
      <c r="H128">
        <v>1.62800000000001E-2</v>
      </c>
      <c r="I128">
        <v>3.36400000000001E-2</v>
      </c>
      <c r="K128">
        <v>2.4830000000000602E-2</v>
      </c>
      <c r="L128">
        <v>3.7390000000000298E-2</v>
      </c>
      <c r="M128">
        <v>0.36710999999999999</v>
      </c>
      <c r="O128">
        <v>-4.99999999999723E-4</v>
      </c>
      <c r="P128">
        <v>6.5999999999997198E-3</v>
      </c>
      <c r="Q128">
        <v>-9.2400000000001405E-3</v>
      </c>
      <c r="S128">
        <v>0.49469000000000002</v>
      </c>
      <c r="T128">
        <v>0.55573000000000095</v>
      </c>
      <c r="U128">
        <v>1.83833</v>
      </c>
      <c r="W128">
        <v>7.9369999999999899E-2</v>
      </c>
      <c r="X128">
        <v>9.0700000000000003E-2</v>
      </c>
      <c r="Y128">
        <v>0.23870999999999901</v>
      </c>
    </row>
    <row r="129" spans="1:25" x14ac:dyDescent="0.2">
      <c r="C129">
        <v>6.0333300000000003</v>
      </c>
      <c r="D129">
        <v>6.01119</v>
      </c>
      <c r="E129">
        <v>6.2011500000000002</v>
      </c>
      <c r="G129">
        <v>5.9702400000000004</v>
      </c>
      <c r="H129">
        <v>5.95092</v>
      </c>
      <c r="I129">
        <v>6.0831</v>
      </c>
      <c r="K129">
        <v>5.9740500000000001</v>
      </c>
      <c r="L129">
        <v>5.9627800000000004</v>
      </c>
      <c r="M129">
        <v>6.1039599999999998</v>
      </c>
      <c r="O129">
        <v>5.9178800000000003</v>
      </c>
      <c r="P129">
        <v>5.90489</v>
      </c>
      <c r="Q129">
        <v>6.05809</v>
      </c>
      <c r="S129">
        <v>6.0534999999999997</v>
      </c>
      <c r="T129">
        <v>6.0337699999999996</v>
      </c>
      <c r="U129">
        <v>6.2076399999999996</v>
      </c>
      <c r="W129">
        <v>5.9794400000000003</v>
      </c>
      <c r="X129">
        <v>5.9530099999999999</v>
      </c>
      <c r="Y129">
        <v>6.0946600000000002</v>
      </c>
    </row>
    <row r="130" spans="1:25" x14ac:dyDescent="0.2">
      <c r="C130">
        <v>6.2494800000000001</v>
      </c>
      <c r="D130">
        <v>6.2394499999999997</v>
      </c>
      <c r="E130">
        <v>6.6999300000000002</v>
      </c>
      <c r="G130">
        <v>6.0429300000000001</v>
      </c>
      <c r="H130">
        <v>6.0316400000000003</v>
      </c>
      <c r="I130">
        <v>6.2457399999999996</v>
      </c>
      <c r="K130">
        <v>6.1689699999999998</v>
      </c>
      <c r="L130">
        <v>6.1587500000000004</v>
      </c>
      <c r="M130">
        <v>6.9314200000000001</v>
      </c>
      <c r="O130">
        <v>6.3120900000000004</v>
      </c>
      <c r="P130">
        <v>6.3152299999999997</v>
      </c>
      <c r="Q130">
        <v>6.9364499999999998</v>
      </c>
      <c r="S130">
        <v>6.0273300000000001</v>
      </c>
      <c r="T130">
        <v>6.0131500000000004</v>
      </c>
      <c r="U130">
        <v>6.4420200000000003</v>
      </c>
      <c r="W130">
        <v>6.1335899999999999</v>
      </c>
      <c r="X130">
        <v>6.1110699999999998</v>
      </c>
      <c r="Y130">
        <v>6.3605200000000002</v>
      </c>
    </row>
    <row r="131" spans="1:25" x14ac:dyDescent="0.2">
      <c r="B131" t="s">
        <v>5</v>
      </c>
      <c r="C131">
        <v>0.21615000000000001</v>
      </c>
      <c r="D131">
        <v>0.22825999999999999</v>
      </c>
      <c r="E131">
        <v>0.49878</v>
      </c>
      <c r="G131">
        <v>7.2689999999999699E-2</v>
      </c>
      <c r="H131">
        <v>8.0720000000000305E-2</v>
      </c>
      <c r="I131">
        <v>0.16264000000000001</v>
      </c>
      <c r="K131">
        <v>0.19492000000000001</v>
      </c>
      <c r="L131">
        <v>0.19597000000000001</v>
      </c>
      <c r="M131">
        <v>0.82745999999999997</v>
      </c>
      <c r="O131">
        <v>0.39420999999999901</v>
      </c>
      <c r="P131">
        <v>0.41033999999999998</v>
      </c>
      <c r="Q131">
        <v>0.87836000000000003</v>
      </c>
      <c r="S131">
        <v>-2.61699999999996E-2</v>
      </c>
      <c r="T131">
        <v>-2.0619999999999201E-2</v>
      </c>
      <c r="U131">
        <v>0.234380000000001</v>
      </c>
      <c r="W131">
        <v>0.15415000000000001</v>
      </c>
      <c r="X131">
        <v>0.15806000000000001</v>
      </c>
      <c r="Y131">
        <v>0.26585999999999999</v>
      </c>
    </row>
    <row r="132" spans="1:25" x14ac:dyDescent="0.2">
      <c r="C132">
        <v>6.0162000000000004</v>
      </c>
      <c r="D132">
        <v>5.9872899999999998</v>
      </c>
      <c r="E132">
        <v>6.0996499999999996</v>
      </c>
      <c r="G132">
        <v>5.8955299999999999</v>
      </c>
      <c r="H132">
        <v>5.8826599999999996</v>
      </c>
      <c r="I132">
        <v>5.9843900000000003</v>
      </c>
      <c r="K132">
        <v>5.9764999999999997</v>
      </c>
      <c r="L132">
        <v>5.9621700000000004</v>
      </c>
      <c r="M132">
        <v>6.0658599999999998</v>
      </c>
      <c r="O132">
        <v>5.9932299999999996</v>
      </c>
      <c r="P132">
        <v>5.9746300000000003</v>
      </c>
      <c r="Q132">
        <v>6.09138</v>
      </c>
      <c r="S132">
        <v>6.0014099999999999</v>
      </c>
      <c r="T132">
        <v>5.9729599999999996</v>
      </c>
      <c r="U132">
        <v>6.1620499999999998</v>
      </c>
      <c r="W132">
        <v>6.05382</v>
      </c>
      <c r="X132">
        <v>6.0250700000000004</v>
      </c>
      <c r="Y132">
        <v>6.2160900000000003</v>
      </c>
    </row>
    <row r="133" spans="1:25" x14ac:dyDescent="0.2">
      <c r="C133">
        <v>6.2236900000000004</v>
      </c>
      <c r="D133">
        <v>6.1984399999999997</v>
      </c>
      <c r="E133">
        <v>6.7550499999999998</v>
      </c>
      <c r="G133">
        <v>5.9920900000000001</v>
      </c>
      <c r="H133">
        <v>5.9769699999999997</v>
      </c>
      <c r="I133">
        <v>6.4901799999999996</v>
      </c>
      <c r="K133">
        <v>6.0029199999999996</v>
      </c>
      <c r="L133">
        <v>5.9945000000000004</v>
      </c>
      <c r="M133">
        <v>6.1704600000000003</v>
      </c>
      <c r="O133">
        <v>6.1242200000000002</v>
      </c>
      <c r="P133">
        <v>6.1192299999999999</v>
      </c>
      <c r="Q133">
        <v>6.3701499999999998</v>
      </c>
      <c r="S133">
        <v>6.6345499999999999</v>
      </c>
      <c r="T133">
        <v>6.6311099999999996</v>
      </c>
      <c r="U133">
        <v>7.4741900000000001</v>
      </c>
      <c r="W133">
        <v>6.5715399999999997</v>
      </c>
      <c r="X133">
        <v>6.5473600000000003</v>
      </c>
      <c r="Y133">
        <v>8.2124000000000006</v>
      </c>
    </row>
    <row r="134" spans="1:25" x14ac:dyDescent="0.2">
      <c r="B134" t="s">
        <v>5</v>
      </c>
      <c r="C134">
        <v>0.20749000000000001</v>
      </c>
      <c r="D134">
        <v>0.21115</v>
      </c>
      <c r="E134">
        <v>0.65539999999999998</v>
      </c>
      <c r="G134">
        <v>9.6560000000000201E-2</v>
      </c>
      <c r="H134">
        <v>9.4310000000000102E-2</v>
      </c>
      <c r="I134">
        <v>0.50578999999999896</v>
      </c>
      <c r="K134">
        <v>2.6419999999999898E-2</v>
      </c>
      <c r="L134">
        <v>3.2329999999999998E-2</v>
      </c>
      <c r="M134">
        <v>0.1046</v>
      </c>
      <c r="O134">
        <v>0.13099000000000099</v>
      </c>
      <c r="P134">
        <v>0.14460000000000001</v>
      </c>
      <c r="Q134">
        <v>0.27877000000000002</v>
      </c>
      <c r="S134">
        <v>0.63314000000000004</v>
      </c>
      <c r="T134">
        <v>0.65814999999999901</v>
      </c>
      <c r="U134">
        <v>1.3121400000000001</v>
      </c>
      <c r="W134">
        <v>0.51771999999999996</v>
      </c>
      <c r="X134">
        <v>0.52229000000000003</v>
      </c>
      <c r="Y134">
        <v>1.99631</v>
      </c>
    </row>
    <row r="135" spans="1:25" x14ac:dyDescent="0.2">
      <c r="C135">
        <v>5.97858</v>
      </c>
      <c r="D135">
        <v>5.9676499999999999</v>
      </c>
      <c r="E135">
        <v>6.0421699999999996</v>
      </c>
      <c r="G135">
        <v>5.9669800000000004</v>
      </c>
      <c r="H135">
        <v>5.9431599999999998</v>
      </c>
      <c r="I135">
        <v>6.0269000000000004</v>
      </c>
      <c r="K135">
        <v>5.8826799999999997</v>
      </c>
      <c r="L135">
        <v>5.8836599999999999</v>
      </c>
      <c r="M135">
        <v>5.9909699999999999</v>
      </c>
      <c r="O135">
        <v>6.0103099999999996</v>
      </c>
      <c r="P135">
        <v>5.9860800000000003</v>
      </c>
      <c r="Q135">
        <v>6.1019199999999998</v>
      </c>
      <c r="S135">
        <v>6.07423</v>
      </c>
      <c r="T135">
        <v>6.0462300000000004</v>
      </c>
      <c r="U135">
        <v>6.1987699999999997</v>
      </c>
      <c r="W135">
        <v>6.0459699999999996</v>
      </c>
      <c r="X135">
        <v>6.0272199999999998</v>
      </c>
      <c r="Y135">
        <v>6.1570900000000002</v>
      </c>
    </row>
    <row r="136" spans="1:25" x14ac:dyDescent="0.2">
      <c r="C136">
        <v>6.1405099999999999</v>
      </c>
      <c r="D136">
        <v>6.1479400000000002</v>
      </c>
      <c r="E136">
        <v>6.3341900000000004</v>
      </c>
      <c r="G136">
        <v>6.1876899999999999</v>
      </c>
      <c r="H136">
        <v>6.15334</v>
      </c>
      <c r="I136">
        <v>6.3444099999999999</v>
      </c>
      <c r="K136">
        <v>6.0493699999999997</v>
      </c>
      <c r="L136">
        <v>6.06928</v>
      </c>
      <c r="M136">
        <v>6.7928499999999996</v>
      </c>
      <c r="O136">
        <v>6.1616900000000001</v>
      </c>
      <c r="P136">
        <v>6.1868299999999996</v>
      </c>
      <c r="Q136">
        <v>7.10243</v>
      </c>
      <c r="S136">
        <v>6.1410600000000004</v>
      </c>
      <c r="T136">
        <v>6.1250600000000004</v>
      </c>
      <c r="U136">
        <v>6.4234099999999996</v>
      </c>
      <c r="W136">
        <v>6.6074999999999999</v>
      </c>
      <c r="X136">
        <v>6.6475799999999996</v>
      </c>
      <c r="Y136">
        <v>7.8550599999999999</v>
      </c>
    </row>
    <row r="137" spans="1:25" x14ac:dyDescent="0.2">
      <c r="B137" t="s">
        <v>5</v>
      </c>
      <c r="C137">
        <v>0.16192999999999999</v>
      </c>
      <c r="D137">
        <v>0.18029000000000001</v>
      </c>
      <c r="E137">
        <v>0.29202</v>
      </c>
      <c r="G137">
        <v>0.22070999999999999</v>
      </c>
      <c r="H137">
        <v>0.21018000000000001</v>
      </c>
      <c r="I137">
        <v>0.31751000000000001</v>
      </c>
      <c r="K137">
        <v>0.16669</v>
      </c>
      <c r="L137">
        <v>0.18562000000000001</v>
      </c>
      <c r="M137">
        <v>0.80188000000000004</v>
      </c>
      <c r="O137">
        <v>0.15138000000000101</v>
      </c>
      <c r="P137">
        <v>0.20074999999999901</v>
      </c>
      <c r="Q137">
        <v>1.00051</v>
      </c>
      <c r="S137">
        <v>6.6830000000000403E-2</v>
      </c>
      <c r="T137">
        <v>7.8829999999999997E-2</v>
      </c>
      <c r="U137">
        <v>0.22464000000000001</v>
      </c>
      <c r="W137">
        <v>0.56152999999999997</v>
      </c>
      <c r="X137">
        <v>0.62036000000000002</v>
      </c>
      <c r="Y137">
        <v>1.69797</v>
      </c>
    </row>
    <row r="138" spans="1:25" x14ac:dyDescent="0.2">
      <c r="B138" t="s">
        <v>6</v>
      </c>
      <c r="C138" t="s">
        <v>7</v>
      </c>
      <c r="D138" t="s">
        <v>7</v>
      </c>
      <c r="E138" t="s">
        <v>7</v>
      </c>
      <c r="F138" t="s">
        <v>6</v>
      </c>
      <c r="G138" t="s">
        <v>7</v>
      </c>
      <c r="H138" t="s">
        <v>7</v>
      </c>
      <c r="I138" t="s">
        <v>7</v>
      </c>
      <c r="J138" t="s">
        <v>6</v>
      </c>
      <c r="K138" t="s">
        <v>7</v>
      </c>
      <c r="L138" t="s">
        <v>7</v>
      </c>
      <c r="M138" t="s">
        <v>7</v>
      </c>
      <c r="N138" t="s">
        <v>6</v>
      </c>
      <c r="O138" t="s">
        <v>7</v>
      </c>
      <c r="P138" t="s">
        <v>7</v>
      </c>
      <c r="Q138" t="s">
        <v>7</v>
      </c>
      <c r="R138" t="s">
        <v>6</v>
      </c>
      <c r="S138" t="s">
        <v>7</v>
      </c>
      <c r="T138" t="s">
        <v>7</v>
      </c>
      <c r="U138" t="s">
        <v>7</v>
      </c>
      <c r="V138" t="s">
        <v>6</v>
      </c>
      <c r="W138" t="s">
        <v>7</v>
      </c>
      <c r="X138" t="s">
        <v>7</v>
      </c>
      <c r="Y138" t="s">
        <v>7</v>
      </c>
    </row>
    <row r="139" spans="1:25" x14ac:dyDescent="0.2">
      <c r="A139" t="s">
        <v>31</v>
      </c>
      <c r="B139">
        <v>25.5</v>
      </c>
      <c r="C139">
        <f>AVERAGE(C86,C83,C80,C89,C92,C95,C98,C101,C104,C107,C110,C113,C116,C119,C122,C125,C128,C131,C134,C137)</f>
        <v>0.1233221999999999</v>
      </c>
      <c r="D139">
        <f t="shared" ref="D139:E139" si="8">AVERAGE(D86,D83,D80,D89,D92,D95,D98,D101,D104,D107,D110,D113,D116,D119,D122,D125,D128,D131,D134,D137)</f>
        <v>0.13358505000000001</v>
      </c>
      <c r="E139">
        <f t="shared" si="8"/>
        <v>0.37377769999999999</v>
      </c>
      <c r="F139">
        <v>25.5</v>
      </c>
      <c r="G139">
        <f>AVERAGE(G86,G83,G80,G89,G92,G95,G98,G101,G104,G107,G110,G113,G116,G119,G122,G125,G128,G131,G134,G137)</f>
        <v>0.13926735000000023</v>
      </c>
      <c r="H139">
        <f t="shared" ref="H139:I139" si="9">AVERAGE(H86,H83,H80,H89,H92,H95,H98,H101,H104,H107,H110,H113,H116,H119,H122,H125,H128,H131,H134,H137)</f>
        <v>0.14847985</v>
      </c>
      <c r="I139">
        <f t="shared" si="9"/>
        <v>0.56810309999999997</v>
      </c>
      <c r="J139">
        <v>25.5</v>
      </c>
      <c r="K139">
        <f>AVERAGE(K86,K83,K80,K89,K92,K95,K98,K101,K104,K107,K110,K113,K116,K119,K122,K125,K128,K131,K134,K137)</f>
        <v>0.22182435000000003</v>
      </c>
      <c r="L139">
        <f t="shared" ref="L139:M139" si="10">AVERAGE(L86,L83,L80,L89,L92,L95,L98,L101,L104,L107,L110,L113,L116,L119,L122,L125,L128,L131,L134,L137)</f>
        <v>0.23347920000000005</v>
      </c>
      <c r="M139">
        <f t="shared" si="10"/>
        <v>0.67168099999999997</v>
      </c>
      <c r="N139">
        <v>25.5</v>
      </c>
      <c r="O139">
        <f>AVERAGE(O86,O83,O80,O89,O92,O95,O98,O101,O104,O107,O110,O113,O116,O119,O122,O125,O128,O131,O134,O137)</f>
        <v>0.24184175000000008</v>
      </c>
      <c r="P139">
        <f t="shared" ref="P139:Q139" si="11">AVERAGE(P86,P83,P80,P89,P92,P95,P98,P101,P104,P107,P110,P113,P116,P119,P122,P125,P128,P131,P134,P137)</f>
        <v>0.25579804999999978</v>
      </c>
      <c r="Q139">
        <f t="shared" si="11"/>
        <v>0.58516735000000009</v>
      </c>
      <c r="R139">
        <v>25.5</v>
      </c>
      <c r="S139">
        <f>AVERAGE(S86,S83,S80,S89,S92,S95,S98,S101,S104,S107,S110,S113,S116,S119,S122,S125,S128,S131,S134,S137)</f>
        <v>0.37275900000000012</v>
      </c>
      <c r="T139">
        <f t="shared" ref="T139:U139" si="12">AVERAGE(T86,T83,T80,T89,T92,T95,T98,T101,T104,T107,T110,T113,T116,T119,T122,T125,T128,T131,T134,T137)</f>
        <v>0.39617650000000004</v>
      </c>
      <c r="U139">
        <f t="shared" si="12"/>
        <v>1.1102660000000002</v>
      </c>
      <c r="V139">
        <v>25.5</v>
      </c>
      <c r="W139">
        <f>AVERAGE(W86,W83,W80,W89,W92,W95,W98,W101,W104,W107,W110,W113,W116,W119,W122,W125,W128,W131,W134,W137)</f>
        <v>0.34752549999999999</v>
      </c>
      <c r="X139">
        <f t="shared" ref="X139:Y139" si="13">AVERAGE(X86,X83,X80,X89,X92,X95,X98,X101,X104,X107,X110,X113,X116,X119,X122,X125,X128,X131,X134,X137)</f>
        <v>0.37934849999999981</v>
      </c>
      <c r="Y139">
        <f t="shared" si="13"/>
        <v>1.0082929999999999</v>
      </c>
    </row>
    <row r="140" spans="1:25" x14ac:dyDescent="0.2">
      <c r="A140" t="s">
        <v>33</v>
      </c>
      <c r="C140">
        <f>STDEV(C86,C83,C80,C89,C92,C95,C98,C101,C104,C107,C110,C113,C116,C119,C122,C125,C128,C131,C134,C137)/SQRT(COUNT(C86,C83,C80,C89,C92,C95,C98,C101,C104,C107,C110,C113,C116,C119,C122,C125,C128,C131,C134,C137))</f>
        <v>1.5998428128314434E-2</v>
      </c>
      <c r="D140">
        <f t="shared" ref="D140:E140" si="14">STDEV(D86,D83,D80,D89,D92,D95,D98,D101,D104,D107,D110,D113,D116,D119,D122,D125,D128,D131,D134,D137)/SQRT(COUNT(D86,D83,D80,D89,D92,D95,D98,D101,D104,D107,D110,D113,D116,D119,D122,D125,D128,D131,D134,D137))</f>
        <v>1.6945702669730785E-2</v>
      </c>
      <c r="E140">
        <f t="shared" si="14"/>
        <v>4.4540431726224031E-2</v>
      </c>
      <c r="G140">
        <f>STDEV(G86,G83,G80,G89,G92,G95,G98,G101,G104,G107,G110,G113,G116,G119,G122,G125,G128,G131,G134,G137)/SQRT(COUNT(G86,G83,G80,G89,G92,G95,G98,G101,G104,G107,G110,G113,G116,G119,G122,G125,G128,G131,G134,G137))</f>
        <v>2.4313972239312909E-2</v>
      </c>
      <c r="H140">
        <f t="shared" ref="H140:I140" si="15">STDEV(H86,H83,H80,H89,H92,H95,H98,H101,H104,H107,H110,H113,H116,H119,H122,H125,H128,H131,H134,H137)/SQRT(COUNT(H86,H83,H80,H89,H92,H95,H98,H101,H104,H107,H110,H113,H116,H119,H122,H125,H128,H131,H134,H137))</f>
        <v>2.4912721334826322E-2</v>
      </c>
      <c r="I140">
        <f t="shared" si="15"/>
        <v>8.4899108048097999E-2</v>
      </c>
      <c r="K140">
        <f>STDEV(K86,K83,K80,K89,K92,K95,K98,K101,K104,K107,K110,K113,K116,K119,K122,K125,K128,K131,K134,K137)/SQRT(COUNT(K86,K83,K80,K89,K92,K95,K98,K101,K104,K107,K110,K113,K116,K119,K122,K125,K128,K131,K134,K137))</f>
        <v>3.5711237143987065E-2</v>
      </c>
      <c r="L140">
        <f t="shared" ref="L140:M140" si="16">STDEV(L86,L83,L80,L89,L92,L95,L98,L101,L104,L107,L110,L113,L116,L119,L122,L125,L128,L131,L134,L137)/SQRT(COUNT(L86,L83,L80,L89,L92,L95,L98,L101,L104,L107,L110,L113,L116,L119,L122,L125,L128,L131,L134,L137))</f>
        <v>3.6901190216976361E-2</v>
      </c>
      <c r="M140">
        <f t="shared" si="16"/>
        <v>0.10126798470626551</v>
      </c>
      <c r="O140">
        <f>STDEV(O86,O83,O80,O89,O92,O95,O98,O101,O104,O107,O110,O113,O116,O119,O122,O125,O128,O131,O134,O137)/SQRT(COUNT(O86,O83,O80,O89,O92,O95,O98,O101,O104,O107,O110,O113,O116,O119,O122,O125,O128,O131,O134,O137))</f>
        <v>4.3288107808938533E-2</v>
      </c>
      <c r="P140">
        <f t="shared" ref="P140:Q140" si="17">STDEV(P86,P83,P80,P89,P92,P95,P98,P101,P104,P107,P110,P113,P116,P119,P122,P125,P128,P131,P134,P137)/SQRT(COUNT(P86,P83,P80,P89,P92,P95,P98,P101,P104,P107,P110,P113,P116,P119,P122,P125,P128,P131,P134,P137))</f>
        <v>4.4305764557309731E-2</v>
      </c>
      <c r="Q140">
        <f t="shared" si="17"/>
        <v>0.1064602201001629</v>
      </c>
      <c r="S140">
        <f>STDEV(S86,S83,S80,S89,S92,S95,S98,S101,S104,S107,S110,S113,S116,S119,S122,S125,S128,S131,S134,S137)/SQRT(COUNT(S86,S83,S80,S89,S92,S95,S98,S101,S104,S107,S110,S113,S116,S119,S122,S125,S128,S131,S134,S137))</f>
        <v>5.7700078764426746E-2</v>
      </c>
      <c r="T140">
        <f t="shared" ref="T140:U140" si="18">STDEV(T86,T83,T80,T89,T92,T95,T98,T101,T104,T107,T110,T113,T116,T119,T122,T125,T128,T131,T134,T137)/SQRT(COUNT(T86,T83,T80,T89,T92,T95,T98,T101,T104,T107,T110,T113,T116,T119,T122,T125,T128,T131,T134,T137))</f>
        <v>5.9550290503843063E-2</v>
      </c>
      <c r="U140">
        <f t="shared" si="18"/>
        <v>0.14722374192721974</v>
      </c>
      <c r="W140">
        <f>STDEV(W86,W83,W80,W89,W92,W95,W98,W101,W104,W107,W110,W113,W116,W119,W122,W125,W128,W131,W134,W137)/SQRT(COUNT(W86,W83,W80,W89,W92,W95,W98,W101,W104,W107,W110,W113,W116,W119,W122,W125,W128,W131,W134,W137))</f>
        <v>5.1288096856847494E-2</v>
      </c>
      <c r="X140">
        <f t="shared" ref="X140:Y140" si="19">STDEV(X86,X83,X80,X89,X92,X95,X98,X101,X104,X107,X110,X113,X116,X119,X122,X125,X128,X131,X134,X137)/SQRT(COUNT(X86,X83,X80,X89,X92,X95,X98,X101,X104,X107,X110,X113,X116,X119,X122,X125,X128,X131,X134,X137))</f>
        <v>5.4520888726369461E-2</v>
      </c>
      <c r="Y140">
        <f t="shared" si="19"/>
        <v>0.17255811543712021</v>
      </c>
    </row>
    <row r="142" spans="1:25" x14ac:dyDescent="0.2">
      <c r="B142" t="s">
        <v>23</v>
      </c>
      <c r="C142">
        <f>C139*10^-20</f>
        <v>1.2332219999999989E-21</v>
      </c>
      <c r="D142">
        <f>D139*10^-20</f>
        <v>1.3358505E-21</v>
      </c>
      <c r="E142">
        <f>E139*10^-20</f>
        <v>3.7377769999999996E-21</v>
      </c>
      <c r="F142" t="s">
        <v>23</v>
      </c>
      <c r="G142">
        <f>G139*10^-20</f>
        <v>1.3926735000000022E-21</v>
      </c>
      <c r="H142">
        <f>H139*10^-20</f>
        <v>1.4847984999999999E-21</v>
      </c>
      <c r="I142">
        <f>I139*10^-20</f>
        <v>5.6810309999999997E-21</v>
      </c>
      <c r="J142" t="s">
        <v>23</v>
      </c>
      <c r="K142">
        <f>K139*10^-20</f>
        <v>2.2182435000000004E-21</v>
      </c>
      <c r="L142">
        <f>L139*10^-20</f>
        <v>2.3347920000000005E-21</v>
      </c>
      <c r="M142">
        <f>M139*10^-20</f>
        <v>6.7168099999999994E-21</v>
      </c>
      <c r="N142" t="s">
        <v>23</v>
      </c>
      <c r="O142">
        <f>O139*10^-20</f>
        <v>2.4184175000000005E-21</v>
      </c>
      <c r="P142">
        <f>P139*10^-20</f>
        <v>2.5579804999999977E-21</v>
      </c>
      <c r="Q142">
        <f>Q139*10^-20</f>
        <v>5.8516735000000008E-21</v>
      </c>
      <c r="R142" t="s">
        <v>23</v>
      </c>
      <c r="S142">
        <f>S139*10^-20</f>
        <v>3.7275900000000011E-21</v>
      </c>
      <c r="T142">
        <f>T139*10^-20</f>
        <v>3.9617650000000006E-21</v>
      </c>
      <c r="U142">
        <f>U139*10^-20</f>
        <v>1.1102660000000001E-20</v>
      </c>
      <c r="V142" t="s">
        <v>23</v>
      </c>
      <c r="W142">
        <f>W139*10^-20</f>
        <v>3.4752549999999994E-21</v>
      </c>
      <c r="X142">
        <f>X139*10^-20</f>
        <v>3.7934849999999981E-21</v>
      </c>
      <c r="Y142">
        <f>Y139*10^-20</f>
        <v>1.0082929999999999E-20</v>
      </c>
    </row>
    <row r="145" spans="2:10" x14ac:dyDescent="0.2">
      <c r="B145" t="s">
        <v>21</v>
      </c>
      <c r="C145">
        <v>20283095</v>
      </c>
      <c r="D145" t="s">
        <v>9</v>
      </c>
    </row>
    <row r="146" spans="2:10" x14ac:dyDescent="0.2">
      <c r="C146">
        <f>C145/(10^3)</f>
        <v>20283.095000000001</v>
      </c>
      <c r="D146" t="s">
        <v>10</v>
      </c>
    </row>
    <row r="147" spans="2:10" x14ac:dyDescent="0.2">
      <c r="E147" t="s">
        <v>31</v>
      </c>
      <c r="H147" t="s">
        <v>32</v>
      </c>
    </row>
    <row r="148" spans="2:10" x14ac:dyDescent="0.2">
      <c r="B148" t="s">
        <v>22</v>
      </c>
      <c r="C148" t="s">
        <v>11</v>
      </c>
      <c r="D148" t="s">
        <v>12</v>
      </c>
      <c r="E148" t="s">
        <v>16</v>
      </c>
      <c r="F148" t="s">
        <v>19</v>
      </c>
      <c r="G148" t="s">
        <v>18</v>
      </c>
    </row>
    <row r="149" spans="2:10" x14ac:dyDescent="0.2">
      <c r="B149">
        <v>2</v>
      </c>
      <c r="C149">
        <f t="shared" ref="C149:C156" si="20">B149*1000/$C$146</f>
        <v>9.8604281052768319E-2</v>
      </c>
      <c r="D149">
        <f t="shared" ref="D149:D156" si="21">C149/(10^-27)/(10^6)</f>
        <v>9.8604281052768322E+19</v>
      </c>
      <c r="E149">
        <v>1.7289499999999999E-3</v>
      </c>
      <c r="F149">
        <v>1.7476499999999387E-3</v>
      </c>
      <c r="G149">
        <v>1.7403999999999926E-2</v>
      </c>
    </row>
    <row r="150" spans="2:10" x14ac:dyDescent="0.2">
      <c r="B150">
        <v>4</v>
      </c>
      <c r="C150">
        <f t="shared" si="20"/>
        <v>0.19720856210553664</v>
      </c>
      <c r="D150">
        <f t="shared" si="21"/>
        <v>1.9720856210553664E+20</v>
      </c>
      <c r="E150">
        <v>2.4210950000000068E-2</v>
      </c>
      <c r="F150">
        <v>2.5636300000000046E-2</v>
      </c>
      <c r="G150">
        <v>7.4272800000000208E-2</v>
      </c>
    </row>
    <row r="151" spans="2:10" x14ac:dyDescent="0.2">
      <c r="B151">
        <v>6</v>
      </c>
      <c r="C151">
        <f t="shared" si="20"/>
        <v>0.29581284315830497</v>
      </c>
      <c r="D151">
        <f t="shared" si="21"/>
        <v>2.9581284315830498E+20</v>
      </c>
      <c r="E151">
        <v>5.9800399999999955E-2</v>
      </c>
      <c r="F151">
        <v>6.452590000000008E-2</v>
      </c>
      <c r="G151">
        <v>0.19399340000000009</v>
      </c>
    </row>
    <row r="152" spans="2:10" x14ac:dyDescent="0.2">
      <c r="B152">
        <v>8</v>
      </c>
      <c r="C152">
        <f t="shared" si="20"/>
        <v>0.39441712421107328</v>
      </c>
      <c r="D152">
        <f t="shared" si="21"/>
        <v>3.9441712421107329E+20</v>
      </c>
      <c r="E152">
        <v>9.1930349999999966E-2</v>
      </c>
      <c r="F152">
        <v>9.8448100000000122E-2</v>
      </c>
      <c r="G152">
        <v>0.28219590000000006</v>
      </c>
    </row>
    <row r="153" spans="2:10" x14ac:dyDescent="0.2">
      <c r="B153">
        <v>10</v>
      </c>
      <c r="C153">
        <f t="shared" si="20"/>
        <v>0.49302140526384158</v>
      </c>
      <c r="D153">
        <f t="shared" si="21"/>
        <v>4.9302140526384153E+20</v>
      </c>
      <c r="E153">
        <v>0.1233221999999999</v>
      </c>
      <c r="F153">
        <v>0.13358505000000001</v>
      </c>
      <c r="G153">
        <v>0.37377769999999999</v>
      </c>
    </row>
    <row r="154" spans="2:10" x14ac:dyDescent="0.2">
      <c r="B154">
        <v>12</v>
      </c>
      <c r="C154">
        <f t="shared" si="20"/>
        <v>0.59162568631660994</v>
      </c>
      <c r="D154">
        <f t="shared" si="21"/>
        <v>5.9162568631660996E+20</v>
      </c>
      <c r="E154">
        <v>0.13926735000000023</v>
      </c>
      <c r="F154">
        <v>0.14847985</v>
      </c>
      <c r="G154">
        <v>0.56810309999999997</v>
      </c>
    </row>
    <row r="155" spans="2:10" x14ac:dyDescent="0.2">
      <c r="B155">
        <v>14</v>
      </c>
      <c r="C155">
        <f t="shared" si="20"/>
        <v>0.69022996736937825</v>
      </c>
      <c r="D155">
        <f t="shared" si="21"/>
        <v>6.902299673693782E+20</v>
      </c>
      <c r="E155">
        <v>0.22182435000000003</v>
      </c>
      <c r="F155">
        <v>0.23347920000000005</v>
      </c>
      <c r="G155">
        <v>0.67168099999999997</v>
      </c>
    </row>
    <row r="156" spans="2:10" x14ac:dyDescent="0.2">
      <c r="B156">
        <v>16</v>
      </c>
      <c r="C156">
        <f t="shared" si="20"/>
        <v>0.78883424842214656</v>
      </c>
      <c r="D156">
        <f t="shared" si="21"/>
        <v>7.8883424842214657E+20</v>
      </c>
      <c r="E156">
        <v>0.24184175000000008</v>
      </c>
      <c r="F156">
        <v>0.25579804999999978</v>
      </c>
      <c r="G156">
        <v>0.58516735000000009</v>
      </c>
    </row>
    <row r="157" spans="2:10" x14ac:dyDescent="0.2">
      <c r="B157">
        <v>18</v>
      </c>
      <c r="C157">
        <f t="shared" ref="C157:C158" si="22">B157*1000/$C$146</f>
        <v>0.88743852947491486</v>
      </c>
      <c r="D157">
        <f t="shared" ref="D157:D158" si="23">C157/(10^-27)/(10^6)</f>
        <v>8.8743852947491481E+20</v>
      </c>
      <c r="E157">
        <v>0.37275900000000012</v>
      </c>
      <c r="F157">
        <v>0.39617650000000004</v>
      </c>
      <c r="G157">
        <v>1.1102660000000002</v>
      </c>
    </row>
    <row r="158" spans="2:10" x14ac:dyDescent="0.2">
      <c r="B158">
        <v>20</v>
      </c>
      <c r="C158">
        <f t="shared" si="22"/>
        <v>0.98604281052768317</v>
      </c>
      <c r="D158">
        <f t="shared" si="23"/>
        <v>9.8604281052768305E+20</v>
      </c>
      <c r="E158">
        <v>0.34752549999999999</v>
      </c>
      <c r="F158">
        <v>0.37934849999999981</v>
      </c>
      <c r="G158">
        <v>1.0082929999999999</v>
      </c>
    </row>
    <row r="160" spans="2:10" x14ac:dyDescent="0.2">
      <c r="D160">
        <v>9.8604281052768322E+19</v>
      </c>
      <c r="E160">
        <f t="shared" ref="E160:J160" si="24">E149*(10^-20)</f>
        <v>1.7289499999999998E-23</v>
      </c>
      <c r="F160">
        <f t="shared" si="24"/>
        <v>1.7476499999999386E-23</v>
      </c>
      <c r="G160">
        <f t="shared" si="24"/>
        <v>1.7403999999999926E-22</v>
      </c>
      <c r="H160">
        <f t="shared" si="24"/>
        <v>0</v>
      </c>
      <c r="I160">
        <f t="shared" si="24"/>
        <v>0</v>
      </c>
      <c r="J160">
        <f t="shared" si="24"/>
        <v>0</v>
      </c>
    </row>
    <row r="161" spans="2:10" x14ac:dyDescent="0.2">
      <c r="D161">
        <v>1.9720856210553664E+20</v>
      </c>
      <c r="E161">
        <f t="shared" ref="E161:J167" si="25">E150*(10^-20)</f>
        <v>2.4210950000000068E-22</v>
      </c>
      <c r="F161">
        <f t="shared" si="25"/>
        <v>2.5636300000000046E-22</v>
      </c>
      <c r="G161">
        <f t="shared" si="25"/>
        <v>7.4272800000000207E-22</v>
      </c>
      <c r="H161">
        <f t="shared" si="25"/>
        <v>0</v>
      </c>
      <c r="I161">
        <f t="shared" si="25"/>
        <v>0</v>
      </c>
      <c r="J161">
        <f t="shared" si="25"/>
        <v>0</v>
      </c>
    </row>
    <row r="162" spans="2:10" x14ac:dyDescent="0.2">
      <c r="D162">
        <v>2.9581284315830498E+20</v>
      </c>
      <c r="E162">
        <f t="shared" si="25"/>
        <v>5.9800399999999956E-22</v>
      </c>
      <c r="F162">
        <f t="shared" si="25"/>
        <v>6.4525900000000073E-22</v>
      </c>
      <c r="G162">
        <f t="shared" si="25"/>
        <v>1.9399340000000008E-21</v>
      </c>
      <c r="H162">
        <f t="shared" si="25"/>
        <v>0</v>
      </c>
      <c r="I162">
        <f t="shared" si="25"/>
        <v>0</v>
      </c>
      <c r="J162">
        <f t="shared" si="25"/>
        <v>0</v>
      </c>
    </row>
    <row r="163" spans="2:10" x14ac:dyDescent="0.2">
      <c r="D163">
        <v>3.9441712421107329E+20</v>
      </c>
      <c r="E163">
        <f t="shared" si="25"/>
        <v>9.1930349999999969E-22</v>
      </c>
      <c r="F163">
        <f t="shared" si="25"/>
        <v>9.8448100000000112E-22</v>
      </c>
      <c r="G163">
        <f t="shared" si="25"/>
        <v>2.8219590000000004E-21</v>
      </c>
      <c r="H163">
        <f>H152*(10^-20)</f>
        <v>0</v>
      </c>
      <c r="I163">
        <f>I152*(10^-20)</f>
        <v>0</v>
      </c>
      <c r="J163">
        <f>J152*(10^-20)</f>
        <v>0</v>
      </c>
    </row>
    <row r="164" spans="2:10" x14ac:dyDescent="0.2">
      <c r="D164">
        <v>4.9302140526384153E+20</v>
      </c>
      <c r="E164">
        <f>E153*(10^-20)</f>
        <v>1.2332219999999989E-21</v>
      </c>
      <c r="F164">
        <f>F153*(10^-20)</f>
        <v>1.3358505E-21</v>
      </c>
      <c r="G164">
        <f>G153*(10^-20)</f>
        <v>3.7377769999999996E-21</v>
      </c>
      <c r="H164">
        <f t="shared" si="25"/>
        <v>0</v>
      </c>
      <c r="I164">
        <f t="shared" si="25"/>
        <v>0</v>
      </c>
      <c r="J164">
        <f t="shared" si="25"/>
        <v>0</v>
      </c>
    </row>
    <row r="165" spans="2:10" x14ac:dyDescent="0.2">
      <c r="D165">
        <v>5.9162568631660996E+20</v>
      </c>
      <c r="E165">
        <f t="shared" si="25"/>
        <v>1.3926735000000022E-21</v>
      </c>
      <c r="F165">
        <f t="shared" si="25"/>
        <v>1.4847984999999999E-21</v>
      </c>
      <c r="G165">
        <f t="shared" si="25"/>
        <v>5.6810309999999997E-21</v>
      </c>
      <c r="H165">
        <f t="shared" si="25"/>
        <v>0</v>
      </c>
      <c r="I165">
        <f t="shared" si="25"/>
        <v>0</v>
      </c>
      <c r="J165">
        <f t="shared" si="25"/>
        <v>0</v>
      </c>
    </row>
    <row r="166" spans="2:10" x14ac:dyDescent="0.2">
      <c r="D166">
        <v>6.902299673693782E+20</v>
      </c>
      <c r="E166">
        <f t="shared" si="25"/>
        <v>2.2182435000000004E-21</v>
      </c>
      <c r="F166">
        <f t="shared" si="25"/>
        <v>2.3347920000000005E-21</v>
      </c>
      <c r="G166">
        <f t="shared" si="25"/>
        <v>6.7168099999999994E-21</v>
      </c>
      <c r="H166">
        <f t="shared" si="25"/>
        <v>0</v>
      </c>
      <c r="I166">
        <f t="shared" si="25"/>
        <v>0</v>
      </c>
      <c r="J166">
        <f t="shared" si="25"/>
        <v>0</v>
      </c>
    </row>
    <row r="167" spans="2:10" x14ac:dyDescent="0.2">
      <c r="D167">
        <v>7.8883424842214657E+20</v>
      </c>
      <c r="E167">
        <f t="shared" si="25"/>
        <v>2.4184175000000005E-21</v>
      </c>
      <c r="F167">
        <f t="shared" si="25"/>
        <v>2.5579804999999977E-21</v>
      </c>
      <c r="G167">
        <f t="shared" si="25"/>
        <v>5.8516735000000008E-21</v>
      </c>
      <c r="H167">
        <f t="shared" si="25"/>
        <v>0</v>
      </c>
      <c r="I167">
        <f t="shared" si="25"/>
        <v>0</v>
      </c>
      <c r="J167">
        <f t="shared" si="25"/>
        <v>0</v>
      </c>
    </row>
    <row r="168" spans="2:10" x14ac:dyDescent="0.2">
      <c r="D168">
        <v>8.8743852947491481E+20</v>
      </c>
      <c r="E168">
        <f t="shared" ref="E168:G168" si="26">E157*(10^-20)</f>
        <v>3.7275900000000011E-21</v>
      </c>
      <c r="F168">
        <f t="shared" si="26"/>
        <v>3.9617650000000006E-21</v>
      </c>
      <c r="G168">
        <f t="shared" si="26"/>
        <v>1.1102660000000001E-20</v>
      </c>
    </row>
    <row r="169" spans="2:10" x14ac:dyDescent="0.2">
      <c r="D169">
        <v>9.8604281052768305E+20</v>
      </c>
      <c r="E169">
        <f t="shared" ref="E169:G169" si="27">E158*(10^-20)</f>
        <v>3.4752549999999994E-21</v>
      </c>
      <c r="F169">
        <f t="shared" si="27"/>
        <v>3.7934849999999981E-21</v>
      </c>
      <c r="G169">
        <f t="shared" si="27"/>
        <v>1.0082929999999999E-20</v>
      </c>
    </row>
    <row r="173" spans="2:10" x14ac:dyDescent="0.2">
      <c r="C173" t="s">
        <v>16</v>
      </c>
      <c r="D173" t="s">
        <v>19</v>
      </c>
      <c r="E173" t="s">
        <v>18</v>
      </c>
    </row>
    <row r="174" spans="2:10" x14ac:dyDescent="0.2">
      <c r="B174" t="s">
        <v>13</v>
      </c>
      <c r="C174" s="1">
        <v>4.2199999999999999E-42</v>
      </c>
      <c r="D174" s="1">
        <v>4.53E-42</v>
      </c>
      <c r="E174" s="1">
        <v>1.2000000000000001E-41</v>
      </c>
    </row>
    <row r="175" spans="2:10" x14ac:dyDescent="0.2">
      <c r="B175" t="s">
        <v>34</v>
      </c>
      <c r="C175" s="1"/>
      <c r="D175" s="1"/>
      <c r="E175" s="1"/>
    </row>
    <row r="176" spans="2:10" x14ac:dyDescent="0.2">
      <c r="B176" t="s">
        <v>35</v>
      </c>
      <c r="C176" s="1"/>
      <c r="D176" s="1"/>
      <c r="E176" s="1"/>
    </row>
    <row r="178" spans="2:5" x14ac:dyDescent="0.2">
      <c r="B178" t="s">
        <v>74</v>
      </c>
      <c r="C178" t="s">
        <v>16</v>
      </c>
      <c r="D178" t="s">
        <v>19</v>
      </c>
      <c r="E178" t="s">
        <v>18</v>
      </c>
    </row>
    <row r="179" spans="2:5" x14ac:dyDescent="0.2">
      <c r="C179" s="1">
        <v>5.3400000000000001E-42</v>
      </c>
      <c r="D179" s="1">
        <v>5.7800000000000002E-42</v>
      </c>
      <c r="E179" s="1">
        <v>1.3699999999999999E-41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C91348-1E2F-0941-A68D-42F5FF4BEC3F}">
  <dimension ref="A2:Y179"/>
  <sheetViews>
    <sheetView topLeftCell="A125" workbookViewId="0">
      <selection activeCell="K158" sqref="K158"/>
    </sheetView>
  </sheetViews>
  <sheetFormatPr baseColWidth="10" defaultRowHeight="16" x14ac:dyDescent="0.2"/>
  <sheetData>
    <row r="2" spans="2:17" x14ac:dyDescent="0.2">
      <c r="B2" t="s">
        <v>0</v>
      </c>
    </row>
    <row r="5" spans="2:17" x14ac:dyDescent="0.2">
      <c r="B5" t="s">
        <v>1</v>
      </c>
      <c r="C5" t="s">
        <v>61</v>
      </c>
    </row>
    <row r="7" spans="2:17" x14ac:dyDescent="0.2">
      <c r="B7" t="s">
        <v>27</v>
      </c>
      <c r="F7" t="s">
        <v>28</v>
      </c>
      <c r="J7" t="s">
        <v>29</v>
      </c>
      <c r="N7" t="s">
        <v>30</v>
      </c>
    </row>
    <row r="8" spans="2:17" x14ac:dyDescent="0.2">
      <c r="C8" t="s">
        <v>2</v>
      </c>
      <c r="D8" t="s">
        <v>3</v>
      </c>
      <c r="E8" t="s">
        <v>4</v>
      </c>
      <c r="G8" t="s">
        <v>2</v>
      </c>
      <c r="H8" t="s">
        <v>3</v>
      </c>
      <c r="I8" t="s">
        <v>4</v>
      </c>
      <c r="K8" t="s">
        <v>2</v>
      </c>
      <c r="L8" t="s">
        <v>3</v>
      </c>
      <c r="M8" t="s">
        <v>4</v>
      </c>
    </row>
    <row r="9" spans="2:17" x14ac:dyDescent="0.2">
      <c r="C9">
        <v>6.9537969999999998</v>
      </c>
      <c r="D9">
        <v>6.9399519999999999</v>
      </c>
      <c r="E9">
        <v>7.0671419999999996</v>
      </c>
      <c r="G9">
        <v>6.9349670000000003</v>
      </c>
      <c r="H9">
        <v>6.9226989999999997</v>
      </c>
      <c r="I9">
        <v>7.0186299999999999</v>
      </c>
      <c r="K9">
        <v>7.0343390000000001</v>
      </c>
      <c r="L9">
        <v>7.0232760000000001</v>
      </c>
      <c r="M9">
        <v>7.323747</v>
      </c>
      <c r="O9">
        <v>7.0274760000000001</v>
      </c>
      <c r="P9">
        <v>7.008114</v>
      </c>
      <c r="Q9">
        <v>7.0545669999999996</v>
      </c>
    </row>
    <row r="10" spans="2:17" x14ac:dyDescent="0.2">
      <c r="C10">
        <v>6.978548</v>
      </c>
      <c r="D10">
        <v>6.9646920000000003</v>
      </c>
      <c r="E10">
        <v>7.130344</v>
      </c>
      <c r="G10">
        <v>6.9401770000000003</v>
      </c>
      <c r="H10">
        <v>6.9262449999999998</v>
      </c>
      <c r="I10">
        <v>7.0317530000000001</v>
      </c>
      <c r="K10">
        <v>7.056019</v>
      </c>
      <c r="L10">
        <v>7.0455959999999997</v>
      </c>
      <c r="M10">
        <v>7.2851210000000002</v>
      </c>
      <c r="O10">
        <v>7.1876670000000003</v>
      </c>
      <c r="P10">
        <v>7.171392</v>
      </c>
      <c r="Q10">
        <v>7.0373359999999998</v>
      </c>
    </row>
    <row r="11" spans="2:17" x14ac:dyDescent="0.2">
      <c r="B11" t="s">
        <v>5</v>
      </c>
      <c r="C11">
        <v>2.47510000000002E-2</v>
      </c>
      <c r="D11">
        <v>2.4740000000000401E-2</v>
      </c>
      <c r="E11">
        <v>6.3202000000000397E-2</v>
      </c>
      <c r="G11">
        <v>5.2099999999999404E-3</v>
      </c>
      <c r="H11">
        <v>3.54600000000005E-3</v>
      </c>
      <c r="I11">
        <v>1.31230000000002E-2</v>
      </c>
      <c r="K11">
        <v>2.1679999999999901E-2</v>
      </c>
      <c r="L11">
        <v>2.2319999999999701E-2</v>
      </c>
      <c r="M11">
        <v>-3.8625999999999799E-2</v>
      </c>
      <c r="O11">
        <v>0.160191</v>
      </c>
      <c r="P11">
        <v>0.16327800000000001</v>
      </c>
      <c r="Q11">
        <v>-1.7230999999999799E-2</v>
      </c>
    </row>
    <row r="12" spans="2:17" x14ac:dyDescent="0.2">
      <c r="C12">
        <v>6.9764860000000004</v>
      </c>
      <c r="D12">
        <v>6.9732409999999998</v>
      </c>
      <c r="E12">
        <v>7.0778150000000002</v>
      </c>
      <c r="G12">
        <v>7.0711019999999998</v>
      </c>
      <c r="H12">
        <v>7.0540779999999996</v>
      </c>
      <c r="I12">
        <v>7.1265029999999996</v>
      </c>
      <c r="K12">
        <v>7.0236219999999996</v>
      </c>
      <c r="L12">
        <v>7.0092980000000003</v>
      </c>
      <c r="M12">
        <v>7.2912129999999999</v>
      </c>
      <c r="O12">
        <v>7.0005490000000004</v>
      </c>
      <c r="P12">
        <v>6.9874289999999997</v>
      </c>
      <c r="Q12">
        <v>7.0953790000000003</v>
      </c>
    </row>
    <row r="13" spans="2:17" x14ac:dyDescent="0.2">
      <c r="C13">
        <v>6.9718980000000004</v>
      </c>
      <c r="D13">
        <v>6.9688540000000003</v>
      </c>
      <c r="E13">
        <v>7.0526879999999998</v>
      </c>
      <c r="G13">
        <v>7.0658960000000004</v>
      </c>
      <c r="H13">
        <v>7.0521370000000001</v>
      </c>
      <c r="I13">
        <v>7.1972950000000004</v>
      </c>
      <c r="K13">
        <v>7.0442349999999996</v>
      </c>
      <c r="L13">
        <v>7.0294790000000003</v>
      </c>
      <c r="M13">
        <v>7.2548089999999998</v>
      </c>
      <c r="O13">
        <v>7.0340290000000003</v>
      </c>
      <c r="P13">
        <v>7.0243890000000002</v>
      </c>
      <c r="Q13">
        <v>7.121632</v>
      </c>
    </row>
    <row r="14" spans="2:17" x14ac:dyDescent="0.2">
      <c r="B14" t="s">
        <v>5</v>
      </c>
      <c r="C14">
        <v>-4.58799999999915E-3</v>
      </c>
      <c r="D14">
        <v>-4.3869999999994703E-3</v>
      </c>
      <c r="E14">
        <v>-2.5127000000000298E-2</v>
      </c>
      <c r="G14">
        <v>-5.2059999999993804E-3</v>
      </c>
      <c r="H14">
        <v>-1.9409999999995299E-3</v>
      </c>
      <c r="I14">
        <v>7.0792000000000896E-2</v>
      </c>
      <c r="K14">
        <v>2.0612999999999999E-2</v>
      </c>
      <c r="L14">
        <v>2.0181000000000001E-2</v>
      </c>
      <c r="M14">
        <v>-3.6404000000000103E-2</v>
      </c>
      <c r="O14">
        <v>3.3480000000000003E-2</v>
      </c>
      <c r="P14">
        <v>3.6960000000000499E-2</v>
      </c>
      <c r="Q14">
        <v>2.62529999999996E-2</v>
      </c>
    </row>
    <row r="15" spans="2:17" x14ac:dyDescent="0.2">
      <c r="C15">
        <v>6.9105970000000001</v>
      </c>
      <c r="D15">
        <v>6.9074850000000003</v>
      </c>
      <c r="E15">
        <v>6.928655</v>
      </c>
      <c r="G15">
        <v>7.0408819999999999</v>
      </c>
      <c r="H15">
        <v>7.03559</v>
      </c>
      <c r="I15">
        <v>6.9915640000000003</v>
      </c>
      <c r="K15">
        <v>6.9805960000000002</v>
      </c>
      <c r="L15">
        <v>6.960127</v>
      </c>
      <c r="M15">
        <v>7.0050400000000002</v>
      </c>
      <c r="O15">
        <v>7.1048559999999998</v>
      </c>
      <c r="P15">
        <v>7.0808669999999996</v>
      </c>
      <c r="Q15">
        <v>7.1541880000000004</v>
      </c>
    </row>
    <row r="16" spans="2:17" x14ac:dyDescent="0.2">
      <c r="C16">
        <v>6.9160490000000001</v>
      </c>
      <c r="D16">
        <v>6.912954</v>
      </c>
      <c r="E16">
        <v>6.9641440000000001</v>
      </c>
      <c r="G16">
        <v>7.1223400000000003</v>
      </c>
      <c r="H16">
        <v>7.1172550000000001</v>
      </c>
      <c r="I16">
        <v>7.1051450000000003</v>
      </c>
      <c r="K16">
        <v>7.0854860000000004</v>
      </c>
      <c r="L16">
        <v>7.0737870000000003</v>
      </c>
      <c r="M16">
        <v>7.4643030000000001</v>
      </c>
      <c r="O16">
        <v>7.1505710000000002</v>
      </c>
      <c r="P16">
        <v>7.1268950000000002</v>
      </c>
      <c r="Q16">
        <v>7.1454259999999996</v>
      </c>
    </row>
    <row r="17" spans="2:17" x14ac:dyDescent="0.2">
      <c r="B17" t="s">
        <v>5</v>
      </c>
      <c r="C17">
        <v>5.4520000000000098E-3</v>
      </c>
      <c r="D17">
        <v>5.4689999999997197E-3</v>
      </c>
      <c r="E17">
        <v>3.5489000000000097E-2</v>
      </c>
      <c r="G17">
        <v>8.1458000000000502E-2</v>
      </c>
      <c r="H17">
        <v>8.1665000000000099E-2</v>
      </c>
      <c r="I17">
        <v>0.113581</v>
      </c>
      <c r="K17">
        <v>0.10489</v>
      </c>
      <c r="L17">
        <v>0.11366</v>
      </c>
      <c r="M17">
        <v>0.45926299999999998</v>
      </c>
      <c r="O17">
        <v>4.5715000000000401E-2</v>
      </c>
      <c r="P17">
        <v>4.6028000000000603E-2</v>
      </c>
      <c r="Q17">
        <v>-8.76199999999994E-3</v>
      </c>
    </row>
    <row r="18" spans="2:17" x14ac:dyDescent="0.2">
      <c r="C18">
        <v>7.0012319999999999</v>
      </c>
      <c r="D18">
        <v>6.983174</v>
      </c>
      <c r="E18">
        <v>7.2232779999999996</v>
      </c>
      <c r="G18">
        <v>7.0359590000000001</v>
      </c>
      <c r="H18">
        <v>7.0256360000000004</v>
      </c>
      <c r="I18">
        <v>7.13</v>
      </c>
      <c r="K18">
        <v>6.9551150000000002</v>
      </c>
      <c r="L18">
        <v>6.9429049999999997</v>
      </c>
      <c r="M18">
        <v>7.036168</v>
      </c>
      <c r="O18">
        <v>7.0697760000000001</v>
      </c>
      <c r="P18">
        <v>7.0559479999999999</v>
      </c>
      <c r="Q18">
        <v>7.1318570000000001</v>
      </c>
    </row>
    <row r="19" spans="2:17" x14ac:dyDescent="0.2">
      <c r="C19">
        <v>7.0140940000000001</v>
      </c>
      <c r="D19">
        <v>6.996321</v>
      </c>
      <c r="E19">
        <v>7.2486790000000001</v>
      </c>
      <c r="G19">
        <v>7.0890829999999996</v>
      </c>
      <c r="H19">
        <v>7.0810409999999999</v>
      </c>
      <c r="I19">
        <v>7.1858950000000004</v>
      </c>
      <c r="K19">
        <v>7.0513000000000003</v>
      </c>
      <c r="L19">
        <v>7.0505519999999997</v>
      </c>
      <c r="M19">
        <v>7.2910680000000001</v>
      </c>
      <c r="O19">
        <v>7.1998439999999997</v>
      </c>
      <c r="P19">
        <v>7.1972310000000004</v>
      </c>
      <c r="Q19">
        <v>7.3606699999999998</v>
      </c>
    </row>
    <row r="20" spans="2:17" x14ac:dyDescent="0.2">
      <c r="B20" t="s">
        <v>5</v>
      </c>
      <c r="C20">
        <v>1.28620000000002E-2</v>
      </c>
      <c r="D20">
        <v>1.3147000000000001E-2</v>
      </c>
      <c r="E20">
        <v>2.54010000000005E-2</v>
      </c>
      <c r="G20">
        <v>5.3123999999999498E-2</v>
      </c>
      <c r="H20">
        <v>5.5404999999999503E-2</v>
      </c>
      <c r="I20">
        <v>5.58950000000005E-2</v>
      </c>
      <c r="K20">
        <v>9.6185000000000201E-2</v>
      </c>
      <c r="L20">
        <v>0.10764700000000001</v>
      </c>
      <c r="M20">
        <v>0.25490000000000002</v>
      </c>
      <c r="O20">
        <v>0.13006799999999999</v>
      </c>
      <c r="P20">
        <v>0.14128299999999999</v>
      </c>
      <c r="Q20">
        <v>0.22881299999999999</v>
      </c>
    </row>
    <row r="21" spans="2:17" x14ac:dyDescent="0.2">
      <c r="C21">
        <v>6.9741299999999997</v>
      </c>
      <c r="D21">
        <v>6.9590050000000003</v>
      </c>
      <c r="E21">
        <v>7.0812549999999996</v>
      </c>
      <c r="G21">
        <v>7.034459</v>
      </c>
      <c r="H21">
        <v>7.0150680000000003</v>
      </c>
      <c r="I21">
        <v>7.1129889999999998</v>
      </c>
      <c r="K21">
        <v>6.9345749999999997</v>
      </c>
      <c r="L21">
        <v>6.9256960000000003</v>
      </c>
      <c r="M21">
        <v>6.8986229999999997</v>
      </c>
      <c r="O21">
        <v>7.0793140000000001</v>
      </c>
      <c r="P21">
        <v>7.0626980000000001</v>
      </c>
      <c r="Q21">
        <v>7.2026750000000002</v>
      </c>
    </row>
    <row r="22" spans="2:17" x14ac:dyDescent="0.2">
      <c r="C22">
        <v>6.983098</v>
      </c>
      <c r="D22">
        <v>6.9691900000000002</v>
      </c>
      <c r="E22">
        <v>7.0969629999999997</v>
      </c>
      <c r="G22">
        <v>7.1144629999999998</v>
      </c>
      <c r="H22">
        <v>7.1033419999999996</v>
      </c>
      <c r="I22">
        <v>7.266947</v>
      </c>
      <c r="K22">
        <v>6.9244630000000003</v>
      </c>
      <c r="L22">
        <v>6.9184720000000004</v>
      </c>
      <c r="M22">
        <v>7.1521239999999997</v>
      </c>
      <c r="O22">
        <v>7.2976989999999997</v>
      </c>
      <c r="P22">
        <v>7.2881210000000003</v>
      </c>
      <c r="Q22">
        <v>7.5647130000000002</v>
      </c>
    </row>
    <row r="23" spans="2:17" x14ac:dyDescent="0.2">
      <c r="B23" t="s">
        <v>5</v>
      </c>
      <c r="C23">
        <v>8.9680000000003108E-3</v>
      </c>
      <c r="D23">
        <v>1.0184999999999901E-2</v>
      </c>
      <c r="E23">
        <v>1.57080000000001E-2</v>
      </c>
      <c r="G23">
        <v>8.00039999999997E-2</v>
      </c>
      <c r="H23">
        <v>8.8273999999999297E-2</v>
      </c>
      <c r="I23">
        <v>0.15395800000000001</v>
      </c>
      <c r="K23">
        <v>-1.01119999999995E-2</v>
      </c>
      <c r="L23">
        <v>-7.2240000000007897E-3</v>
      </c>
      <c r="M23">
        <v>0.25350099999999998</v>
      </c>
      <c r="O23">
        <v>0.218385</v>
      </c>
      <c r="P23">
        <v>0.22542300000000001</v>
      </c>
      <c r="Q23">
        <v>0.36203800000000003</v>
      </c>
    </row>
    <row r="24" spans="2:17" x14ac:dyDescent="0.2">
      <c r="C24">
        <v>6.9852819999999998</v>
      </c>
      <c r="D24">
        <v>6.9712680000000002</v>
      </c>
      <c r="E24">
        <v>7.0119540000000002</v>
      </c>
      <c r="G24">
        <v>6.9409419999999997</v>
      </c>
      <c r="H24">
        <v>6.9308889999999996</v>
      </c>
      <c r="I24">
        <v>6.8893610000000001</v>
      </c>
      <c r="K24">
        <v>7.0948229999999999</v>
      </c>
      <c r="L24">
        <v>7.0790629999999997</v>
      </c>
      <c r="M24">
        <v>7.1339810000000003</v>
      </c>
      <c r="O24">
        <v>6.9958179999999999</v>
      </c>
      <c r="P24">
        <v>6.9883990000000002</v>
      </c>
      <c r="Q24">
        <v>7.0900230000000004</v>
      </c>
    </row>
    <row r="25" spans="2:17" x14ac:dyDescent="0.2">
      <c r="C25">
        <v>6.9817980000000004</v>
      </c>
      <c r="D25">
        <v>6.9695619999999998</v>
      </c>
      <c r="E25">
        <v>7.0188670000000002</v>
      </c>
      <c r="G25">
        <v>6.9511589999999996</v>
      </c>
      <c r="H25">
        <v>6.9434469999999999</v>
      </c>
      <c r="I25">
        <v>6.9252120000000001</v>
      </c>
      <c r="K25">
        <v>7.1048790000000004</v>
      </c>
      <c r="L25">
        <v>7.0915889999999999</v>
      </c>
      <c r="M25">
        <v>7.0744740000000004</v>
      </c>
      <c r="O25">
        <v>7.0373910000000004</v>
      </c>
      <c r="P25">
        <v>7.0346900000000003</v>
      </c>
      <c r="Q25">
        <v>7.1176620000000002</v>
      </c>
    </row>
    <row r="26" spans="2:17" x14ac:dyDescent="0.2">
      <c r="B26" t="s">
        <v>5</v>
      </c>
      <c r="C26">
        <v>-3.4840000000002599E-3</v>
      </c>
      <c r="D26">
        <v>-1.70600000000043E-3</v>
      </c>
      <c r="E26">
        <v>6.9129999999999496E-3</v>
      </c>
      <c r="G26">
        <v>1.02169999999999E-2</v>
      </c>
      <c r="H26">
        <v>1.25580000000003E-2</v>
      </c>
      <c r="I26">
        <v>3.5851000000000098E-2</v>
      </c>
      <c r="K26">
        <v>1.00560000000005E-2</v>
      </c>
      <c r="L26">
        <v>1.2526000000000301E-2</v>
      </c>
      <c r="M26">
        <v>-5.9506999999999997E-2</v>
      </c>
      <c r="O26">
        <v>4.1573000000000498E-2</v>
      </c>
      <c r="P26">
        <v>4.6291000000000103E-2</v>
      </c>
      <c r="Q26">
        <v>2.7638999999999699E-2</v>
      </c>
    </row>
    <row r="27" spans="2:17" x14ac:dyDescent="0.2">
      <c r="C27">
        <v>7.00373</v>
      </c>
      <c r="D27">
        <v>6.9884959999999996</v>
      </c>
      <c r="E27">
        <v>7.0260199999999999</v>
      </c>
      <c r="G27">
        <v>7.0750039999999998</v>
      </c>
      <c r="H27">
        <v>7.0530530000000002</v>
      </c>
      <c r="I27">
        <v>6.9948709999999998</v>
      </c>
      <c r="K27">
        <v>7.0610419999999996</v>
      </c>
      <c r="L27">
        <v>7.0418019999999997</v>
      </c>
      <c r="M27">
        <v>7.149057</v>
      </c>
      <c r="O27">
        <v>6.9906540000000001</v>
      </c>
      <c r="P27">
        <v>6.9797500000000001</v>
      </c>
      <c r="Q27">
        <v>7.0776960000000004</v>
      </c>
    </row>
    <row r="28" spans="2:17" x14ac:dyDescent="0.2">
      <c r="C28">
        <v>7.0315909999999997</v>
      </c>
      <c r="D28">
        <v>7.0154839999999998</v>
      </c>
      <c r="E28">
        <v>7.0930020000000003</v>
      </c>
      <c r="G28">
        <v>7.093477</v>
      </c>
      <c r="H28">
        <v>7.0726940000000003</v>
      </c>
      <c r="I28">
        <v>6.9693860000000001</v>
      </c>
      <c r="K28">
        <v>7.1405880000000002</v>
      </c>
      <c r="L28">
        <v>7.1266040000000004</v>
      </c>
      <c r="M28">
        <v>7.3285169999999997</v>
      </c>
      <c r="O28">
        <v>7.1148179999999996</v>
      </c>
      <c r="P28">
        <v>7.106033</v>
      </c>
      <c r="Q28">
        <v>7.1056410000000003</v>
      </c>
    </row>
    <row r="29" spans="2:17" x14ac:dyDescent="0.2">
      <c r="B29" t="s">
        <v>5</v>
      </c>
      <c r="C29">
        <v>2.7860999999999699E-2</v>
      </c>
      <c r="D29">
        <v>2.6988000000000199E-2</v>
      </c>
      <c r="E29">
        <v>6.6982000000000305E-2</v>
      </c>
      <c r="G29">
        <v>1.8473000000000201E-2</v>
      </c>
      <c r="H29">
        <v>1.9640999999999999E-2</v>
      </c>
      <c r="I29">
        <v>-2.5484999999999799E-2</v>
      </c>
      <c r="K29">
        <v>7.9546000000000602E-2</v>
      </c>
      <c r="L29">
        <v>8.4802000000000696E-2</v>
      </c>
      <c r="M29">
        <v>0.17946000000000001</v>
      </c>
      <c r="O29">
        <v>0.124163999999999</v>
      </c>
      <c r="P29">
        <v>0.12628300000000001</v>
      </c>
      <c r="Q29">
        <v>2.79449999999999E-2</v>
      </c>
    </row>
    <row r="30" spans="2:17" x14ac:dyDescent="0.2">
      <c r="C30">
        <v>7.0937460000000003</v>
      </c>
      <c r="D30">
        <v>7.071097</v>
      </c>
      <c r="E30">
        <v>7.1603570000000003</v>
      </c>
      <c r="G30">
        <v>6.924906</v>
      </c>
      <c r="H30">
        <v>6.9069539999999998</v>
      </c>
      <c r="I30">
        <v>7.0117219999999998</v>
      </c>
      <c r="K30">
        <v>6.9783809999999997</v>
      </c>
      <c r="L30">
        <v>6.9703299999999997</v>
      </c>
      <c r="M30">
        <v>7.165699</v>
      </c>
      <c r="O30">
        <v>7.0745990000000001</v>
      </c>
      <c r="P30">
        <v>7.0614090000000003</v>
      </c>
      <c r="Q30">
        <v>7.0701289999999997</v>
      </c>
    </row>
    <row r="31" spans="2:17" x14ac:dyDescent="0.2">
      <c r="C31">
        <v>7.105842</v>
      </c>
      <c r="D31">
        <v>7.0860640000000004</v>
      </c>
      <c r="E31">
        <v>7.3247390000000001</v>
      </c>
      <c r="G31">
        <v>7.001957</v>
      </c>
      <c r="H31">
        <v>6.9826240000000004</v>
      </c>
      <c r="I31">
        <v>7.0506130000000002</v>
      </c>
      <c r="K31">
        <v>7.0049479999999997</v>
      </c>
      <c r="L31">
        <v>6.9976969999999996</v>
      </c>
      <c r="M31">
        <v>7.1837580000000001</v>
      </c>
      <c r="O31">
        <v>7.3021539999999998</v>
      </c>
      <c r="P31">
        <v>7.2978639999999997</v>
      </c>
      <c r="Q31">
        <v>7.9668450000000002</v>
      </c>
    </row>
    <row r="32" spans="2:17" x14ac:dyDescent="0.2">
      <c r="B32" t="s">
        <v>5</v>
      </c>
      <c r="C32">
        <v>1.2095999999999701E-2</v>
      </c>
      <c r="D32">
        <v>1.49670000000004E-2</v>
      </c>
      <c r="E32">
        <v>0.164382</v>
      </c>
      <c r="G32">
        <v>7.7050999999999994E-2</v>
      </c>
      <c r="H32">
        <v>7.5670000000000598E-2</v>
      </c>
      <c r="I32">
        <v>3.8891000000000502E-2</v>
      </c>
      <c r="K32">
        <v>2.6567E-2</v>
      </c>
      <c r="L32">
        <v>2.7366999999999898E-2</v>
      </c>
      <c r="M32">
        <v>1.8058999999999999E-2</v>
      </c>
      <c r="O32">
        <v>0.22755500000000001</v>
      </c>
      <c r="P32">
        <v>0.236454999999999</v>
      </c>
      <c r="Q32">
        <v>0.89671600000000096</v>
      </c>
    </row>
    <row r="33" spans="2:17" x14ac:dyDescent="0.2">
      <c r="C33">
        <v>7.0919999999999996</v>
      </c>
      <c r="D33">
        <v>7.0784190000000002</v>
      </c>
      <c r="E33">
        <v>7.229222</v>
      </c>
      <c r="G33">
        <v>6.9948990000000002</v>
      </c>
      <c r="H33">
        <v>6.9858089999999997</v>
      </c>
      <c r="I33">
        <v>6.8518489999999996</v>
      </c>
      <c r="K33">
        <v>7.0318449999999997</v>
      </c>
      <c r="L33">
        <v>7.0123800000000003</v>
      </c>
      <c r="M33">
        <v>7.0745449999999996</v>
      </c>
      <c r="O33">
        <v>7.0321990000000003</v>
      </c>
      <c r="P33">
        <v>7.0143870000000001</v>
      </c>
      <c r="Q33">
        <v>7.1932479999999996</v>
      </c>
    </row>
    <row r="34" spans="2:17" x14ac:dyDescent="0.2">
      <c r="C34">
        <v>7.0958199999999998</v>
      </c>
      <c r="D34">
        <v>7.0816429999999997</v>
      </c>
      <c r="E34">
        <v>7.2220399999999998</v>
      </c>
      <c r="G34">
        <v>7.0052950000000003</v>
      </c>
      <c r="H34">
        <v>6.9977650000000002</v>
      </c>
      <c r="I34">
        <v>6.8429149999999996</v>
      </c>
      <c r="K34">
        <v>7.0719760000000003</v>
      </c>
      <c r="L34">
        <v>7.0575749999999999</v>
      </c>
      <c r="M34">
        <v>7.0948469999999997</v>
      </c>
      <c r="O34">
        <v>7.0656549999999996</v>
      </c>
      <c r="P34">
        <v>7.0487859999999998</v>
      </c>
      <c r="Q34">
        <v>7.3378889999999997</v>
      </c>
    </row>
    <row r="35" spans="2:17" x14ac:dyDescent="0.2">
      <c r="B35" t="s">
        <v>5</v>
      </c>
      <c r="C35">
        <v>3.8200000000001601E-3</v>
      </c>
      <c r="D35">
        <v>3.22399999999945E-3</v>
      </c>
      <c r="E35">
        <v>-7.1820000000002403E-3</v>
      </c>
      <c r="G35">
        <v>1.03960000000001E-2</v>
      </c>
      <c r="H35">
        <v>1.1956000000000499E-2</v>
      </c>
      <c r="I35">
        <v>-8.9339999999999992E-3</v>
      </c>
      <c r="K35">
        <v>4.0131000000000597E-2</v>
      </c>
      <c r="L35">
        <v>4.5194999999999701E-2</v>
      </c>
      <c r="M35">
        <v>2.0302000000000001E-2</v>
      </c>
      <c r="O35">
        <v>3.3455999999999299E-2</v>
      </c>
      <c r="P35">
        <v>3.4398999999999597E-2</v>
      </c>
      <c r="Q35">
        <v>0.14464099999999999</v>
      </c>
    </row>
    <row r="36" spans="2:17" x14ac:dyDescent="0.2">
      <c r="C36">
        <v>7.1255620000000004</v>
      </c>
      <c r="D36">
        <v>7.1102210000000001</v>
      </c>
      <c r="E36">
        <v>7.3267340000000001</v>
      </c>
      <c r="G36">
        <v>7.031561</v>
      </c>
      <c r="H36">
        <v>7.0091729999999997</v>
      </c>
      <c r="I36">
        <v>7.1964540000000001</v>
      </c>
      <c r="K36">
        <v>7.0996579999999998</v>
      </c>
      <c r="L36">
        <v>7.0810979999999999</v>
      </c>
      <c r="M36">
        <v>7.1347709999999998</v>
      </c>
      <c r="O36">
        <v>7.1040989999999997</v>
      </c>
      <c r="P36">
        <v>7.0788289999999998</v>
      </c>
      <c r="Q36">
        <v>7.3820230000000002</v>
      </c>
    </row>
    <row r="37" spans="2:17" x14ac:dyDescent="0.2">
      <c r="C37">
        <v>7.1356270000000004</v>
      </c>
      <c r="D37">
        <v>7.1191000000000004</v>
      </c>
      <c r="E37">
        <v>7.3209200000000001</v>
      </c>
      <c r="G37">
        <v>7.0949920000000004</v>
      </c>
      <c r="H37">
        <v>7.0700940000000001</v>
      </c>
      <c r="I37">
        <v>7.1868460000000001</v>
      </c>
      <c r="K37">
        <v>7.140161</v>
      </c>
      <c r="L37">
        <v>7.1193160000000004</v>
      </c>
      <c r="M37">
        <v>7.134792</v>
      </c>
      <c r="O37">
        <v>7.2555519999999998</v>
      </c>
      <c r="P37">
        <v>7.2340859999999996</v>
      </c>
      <c r="Q37">
        <v>7.6886130000000001</v>
      </c>
    </row>
    <row r="38" spans="2:17" x14ac:dyDescent="0.2">
      <c r="B38" t="s">
        <v>5</v>
      </c>
      <c r="C38">
        <v>1.0064999999999999E-2</v>
      </c>
      <c r="D38">
        <v>8.8790000000002998E-3</v>
      </c>
      <c r="E38">
        <v>-5.8139999999999902E-3</v>
      </c>
      <c r="G38">
        <v>6.3431000000000501E-2</v>
      </c>
      <c r="H38">
        <v>6.0921000000000398E-2</v>
      </c>
      <c r="I38">
        <v>-9.6080000000000592E-3</v>
      </c>
      <c r="K38">
        <v>4.0503000000000199E-2</v>
      </c>
      <c r="L38">
        <v>3.8218000000000502E-2</v>
      </c>
      <c r="M38" s="1">
        <v>2.1000000000270799E-5</v>
      </c>
      <c r="O38">
        <v>0.151453</v>
      </c>
      <c r="P38">
        <v>0.15525700000000001</v>
      </c>
      <c r="Q38">
        <v>0.30658999999999997</v>
      </c>
    </row>
    <row r="39" spans="2:17" x14ac:dyDescent="0.2">
      <c r="C39">
        <v>6.9925699999999997</v>
      </c>
      <c r="D39">
        <v>6.9740500000000001</v>
      </c>
      <c r="E39">
        <v>7.0075799999999999</v>
      </c>
      <c r="G39">
        <v>7.0245100000000003</v>
      </c>
      <c r="H39">
        <v>6.9972000000000003</v>
      </c>
      <c r="I39">
        <v>7.0754700000000001</v>
      </c>
      <c r="K39">
        <v>6.8926499999999997</v>
      </c>
      <c r="L39">
        <v>6.8918299999999997</v>
      </c>
      <c r="M39">
        <v>6.8972199999999999</v>
      </c>
      <c r="O39">
        <v>6.9775299999999998</v>
      </c>
      <c r="P39">
        <v>6.9446099999999999</v>
      </c>
      <c r="Q39">
        <v>6.9035399999999996</v>
      </c>
    </row>
    <row r="40" spans="2:17" x14ac:dyDescent="0.2">
      <c r="C40">
        <v>7.00082</v>
      </c>
      <c r="D40">
        <v>6.9813900000000002</v>
      </c>
      <c r="E40">
        <v>7.0472200000000003</v>
      </c>
      <c r="G40">
        <v>7.0455899999999998</v>
      </c>
      <c r="H40">
        <v>7.0155700000000003</v>
      </c>
      <c r="I40">
        <v>7.1014299999999997</v>
      </c>
      <c r="K40">
        <v>6.9980500000000001</v>
      </c>
      <c r="L40">
        <v>6.9936800000000003</v>
      </c>
      <c r="M40">
        <v>7.1360599999999996</v>
      </c>
      <c r="O40">
        <v>7.1599599999999999</v>
      </c>
      <c r="P40">
        <v>7.1286500000000004</v>
      </c>
      <c r="Q40">
        <v>7.4352200000000002</v>
      </c>
    </row>
    <row r="41" spans="2:17" x14ac:dyDescent="0.2">
      <c r="B41" t="s">
        <v>5</v>
      </c>
      <c r="C41">
        <v>8.2500000000003092E-3</v>
      </c>
      <c r="D41">
        <v>7.3400000000001199E-3</v>
      </c>
      <c r="E41">
        <v>3.96400000000003E-2</v>
      </c>
      <c r="G41">
        <v>2.1079999999999498E-2</v>
      </c>
      <c r="H41">
        <v>1.8370000000000001E-2</v>
      </c>
      <c r="I41">
        <v>2.5959999999999501E-2</v>
      </c>
      <c r="K41">
        <v>0.10539999999999999</v>
      </c>
      <c r="L41">
        <v>0.101850000000001</v>
      </c>
      <c r="M41">
        <v>0.23884</v>
      </c>
      <c r="O41">
        <v>0.18243000000000001</v>
      </c>
      <c r="P41">
        <v>0.18404000000000001</v>
      </c>
      <c r="Q41">
        <v>0.53168000000000104</v>
      </c>
    </row>
    <row r="42" spans="2:17" x14ac:dyDescent="0.2">
      <c r="C42">
        <v>7.0630300000000004</v>
      </c>
      <c r="D42">
        <v>7.0409899999999999</v>
      </c>
      <c r="E42">
        <v>7.0964</v>
      </c>
      <c r="G42">
        <v>7.0540500000000002</v>
      </c>
      <c r="H42">
        <v>7.0366799999999996</v>
      </c>
      <c r="I42">
        <v>7.0268100000000002</v>
      </c>
      <c r="K42">
        <v>7.0038799999999997</v>
      </c>
      <c r="L42">
        <v>6.97797</v>
      </c>
      <c r="M42">
        <v>7.1297300000000003</v>
      </c>
      <c r="O42">
        <v>7.0295500000000004</v>
      </c>
      <c r="P42">
        <v>7.0118900000000002</v>
      </c>
      <c r="Q42">
        <v>7.0768199999999997</v>
      </c>
    </row>
    <row r="43" spans="2:17" x14ac:dyDescent="0.2">
      <c r="C43">
        <v>7.0738099999999999</v>
      </c>
      <c r="D43">
        <v>7.0543300000000002</v>
      </c>
      <c r="E43">
        <v>7.1283200000000004</v>
      </c>
      <c r="G43">
        <v>7.1243699999999999</v>
      </c>
      <c r="H43">
        <v>7.1091199999999999</v>
      </c>
      <c r="I43">
        <v>7.0545600000000004</v>
      </c>
      <c r="K43">
        <v>7.1665999999999999</v>
      </c>
      <c r="L43">
        <v>7.1431399999999998</v>
      </c>
      <c r="M43">
        <v>7.1982999999999997</v>
      </c>
      <c r="O43">
        <v>7.1242200000000002</v>
      </c>
      <c r="P43">
        <v>7.1033400000000002</v>
      </c>
      <c r="Q43">
        <v>7.2832400000000002</v>
      </c>
    </row>
    <row r="44" spans="2:17" x14ac:dyDescent="0.2">
      <c r="B44" t="s">
        <v>5</v>
      </c>
      <c r="C44">
        <v>1.0779999999999601E-2</v>
      </c>
      <c r="D44">
        <v>1.33400000000004E-2</v>
      </c>
      <c r="E44">
        <v>3.1920000000000399E-2</v>
      </c>
      <c r="G44">
        <v>7.0319999999999702E-2</v>
      </c>
      <c r="H44">
        <v>7.2440000000000296E-2</v>
      </c>
      <c r="I44">
        <v>2.7750000000000202E-2</v>
      </c>
      <c r="K44">
        <v>0.16272</v>
      </c>
      <c r="L44">
        <v>0.16517000000000001</v>
      </c>
      <c r="M44">
        <v>6.8569999999999395E-2</v>
      </c>
      <c r="O44">
        <v>9.4669999999999796E-2</v>
      </c>
      <c r="P44">
        <v>9.1450000000000004E-2</v>
      </c>
      <c r="Q44">
        <v>0.20641999999999999</v>
      </c>
    </row>
    <row r="45" spans="2:17" x14ac:dyDescent="0.2">
      <c r="C45">
        <v>6.9972200000000004</v>
      </c>
      <c r="D45">
        <v>6.9851599999999996</v>
      </c>
      <c r="E45">
        <v>7.09274</v>
      </c>
      <c r="G45">
        <v>7.1315799999999996</v>
      </c>
      <c r="H45">
        <v>7.1044400000000003</v>
      </c>
      <c r="I45">
        <v>7.4799699999999998</v>
      </c>
      <c r="K45">
        <v>6.9454500000000001</v>
      </c>
      <c r="L45">
        <v>6.9309599999999998</v>
      </c>
      <c r="M45">
        <v>7.0595299999999996</v>
      </c>
      <c r="O45">
        <v>6.9571500000000004</v>
      </c>
      <c r="P45">
        <v>6.9382400000000004</v>
      </c>
      <c r="Q45">
        <v>6.9690399999999997</v>
      </c>
    </row>
    <row r="46" spans="2:17" x14ac:dyDescent="0.2">
      <c r="C46">
        <v>7.0152200000000002</v>
      </c>
      <c r="D46">
        <v>7.00563</v>
      </c>
      <c r="E46">
        <v>7.1282199999999998</v>
      </c>
      <c r="G46">
        <v>7.1707000000000001</v>
      </c>
      <c r="H46">
        <v>7.1527399999999997</v>
      </c>
      <c r="I46">
        <v>7.4303800000000004</v>
      </c>
      <c r="K46">
        <v>6.9784600000000001</v>
      </c>
      <c r="L46">
        <v>6.9616800000000003</v>
      </c>
      <c r="M46">
        <v>7.1916000000000002</v>
      </c>
      <c r="O46">
        <v>7.1162799999999997</v>
      </c>
      <c r="P46">
        <v>7.09537</v>
      </c>
      <c r="Q46">
        <v>7.0924800000000001</v>
      </c>
    </row>
    <row r="47" spans="2:17" x14ac:dyDescent="0.2">
      <c r="B47" t="s">
        <v>5</v>
      </c>
      <c r="C47">
        <v>1.7999999999999801E-2</v>
      </c>
      <c r="D47">
        <v>2.0469999999999499E-2</v>
      </c>
      <c r="E47">
        <v>3.5479999999999699E-2</v>
      </c>
      <c r="G47">
        <v>3.9120000000000502E-2</v>
      </c>
      <c r="H47">
        <v>4.8299999999999302E-2</v>
      </c>
      <c r="I47">
        <v>-4.9590000000000203E-2</v>
      </c>
      <c r="K47">
        <v>3.3009999999999998E-2</v>
      </c>
      <c r="L47">
        <v>3.07200000000005E-2</v>
      </c>
      <c r="M47">
        <v>0.13207000000000099</v>
      </c>
      <c r="O47">
        <v>0.15912999999999899</v>
      </c>
      <c r="P47">
        <v>0.15712999999999999</v>
      </c>
      <c r="Q47">
        <v>0.12343999999999999</v>
      </c>
    </row>
    <row r="48" spans="2:17" x14ac:dyDescent="0.2">
      <c r="C48">
        <v>7.0493600000000001</v>
      </c>
      <c r="D48">
        <v>7.0102700000000002</v>
      </c>
      <c r="E48">
        <v>7.1761499999999998</v>
      </c>
      <c r="G48">
        <v>7.0444399999999998</v>
      </c>
      <c r="H48">
        <v>7.0238300000000002</v>
      </c>
      <c r="I48">
        <v>7.1138300000000001</v>
      </c>
      <c r="K48">
        <v>6.9655300000000002</v>
      </c>
      <c r="L48">
        <v>6.95444</v>
      </c>
      <c r="M48">
        <v>6.9486800000000004</v>
      </c>
      <c r="O48">
        <v>7.01769</v>
      </c>
      <c r="P48">
        <v>7.0115699999999999</v>
      </c>
      <c r="Q48">
        <v>7.0489300000000004</v>
      </c>
    </row>
    <row r="49" spans="2:17" x14ac:dyDescent="0.2">
      <c r="C49">
        <v>7.0651700000000002</v>
      </c>
      <c r="D49">
        <v>7.0247400000000004</v>
      </c>
      <c r="E49">
        <v>7.18248</v>
      </c>
      <c r="G49">
        <v>7.1292600000000004</v>
      </c>
      <c r="H49">
        <v>7.10825</v>
      </c>
      <c r="I49">
        <v>7.3135399999999997</v>
      </c>
      <c r="K49">
        <v>7.06013</v>
      </c>
      <c r="L49">
        <v>7.0511799999999996</v>
      </c>
      <c r="M49">
        <v>7.01572</v>
      </c>
      <c r="O49">
        <v>7.1531500000000001</v>
      </c>
      <c r="P49">
        <v>7.1385399999999999</v>
      </c>
      <c r="Q49">
        <v>7.1865199999999998</v>
      </c>
    </row>
    <row r="50" spans="2:17" x14ac:dyDescent="0.2">
      <c r="B50" t="s">
        <v>5</v>
      </c>
      <c r="C50">
        <v>1.5810000000000098E-2</v>
      </c>
      <c r="D50">
        <v>1.44700000000002E-2</v>
      </c>
      <c r="E50">
        <v>6.3300000000001697E-3</v>
      </c>
      <c r="G50">
        <v>8.4820000000000603E-2</v>
      </c>
      <c r="H50">
        <v>8.4419999999999704E-2</v>
      </c>
      <c r="I50">
        <v>0.19971</v>
      </c>
      <c r="K50">
        <v>9.4599999999999795E-2</v>
      </c>
      <c r="L50">
        <v>9.6740000000000506E-2</v>
      </c>
      <c r="M50">
        <v>6.7040000000000405E-2</v>
      </c>
      <c r="O50">
        <v>0.13546</v>
      </c>
      <c r="P50">
        <v>0.12697</v>
      </c>
      <c r="Q50">
        <v>0.13758999999999899</v>
      </c>
    </row>
    <row r="51" spans="2:17" x14ac:dyDescent="0.2">
      <c r="C51">
        <v>6.9988599999999996</v>
      </c>
      <c r="D51">
        <v>6.98332</v>
      </c>
      <c r="E51">
        <v>7.0647399999999996</v>
      </c>
      <c r="G51">
        <v>6.9694900000000004</v>
      </c>
      <c r="H51">
        <v>6.95486</v>
      </c>
      <c r="I51">
        <v>7.0794899999999998</v>
      </c>
      <c r="K51">
        <v>7.0369200000000003</v>
      </c>
      <c r="L51">
        <v>7.0154500000000004</v>
      </c>
      <c r="M51">
        <v>7.3942600000000001</v>
      </c>
      <c r="O51">
        <v>6.9464499999999996</v>
      </c>
      <c r="P51">
        <v>6.9241299999999999</v>
      </c>
      <c r="Q51">
        <v>7.1825999999999999</v>
      </c>
    </row>
    <row r="52" spans="2:17" x14ac:dyDescent="0.2">
      <c r="C52">
        <v>7.01776</v>
      </c>
      <c r="D52">
        <v>7.0033000000000003</v>
      </c>
      <c r="E52">
        <v>7.1382300000000001</v>
      </c>
      <c r="G52">
        <v>6.9685699999999997</v>
      </c>
      <c r="H52">
        <v>6.9503599999999999</v>
      </c>
      <c r="I52">
        <v>7.07165</v>
      </c>
      <c r="K52">
        <v>7.1035500000000003</v>
      </c>
      <c r="L52">
        <v>7.0858299999999996</v>
      </c>
      <c r="M52">
        <v>7.7763499999999999</v>
      </c>
      <c r="O52">
        <v>7.0079399999999996</v>
      </c>
      <c r="P52">
        <v>6.9884000000000004</v>
      </c>
      <c r="Q52">
        <v>7.2191700000000001</v>
      </c>
    </row>
    <row r="53" spans="2:17" x14ac:dyDescent="0.2">
      <c r="B53" t="s">
        <v>5</v>
      </c>
      <c r="C53">
        <v>1.8900000000000399E-2</v>
      </c>
      <c r="D53">
        <v>1.99800000000003E-2</v>
      </c>
      <c r="E53">
        <v>7.3490000000000499E-2</v>
      </c>
      <c r="G53">
        <v>-9.2000000000069804E-4</v>
      </c>
      <c r="H53">
        <v>-4.5000000000001697E-3</v>
      </c>
      <c r="I53">
        <v>-7.8399999999998506E-3</v>
      </c>
      <c r="K53">
        <v>6.6629999999999995E-2</v>
      </c>
      <c r="L53">
        <v>7.0379999999999193E-2</v>
      </c>
      <c r="M53">
        <v>0.38208999999999999</v>
      </c>
      <c r="O53">
        <v>6.1489999999999198E-2</v>
      </c>
      <c r="P53">
        <v>6.4270000000000493E-2</v>
      </c>
      <c r="Q53">
        <v>3.65700000000002E-2</v>
      </c>
    </row>
    <row r="54" spans="2:17" x14ac:dyDescent="0.2">
      <c r="C54">
        <v>6.9257900000000001</v>
      </c>
      <c r="D54">
        <v>6.9084599999999998</v>
      </c>
      <c r="E54">
        <v>7.1392800000000003</v>
      </c>
      <c r="G54">
        <v>7.0577399999999999</v>
      </c>
      <c r="H54">
        <v>7.03301</v>
      </c>
      <c r="I54">
        <v>6.8937999999999997</v>
      </c>
      <c r="K54">
        <v>6.9753299999999996</v>
      </c>
      <c r="L54">
        <v>6.9615</v>
      </c>
      <c r="M54">
        <v>7.1022600000000002</v>
      </c>
      <c r="O54">
        <v>6.9194899999999997</v>
      </c>
      <c r="P54">
        <v>6.9059499999999998</v>
      </c>
      <c r="Q54">
        <v>7.0351699999999999</v>
      </c>
    </row>
    <row r="55" spans="2:17" x14ac:dyDescent="0.2">
      <c r="C55">
        <v>6.9525100000000002</v>
      </c>
      <c r="D55">
        <v>6.9347200000000004</v>
      </c>
      <c r="E55">
        <v>7.1620699999999999</v>
      </c>
      <c r="G55">
        <v>7.0914900000000003</v>
      </c>
      <c r="H55">
        <v>7.0727500000000001</v>
      </c>
      <c r="I55">
        <v>6.8836500000000003</v>
      </c>
      <c r="K55">
        <v>7.1244500000000004</v>
      </c>
      <c r="L55">
        <v>7.1270499999999997</v>
      </c>
      <c r="M55">
        <v>7.2090899999999998</v>
      </c>
      <c r="O55">
        <v>7.0974000000000004</v>
      </c>
      <c r="P55">
        <v>7.0985899999999997</v>
      </c>
      <c r="Q55">
        <v>7.9747199999999996</v>
      </c>
    </row>
    <row r="56" spans="2:17" x14ac:dyDescent="0.2">
      <c r="B56" t="s">
        <v>5</v>
      </c>
      <c r="C56">
        <v>2.6720000000000101E-2</v>
      </c>
      <c r="D56">
        <v>2.6260000000000599E-2</v>
      </c>
      <c r="E56">
        <v>2.2789999999999599E-2</v>
      </c>
      <c r="G56">
        <v>3.3750000000000398E-2</v>
      </c>
      <c r="H56">
        <v>3.9740000000000102E-2</v>
      </c>
      <c r="I56">
        <v>-1.0149999999999401E-2</v>
      </c>
      <c r="K56">
        <v>0.149120000000001</v>
      </c>
      <c r="L56">
        <v>0.16555</v>
      </c>
      <c r="M56">
        <v>0.10682999999999999</v>
      </c>
      <c r="O56">
        <v>0.17791000000000101</v>
      </c>
      <c r="P56">
        <v>0.19264000000000001</v>
      </c>
      <c r="Q56">
        <v>0.93955</v>
      </c>
    </row>
    <row r="57" spans="2:17" x14ac:dyDescent="0.2">
      <c r="C57">
        <v>7.0455100000000002</v>
      </c>
      <c r="D57">
        <v>7.0304900000000004</v>
      </c>
      <c r="E57">
        <v>7.0385499999999999</v>
      </c>
      <c r="G57">
        <v>7.14907</v>
      </c>
      <c r="H57">
        <v>7.1137800000000002</v>
      </c>
      <c r="I57">
        <v>6.9459900000000001</v>
      </c>
      <c r="K57">
        <v>7.0405100000000003</v>
      </c>
      <c r="L57">
        <v>7.0171200000000002</v>
      </c>
      <c r="M57">
        <v>6.8871599999999997</v>
      </c>
      <c r="O57">
        <v>6.9871299999999996</v>
      </c>
      <c r="P57">
        <v>6.9639600000000002</v>
      </c>
      <c r="Q57">
        <v>7.1067299999999998</v>
      </c>
    </row>
    <row r="58" spans="2:17" x14ac:dyDescent="0.2">
      <c r="C58">
        <v>7.0622699999999998</v>
      </c>
      <c r="D58">
        <v>7.0467399999999998</v>
      </c>
      <c r="E58">
        <v>7.0495000000000001</v>
      </c>
      <c r="G58">
        <v>7.2192499999999997</v>
      </c>
      <c r="H58">
        <v>7.1840299999999999</v>
      </c>
      <c r="I58">
        <v>6.9932499999999997</v>
      </c>
      <c r="K58">
        <v>7.1848200000000002</v>
      </c>
      <c r="L58">
        <v>7.1701100000000002</v>
      </c>
      <c r="M58">
        <v>8.0677900000000005</v>
      </c>
      <c r="O58">
        <v>7.1375599999999997</v>
      </c>
      <c r="P58">
        <v>7.1301899999999998</v>
      </c>
      <c r="Q58">
        <v>7.6805000000000003</v>
      </c>
    </row>
    <row r="59" spans="2:17" x14ac:dyDescent="0.2">
      <c r="B59" t="s">
        <v>5</v>
      </c>
      <c r="C59">
        <v>1.6759999999999699E-2</v>
      </c>
      <c r="D59">
        <v>1.62499999999994E-2</v>
      </c>
      <c r="E59">
        <v>1.0950000000000199E-2</v>
      </c>
      <c r="G59">
        <v>7.0179999999999701E-2</v>
      </c>
      <c r="H59">
        <v>7.0249999999999702E-2</v>
      </c>
      <c r="I59">
        <v>4.7259999999999601E-2</v>
      </c>
      <c r="K59">
        <v>0.14430999999999999</v>
      </c>
      <c r="L59">
        <v>0.15298999999999999</v>
      </c>
      <c r="M59">
        <v>1.1806300000000001</v>
      </c>
      <c r="O59">
        <v>0.15043000000000001</v>
      </c>
      <c r="P59">
        <v>0.16622999999999999</v>
      </c>
      <c r="Q59">
        <v>0.573770000000001</v>
      </c>
    </row>
    <row r="60" spans="2:17" x14ac:dyDescent="0.2">
      <c r="C60">
        <v>6.9364299999999997</v>
      </c>
      <c r="D60">
        <v>6.9212100000000003</v>
      </c>
      <c r="E60">
        <v>6.8380000000000001</v>
      </c>
      <c r="G60">
        <v>7.0499000000000001</v>
      </c>
      <c r="H60">
        <v>7.0278900000000002</v>
      </c>
      <c r="I60">
        <v>6.9601100000000002</v>
      </c>
      <c r="K60">
        <v>7.0446299999999997</v>
      </c>
      <c r="L60">
        <v>7.0253300000000003</v>
      </c>
      <c r="M60">
        <v>7.0842299999999998</v>
      </c>
      <c r="O60">
        <v>7.0165499999999996</v>
      </c>
      <c r="P60">
        <v>7.0031600000000003</v>
      </c>
      <c r="Q60">
        <v>7.1824500000000002</v>
      </c>
    </row>
    <row r="61" spans="2:17" x14ac:dyDescent="0.2">
      <c r="C61">
        <v>6.9508000000000001</v>
      </c>
      <c r="D61">
        <v>6.9363599999999996</v>
      </c>
      <c r="E61">
        <v>6.8505799999999999</v>
      </c>
      <c r="G61">
        <v>7.0787300000000002</v>
      </c>
      <c r="H61">
        <v>7.0544099999999998</v>
      </c>
      <c r="I61">
        <v>6.9741</v>
      </c>
      <c r="K61">
        <v>7.1978799999999996</v>
      </c>
      <c r="L61">
        <v>7.1808800000000002</v>
      </c>
      <c r="M61">
        <v>7.1322099999999997</v>
      </c>
      <c r="O61">
        <v>7.1390700000000002</v>
      </c>
      <c r="P61">
        <v>7.1226500000000001</v>
      </c>
      <c r="Q61">
        <v>7.9561599999999997</v>
      </c>
    </row>
    <row r="62" spans="2:17" x14ac:dyDescent="0.2">
      <c r="B62" t="s">
        <v>5</v>
      </c>
      <c r="C62">
        <v>1.43700000000004E-2</v>
      </c>
      <c r="D62">
        <v>1.5149999999999299E-2</v>
      </c>
      <c r="E62">
        <v>1.25799999999998E-2</v>
      </c>
      <c r="G62">
        <v>2.8830000000000099E-2</v>
      </c>
      <c r="H62">
        <v>2.65199999999997E-2</v>
      </c>
      <c r="I62">
        <v>1.3989999999999701E-2</v>
      </c>
      <c r="K62">
        <v>0.15325</v>
      </c>
      <c r="L62">
        <v>0.15554999999999999</v>
      </c>
      <c r="M62">
        <v>4.7979999999999898E-2</v>
      </c>
      <c r="O62">
        <v>0.122520000000001</v>
      </c>
      <c r="P62">
        <v>0.11949</v>
      </c>
      <c r="Q62">
        <v>0.77370999999999901</v>
      </c>
    </row>
    <row r="63" spans="2:17" x14ac:dyDescent="0.2">
      <c r="C63">
        <v>7.0331000000000001</v>
      </c>
      <c r="D63">
        <v>7.0084200000000001</v>
      </c>
      <c r="E63">
        <v>7.2054900000000002</v>
      </c>
      <c r="G63">
        <v>7.0088800000000004</v>
      </c>
      <c r="H63">
        <v>6.9927200000000003</v>
      </c>
      <c r="I63">
        <v>6.9764400000000002</v>
      </c>
      <c r="K63">
        <v>6.9547800000000004</v>
      </c>
      <c r="L63">
        <v>6.9459400000000002</v>
      </c>
      <c r="M63">
        <v>6.9296899999999999</v>
      </c>
      <c r="O63">
        <v>6.9560199999999996</v>
      </c>
      <c r="P63">
        <v>6.94109</v>
      </c>
      <c r="Q63">
        <v>6.9342800000000002</v>
      </c>
    </row>
    <row r="64" spans="2:17" x14ac:dyDescent="0.2">
      <c r="C64">
        <v>7.05769</v>
      </c>
      <c r="D64">
        <v>7.0333399999999999</v>
      </c>
      <c r="E64">
        <v>7.4968000000000004</v>
      </c>
      <c r="G64">
        <v>7.07681</v>
      </c>
      <c r="H64">
        <v>7.0639500000000002</v>
      </c>
      <c r="I64">
        <v>7.07883</v>
      </c>
      <c r="K64">
        <v>7.0438299999999998</v>
      </c>
      <c r="L64">
        <v>7.0379500000000004</v>
      </c>
      <c r="M64">
        <v>7.1359899999999996</v>
      </c>
      <c r="O64">
        <v>7.1484699999999997</v>
      </c>
      <c r="P64">
        <v>7.1376999999999997</v>
      </c>
      <c r="Q64">
        <v>7.3907100000000003</v>
      </c>
    </row>
    <row r="65" spans="1:25" x14ac:dyDescent="0.2">
      <c r="B65" t="s">
        <v>5</v>
      </c>
      <c r="C65">
        <v>2.45899999999999E-2</v>
      </c>
      <c r="D65">
        <v>2.49199999999998E-2</v>
      </c>
      <c r="E65">
        <v>0.29131000000000001</v>
      </c>
      <c r="G65">
        <v>6.7929999999999602E-2</v>
      </c>
      <c r="H65">
        <v>7.1229999999999905E-2</v>
      </c>
      <c r="I65">
        <v>0.10238999999999999</v>
      </c>
      <c r="K65">
        <v>8.9050000000000296E-2</v>
      </c>
      <c r="L65">
        <v>9.2010000000000106E-2</v>
      </c>
      <c r="M65">
        <v>0.20630000000000001</v>
      </c>
      <c r="O65">
        <v>0.19245000000000001</v>
      </c>
      <c r="P65">
        <v>0.19661000000000001</v>
      </c>
      <c r="Q65">
        <v>0.45643</v>
      </c>
    </row>
    <row r="66" spans="1:25" x14ac:dyDescent="0.2">
      <c r="C66">
        <v>6.9455600000000004</v>
      </c>
      <c r="D66">
        <v>6.9266399999999999</v>
      </c>
      <c r="E66">
        <v>7.08901</v>
      </c>
      <c r="G66">
        <v>7.0396000000000001</v>
      </c>
      <c r="H66">
        <v>7.0024100000000002</v>
      </c>
      <c r="I66">
        <v>7.0796799999999998</v>
      </c>
      <c r="K66">
        <v>6.9812000000000003</v>
      </c>
      <c r="L66">
        <v>6.97994</v>
      </c>
      <c r="M66">
        <v>7.1915699999999996</v>
      </c>
      <c r="O66">
        <v>7.1477000000000004</v>
      </c>
      <c r="P66">
        <v>7.1209300000000004</v>
      </c>
      <c r="Q66">
        <v>7.3010200000000003</v>
      </c>
    </row>
    <row r="67" spans="1:25" x14ac:dyDescent="0.2">
      <c r="C67">
        <v>6.95594</v>
      </c>
      <c r="D67">
        <v>6.9370799999999999</v>
      </c>
      <c r="E67">
        <v>7.1448799999999997</v>
      </c>
      <c r="G67">
        <v>7.0977199999999998</v>
      </c>
      <c r="H67">
        <v>7.0622800000000003</v>
      </c>
      <c r="I67">
        <v>7.33026</v>
      </c>
      <c r="K67">
        <v>6.9916799999999997</v>
      </c>
      <c r="L67">
        <v>6.9899399999999998</v>
      </c>
      <c r="M67">
        <v>7.1307600000000004</v>
      </c>
      <c r="O67">
        <v>7.2908900000000001</v>
      </c>
      <c r="P67">
        <v>7.2771600000000003</v>
      </c>
      <c r="Q67">
        <v>7.5903900000000002</v>
      </c>
    </row>
    <row r="68" spans="1:25" x14ac:dyDescent="0.2">
      <c r="B68" t="s">
        <v>5</v>
      </c>
      <c r="C68">
        <v>1.03799999999996E-2</v>
      </c>
      <c r="D68">
        <v>1.044E-2</v>
      </c>
      <c r="E68">
        <v>5.5869999999999601E-2</v>
      </c>
      <c r="G68">
        <v>5.81199999999997E-2</v>
      </c>
      <c r="H68">
        <v>5.9870000000000097E-2</v>
      </c>
      <c r="I68">
        <v>0.25058000000000002</v>
      </c>
      <c r="K68">
        <v>1.04799999999994E-2</v>
      </c>
      <c r="L68">
        <v>9.9999999999997903E-3</v>
      </c>
      <c r="M68" s="1">
        <v>-6.0809999999999101E-2</v>
      </c>
      <c r="O68">
        <v>0.14319000000000001</v>
      </c>
      <c r="P68">
        <v>0.15623000000000001</v>
      </c>
      <c r="Q68">
        <v>0.28937000000000002</v>
      </c>
    </row>
    <row r="69" spans="1:25" x14ac:dyDescent="0.2">
      <c r="B69" t="s">
        <v>6</v>
      </c>
      <c r="C69" t="s">
        <v>7</v>
      </c>
      <c r="D69" t="s">
        <v>7</v>
      </c>
      <c r="E69" t="s">
        <v>7</v>
      </c>
      <c r="F69" t="s">
        <v>6</v>
      </c>
      <c r="G69" t="s">
        <v>7</v>
      </c>
      <c r="H69" t="s">
        <v>7</v>
      </c>
      <c r="I69" t="s">
        <v>7</v>
      </c>
      <c r="J69" t="s">
        <v>6</v>
      </c>
      <c r="K69" t="s">
        <v>7</v>
      </c>
      <c r="L69" t="s">
        <v>7</v>
      </c>
      <c r="M69" t="s">
        <v>7</v>
      </c>
      <c r="N69" t="s">
        <v>6</v>
      </c>
      <c r="O69" t="s">
        <v>7</v>
      </c>
      <c r="P69" t="s">
        <v>7</v>
      </c>
      <c r="Q69" t="s">
        <v>7</v>
      </c>
    </row>
    <row r="70" spans="1:25" x14ac:dyDescent="0.2">
      <c r="B70">
        <v>25.5</v>
      </c>
      <c r="C70">
        <f>AVERAGE(C17,C14,C11,C20,C23,C26,C29,C32,C35,C38,C41,C44,C47,C50,C53,C56,C59,C62,C65,C68)</f>
        <v>1.311815000000004E-2</v>
      </c>
      <c r="D70">
        <f t="shared" ref="D70:E70" si="0">AVERAGE(D17,D14,D11,D20,D23,D26,D29,D32,D35,D38,D41,D44,D47,D50,D53,D56,D59,D62,D65,D68)</f>
        <v>1.3506300000000004E-2</v>
      </c>
      <c r="E70">
        <f t="shared" si="0"/>
        <v>4.6015700000000062E-2</v>
      </c>
      <c r="F70">
        <v>25.5</v>
      </c>
      <c r="G70">
        <f>AVERAGE(G17,G14,G11,G20,G23,G26,G29,G32,G35,G38,G41,G44,G47,G50,G53,G56,G59,G62,G65,G68)</f>
        <v>4.3369400000000002E-2</v>
      </c>
      <c r="H70">
        <f t="shared" ref="H70:I70" si="1">AVERAGE(H17,H14,H11,H20,H23,H26,H29,H32,H35,H38,H41,H44,H47,H50,H53,H56,H59,H62,H65,H68)</f>
        <v>4.4716749999999986E-2</v>
      </c>
      <c r="I70">
        <f t="shared" si="1"/>
        <v>5.1906200000000104E-2</v>
      </c>
      <c r="J70">
        <v>25.5</v>
      </c>
      <c r="K70">
        <f>AVERAGE(K17,K14,K11,K20,K23,K26,K29,K32,K35,K38,K41,K44,K47,K50,K53,K56,K59,K62,K65,K68)</f>
        <v>7.1931450000000147E-2</v>
      </c>
      <c r="L70">
        <f t="shared" ref="L70:M70" si="2">AVERAGE(L17,L14,L11,L20,L23,L26,L29,L32,L35,L38,L41,L44,L47,L50,L53,L56,L59,L62,L65,L68)</f>
        <v>7.5282600000000061E-2</v>
      </c>
      <c r="M70">
        <f t="shared" si="2"/>
        <v>0.17102545000000011</v>
      </c>
      <c r="N70">
        <v>25.5</v>
      </c>
      <c r="O70">
        <f>AVERAGE(O17,O14,O11,O20,O23,O26,O29,O32,O35,O38,O41,O44,O47,O50,O53,O56,O59,O62,O65,O68)</f>
        <v>0.12928599999999996</v>
      </c>
      <c r="P70">
        <f t="shared" ref="P70:Q70" si="3">AVERAGE(P17,P14,P11,P20,P23,P26,P29,P32,P35,P38,P41,P44,P47,P50,P53,P56,P59,P62,P65,P68)</f>
        <v>0.13333585000000001</v>
      </c>
      <c r="Q70">
        <f t="shared" si="3"/>
        <v>0.30315860000000006</v>
      </c>
    </row>
    <row r="71" spans="1:25" x14ac:dyDescent="0.2">
      <c r="A71" t="s">
        <v>33</v>
      </c>
      <c r="C71">
        <f>STDEV(C17,C14,C11,C20,C23,C26,C29,C32,C35,C38,C41,C44,C47,C50,C53,C56,C59,C62,C65,C68)/SQRT(COUNT(C17,C14,C11,C20,C23,C26,C29,C32,C35,C38,C41,C44,C47,C50,C53,C56,C59,C62,C65,C68))</f>
        <v>2.0178876048129691E-3</v>
      </c>
      <c r="D71">
        <f t="shared" ref="D71:E71" si="4">STDEV(D17,D14,D11,D20,D23,D26,D29,D32,D35,D38,D41,D44,D47,D50,D53,D56,D59,D62,D65,D68)/SQRT(COUNT(D17,D14,D11,D20,D23,D26,D29,D32,D35,D38,D41,D44,D47,D50,D53,D56,D59,D62,D65,D68))</f>
        <v>1.9911044648636754E-3</v>
      </c>
      <c r="E71">
        <f t="shared" si="4"/>
        <v>1.5739658436590247E-2</v>
      </c>
      <c r="G71">
        <f>STDEV(G17,G14,G11,G20,G23,G26,G29,G32,G35,G38,G41,G44,G47,G50,G53,G56,G59,G62,G65,G68)/SQRT(COUNT(G17,G14,G11,G20,G23,G26,G29,G32,G35,G38,G41,G44,G47,G50,G53,G56,G59,G62,G65,G68))</f>
        <v>6.846286673272718E-3</v>
      </c>
      <c r="H71">
        <f t="shared" ref="H71:I71" si="5">STDEV(H17,H14,H11,H20,H23,H26,H29,H32,H35,H38,H41,H44,H47,H50,H53,H56,H59,H62,H65,H68)/SQRT(COUNT(H17,H14,H11,H20,H23,H26,H29,H32,H35,H38,H41,H44,H47,H50,H53,H56,H59,H62,H65,H68))</f>
        <v>7.0000309837190029E-3</v>
      </c>
      <c r="I71">
        <f t="shared" si="5"/>
        <v>1.7343361288764972E-2</v>
      </c>
      <c r="K71">
        <f>STDEV(K17,K14,K11,K20,K23,K26,K29,K32,K35,K38,K41,K44,K47,K50,K53,K56,K59,K62,K65,K68)/SQRT(COUNT(K17,K14,K11,K20,K23,K26,K29,K32,K35,K38,K41,K44,K47,K50,K53,K56,K59,K62,K65,K68))</f>
        <v>1.2009451679817389E-2</v>
      </c>
      <c r="L71">
        <f t="shared" ref="L71:M71" si="6">STDEV(L17,L14,L11,L20,L23,L26,L29,L32,L35,L38,L41,L44,L47,L50,L53,L56,L59,L62,L65,L68)/SQRT(COUNT(L17,L14,L11,L20,L23,L26,L29,L32,L35,L38,L41,L44,L47,L50,L53,L56,L59,L62,L65,L68))</f>
        <v>1.258651946045536E-2</v>
      </c>
      <c r="M71">
        <f t="shared" si="6"/>
        <v>6.2365711511403056E-2</v>
      </c>
      <c r="O71">
        <f>STDEV(O17,O14,O11,O20,O23,O26,O29,O32,O35,O38,O41,O44,O47,O50,O53,O56,O59,O62,O65,O68)/SQRT(COUNT(O17,O14,O11,O20,O23,O26,O29,O32,O35,O38,O41,O44,O47,O50,O53,O56,O59,O62,O65,O68))</f>
        <v>1.3445446874607591E-2</v>
      </c>
      <c r="P71">
        <f t="shared" ref="P71:Q71" si="7">STDEV(P17,P14,P11,P20,P23,P26,P29,P32,P35,P38,P41,P44,P47,P50,P53,P56,P59,P62,P65,P68)/SQRT(COUNT(P17,P14,P11,P20,P23,P26,P29,P32,P35,P38,P41,P44,P47,P50,P53,P56,P59,P62,P65,P68))</f>
        <v>1.3945422775436273E-2</v>
      </c>
      <c r="Q71">
        <f t="shared" si="7"/>
        <v>6.7481094877532413E-2</v>
      </c>
    </row>
    <row r="73" spans="1:25" x14ac:dyDescent="0.2">
      <c r="B73" t="s">
        <v>8</v>
      </c>
      <c r="C73">
        <f>C70/25.5/(10^-12)*(10^-20)</f>
        <v>5.144372549019623E-12</v>
      </c>
      <c r="D73">
        <f>D70/25.5/(10^-12)*(10^-20)</f>
        <v>5.2965882352941185E-12</v>
      </c>
      <c r="E73">
        <f>E70/25.5/(10^-12)*(10^-20)</f>
        <v>1.804537254901963E-11</v>
      </c>
      <c r="F73" t="s">
        <v>8</v>
      </c>
      <c r="G73">
        <f>G70/25.5/(10^-12)*(10^-20)</f>
        <v>1.7007607843137256E-11</v>
      </c>
      <c r="H73">
        <f>H70/25.5/(10^-12)*(10^-20)</f>
        <v>1.7535980392156859E-11</v>
      </c>
      <c r="I73">
        <f>I70/25.5/(10^-12)*(10^-20)</f>
        <v>2.0355372549019649E-11</v>
      </c>
      <c r="J73" t="s">
        <v>8</v>
      </c>
      <c r="K73">
        <f>K70/25.5/(10^-12)*(10^-20)</f>
        <v>2.8208411764705938E-11</v>
      </c>
      <c r="L73">
        <f>L70/25.5/(10^-12)*(10^-20)</f>
        <v>2.9522588235294142E-11</v>
      </c>
      <c r="M73">
        <f>M70/25.5/(10^-12)*(10^-20)</f>
        <v>6.7068803921568662E-11</v>
      </c>
      <c r="N73" t="s">
        <v>8</v>
      </c>
      <c r="O73">
        <f>O70/25.5/(10^-12)*(10^-20)</f>
        <v>5.0700392156862722E-11</v>
      </c>
      <c r="P73">
        <f>P70/25.5/(10^-12)*(10^-20)</f>
        <v>5.2288568627450979E-11</v>
      </c>
      <c r="Q73">
        <f>Q70/25.5/(10^-12)*(10^-20)</f>
        <v>1.1888572549019609E-10</v>
      </c>
    </row>
    <row r="76" spans="1:25" x14ac:dyDescent="0.2">
      <c r="B76" t="s">
        <v>14</v>
      </c>
      <c r="F76" t="s">
        <v>24</v>
      </c>
      <c r="J76" t="s">
        <v>25</v>
      </c>
      <c r="N76" t="s">
        <v>26</v>
      </c>
      <c r="R76" t="s">
        <v>70</v>
      </c>
      <c r="V76" t="s">
        <v>71</v>
      </c>
    </row>
    <row r="77" spans="1:25" x14ac:dyDescent="0.2">
      <c r="C77" t="s">
        <v>2</v>
      </c>
      <c r="D77" t="s">
        <v>3</v>
      </c>
      <c r="E77" t="s">
        <v>4</v>
      </c>
    </row>
    <row r="78" spans="1:25" x14ac:dyDescent="0.2">
      <c r="C78">
        <v>7.0198280000000004</v>
      </c>
      <c r="D78">
        <v>7.0058160000000003</v>
      </c>
      <c r="E78">
        <v>7.013744</v>
      </c>
      <c r="G78">
        <v>6.971247</v>
      </c>
      <c r="H78">
        <v>6.962237</v>
      </c>
      <c r="I78">
        <v>7.1176709999999996</v>
      </c>
      <c r="K78">
        <v>6.9884380000000004</v>
      </c>
      <c r="L78">
        <v>6.9815490000000002</v>
      </c>
      <c r="M78">
        <v>7.1226089999999997</v>
      </c>
      <c r="O78">
        <v>7.0442229999999997</v>
      </c>
      <c r="P78">
        <v>7.0379839999999998</v>
      </c>
      <c r="Q78">
        <v>7.004753</v>
      </c>
      <c r="S78">
        <v>7.0481999999999996</v>
      </c>
      <c r="T78">
        <v>7.0312400000000004</v>
      </c>
      <c r="U78">
        <v>7.0850900000000001</v>
      </c>
      <c r="W78">
        <v>6.9931000000000001</v>
      </c>
      <c r="X78">
        <v>6.98393</v>
      </c>
      <c r="Y78">
        <v>7.16723</v>
      </c>
    </row>
    <row r="79" spans="1:25" x14ac:dyDescent="0.2">
      <c r="C79">
        <v>7.03749</v>
      </c>
      <c r="D79">
        <v>7.0232349999999997</v>
      </c>
      <c r="E79">
        <v>6.9837829999999999</v>
      </c>
      <c r="G79">
        <v>7.0035049999999996</v>
      </c>
      <c r="H79">
        <v>6.9935419999999997</v>
      </c>
      <c r="I79">
        <v>7.2864170000000001</v>
      </c>
      <c r="K79">
        <v>7.3693039999999996</v>
      </c>
      <c r="L79">
        <v>7.3925960000000002</v>
      </c>
      <c r="M79">
        <v>8.9830509999999997</v>
      </c>
      <c r="O79">
        <v>7.103777</v>
      </c>
      <c r="P79">
        <v>7.1012050000000002</v>
      </c>
      <c r="Q79">
        <v>6.9988919999999997</v>
      </c>
      <c r="S79">
        <v>7.4102600000000001</v>
      </c>
      <c r="T79">
        <v>7.42319</v>
      </c>
      <c r="U79">
        <v>7.2091000000000003</v>
      </c>
      <c r="W79">
        <v>7.1945899999999998</v>
      </c>
      <c r="X79">
        <v>7.1715799999999996</v>
      </c>
      <c r="Y79">
        <v>7.3237199999999998</v>
      </c>
    </row>
    <row r="80" spans="1:25" x14ac:dyDescent="0.2">
      <c r="B80" t="s">
        <v>5</v>
      </c>
      <c r="C80">
        <v>1.7661999999999602E-2</v>
      </c>
      <c r="D80">
        <v>1.74189999999994E-2</v>
      </c>
      <c r="E80">
        <v>-2.9961000000000099E-2</v>
      </c>
      <c r="G80">
        <v>3.2257999999999697E-2</v>
      </c>
      <c r="H80">
        <v>3.1304999999999701E-2</v>
      </c>
      <c r="I80">
        <v>0.16874600000000101</v>
      </c>
      <c r="K80">
        <v>0.38086599999999898</v>
      </c>
      <c r="L80">
        <v>0.411047</v>
      </c>
      <c r="M80">
        <v>1.8604419999999999</v>
      </c>
      <c r="O80">
        <v>5.9554000000000301E-2</v>
      </c>
      <c r="P80">
        <v>6.3221000000000402E-2</v>
      </c>
      <c r="Q80">
        <v>-5.8610000000003399E-3</v>
      </c>
      <c r="S80">
        <v>0.36205999999999999</v>
      </c>
      <c r="T80">
        <v>0.39195000000000002</v>
      </c>
      <c r="U80">
        <v>0.12401</v>
      </c>
      <c r="W80">
        <v>0.20149</v>
      </c>
      <c r="X80">
        <v>0.18765000000000001</v>
      </c>
      <c r="Y80">
        <v>0.15648999999999999</v>
      </c>
    </row>
    <row r="81" spans="2:25" x14ac:dyDescent="0.2">
      <c r="C81">
        <v>7.1293329999999999</v>
      </c>
      <c r="D81">
        <v>7.1089169999999999</v>
      </c>
      <c r="E81">
        <v>7.3552689999999998</v>
      </c>
      <c r="G81">
        <v>6.9918110000000002</v>
      </c>
      <c r="H81">
        <v>6.9707290000000004</v>
      </c>
      <c r="I81">
        <v>7.019069</v>
      </c>
      <c r="K81">
        <v>7.0011390000000002</v>
      </c>
      <c r="L81">
        <v>7.0026960000000003</v>
      </c>
      <c r="M81">
        <v>7.0786280000000001</v>
      </c>
      <c r="O81">
        <v>6.9971480000000001</v>
      </c>
      <c r="P81">
        <v>6.9870640000000002</v>
      </c>
      <c r="Q81">
        <v>7.0807029999999997</v>
      </c>
      <c r="S81">
        <v>7.0905100000000001</v>
      </c>
      <c r="T81">
        <v>7.0571599999999997</v>
      </c>
      <c r="U81">
        <v>7.1871099999999997</v>
      </c>
      <c r="W81">
        <v>7.0035400000000001</v>
      </c>
      <c r="X81">
        <v>6.9771799999999997</v>
      </c>
      <c r="Y81">
        <v>6.9412099999999999</v>
      </c>
    </row>
    <row r="82" spans="2:25" x14ac:dyDescent="0.2">
      <c r="C82">
        <v>7.1860609999999996</v>
      </c>
      <c r="D82">
        <v>7.1684349999999997</v>
      </c>
      <c r="E82">
        <v>7.5020420000000003</v>
      </c>
      <c r="G82">
        <v>7.2007440000000003</v>
      </c>
      <c r="H82">
        <v>7.1717529999999998</v>
      </c>
      <c r="I82">
        <v>7.2499690000000001</v>
      </c>
      <c r="K82">
        <v>7.1129100000000003</v>
      </c>
      <c r="L82">
        <v>7.1211960000000003</v>
      </c>
      <c r="M82">
        <v>7.5155750000000001</v>
      </c>
      <c r="O82">
        <v>7.504054</v>
      </c>
      <c r="P82">
        <v>7.5318569999999996</v>
      </c>
      <c r="Q82">
        <v>7.5884859999999996</v>
      </c>
      <c r="S82">
        <v>7.6437099999999996</v>
      </c>
      <c r="T82">
        <v>7.5958100000000002</v>
      </c>
      <c r="U82">
        <v>9.8229100000000003</v>
      </c>
      <c r="W82">
        <v>7.6315799999999996</v>
      </c>
      <c r="X82">
        <v>7.6320399999999999</v>
      </c>
      <c r="Y82">
        <v>7.27013</v>
      </c>
    </row>
    <row r="83" spans="2:25" x14ac:dyDescent="0.2">
      <c r="B83" t="s">
        <v>5</v>
      </c>
      <c r="C83">
        <v>5.6727999999999702E-2</v>
      </c>
      <c r="D83">
        <v>5.9517999999999703E-2</v>
      </c>
      <c r="E83">
        <v>0.14677299999999999</v>
      </c>
      <c r="G83">
        <v>0.20893300000000001</v>
      </c>
      <c r="H83">
        <v>0.20102399999999901</v>
      </c>
      <c r="I83">
        <v>0.23089999999999999</v>
      </c>
      <c r="K83">
        <v>0.111771</v>
      </c>
      <c r="L83">
        <v>0.11849999999999999</v>
      </c>
      <c r="M83">
        <v>0.43694699999999997</v>
      </c>
      <c r="O83">
        <v>0.50690599999999997</v>
      </c>
      <c r="P83">
        <v>0.54479299999999997</v>
      </c>
      <c r="Q83">
        <v>0.50778299999999998</v>
      </c>
      <c r="S83">
        <v>0.55320000000000003</v>
      </c>
      <c r="T83">
        <v>0.53865000000000096</v>
      </c>
      <c r="U83">
        <v>2.6358000000000001</v>
      </c>
      <c r="W83">
        <v>0.62803999999999904</v>
      </c>
      <c r="X83">
        <v>0.65486</v>
      </c>
      <c r="Y83">
        <v>0.32891999999999999</v>
      </c>
    </row>
    <row r="84" spans="2:25" x14ac:dyDescent="0.2">
      <c r="C84">
        <v>7.0478560000000003</v>
      </c>
      <c r="D84">
        <v>7.038322</v>
      </c>
      <c r="E84">
        <v>6.9900960000000003</v>
      </c>
      <c r="G84">
        <v>7.1054320000000004</v>
      </c>
      <c r="H84">
        <v>7.0945289999999996</v>
      </c>
      <c r="I84">
        <v>7.1348050000000001</v>
      </c>
      <c r="K84">
        <v>7.0244220000000004</v>
      </c>
      <c r="L84">
        <v>7.0138699999999998</v>
      </c>
      <c r="M84">
        <v>7.045261</v>
      </c>
      <c r="O84">
        <v>7.1005479999999999</v>
      </c>
      <c r="P84">
        <v>7.0939220000000001</v>
      </c>
      <c r="Q84">
        <v>7.1023769999999997</v>
      </c>
      <c r="S84">
        <v>6.9892500000000002</v>
      </c>
      <c r="T84">
        <v>6.9588700000000001</v>
      </c>
      <c r="U84">
        <v>7.0569699999999997</v>
      </c>
      <c r="W84">
        <v>7.0636799999999997</v>
      </c>
      <c r="X84">
        <v>7.0365599999999997</v>
      </c>
      <c r="Y84">
        <v>7.0747900000000001</v>
      </c>
    </row>
    <row r="85" spans="2:25" x14ac:dyDescent="0.2">
      <c r="C85">
        <v>7.2795199999999998</v>
      </c>
      <c r="D85">
        <v>7.270321</v>
      </c>
      <c r="E85">
        <v>7.0998559999999999</v>
      </c>
      <c r="G85">
        <v>7.3678999999999997</v>
      </c>
      <c r="H85">
        <v>7.3748820000000004</v>
      </c>
      <c r="I85">
        <v>7.620158</v>
      </c>
      <c r="K85">
        <v>7.154477</v>
      </c>
      <c r="L85">
        <v>7.1511300000000002</v>
      </c>
      <c r="M85">
        <v>7.1186850000000002</v>
      </c>
      <c r="O85">
        <v>7.2343679999999999</v>
      </c>
      <c r="P85">
        <v>7.2268739999999996</v>
      </c>
      <c r="Q85">
        <v>7.2547930000000003</v>
      </c>
      <c r="S85">
        <v>7.5202499999999999</v>
      </c>
      <c r="T85">
        <v>7.5277599999999998</v>
      </c>
      <c r="U85">
        <v>8.4209200000000006</v>
      </c>
      <c r="W85">
        <v>7.2065900000000003</v>
      </c>
      <c r="X85">
        <v>7.1843899999999996</v>
      </c>
      <c r="Y85">
        <v>7.17821</v>
      </c>
    </row>
    <row r="86" spans="2:25" x14ac:dyDescent="0.2">
      <c r="B86" t="s">
        <v>5</v>
      </c>
      <c r="C86">
        <v>0.23166399999999901</v>
      </c>
      <c r="D86">
        <v>0.23199900000000001</v>
      </c>
      <c r="E86">
        <v>0.10976</v>
      </c>
      <c r="G86">
        <v>0.26246799999999898</v>
      </c>
      <c r="H86">
        <v>0.28035300000000102</v>
      </c>
      <c r="I86">
        <v>0.48535299999999998</v>
      </c>
      <c r="K86">
        <v>0.130055</v>
      </c>
      <c r="L86">
        <v>0.13725999999999999</v>
      </c>
      <c r="M86">
        <v>7.3424000000000197E-2</v>
      </c>
      <c r="O86">
        <v>0.13381999999999999</v>
      </c>
      <c r="P86">
        <v>0.13295199999999999</v>
      </c>
      <c r="Q86">
        <v>0.152416000000001</v>
      </c>
      <c r="S86">
        <v>0.53100000000000003</v>
      </c>
      <c r="T86">
        <v>0.56889000000000001</v>
      </c>
      <c r="U86">
        <v>1.36395</v>
      </c>
      <c r="W86">
        <v>0.14291000000000101</v>
      </c>
      <c r="X86">
        <v>0.14782999999999999</v>
      </c>
      <c r="Y86">
        <v>0.10342</v>
      </c>
    </row>
    <row r="87" spans="2:25" x14ac:dyDescent="0.2">
      <c r="C87">
        <v>7.0068190000000001</v>
      </c>
      <c r="D87">
        <v>6.9897619999999998</v>
      </c>
      <c r="E87">
        <v>6.9463200000000001</v>
      </c>
      <c r="G87">
        <v>7.0412540000000003</v>
      </c>
      <c r="H87">
        <v>7.0231510000000004</v>
      </c>
      <c r="I87">
        <v>7.0518660000000004</v>
      </c>
      <c r="K87">
        <v>7.0254510000000003</v>
      </c>
      <c r="L87">
        <v>7.0134239999999997</v>
      </c>
      <c r="M87">
        <v>7.1103420000000002</v>
      </c>
      <c r="O87">
        <v>6.9185489999999996</v>
      </c>
      <c r="P87">
        <v>6.9093249999999999</v>
      </c>
      <c r="Q87">
        <v>7.0668769999999999</v>
      </c>
      <c r="S87">
        <v>6.9128999999999996</v>
      </c>
      <c r="T87">
        <v>6.8959700000000002</v>
      </c>
      <c r="U87">
        <v>6.9881000000000002</v>
      </c>
      <c r="W87">
        <v>7.0718300000000003</v>
      </c>
      <c r="X87">
        <v>7.0387000000000004</v>
      </c>
      <c r="Y87">
        <v>7.0543199999999997</v>
      </c>
    </row>
    <row r="88" spans="2:25" x14ac:dyDescent="0.2">
      <c r="C88">
        <v>7.1978179999999998</v>
      </c>
      <c r="D88">
        <v>7.1757379999999999</v>
      </c>
      <c r="E88">
        <v>6.9701579999999996</v>
      </c>
      <c r="G88">
        <v>7.1112000000000002</v>
      </c>
      <c r="H88">
        <v>7.0981300000000003</v>
      </c>
      <c r="I88">
        <v>7.1454589999999998</v>
      </c>
      <c r="K88">
        <v>7.3629860000000003</v>
      </c>
      <c r="L88">
        <v>7.3419319999999999</v>
      </c>
      <c r="M88">
        <v>8.8535380000000004</v>
      </c>
      <c r="O88">
        <v>7.3586280000000004</v>
      </c>
      <c r="P88">
        <v>7.3738710000000003</v>
      </c>
      <c r="Q88">
        <v>8.9306979999999996</v>
      </c>
      <c r="S88">
        <v>7.4814499999999997</v>
      </c>
      <c r="T88">
        <v>7.4715800000000003</v>
      </c>
      <c r="U88">
        <v>8.6674500000000005</v>
      </c>
      <c r="W88">
        <v>7.7121700000000004</v>
      </c>
      <c r="X88">
        <v>7.7477499999999999</v>
      </c>
      <c r="Y88">
        <v>7.5602</v>
      </c>
    </row>
    <row r="89" spans="2:25" x14ac:dyDescent="0.2">
      <c r="B89" t="s">
        <v>5</v>
      </c>
      <c r="C89">
        <v>0.190999</v>
      </c>
      <c r="D89">
        <v>0.185976</v>
      </c>
      <c r="E89">
        <v>2.3837999999999599E-2</v>
      </c>
      <c r="G89">
        <v>6.99459999999998E-2</v>
      </c>
      <c r="H89">
        <v>7.4978999999999907E-2</v>
      </c>
      <c r="I89">
        <v>9.3592999999999399E-2</v>
      </c>
      <c r="K89">
        <v>0.33753499999999997</v>
      </c>
      <c r="L89">
        <v>0.32850800000000002</v>
      </c>
      <c r="M89">
        <v>1.743196</v>
      </c>
      <c r="O89">
        <v>0.440079000000001</v>
      </c>
      <c r="P89">
        <v>0.46454600000000001</v>
      </c>
      <c r="Q89">
        <v>1.8638209999999999</v>
      </c>
      <c r="S89">
        <v>0.568549999999999</v>
      </c>
      <c r="T89">
        <v>0.57560999999999996</v>
      </c>
      <c r="U89">
        <v>1.6793499999999999</v>
      </c>
      <c r="W89">
        <v>0.64034000000000002</v>
      </c>
      <c r="X89">
        <v>0.70904999999999996</v>
      </c>
      <c r="Y89">
        <v>0.50588</v>
      </c>
    </row>
    <row r="90" spans="2:25" x14ac:dyDescent="0.2">
      <c r="C90">
        <v>6.9969650000000003</v>
      </c>
      <c r="D90">
        <v>6.9857810000000002</v>
      </c>
      <c r="E90">
        <v>7.1694529999999999</v>
      </c>
      <c r="G90">
        <v>6.9926969999999997</v>
      </c>
      <c r="H90">
        <v>6.9804170000000001</v>
      </c>
      <c r="I90">
        <v>7.0729559999999996</v>
      </c>
      <c r="K90">
        <v>7.0395700000000003</v>
      </c>
      <c r="L90">
        <v>7.0187780000000002</v>
      </c>
      <c r="M90">
        <v>7.0286910000000002</v>
      </c>
      <c r="O90">
        <v>7.0277349999999998</v>
      </c>
      <c r="P90">
        <v>7.0118410000000004</v>
      </c>
      <c r="Q90">
        <v>7.0164720000000003</v>
      </c>
      <c r="S90">
        <v>7.0252699999999999</v>
      </c>
      <c r="T90">
        <v>7.0093699999999997</v>
      </c>
      <c r="U90">
        <v>6.9097200000000001</v>
      </c>
      <c r="W90">
        <v>6.9118700000000004</v>
      </c>
      <c r="X90">
        <v>6.9019000000000004</v>
      </c>
      <c r="Y90">
        <v>6.7449500000000002</v>
      </c>
    </row>
    <row r="91" spans="2:25" x14ac:dyDescent="0.2">
      <c r="C91">
        <v>7.234426</v>
      </c>
      <c r="D91">
        <v>7.2317400000000003</v>
      </c>
      <c r="E91">
        <v>8.3520280000000007</v>
      </c>
      <c r="G91">
        <v>7.0368230000000001</v>
      </c>
      <c r="H91">
        <v>7.0260009999999999</v>
      </c>
      <c r="I91">
        <v>7.0884260000000001</v>
      </c>
      <c r="K91">
        <v>7.3822049999999999</v>
      </c>
      <c r="L91">
        <v>7.3867760000000002</v>
      </c>
      <c r="M91">
        <v>7.9506389999999998</v>
      </c>
      <c r="O91">
        <v>7.1593739999999997</v>
      </c>
      <c r="P91">
        <v>7.1491309999999997</v>
      </c>
      <c r="Q91">
        <v>7.592371</v>
      </c>
      <c r="S91">
        <v>7.5725899999999999</v>
      </c>
      <c r="T91">
        <v>7.6030100000000003</v>
      </c>
      <c r="U91">
        <v>9.8308099999999996</v>
      </c>
      <c r="W91">
        <v>7.5263999999999998</v>
      </c>
      <c r="X91">
        <v>7.53287</v>
      </c>
      <c r="Y91">
        <v>10.465299999999999</v>
      </c>
    </row>
    <row r="92" spans="2:25" x14ac:dyDescent="0.2">
      <c r="B92" t="s">
        <v>5</v>
      </c>
      <c r="C92">
        <v>0.23746100000000001</v>
      </c>
      <c r="D92">
        <v>0.24595900000000001</v>
      </c>
      <c r="E92">
        <v>1.1825749999999999</v>
      </c>
      <c r="G92">
        <v>4.4126000000000297E-2</v>
      </c>
      <c r="H92">
        <v>4.5583999999999798E-2</v>
      </c>
      <c r="I92">
        <v>1.5470000000000501E-2</v>
      </c>
      <c r="K92">
        <v>0.34263500000000002</v>
      </c>
      <c r="L92">
        <v>0.36799799999999999</v>
      </c>
      <c r="M92">
        <v>0.92194799999999999</v>
      </c>
      <c r="O92">
        <v>0.13163900000000001</v>
      </c>
      <c r="P92">
        <v>0.137289999999999</v>
      </c>
      <c r="Q92">
        <v>0.57589900000000005</v>
      </c>
      <c r="S92">
        <v>0.54732000000000003</v>
      </c>
      <c r="T92">
        <v>0.59364000000000094</v>
      </c>
      <c r="U92">
        <v>2.92109</v>
      </c>
      <c r="W92">
        <v>0.61452999999999902</v>
      </c>
      <c r="X92">
        <v>0.63097000000000003</v>
      </c>
      <c r="Y92">
        <v>3.7203499999999998</v>
      </c>
    </row>
    <row r="93" spans="2:25" x14ac:dyDescent="0.2">
      <c r="C93">
        <v>7.0971070000000003</v>
      </c>
      <c r="D93">
        <v>7.0777599999999996</v>
      </c>
      <c r="E93">
        <v>7.0929000000000002</v>
      </c>
      <c r="G93">
        <v>7.0444719999999998</v>
      </c>
      <c r="H93">
        <v>7.0351439999999998</v>
      </c>
      <c r="I93">
        <v>6.9842250000000003</v>
      </c>
      <c r="K93">
        <v>6.9655519999999997</v>
      </c>
      <c r="L93">
        <v>6.9637589999999996</v>
      </c>
      <c r="M93">
        <v>6.8703469999999998</v>
      </c>
      <c r="O93">
        <v>7.126595</v>
      </c>
      <c r="P93">
        <v>7.1071010000000001</v>
      </c>
      <c r="Q93">
        <v>7.0185250000000003</v>
      </c>
      <c r="S93">
        <v>7.1353900000000001</v>
      </c>
      <c r="T93">
        <v>7.1130899999999997</v>
      </c>
      <c r="U93">
        <v>7.0915699999999999</v>
      </c>
      <c r="W93">
        <v>6.97987</v>
      </c>
      <c r="X93">
        <v>6.9588400000000004</v>
      </c>
      <c r="Y93">
        <v>7.0951899999999997</v>
      </c>
    </row>
    <row r="94" spans="2:25" x14ac:dyDescent="0.2">
      <c r="C94">
        <v>7.3235089999999996</v>
      </c>
      <c r="D94">
        <v>7.3088050000000004</v>
      </c>
      <c r="E94">
        <v>7.8012829999999997</v>
      </c>
      <c r="G94">
        <v>7.3426629999999999</v>
      </c>
      <c r="H94">
        <v>7.3440390000000004</v>
      </c>
      <c r="I94">
        <v>7.666042</v>
      </c>
      <c r="K94">
        <v>7.3140359999999998</v>
      </c>
      <c r="L94">
        <v>7.3268719999999998</v>
      </c>
      <c r="M94">
        <v>7.6858589999999998</v>
      </c>
      <c r="O94">
        <v>7.490558</v>
      </c>
      <c r="P94">
        <v>7.4597009999999999</v>
      </c>
      <c r="Q94">
        <v>7.6874659999999997</v>
      </c>
      <c r="S94">
        <v>7.3118400000000001</v>
      </c>
      <c r="T94">
        <v>7.2938999999999998</v>
      </c>
      <c r="U94">
        <v>7.4023899999999996</v>
      </c>
      <c r="W94">
        <v>7.7039499999999999</v>
      </c>
      <c r="X94">
        <v>7.7102899999999996</v>
      </c>
      <c r="Y94">
        <v>9.1017700000000001</v>
      </c>
    </row>
    <row r="95" spans="2:25" x14ac:dyDescent="0.2">
      <c r="B95" t="s">
        <v>5</v>
      </c>
      <c r="C95">
        <v>0.22640199999999899</v>
      </c>
      <c r="D95">
        <v>0.231045</v>
      </c>
      <c r="E95">
        <v>0.70838299999999998</v>
      </c>
      <c r="G95">
        <v>0.29819099999999998</v>
      </c>
      <c r="H95">
        <v>0.30889500000000097</v>
      </c>
      <c r="I95">
        <v>0.68181700000000001</v>
      </c>
      <c r="K95">
        <v>0.34848400000000002</v>
      </c>
      <c r="L95">
        <v>0.36311300000000002</v>
      </c>
      <c r="M95">
        <v>0.81551200000000001</v>
      </c>
      <c r="O95">
        <v>0.36396299999999998</v>
      </c>
      <c r="P95">
        <v>0.35260000000000002</v>
      </c>
      <c r="Q95">
        <v>0.66894099999999901</v>
      </c>
      <c r="S95">
        <v>0.17645</v>
      </c>
      <c r="T95">
        <v>0.18081</v>
      </c>
      <c r="U95">
        <v>0.31082000000000098</v>
      </c>
      <c r="W95">
        <v>0.72407999999999995</v>
      </c>
      <c r="X95">
        <v>0.75144999999999895</v>
      </c>
      <c r="Y95">
        <v>2.00658</v>
      </c>
    </row>
    <row r="96" spans="2:25" x14ac:dyDescent="0.2">
      <c r="C96">
        <v>7.1197910000000002</v>
      </c>
      <c r="D96">
        <v>7.0982880000000002</v>
      </c>
      <c r="E96">
        <v>7.241123</v>
      </c>
      <c r="G96">
        <v>7.0806069999999997</v>
      </c>
      <c r="H96">
        <v>7.0626519999999999</v>
      </c>
      <c r="I96">
        <v>7.1651189999999998</v>
      </c>
      <c r="K96">
        <v>7.0074630000000004</v>
      </c>
      <c r="L96">
        <v>6.9937880000000003</v>
      </c>
      <c r="M96">
        <v>7.0530670000000004</v>
      </c>
      <c r="O96">
        <v>7.1054240000000002</v>
      </c>
      <c r="P96">
        <v>7.0867310000000003</v>
      </c>
      <c r="Q96">
        <v>7.0868279999999997</v>
      </c>
      <c r="S96">
        <v>6.99817</v>
      </c>
      <c r="T96">
        <v>6.9847200000000003</v>
      </c>
      <c r="U96">
        <v>7.0331000000000001</v>
      </c>
      <c r="W96">
        <v>7.0533099999999997</v>
      </c>
      <c r="X96">
        <v>7.0292000000000003</v>
      </c>
      <c r="Y96">
        <v>6.8860000000000001</v>
      </c>
    </row>
    <row r="97" spans="2:25" x14ac:dyDescent="0.2">
      <c r="C97">
        <v>7.1665349999999997</v>
      </c>
      <c r="D97">
        <v>7.1455539999999997</v>
      </c>
      <c r="E97">
        <v>7.3182499999999999</v>
      </c>
      <c r="G97">
        <v>7.1840029999999997</v>
      </c>
      <c r="H97">
        <v>7.17157</v>
      </c>
      <c r="I97">
        <v>7.2088159999999997</v>
      </c>
      <c r="K97">
        <v>7.3399049999999999</v>
      </c>
      <c r="L97">
        <v>7.3652709999999999</v>
      </c>
      <c r="M97">
        <v>7.5892650000000001</v>
      </c>
      <c r="O97">
        <v>7.4553929999999999</v>
      </c>
      <c r="P97">
        <v>7.4374070000000003</v>
      </c>
      <c r="Q97">
        <v>7.4118839999999997</v>
      </c>
      <c r="S97">
        <v>7.5504300000000004</v>
      </c>
      <c r="T97">
        <v>7.5612300000000001</v>
      </c>
      <c r="U97">
        <v>7.3561300000000003</v>
      </c>
      <c r="W97">
        <v>7.6932600000000004</v>
      </c>
      <c r="X97">
        <v>7.6919899999999997</v>
      </c>
      <c r="Y97">
        <v>7.1875799999999996</v>
      </c>
    </row>
    <row r="98" spans="2:25" x14ac:dyDescent="0.2">
      <c r="B98" t="s">
        <v>5</v>
      </c>
      <c r="C98">
        <v>4.6743999999999501E-2</v>
      </c>
      <c r="D98">
        <v>4.72659999999996E-2</v>
      </c>
      <c r="E98">
        <v>7.7126999999999904E-2</v>
      </c>
      <c r="G98">
        <v>0.103396</v>
      </c>
      <c r="H98">
        <v>0.108918</v>
      </c>
      <c r="I98">
        <v>4.3696999999999903E-2</v>
      </c>
      <c r="K98">
        <v>0.33244199999999902</v>
      </c>
      <c r="L98">
        <v>0.37148300000000001</v>
      </c>
      <c r="M98">
        <v>0.53619799999999995</v>
      </c>
      <c r="O98">
        <v>0.34996899999999997</v>
      </c>
      <c r="P98">
        <v>0.35067599999999999</v>
      </c>
      <c r="Q98">
        <v>0.32505600000000001</v>
      </c>
      <c r="S98">
        <v>0.55225999999999997</v>
      </c>
      <c r="T98">
        <v>0.57650999999999997</v>
      </c>
      <c r="U98">
        <v>0.32302999999999998</v>
      </c>
      <c r="W98">
        <v>0.63995000000000102</v>
      </c>
      <c r="X98">
        <v>0.66278999999999899</v>
      </c>
      <c r="Y98">
        <v>0.30158000000000001</v>
      </c>
    </row>
    <row r="99" spans="2:25" x14ac:dyDescent="0.2">
      <c r="C99">
        <v>7.047339</v>
      </c>
      <c r="D99">
        <v>7.0392710000000003</v>
      </c>
      <c r="E99">
        <v>6.9556889999999996</v>
      </c>
      <c r="G99">
        <v>6.9868819999999996</v>
      </c>
      <c r="H99">
        <v>6.9818290000000003</v>
      </c>
      <c r="I99">
        <v>7.0648249999999999</v>
      </c>
      <c r="K99">
        <v>6.9613040000000002</v>
      </c>
      <c r="L99">
        <v>6.9454690000000001</v>
      </c>
      <c r="M99">
        <v>7.153105</v>
      </c>
      <c r="O99">
        <v>6.98217</v>
      </c>
      <c r="P99">
        <v>6.9592530000000004</v>
      </c>
      <c r="Q99">
        <v>7.1539440000000001</v>
      </c>
      <c r="S99">
        <v>7.0937200000000002</v>
      </c>
      <c r="T99">
        <v>7.0678799999999997</v>
      </c>
      <c r="U99">
        <v>6.9801700000000002</v>
      </c>
      <c r="W99">
        <v>6.9495300000000002</v>
      </c>
      <c r="X99">
        <v>6.9426100000000002</v>
      </c>
      <c r="Y99">
        <v>7.3044799999999999</v>
      </c>
    </row>
    <row r="100" spans="2:25" x14ac:dyDescent="0.2">
      <c r="C100">
        <v>7.3131399999999998</v>
      </c>
      <c r="D100">
        <v>7.3044669999999998</v>
      </c>
      <c r="E100">
        <v>7.6745299999999999</v>
      </c>
      <c r="G100">
        <v>7.0319960000000004</v>
      </c>
      <c r="H100">
        <v>7.032184</v>
      </c>
      <c r="I100">
        <v>7.0579330000000002</v>
      </c>
      <c r="K100">
        <v>7.3392179999999998</v>
      </c>
      <c r="L100">
        <v>7.3460850000000004</v>
      </c>
      <c r="M100">
        <v>8.4244649999999996</v>
      </c>
      <c r="O100">
        <v>7.4162039999999996</v>
      </c>
      <c r="P100">
        <v>7.425414</v>
      </c>
      <c r="Q100">
        <v>7.4903019999999998</v>
      </c>
      <c r="S100">
        <v>7.6345200000000002</v>
      </c>
      <c r="T100">
        <v>7.6296299999999997</v>
      </c>
      <c r="U100">
        <v>7.7142900000000001</v>
      </c>
      <c r="W100">
        <v>7.0684500000000003</v>
      </c>
      <c r="X100">
        <v>7.0763999999999996</v>
      </c>
      <c r="Y100">
        <v>7.3930199999999999</v>
      </c>
    </row>
    <row r="101" spans="2:25" x14ac:dyDescent="0.2">
      <c r="B101" t="s">
        <v>5</v>
      </c>
      <c r="C101">
        <v>0.26580100000000001</v>
      </c>
      <c r="D101">
        <v>0.26519599999999999</v>
      </c>
      <c r="E101">
        <v>0.71884099999999995</v>
      </c>
      <c r="G101">
        <v>4.5114000000000799E-2</v>
      </c>
      <c r="H101">
        <v>5.0354999999999699E-2</v>
      </c>
      <c r="I101">
        <v>-6.8919999999996796E-3</v>
      </c>
      <c r="K101">
        <v>0.37791400000000003</v>
      </c>
      <c r="L101">
        <v>0.40061600000000003</v>
      </c>
      <c r="M101">
        <v>1.27136</v>
      </c>
      <c r="O101">
        <v>0.43403399999999998</v>
      </c>
      <c r="P101">
        <v>0.46616099999999999</v>
      </c>
      <c r="Q101">
        <v>0.33635799999999999</v>
      </c>
      <c r="S101">
        <v>0.54079999999999995</v>
      </c>
      <c r="T101">
        <v>0.56174999999999997</v>
      </c>
      <c r="U101">
        <v>0.73411999999999999</v>
      </c>
      <c r="W101">
        <v>0.11892</v>
      </c>
      <c r="X101">
        <v>0.13378999999999899</v>
      </c>
      <c r="Y101">
        <v>8.8540000000000105E-2</v>
      </c>
    </row>
    <row r="102" spans="2:25" x14ac:dyDescent="0.2">
      <c r="C102">
        <v>7.1205819999999997</v>
      </c>
      <c r="D102">
        <v>7.1100649999999996</v>
      </c>
      <c r="E102">
        <v>7.3255600000000003</v>
      </c>
      <c r="G102">
        <v>7.0495390000000002</v>
      </c>
      <c r="H102">
        <v>7.0359959999999999</v>
      </c>
      <c r="I102">
        <v>7.2664140000000002</v>
      </c>
      <c r="K102">
        <v>7.0599610000000004</v>
      </c>
      <c r="L102">
        <v>7.0495359999999998</v>
      </c>
      <c r="M102">
        <v>7.229457</v>
      </c>
      <c r="O102">
        <v>6.9936210000000001</v>
      </c>
      <c r="P102">
        <v>6.9943540000000004</v>
      </c>
      <c r="Q102">
        <v>7.3442189999999998</v>
      </c>
      <c r="S102">
        <v>7.0488</v>
      </c>
      <c r="T102">
        <v>7.0319599999999998</v>
      </c>
      <c r="U102">
        <v>7.1909999999999998</v>
      </c>
      <c r="W102">
        <v>7.02494</v>
      </c>
      <c r="X102">
        <v>7.0084200000000001</v>
      </c>
      <c r="Y102">
        <v>6.9906800000000002</v>
      </c>
    </row>
    <row r="103" spans="2:25" x14ac:dyDescent="0.2">
      <c r="C103">
        <v>7.1879499999999998</v>
      </c>
      <c r="D103">
        <v>7.1809700000000003</v>
      </c>
      <c r="E103">
        <v>7.5492080000000001</v>
      </c>
      <c r="G103">
        <v>7.153816</v>
      </c>
      <c r="H103">
        <v>7.1412459999999998</v>
      </c>
      <c r="I103">
        <v>7.4873760000000003</v>
      </c>
      <c r="K103">
        <v>7.4558059999999999</v>
      </c>
      <c r="L103">
        <v>7.4491630000000004</v>
      </c>
      <c r="M103">
        <v>7.3847189999999996</v>
      </c>
      <c r="O103">
        <v>7.0609669999999998</v>
      </c>
      <c r="P103">
        <v>7.070398</v>
      </c>
      <c r="Q103">
        <v>7.5286549999999997</v>
      </c>
      <c r="S103">
        <v>7.5639599999999998</v>
      </c>
      <c r="T103">
        <v>7.5505300000000002</v>
      </c>
      <c r="U103">
        <v>8.7814599999999992</v>
      </c>
      <c r="W103">
        <v>7.6905299999999999</v>
      </c>
      <c r="X103">
        <v>7.7408799999999998</v>
      </c>
      <c r="Y103">
        <v>8.0081100000000003</v>
      </c>
    </row>
    <row r="104" spans="2:25" x14ac:dyDescent="0.2">
      <c r="B104" t="s">
        <v>5</v>
      </c>
      <c r="C104">
        <v>6.7368000000000094E-2</v>
      </c>
      <c r="D104">
        <v>7.0905000000000704E-2</v>
      </c>
      <c r="E104">
        <v>0.22364800000000001</v>
      </c>
      <c r="G104">
        <v>0.10427699999999999</v>
      </c>
      <c r="H104">
        <v>0.10525</v>
      </c>
      <c r="I104">
        <v>0.22096199999999999</v>
      </c>
      <c r="K104">
        <v>0.395845</v>
      </c>
      <c r="L104">
        <v>0.39962700000000101</v>
      </c>
      <c r="M104">
        <v>0.15526200000000001</v>
      </c>
      <c r="O104">
        <v>6.7345999999999698E-2</v>
      </c>
      <c r="P104">
        <v>7.6044000000000403E-2</v>
      </c>
      <c r="Q104">
        <v>0.18443599999999999</v>
      </c>
      <c r="S104">
        <v>0.51515999999999995</v>
      </c>
      <c r="T104">
        <v>0.51856999999999998</v>
      </c>
      <c r="U104">
        <v>1.59046</v>
      </c>
      <c r="W104">
        <v>0.66559000000000001</v>
      </c>
      <c r="X104">
        <v>0.73246</v>
      </c>
      <c r="Y104">
        <v>1.0174300000000001</v>
      </c>
    </row>
    <row r="105" spans="2:25" x14ac:dyDescent="0.2">
      <c r="C105">
        <v>6.9457279999999999</v>
      </c>
      <c r="D105">
        <v>6.9331870000000002</v>
      </c>
      <c r="E105">
        <v>6.8540299999999998</v>
      </c>
      <c r="G105">
        <v>7.0476270000000003</v>
      </c>
      <c r="H105">
        <v>7.0318069999999997</v>
      </c>
      <c r="I105">
        <v>6.9685990000000002</v>
      </c>
      <c r="K105">
        <v>6.9195310000000001</v>
      </c>
      <c r="L105">
        <v>6.9219169999999997</v>
      </c>
      <c r="M105">
        <v>7.0077129999999999</v>
      </c>
      <c r="O105">
        <v>7.126919</v>
      </c>
      <c r="P105">
        <v>7.097982</v>
      </c>
      <c r="Q105">
        <v>7.1216809999999997</v>
      </c>
      <c r="S105">
        <v>7.0377000000000001</v>
      </c>
      <c r="T105">
        <v>7.0178799999999999</v>
      </c>
      <c r="U105">
        <v>7.0339200000000002</v>
      </c>
      <c r="W105">
        <v>6.9679200000000003</v>
      </c>
      <c r="X105">
        <v>6.9524699999999999</v>
      </c>
      <c r="Y105">
        <v>7.1064499999999997</v>
      </c>
    </row>
    <row r="106" spans="2:25" x14ac:dyDescent="0.2">
      <c r="C106">
        <v>7.1583899999999998</v>
      </c>
      <c r="D106">
        <v>7.1530870000000002</v>
      </c>
      <c r="E106">
        <v>7.2017439999999997</v>
      </c>
      <c r="G106">
        <v>7.1524760000000001</v>
      </c>
      <c r="H106">
        <v>7.1383799999999997</v>
      </c>
      <c r="I106">
        <v>7.051196</v>
      </c>
      <c r="K106">
        <v>6.9731160000000001</v>
      </c>
      <c r="L106">
        <v>6.9752359999999998</v>
      </c>
      <c r="M106">
        <v>7.0610759999999999</v>
      </c>
      <c r="O106">
        <v>7.5616490000000001</v>
      </c>
      <c r="P106">
        <v>7.5524149999999999</v>
      </c>
      <c r="Q106">
        <v>8.1614930000000001</v>
      </c>
      <c r="S106">
        <v>7.2075800000000001</v>
      </c>
      <c r="T106">
        <v>7.1977599999999997</v>
      </c>
      <c r="U106">
        <v>7.1074099999999998</v>
      </c>
      <c r="W106">
        <v>7.5242899999999997</v>
      </c>
      <c r="X106">
        <v>7.5260499999999997</v>
      </c>
      <c r="Y106">
        <v>7.9094100000000003</v>
      </c>
    </row>
    <row r="107" spans="2:25" x14ac:dyDescent="0.2">
      <c r="B107" t="s">
        <v>5</v>
      </c>
      <c r="C107">
        <v>0.21266199999999999</v>
      </c>
      <c r="D107">
        <v>0.21990000000000001</v>
      </c>
      <c r="E107">
        <v>0.34771400000000002</v>
      </c>
      <c r="G107">
        <v>0.104849</v>
      </c>
      <c r="H107">
        <v>0.106573</v>
      </c>
      <c r="I107">
        <v>8.2596999999999796E-2</v>
      </c>
      <c r="K107">
        <v>5.3585000000000001E-2</v>
      </c>
      <c r="L107">
        <v>5.3319000000000102E-2</v>
      </c>
      <c r="M107">
        <v>5.3363000000000001E-2</v>
      </c>
      <c r="O107">
        <v>0.43473000000000001</v>
      </c>
      <c r="P107">
        <v>0.45443299999999998</v>
      </c>
      <c r="Q107">
        <v>1.039812</v>
      </c>
      <c r="S107">
        <v>0.16988</v>
      </c>
      <c r="T107">
        <v>0.17988000000000001</v>
      </c>
      <c r="U107">
        <v>7.3489999999999597E-2</v>
      </c>
      <c r="W107">
        <v>0.55636999999999903</v>
      </c>
      <c r="X107">
        <v>0.57357999999999998</v>
      </c>
      <c r="Y107">
        <v>0.80296000000000101</v>
      </c>
    </row>
    <row r="108" spans="2:25" x14ac:dyDescent="0.2">
      <c r="C108">
        <v>7.0814599999999999</v>
      </c>
      <c r="D108">
        <v>7.0527499999999996</v>
      </c>
      <c r="E108">
        <v>7.2587400000000004</v>
      </c>
      <c r="G108">
        <v>7.0805300000000004</v>
      </c>
      <c r="H108">
        <v>7.0502900000000004</v>
      </c>
      <c r="I108">
        <v>7.1908099999999999</v>
      </c>
      <c r="K108">
        <v>6.9990600000000001</v>
      </c>
      <c r="L108">
        <v>6.98759</v>
      </c>
      <c r="M108">
        <v>7.1360099999999997</v>
      </c>
      <c r="O108">
        <v>7.0652499999999998</v>
      </c>
      <c r="P108">
        <v>7.0286999999999997</v>
      </c>
      <c r="Q108">
        <v>7.0009899999999998</v>
      </c>
      <c r="S108">
        <v>7.0380799999999999</v>
      </c>
      <c r="T108">
        <v>7.02738</v>
      </c>
      <c r="U108">
        <v>7.0034099999999997</v>
      </c>
      <c r="W108">
        <v>6.9957399999999996</v>
      </c>
      <c r="X108">
        <v>6.9698500000000001</v>
      </c>
      <c r="Y108">
        <v>7.0230699999999997</v>
      </c>
    </row>
    <row r="109" spans="2:25" x14ac:dyDescent="0.2">
      <c r="C109">
        <v>7.1318799999999998</v>
      </c>
      <c r="D109">
        <v>7.1100599999999998</v>
      </c>
      <c r="E109">
        <v>7.2367299999999997</v>
      </c>
      <c r="G109">
        <v>7.3660800000000002</v>
      </c>
      <c r="H109">
        <v>7.3515699999999997</v>
      </c>
      <c r="I109">
        <v>7.7452300000000003</v>
      </c>
      <c r="K109">
        <v>7.0732600000000003</v>
      </c>
      <c r="L109">
        <v>7.0701000000000001</v>
      </c>
      <c r="M109">
        <v>7.2308500000000002</v>
      </c>
      <c r="O109">
        <v>7.4109600000000002</v>
      </c>
      <c r="P109">
        <v>7.3784000000000001</v>
      </c>
      <c r="Q109">
        <v>8.0671999999999997</v>
      </c>
      <c r="S109">
        <v>7.1499899999999998</v>
      </c>
      <c r="T109">
        <v>7.1505099999999997</v>
      </c>
      <c r="U109">
        <v>7.4222599999999996</v>
      </c>
      <c r="W109">
        <v>7.6920500000000001</v>
      </c>
      <c r="X109">
        <v>7.6541800000000002</v>
      </c>
      <c r="Y109">
        <v>9.3813700000000004</v>
      </c>
    </row>
    <row r="110" spans="2:25" x14ac:dyDescent="0.2">
      <c r="B110" t="s">
        <v>5</v>
      </c>
      <c r="C110">
        <v>5.0419999999999902E-2</v>
      </c>
      <c r="D110">
        <v>5.7310000000000201E-2</v>
      </c>
      <c r="E110">
        <v>-2.20100000000008E-2</v>
      </c>
      <c r="G110">
        <v>0.28555000000000003</v>
      </c>
      <c r="H110">
        <v>0.30127999999999899</v>
      </c>
      <c r="I110">
        <v>0.55442000000000002</v>
      </c>
      <c r="K110">
        <v>7.4200000000000293E-2</v>
      </c>
      <c r="L110">
        <v>8.2510000000000097E-2</v>
      </c>
      <c r="M110">
        <v>9.4840000000000493E-2</v>
      </c>
      <c r="O110">
        <v>0.34571000000000002</v>
      </c>
      <c r="P110">
        <v>0.34970000000000001</v>
      </c>
      <c r="Q110">
        <v>1.0662100000000001</v>
      </c>
      <c r="S110">
        <v>0.11191</v>
      </c>
      <c r="T110">
        <v>0.12313</v>
      </c>
      <c r="U110">
        <v>0.41885</v>
      </c>
      <c r="W110">
        <v>0.69630999999999998</v>
      </c>
      <c r="X110">
        <v>0.68432999999999999</v>
      </c>
      <c r="Y110">
        <v>2.3582999999999998</v>
      </c>
    </row>
    <row r="111" spans="2:25" x14ac:dyDescent="0.2">
      <c r="C111">
        <v>6.9505400000000002</v>
      </c>
      <c r="D111">
        <v>6.9394400000000003</v>
      </c>
      <c r="E111">
        <v>6.8627200000000004</v>
      </c>
      <c r="G111">
        <v>6.9430500000000004</v>
      </c>
      <c r="H111">
        <v>6.92659</v>
      </c>
      <c r="I111">
        <v>6.8334900000000003</v>
      </c>
      <c r="K111">
        <v>7.0012699999999999</v>
      </c>
      <c r="L111">
        <v>6.9872399999999999</v>
      </c>
      <c r="M111">
        <v>7.1439000000000004</v>
      </c>
      <c r="O111">
        <v>6.9959499999999997</v>
      </c>
      <c r="P111">
        <v>6.9706599999999996</v>
      </c>
      <c r="Q111">
        <v>7.1397199999999996</v>
      </c>
      <c r="S111">
        <v>7.0308200000000003</v>
      </c>
      <c r="T111">
        <v>7.0144399999999996</v>
      </c>
      <c r="U111">
        <v>7.1469399999999998</v>
      </c>
      <c r="W111">
        <v>7.0556200000000002</v>
      </c>
      <c r="X111">
        <v>7.0269599999999999</v>
      </c>
      <c r="Y111">
        <v>7.1180599999999998</v>
      </c>
    </row>
    <row r="112" spans="2:25" x14ac:dyDescent="0.2">
      <c r="C112">
        <v>7.1800100000000002</v>
      </c>
      <c r="D112">
        <v>7.1753299999999998</v>
      </c>
      <c r="E112">
        <v>7.9682899999999997</v>
      </c>
      <c r="G112">
        <v>7.2625999999999999</v>
      </c>
      <c r="H112">
        <v>7.2462999999999997</v>
      </c>
      <c r="I112">
        <v>8.6227099999999997</v>
      </c>
      <c r="K112">
        <v>7.0681000000000003</v>
      </c>
      <c r="L112">
        <v>7.0590400000000004</v>
      </c>
      <c r="M112">
        <v>7.1332100000000001</v>
      </c>
      <c r="O112">
        <v>7.4785500000000003</v>
      </c>
      <c r="P112">
        <v>7.4465899999999996</v>
      </c>
      <c r="Q112">
        <v>8.4909999999999997</v>
      </c>
      <c r="S112">
        <v>7.5391399999999997</v>
      </c>
      <c r="T112">
        <v>7.5386300000000004</v>
      </c>
      <c r="U112">
        <v>8.0989299999999993</v>
      </c>
      <c r="W112">
        <v>7.1498600000000003</v>
      </c>
      <c r="X112">
        <v>7.1296200000000001</v>
      </c>
      <c r="Y112">
        <v>7.1128200000000001</v>
      </c>
    </row>
    <row r="113" spans="2:25" x14ac:dyDescent="0.2">
      <c r="B113" t="s">
        <v>5</v>
      </c>
      <c r="C113">
        <v>0.22947000000000001</v>
      </c>
      <c r="D113">
        <v>0.23588999999999899</v>
      </c>
      <c r="E113">
        <v>1.1055699999999999</v>
      </c>
      <c r="G113">
        <v>0.31955</v>
      </c>
      <c r="H113">
        <v>0.31970999999999999</v>
      </c>
      <c r="I113">
        <v>1.78922</v>
      </c>
      <c r="K113">
        <v>6.6830000000000403E-2</v>
      </c>
      <c r="L113">
        <v>7.1800000000000502E-2</v>
      </c>
      <c r="M113">
        <v>-1.06900000000003E-2</v>
      </c>
      <c r="O113">
        <v>0.48260000000000097</v>
      </c>
      <c r="P113">
        <v>0.47593000000000002</v>
      </c>
      <c r="Q113">
        <v>1.35128</v>
      </c>
      <c r="S113">
        <v>0.50831999999999899</v>
      </c>
      <c r="T113">
        <v>0.52419000000000104</v>
      </c>
      <c r="U113">
        <v>0.951989999999999</v>
      </c>
      <c r="W113">
        <v>9.4240000000000101E-2</v>
      </c>
      <c r="X113">
        <v>0.10266</v>
      </c>
      <c r="Y113">
        <v>-5.2399999999996902E-3</v>
      </c>
    </row>
    <row r="114" spans="2:25" x14ac:dyDescent="0.2">
      <c r="C114">
        <v>7.0197599999999998</v>
      </c>
      <c r="D114">
        <v>7.0017199999999997</v>
      </c>
      <c r="E114">
        <v>7.1516999999999999</v>
      </c>
      <c r="G114">
        <v>7.0591600000000003</v>
      </c>
      <c r="H114">
        <v>7.03233</v>
      </c>
      <c r="I114">
        <v>7.2241999999999997</v>
      </c>
      <c r="K114">
        <v>7.0647399999999996</v>
      </c>
      <c r="L114">
        <v>7.0371300000000003</v>
      </c>
      <c r="M114">
        <v>7.19198</v>
      </c>
      <c r="O114">
        <v>6.9588900000000002</v>
      </c>
      <c r="P114">
        <v>6.9371999999999998</v>
      </c>
      <c r="Q114">
        <v>7.0798699999999997</v>
      </c>
      <c r="S114">
        <v>7.0506700000000002</v>
      </c>
      <c r="T114">
        <v>7.0337199999999998</v>
      </c>
      <c r="U114">
        <v>7.1240300000000003</v>
      </c>
      <c r="W114">
        <v>7.0312299999999999</v>
      </c>
      <c r="X114">
        <v>7.0069900000000001</v>
      </c>
      <c r="Y114">
        <v>6.7394600000000002</v>
      </c>
    </row>
    <row r="115" spans="2:25" x14ac:dyDescent="0.2">
      <c r="C115">
        <v>7.1986299999999996</v>
      </c>
      <c r="D115">
        <v>7.18994</v>
      </c>
      <c r="E115">
        <v>7.97546</v>
      </c>
      <c r="G115">
        <v>7.3639799999999997</v>
      </c>
      <c r="H115">
        <v>7.3358600000000003</v>
      </c>
      <c r="I115">
        <v>8.2333200000000009</v>
      </c>
      <c r="K115">
        <v>7.1768000000000001</v>
      </c>
      <c r="L115">
        <v>7.1527200000000004</v>
      </c>
      <c r="M115">
        <v>7.2736000000000001</v>
      </c>
      <c r="O115">
        <v>7.4025299999999996</v>
      </c>
      <c r="P115">
        <v>7.4310600000000004</v>
      </c>
      <c r="Q115">
        <v>7.5244999999999997</v>
      </c>
      <c r="S115">
        <v>7.5181699999999996</v>
      </c>
      <c r="T115">
        <v>7.4916299999999998</v>
      </c>
      <c r="U115">
        <v>7.5682499999999999</v>
      </c>
      <c r="W115">
        <v>7.6538700000000004</v>
      </c>
      <c r="X115">
        <v>7.6800499999999996</v>
      </c>
      <c r="Y115">
        <v>8.8509499999999992</v>
      </c>
    </row>
    <row r="116" spans="2:25" x14ac:dyDescent="0.2">
      <c r="B116" t="s">
        <v>5</v>
      </c>
      <c r="C116">
        <v>0.17887</v>
      </c>
      <c r="D116">
        <v>0.18822</v>
      </c>
      <c r="E116">
        <v>0.82376000000000005</v>
      </c>
      <c r="G116">
        <v>0.30481999999999898</v>
      </c>
      <c r="H116">
        <v>0.30353000000000002</v>
      </c>
      <c r="I116">
        <v>1.00912</v>
      </c>
      <c r="K116">
        <v>0.11206000000000001</v>
      </c>
      <c r="L116">
        <v>0.11559</v>
      </c>
      <c r="M116">
        <v>8.1619999999999998E-2</v>
      </c>
      <c r="O116">
        <v>0.44363999999999898</v>
      </c>
      <c r="P116">
        <v>0.49386000000000102</v>
      </c>
      <c r="Q116">
        <v>0.44463000000000003</v>
      </c>
      <c r="S116">
        <v>0.46749999999999903</v>
      </c>
      <c r="T116">
        <v>0.45790999999999998</v>
      </c>
      <c r="U116">
        <v>0.44422</v>
      </c>
      <c r="W116">
        <v>0.62263999999999997</v>
      </c>
      <c r="X116">
        <v>0.67305999999999999</v>
      </c>
      <c r="Y116">
        <v>2.1114899999999999</v>
      </c>
    </row>
    <row r="117" spans="2:25" x14ac:dyDescent="0.2">
      <c r="C117">
        <v>7.0905199999999997</v>
      </c>
      <c r="D117">
        <v>7.0578200000000004</v>
      </c>
      <c r="E117">
        <v>7.2582599999999999</v>
      </c>
      <c r="G117">
        <v>7.09171</v>
      </c>
      <c r="H117">
        <v>7.0735599999999996</v>
      </c>
      <c r="I117">
        <v>7.0456099999999999</v>
      </c>
      <c r="K117">
        <v>7.0943699999999996</v>
      </c>
      <c r="L117">
        <v>7.0657699999999997</v>
      </c>
      <c r="M117">
        <v>7.3140900000000002</v>
      </c>
      <c r="O117">
        <v>7.1037499999999998</v>
      </c>
      <c r="P117">
        <v>7.0758299999999998</v>
      </c>
      <c r="Q117">
        <v>7.4241599999999996</v>
      </c>
      <c r="S117">
        <v>6.9852999999999996</v>
      </c>
      <c r="T117">
        <v>6.9653600000000004</v>
      </c>
      <c r="U117">
        <v>7.0634600000000001</v>
      </c>
      <c r="W117">
        <v>6.8986099999999997</v>
      </c>
      <c r="X117">
        <v>6.8834900000000001</v>
      </c>
      <c r="Y117">
        <v>7.0019299999999998</v>
      </c>
    </row>
    <row r="118" spans="2:25" x14ac:dyDescent="0.2">
      <c r="C118">
        <v>7.3269700000000002</v>
      </c>
      <c r="D118">
        <v>7.2879699999999996</v>
      </c>
      <c r="E118">
        <v>8.3875899999999994</v>
      </c>
      <c r="G118">
        <v>7.3609999999999998</v>
      </c>
      <c r="H118">
        <v>7.3515899999999998</v>
      </c>
      <c r="I118">
        <v>7.3886099999999999</v>
      </c>
      <c r="K118">
        <v>7.4789599999999998</v>
      </c>
      <c r="L118">
        <v>7.4464499999999996</v>
      </c>
      <c r="M118">
        <v>7.4102100000000002</v>
      </c>
      <c r="O118">
        <v>7.58378</v>
      </c>
      <c r="P118">
        <v>7.5751799999999996</v>
      </c>
      <c r="Q118">
        <v>7.9888899999999996</v>
      </c>
      <c r="S118">
        <v>7.5060000000000002</v>
      </c>
      <c r="T118">
        <v>7.5327900000000003</v>
      </c>
      <c r="U118">
        <v>8.3308599999999995</v>
      </c>
      <c r="W118">
        <v>7.4124100000000004</v>
      </c>
      <c r="X118">
        <v>7.4013999999999998</v>
      </c>
      <c r="Y118">
        <v>8.1929300000000005</v>
      </c>
    </row>
    <row r="119" spans="2:25" x14ac:dyDescent="0.2">
      <c r="B119" t="s">
        <v>5</v>
      </c>
      <c r="C119">
        <v>0.23644999999999999</v>
      </c>
      <c r="D119">
        <v>0.23014999999999899</v>
      </c>
      <c r="E119">
        <v>1.1293299999999999</v>
      </c>
      <c r="G119">
        <v>0.26928999999999997</v>
      </c>
      <c r="H119">
        <v>0.27803</v>
      </c>
      <c r="I119">
        <v>0.34300000000000003</v>
      </c>
      <c r="K119">
        <v>0.38458999999999999</v>
      </c>
      <c r="L119">
        <v>0.38068000000000102</v>
      </c>
      <c r="M119">
        <v>9.6119999999999997E-2</v>
      </c>
      <c r="O119">
        <v>0.48003000000000001</v>
      </c>
      <c r="P119">
        <v>0.49935000000000002</v>
      </c>
      <c r="Q119">
        <v>0.56472999999999995</v>
      </c>
      <c r="S119">
        <v>0.52070000000000105</v>
      </c>
      <c r="T119">
        <v>0.56742999999999999</v>
      </c>
      <c r="U119">
        <v>1.2674000000000001</v>
      </c>
      <c r="W119">
        <v>0.51380000000000103</v>
      </c>
      <c r="X119">
        <v>0.51790999999999998</v>
      </c>
      <c r="Y119">
        <v>1.1910000000000001</v>
      </c>
    </row>
    <row r="120" spans="2:25" x14ac:dyDescent="0.2">
      <c r="C120">
        <v>7.0281700000000003</v>
      </c>
      <c r="D120">
        <v>7.0089699999999997</v>
      </c>
      <c r="E120">
        <v>7.0090500000000002</v>
      </c>
      <c r="G120">
        <v>6.95723</v>
      </c>
      <c r="H120">
        <v>6.9378099999999998</v>
      </c>
      <c r="I120">
        <v>6.9882200000000001</v>
      </c>
      <c r="K120">
        <v>6.9883199999999999</v>
      </c>
      <c r="L120">
        <v>6.9770200000000004</v>
      </c>
      <c r="M120">
        <v>7.21699</v>
      </c>
      <c r="O120">
        <v>7.0607600000000001</v>
      </c>
      <c r="P120">
        <v>7.0290299999999997</v>
      </c>
      <c r="Q120">
        <v>6.9753600000000002</v>
      </c>
      <c r="S120">
        <v>7.0233400000000001</v>
      </c>
      <c r="T120">
        <v>7.00244</v>
      </c>
      <c r="U120">
        <v>7.3086200000000003</v>
      </c>
      <c r="W120">
        <v>6.9356200000000001</v>
      </c>
      <c r="X120">
        <v>6.9261999999999997</v>
      </c>
      <c r="Y120">
        <v>7.0437599999999998</v>
      </c>
    </row>
    <row r="121" spans="2:25" x14ac:dyDescent="0.2">
      <c r="C121">
        <v>7.2794999999999996</v>
      </c>
      <c r="D121">
        <v>7.2625700000000002</v>
      </c>
      <c r="E121">
        <v>7.9353699999999998</v>
      </c>
      <c r="G121">
        <v>7.0148099999999998</v>
      </c>
      <c r="H121">
        <v>6.9940800000000003</v>
      </c>
      <c r="I121">
        <v>6.9632199999999997</v>
      </c>
      <c r="K121">
        <v>7.0829800000000001</v>
      </c>
      <c r="L121">
        <v>7.0770799999999996</v>
      </c>
      <c r="M121">
        <v>7.5630100000000002</v>
      </c>
      <c r="O121">
        <v>7.4709099999999999</v>
      </c>
      <c r="P121">
        <v>7.4726699999999999</v>
      </c>
      <c r="Q121">
        <v>7.3643599999999996</v>
      </c>
      <c r="S121">
        <v>7.5911</v>
      </c>
      <c r="T121">
        <v>7.5918599999999996</v>
      </c>
      <c r="U121">
        <v>8.1162899999999993</v>
      </c>
      <c r="W121">
        <v>7.5656800000000004</v>
      </c>
      <c r="X121">
        <v>7.6157000000000004</v>
      </c>
      <c r="Y121">
        <v>8.3408700000000007</v>
      </c>
    </row>
    <row r="122" spans="2:25" x14ac:dyDescent="0.2">
      <c r="B122" t="s">
        <v>5</v>
      </c>
      <c r="C122">
        <v>0.251329999999999</v>
      </c>
      <c r="D122">
        <v>0.25359999999999999</v>
      </c>
      <c r="E122">
        <v>0.92632000000000003</v>
      </c>
      <c r="G122">
        <v>5.7579999999999701E-2</v>
      </c>
      <c r="H122">
        <v>5.62700000000005E-2</v>
      </c>
      <c r="I122">
        <v>-2.50000000000004E-2</v>
      </c>
      <c r="K122">
        <v>9.4660000000000202E-2</v>
      </c>
      <c r="L122">
        <v>0.10006</v>
      </c>
      <c r="M122">
        <v>0.34601999999999999</v>
      </c>
      <c r="O122">
        <v>0.41015000000000001</v>
      </c>
      <c r="P122">
        <v>0.44363999999999998</v>
      </c>
      <c r="Q122">
        <v>0.38899999999999901</v>
      </c>
      <c r="S122">
        <v>0.56776000000000004</v>
      </c>
      <c r="T122">
        <v>0.58942000000000005</v>
      </c>
      <c r="U122">
        <v>0.807669999999999</v>
      </c>
      <c r="W122">
        <v>0.63005999999999995</v>
      </c>
      <c r="X122">
        <v>0.689500000000001</v>
      </c>
      <c r="Y122">
        <v>1.29711</v>
      </c>
    </row>
    <row r="123" spans="2:25" x14ac:dyDescent="0.2">
      <c r="C123">
        <v>7.0574399999999997</v>
      </c>
      <c r="D123">
        <v>7.0235200000000004</v>
      </c>
      <c r="E123">
        <v>7.0255999999999998</v>
      </c>
      <c r="G123">
        <v>6.9918199999999997</v>
      </c>
      <c r="H123">
        <v>6.9679700000000002</v>
      </c>
      <c r="I123">
        <v>6.9342100000000002</v>
      </c>
      <c r="K123">
        <v>7.02752</v>
      </c>
      <c r="L123">
        <v>7.00345</v>
      </c>
      <c r="M123">
        <v>7.1021400000000003</v>
      </c>
      <c r="O123">
        <v>7.0569600000000001</v>
      </c>
      <c r="P123">
        <v>7.0471700000000004</v>
      </c>
      <c r="Q123">
        <v>7.3274999999999997</v>
      </c>
      <c r="S123">
        <v>7.0152700000000001</v>
      </c>
      <c r="T123">
        <v>6.9886799999999996</v>
      </c>
      <c r="U123">
        <v>7.0193599999999998</v>
      </c>
      <c r="W123">
        <v>7.0517899999999996</v>
      </c>
      <c r="X123">
        <v>7.02318</v>
      </c>
      <c r="Y123">
        <v>7.0291199999999998</v>
      </c>
    </row>
    <row r="124" spans="2:25" x14ac:dyDescent="0.2">
      <c r="C124">
        <v>7.2415500000000002</v>
      </c>
      <c r="D124">
        <v>7.2127600000000003</v>
      </c>
      <c r="E124">
        <v>7.0624000000000002</v>
      </c>
      <c r="G124">
        <v>7.2825600000000001</v>
      </c>
      <c r="H124">
        <v>7.2669800000000002</v>
      </c>
      <c r="I124">
        <v>7.05375</v>
      </c>
      <c r="K124">
        <v>7.4177499999999998</v>
      </c>
      <c r="L124">
        <v>7.4044100000000004</v>
      </c>
      <c r="M124">
        <v>9.3252000000000006</v>
      </c>
      <c r="O124">
        <v>7.4632100000000001</v>
      </c>
      <c r="P124">
        <v>7.4631800000000004</v>
      </c>
      <c r="Q124">
        <v>8.5884300000000007</v>
      </c>
      <c r="S124">
        <v>7.2003000000000004</v>
      </c>
      <c r="T124">
        <v>7.1841299999999997</v>
      </c>
      <c r="U124">
        <v>7.5515299999999996</v>
      </c>
      <c r="W124">
        <v>7.2074999999999996</v>
      </c>
      <c r="X124">
        <v>7.1877500000000003</v>
      </c>
      <c r="Y124">
        <v>7.2415900000000004</v>
      </c>
    </row>
    <row r="125" spans="2:25" x14ac:dyDescent="0.2">
      <c r="B125" t="s">
        <v>5</v>
      </c>
      <c r="C125">
        <v>0.18411</v>
      </c>
      <c r="D125">
        <v>0.18923999999999999</v>
      </c>
      <c r="E125">
        <v>3.6800000000000402E-2</v>
      </c>
      <c r="G125">
        <v>0.29074</v>
      </c>
      <c r="H125">
        <v>0.29901</v>
      </c>
      <c r="I125">
        <v>0.11953999999999999</v>
      </c>
      <c r="K125">
        <v>0.39023000000000002</v>
      </c>
      <c r="L125">
        <v>0.40095999999999998</v>
      </c>
      <c r="M125">
        <v>2.2230599999999998</v>
      </c>
      <c r="O125">
        <v>0.40625</v>
      </c>
      <c r="P125">
        <v>0.41600999999999999</v>
      </c>
      <c r="Q125">
        <v>1.2609300000000001</v>
      </c>
      <c r="S125">
        <v>0.18503</v>
      </c>
      <c r="T125">
        <v>0.19544999999999901</v>
      </c>
      <c r="U125">
        <v>0.53217000000000003</v>
      </c>
      <c r="W125">
        <v>0.15570999999999899</v>
      </c>
      <c r="X125">
        <v>0.16456999999999999</v>
      </c>
      <c r="Y125">
        <v>0.21247000000000099</v>
      </c>
    </row>
    <row r="126" spans="2:25" x14ac:dyDescent="0.2">
      <c r="C126">
        <v>6.9824900000000003</v>
      </c>
      <c r="D126">
        <v>6.9708500000000004</v>
      </c>
      <c r="E126">
        <v>6.9402499999999998</v>
      </c>
      <c r="G126">
        <v>6.9992299999999998</v>
      </c>
      <c r="H126">
        <v>6.9870099999999997</v>
      </c>
      <c r="I126">
        <v>7.1473899999999997</v>
      </c>
      <c r="K126">
        <v>7.0291800000000002</v>
      </c>
      <c r="L126">
        <v>7.0090500000000002</v>
      </c>
      <c r="M126">
        <v>7.0092699999999999</v>
      </c>
      <c r="O126">
        <v>7.0397800000000004</v>
      </c>
      <c r="P126">
        <v>7.0069800000000004</v>
      </c>
      <c r="Q126">
        <v>7.2510700000000003</v>
      </c>
      <c r="S126">
        <v>7.0145400000000002</v>
      </c>
      <c r="T126">
        <v>6.9968899999999996</v>
      </c>
      <c r="U126">
        <v>7.1441499999999998</v>
      </c>
      <c r="W126">
        <v>7.0613599999999996</v>
      </c>
      <c r="X126">
        <v>7.03125</v>
      </c>
      <c r="Y126">
        <v>7.1841400000000002</v>
      </c>
    </row>
    <row r="127" spans="2:25" x14ac:dyDescent="0.2">
      <c r="C127">
        <v>7.1958099999999998</v>
      </c>
      <c r="D127">
        <v>7.1973500000000001</v>
      </c>
      <c r="E127">
        <v>7.1764200000000002</v>
      </c>
      <c r="G127">
        <v>7.3117799999999997</v>
      </c>
      <c r="H127">
        <v>7.3090799999999998</v>
      </c>
      <c r="I127">
        <v>9.1450999999999993</v>
      </c>
      <c r="K127">
        <v>7.4238799999999996</v>
      </c>
      <c r="L127">
        <v>7.4292499999999997</v>
      </c>
      <c r="M127">
        <v>8.9089299999999998</v>
      </c>
      <c r="O127">
        <v>7.4601600000000001</v>
      </c>
      <c r="P127">
        <v>7.4568000000000003</v>
      </c>
      <c r="Q127">
        <v>7.5469099999999996</v>
      </c>
      <c r="S127">
        <v>7.12216</v>
      </c>
      <c r="T127">
        <v>7.1013000000000002</v>
      </c>
      <c r="U127">
        <v>8.0235800000000008</v>
      </c>
      <c r="W127">
        <v>7.8032000000000004</v>
      </c>
      <c r="X127">
        <v>7.7855100000000004</v>
      </c>
      <c r="Y127">
        <v>10.473000000000001</v>
      </c>
    </row>
    <row r="128" spans="2:25" x14ac:dyDescent="0.2">
      <c r="B128" t="s">
        <v>5</v>
      </c>
      <c r="C128">
        <v>0.21332000000000001</v>
      </c>
      <c r="D128">
        <v>0.22650000000000001</v>
      </c>
      <c r="E128">
        <v>0.23616999999999999</v>
      </c>
      <c r="G128">
        <v>0.31254999999999999</v>
      </c>
      <c r="H128">
        <v>0.32207000000000002</v>
      </c>
      <c r="I128">
        <v>1.9977100000000001</v>
      </c>
      <c r="K128">
        <v>0.394699999999999</v>
      </c>
      <c r="L128">
        <v>0.42019999999999902</v>
      </c>
      <c r="M128">
        <v>1.8996599999999999</v>
      </c>
      <c r="O128">
        <v>0.42037999999999998</v>
      </c>
      <c r="P128">
        <v>0.44982</v>
      </c>
      <c r="Q128">
        <v>0.29583999999999999</v>
      </c>
      <c r="S128">
        <v>0.10761999999999999</v>
      </c>
      <c r="T128">
        <v>0.10441</v>
      </c>
      <c r="U128">
        <v>0.87943000000000104</v>
      </c>
      <c r="W128">
        <v>0.74184000000000105</v>
      </c>
      <c r="X128">
        <v>0.75426000000000004</v>
      </c>
      <c r="Y128">
        <v>3.2888600000000001</v>
      </c>
    </row>
    <row r="129" spans="1:25" x14ac:dyDescent="0.2">
      <c r="C129">
        <v>6.9616600000000002</v>
      </c>
      <c r="D129">
        <v>6.9480599999999999</v>
      </c>
      <c r="E129">
        <v>7.0705200000000001</v>
      </c>
      <c r="G129">
        <v>6.9372600000000002</v>
      </c>
      <c r="H129">
        <v>6.92516</v>
      </c>
      <c r="I129">
        <v>7.0579400000000003</v>
      </c>
      <c r="K129">
        <v>7.0712299999999999</v>
      </c>
      <c r="L129">
        <v>7.03857</v>
      </c>
      <c r="M129">
        <v>7.24146</v>
      </c>
      <c r="O129">
        <v>7.0426799999999998</v>
      </c>
      <c r="P129">
        <v>7.0270099999999998</v>
      </c>
      <c r="Q129">
        <v>7.2771299999999997</v>
      </c>
      <c r="S129">
        <v>7.03674</v>
      </c>
      <c r="T129">
        <v>7.0314399999999999</v>
      </c>
      <c r="U129">
        <v>7.2470400000000001</v>
      </c>
      <c r="W129">
        <v>7.0433300000000001</v>
      </c>
      <c r="X129">
        <v>7.0140399999999996</v>
      </c>
      <c r="Y129">
        <v>7.1483499999999998</v>
      </c>
    </row>
    <row r="130" spans="1:25" x14ac:dyDescent="0.2">
      <c r="C130">
        <v>7.1407499999999997</v>
      </c>
      <c r="D130">
        <v>7.1491300000000004</v>
      </c>
      <c r="E130">
        <v>8.1872000000000007</v>
      </c>
      <c r="G130">
        <v>7.22227</v>
      </c>
      <c r="H130">
        <v>7.2144300000000001</v>
      </c>
      <c r="I130">
        <v>7.8607300000000002</v>
      </c>
      <c r="K130">
        <v>7.4601600000000001</v>
      </c>
      <c r="L130">
        <v>7.4607599999999996</v>
      </c>
      <c r="M130">
        <v>7.7702299999999997</v>
      </c>
      <c r="O130">
        <v>7.5117200000000004</v>
      </c>
      <c r="P130">
        <v>7.53491</v>
      </c>
      <c r="Q130">
        <v>8.4807299999999994</v>
      </c>
      <c r="S130">
        <v>7.5983799999999997</v>
      </c>
      <c r="T130">
        <v>7.6259699999999997</v>
      </c>
      <c r="U130">
        <v>8.8847900000000006</v>
      </c>
      <c r="W130">
        <v>7.68729</v>
      </c>
      <c r="X130">
        <v>7.7370299999999999</v>
      </c>
      <c r="Y130">
        <v>11.000400000000001</v>
      </c>
    </row>
    <row r="131" spans="1:25" x14ac:dyDescent="0.2">
      <c r="B131" t="s">
        <v>5</v>
      </c>
      <c r="C131">
        <v>0.17909</v>
      </c>
      <c r="D131">
        <v>0.201070000000001</v>
      </c>
      <c r="E131">
        <v>1.1166799999999999</v>
      </c>
      <c r="G131">
        <v>0.28500999999999999</v>
      </c>
      <c r="H131">
        <v>0.28927000000000003</v>
      </c>
      <c r="I131">
        <v>0.80279</v>
      </c>
      <c r="K131">
        <v>0.38893</v>
      </c>
      <c r="L131">
        <v>0.42219000000000001</v>
      </c>
      <c r="M131">
        <v>0.52876999999999996</v>
      </c>
      <c r="O131">
        <v>0.46904000000000101</v>
      </c>
      <c r="P131">
        <v>0.50790000000000002</v>
      </c>
      <c r="Q131">
        <v>1.2036</v>
      </c>
      <c r="S131">
        <v>0.56164000000000003</v>
      </c>
      <c r="T131">
        <v>0.59453</v>
      </c>
      <c r="U131">
        <v>1.63775</v>
      </c>
      <c r="W131">
        <v>0.64395999999999998</v>
      </c>
      <c r="X131">
        <v>0.72299000000000002</v>
      </c>
      <c r="Y131">
        <v>3.8520500000000002</v>
      </c>
    </row>
    <row r="132" spans="1:25" x14ac:dyDescent="0.2">
      <c r="C132">
        <v>7.0364199999999997</v>
      </c>
      <c r="D132">
        <v>7.0095599999999996</v>
      </c>
      <c r="E132">
        <v>7.1386399999999997</v>
      </c>
      <c r="G132">
        <v>6.9959100000000003</v>
      </c>
      <c r="H132">
        <v>6.98468</v>
      </c>
      <c r="I132">
        <v>7.2877999999999998</v>
      </c>
      <c r="K132">
        <v>7.04108</v>
      </c>
      <c r="L132">
        <v>7.0343099999999996</v>
      </c>
      <c r="M132">
        <v>7.0402500000000003</v>
      </c>
      <c r="O132">
        <v>7.0683199999999999</v>
      </c>
      <c r="P132">
        <v>7.0467199999999997</v>
      </c>
      <c r="Q132">
        <v>7.05288</v>
      </c>
      <c r="S132">
        <v>7.0484099999999996</v>
      </c>
      <c r="T132">
        <v>7.0302300000000004</v>
      </c>
      <c r="U132">
        <v>7.3000299999999996</v>
      </c>
      <c r="W132">
        <v>7.0913500000000003</v>
      </c>
      <c r="X132">
        <v>7.0725699999999998</v>
      </c>
      <c r="Y132">
        <v>7.2766000000000002</v>
      </c>
    </row>
    <row r="133" spans="1:25" x14ac:dyDescent="0.2">
      <c r="C133">
        <v>7.0958199999999998</v>
      </c>
      <c r="D133">
        <v>7.0715899999999996</v>
      </c>
      <c r="E133">
        <v>7.1776200000000001</v>
      </c>
      <c r="G133">
        <v>7.27529</v>
      </c>
      <c r="H133">
        <v>7.2737400000000001</v>
      </c>
      <c r="I133">
        <v>8.6354399999999991</v>
      </c>
      <c r="K133">
        <v>7.3927500000000004</v>
      </c>
      <c r="L133">
        <v>7.4037800000000002</v>
      </c>
      <c r="M133">
        <v>7.8212700000000002</v>
      </c>
      <c r="O133">
        <v>7.5488499999999998</v>
      </c>
      <c r="P133">
        <v>7.55009</v>
      </c>
      <c r="Q133">
        <v>8.4214699999999993</v>
      </c>
      <c r="S133">
        <v>7.2229000000000001</v>
      </c>
      <c r="T133">
        <v>7.2191799999999997</v>
      </c>
      <c r="U133">
        <v>7.5117900000000004</v>
      </c>
      <c r="W133">
        <v>7.6281499999999998</v>
      </c>
      <c r="X133">
        <v>7.6504300000000001</v>
      </c>
      <c r="Y133">
        <v>7.5911499999999998</v>
      </c>
    </row>
    <row r="134" spans="1:25" x14ac:dyDescent="0.2">
      <c r="B134" t="s">
        <v>5</v>
      </c>
      <c r="C134">
        <v>5.9400000000000099E-2</v>
      </c>
      <c r="D134">
        <v>6.2030000000000002E-2</v>
      </c>
      <c r="E134">
        <v>3.89800000000005E-2</v>
      </c>
      <c r="G134">
        <v>0.27938000000000002</v>
      </c>
      <c r="H134">
        <v>0.28905999999999998</v>
      </c>
      <c r="I134">
        <v>1.3476399999999999</v>
      </c>
      <c r="K134">
        <v>0.35166999999999998</v>
      </c>
      <c r="L134">
        <v>0.36947000000000102</v>
      </c>
      <c r="M134">
        <v>0.78102000000000005</v>
      </c>
      <c r="O134">
        <v>0.48053000000000001</v>
      </c>
      <c r="P134">
        <v>0.50336999999999998</v>
      </c>
      <c r="Q134">
        <v>1.36859</v>
      </c>
      <c r="S134">
        <v>0.17449000000000001</v>
      </c>
      <c r="T134">
        <v>0.18894999999999901</v>
      </c>
      <c r="U134">
        <v>0.21176</v>
      </c>
      <c r="W134">
        <v>0.53679999999999894</v>
      </c>
      <c r="X134">
        <v>0.57786000000000004</v>
      </c>
      <c r="Y134">
        <v>0.31455</v>
      </c>
    </row>
    <row r="135" spans="1:25" x14ac:dyDescent="0.2">
      <c r="C135">
        <v>7.0676199999999998</v>
      </c>
      <c r="D135">
        <v>7.0341199999999997</v>
      </c>
      <c r="E135">
        <v>7.0016999999999996</v>
      </c>
      <c r="G135">
        <v>7.0327099999999998</v>
      </c>
      <c r="H135">
        <v>7.0064200000000003</v>
      </c>
      <c r="I135">
        <v>6.8763800000000002</v>
      </c>
      <c r="K135">
        <v>6.92204</v>
      </c>
      <c r="L135">
        <v>6.9206099999999999</v>
      </c>
      <c r="M135">
        <v>6.8935300000000002</v>
      </c>
      <c r="O135">
        <v>7.0004</v>
      </c>
      <c r="P135">
        <v>6.9890800000000004</v>
      </c>
      <c r="Q135">
        <v>7.0456300000000001</v>
      </c>
      <c r="S135">
        <v>6.9982499999999996</v>
      </c>
      <c r="T135">
        <v>6.9782999999999999</v>
      </c>
      <c r="U135">
        <v>7.0366499999999998</v>
      </c>
      <c r="W135">
        <v>7.0690299999999997</v>
      </c>
      <c r="X135">
        <v>7.0368000000000004</v>
      </c>
      <c r="Y135">
        <v>7.0456700000000003</v>
      </c>
    </row>
    <row r="136" spans="1:25" x14ac:dyDescent="0.2">
      <c r="C136">
        <v>7.1149100000000001</v>
      </c>
      <c r="D136">
        <v>7.0734300000000001</v>
      </c>
      <c r="E136">
        <v>7.2075300000000002</v>
      </c>
      <c r="G136">
        <v>7.3147599999999997</v>
      </c>
      <c r="H136">
        <v>7.2992100000000004</v>
      </c>
      <c r="I136">
        <v>8.1883800000000004</v>
      </c>
      <c r="K136">
        <v>7.0346700000000002</v>
      </c>
      <c r="L136">
        <v>7.0368700000000004</v>
      </c>
      <c r="M136">
        <v>6.9598300000000002</v>
      </c>
      <c r="O136">
        <v>7.32531</v>
      </c>
      <c r="P136">
        <v>7.3204599999999997</v>
      </c>
      <c r="Q136">
        <v>7.2748200000000001</v>
      </c>
      <c r="S136">
        <v>7.1246700000000001</v>
      </c>
      <c r="T136">
        <v>7.1154400000000004</v>
      </c>
      <c r="U136">
        <v>7.6004899999999997</v>
      </c>
      <c r="W136">
        <v>7.7545000000000002</v>
      </c>
      <c r="X136">
        <v>7.7568200000000003</v>
      </c>
      <c r="Y136">
        <v>8.13673</v>
      </c>
    </row>
    <row r="137" spans="1:25" x14ac:dyDescent="0.2">
      <c r="B137" t="s">
        <v>5</v>
      </c>
      <c r="C137">
        <v>4.7290000000000297E-2</v>
      </c>
      <c r="D137">
        <v>3.93100000000004E-2</v>
      </c>
      <c r="E137">
        <v>0.20583000000000101</v>
      </c>
      <c r="G137">
        <v>0.28205000000000002</v>
      </c>
      <c r="H137">
        <v>0.29278999999999999</v>
      </c>
      <c r="I137">
        <v>1.3120000000000001</v>
      </c>
      <c r="K137">
        <v>0.11262999999999999</v>
      </c>
      <c r="L137">
        <v>0.11626</v>
      </c>
      <c r="M137">
        <v>6.6299999999999998E-2</v>
      </c>
      <c r="O137">
        <v>0.32490999999999998</v>
      </c>
      <c r="P137">
        <v>0.33138000000000001</v>
      </c>
      <c r="Q137">
        <v>0.22919</v>
      </c>
      <c r="S137">
        <v>0.12642</v>
      </c>
      <c r="T137">
        <v>0.13714000000000001</v>
      </c>
      <c r="U137">
        <v>0.56384000000000001</v>
      </c>
      <c r="W137">
        <v>0.68547000000000002</v>
      </c>
      <c r="X137">
        <v>0.72001999999999999</v>
      </c>
      <c r="Y137">
        <v>1.0910599999999999</v>
      </c>
    </row>
    <row r="138" spans="1:25" x14ac:dyDescent="0.2">
      <c r="B138" t="s">
        <v>6</v>
      </c>
      <c r="C138" t="s">
        <v>7</v>
      </c>
      <c r="D138" t="s">
        <v>7</v>
      </c>
      <c r="E138" t="s">
        <v>7</v>
      </c>
      <c r="F138" t="s">
        <v>6</v>
      </c>
      <c r="G138" t="s">
        <v>7</v>
      </c>
      <c r="H138" t="s">
        <v>7</v>
      </c>
      <c r="I138" t="s">
        <v>7</v>
      </c>
      <c r="J138" t="s">
        <v>6</v>
      </c>
      <c r="K138" t="s">
        <v>7</v>
      </c>
      <c r="L138" t="s">
        <v>7</v>
      </c>
      <c r="M138" t="s">
        <v>7</v>
      </c>
      <c r="N138" t="s">
        <v>6</v>
      </c>
      <c r="O138" t="s">
        <v>7</v>
      </c>
      <c r="P138" t="s">
        <v>7</v>
      </c>
      <c r="Q138" t="s">
        <v>7</v>
      </c>
      <c r="R138" t="s">
        <v>6</v>
      </c>
      <c r="S138" t="s">
        <v>7</v>
      </c>
      <c r="T138" t="s">
        <v>7</v>
      </c>
      <c r="U138" t="s">
        <v>7</v>
      </c>
      <c r="V138" t="s">
        <v>6</v>
      </c>
      <c r="W138" t="s">
        <v>7</v>
      </c>
      <c r="X138" t="s">
        <v>7</v>
      </c>
      <c r="Y138" t="s">
        <v>7</v>
      </c>
    </row>
    <row r="139" spans="1:25" x14ac:dyDescent="0.2">
      <c r="A139" t="s">
        <v>31</v>
      </c>
      <c r="B139">
        <v>25.5</v>
      </c>
      <c r="C139">
        <f>AVERAGE(C86,C83,C80,C89,C92,C95,C98,C101,C104,C107,C110,C113,C116,C119,C122,C125,C128,C131,C134,C137)</f>
        <v>0.15916204999999981</v>
      </c>
      <c r="D139">
        <f t="shared" ref="D139:E139" si="8">AVERAGE(D86,D83,D80,D89,D92,D95,D98,D101,D104,D107,D110,D113,D116,D119,D122,D125,D128,D131,D134,D137)</f>
        <v>0.16292514999999996</v>
      </c>
      <c r="E139">
        <f t="shared" si="8"/>
        <v>0.45530640000000011</v>
      </c>
      <c r="F139">
        <v>25.5</v>
      </c>
      <c r="G139">
        <f>AVERAGE(G86,G83,G80,G89,G92,G95,G98,G101,G104,G107,G110,G113,G116,G119,G122,G125,G128,G131,G134,G137)</f>
        <v>0.1980038999999999</v>
      </c>
      <c r="H139">
        <f t="shared" ref="H139:I139" si="9">AVERAGE(H86,H83,H80,H89,H92,H95,H98,H101,H104,H107,H110,H113,H116,H119,H122,H125,H128,H131,H134,H137)</f>
        <v>0.20321280000000003</v>
      </c>
      <c r="I139">
        <f t="shared" si="9"/>
        <v>0.56333414999999998</v>
      </c>
      <c r="J139">
        <v>25.5</v>
      </c>
      <c r="K139">
        <f>AVERAGE(K86,K83,K80,K89,K92,K95,K98,K101,K104,K107,K110,K113,K116,K119,K122,K125,K128,K131,K134,K137)</f>
        <v>0.25908159999999991</v>
      </c>
      <c r="L139">
        <f t="shared" ref="L139:M139" si="10">AVERAGE(L86,L83,L80,L89,L92,L95,L98,L101,L104,L107,L110,L113,L116,L119,L122,L125,L128,L131,L134,L137)</f>
        <v>0.27155955000000015</v>
      </c>
      <c r="M139">
        <f t="shared" si="10"/>
        <v>0.69871860000000008</v>
      </c>
      <c r="N139">
        <v>25.5</v>
      </c>
      <c r="O139">
        <f>AVERAGE(O86,O83,O80,O89,O92,O95,O98,O101,O104,O107,O110,O113,O116,O119,O122,O125,O128,O131,O134,O137)</f>
        <v>0.35926400000000008</v>
      </c>
      <c r="P139">
        <f t="shared" ref="P139:Q139" si="11">AVERAGE(P86,P83,P80,P89,P92,P95,P98,P101,P104,P107,P110,P113,P116,P119,P122,P125,P128,P131,P134,P137)</f>
        <v>0.37568380000000007</v>
      </c>
      <c r="Q139">
        <f t="shared" si="11"/>
        <v>0.6911330499999998</v>
      </c>
      <c r="R139">
        <v>25.5</v>
      </c>
      <c r="S139">
        <f>AVERAGE(S86,S83,S80,S89,S92,S95,S98,S101,S104,S107,S110,S113,S116,S119,S122,S125,S128,S131,S134,S137)</f>
        <v>0.39240349999999996</v>
      </c>
      <c r="T139">
        <f t="shared" ref="T139:U139" si="12">AVERAGE(T86,T83,T80,T89,T92,T95,T98,T101,T104,T107,T110,T113,T116,T119,T122,T125,T128,T131,T134,T137)</f>
        <v>0.408441</v>
      </c>
      <c r="U139">
        <f t="shared" si="12"/>
        <v>0.9735600000000002</v>
      </c>
      <c r="V139">
        <v>25.5</v>
      </c>
      <c r="W139">
        <f>AVERAGE(W86,W83,W80,W89,W92,W95,W98,W101,W104,W107,W110,W113,W116,W119,W122,W125,W128,W131,W134,W137)</f>
        <v>0.51265249999999996</v>
      </c>
      <c r="X139">
        <f t="shared" ref="X139:Y139" si="13">AVERAGE(X86,X83,X80,X89,X92,X95,X98,X101,X104,X107,X110,X113,X116,X119,X122,X125,X128,X131,X134,X137)</f>
        <v>0.53957949999999977</v>
      </c>
      <c r="Y139">
        <f t="shared" si="13"/>
        <v>1.2371900000000002</v>
      </c>
    </row>
    <row r="140" spans="1:25" x14ac:dyDescent="0.2">
      <c r="A140" t="s">
        <v>33</v>
      </c>
      <c r="C140">
        <f>STDEV(C86,C83,C80,C89,C92,C95,C98,C101,C104,C107,C110,C113,C116,C119,C122,C125,C128,C131,C134,C137)/SQRT(COUNT(C86,C83,C80,C89,C92,C95,C98,C101,C104,C107,C110,C113,C116,C119,C122,C125,C128,C131,C134,C137))</f>
        <v>1.9247718056882392E-2</v>
      </c>
      <c r="D140">
        <f t="shared" ref="D140:E140" si="14">STDEV(D86,D83,D80,D89,D92,D95,D98,D101,D104,D107,D110,D113,D116,D119,D122,D125,D128,D131,D134,D137)/SQRT(COUNT(D86,D83,D80,D89,D92,D95,D98,D101,D104,D107,D110,D113,D116,D119,D122,D125,D128,D131,D134,D137))</f>
        <v>1.9585300940578514E-2</v>
      </c>
      <c r="E140">
        <f t="shared" si="14"/>
        <v>0.10086033590276157</v>
      </c>
      <c r="G140">
        <f>STDEV(G86,G83,G80,G89,G92,G95,G98,G101,G104,G107,G110,G113,G116,G119,G122,G125,G128,G131,G134,G137)/SQRT(COUNT(G86,G83,G80,G89,G92,G95,G98,G101,G104,G107,G110,G113,G116,G119,G122,G125,G128,G131,G134,G137))</f>
        <v>2.4776618083429069E-2</v>
      </c>
      <c r="H140">
        <f t="shared" ref="H140:I140" si="15">STDEV(H86,H83,H80,H89,H92,H95,H98,H101,H104,H107,H110,H113,H116,H119,H122,H125,H128,H131,H134,H137)/SQRT(COUNT(H86,H83,H80,H89,H92,H95,H98,H101,H104,H107,H110,H113,H116,H119,H122,H125,H128,H131,H134,H137))</f>
        <v>2.5428229931628934E-2</v>
      </c>
      <c r="I140">
        <f t="shared" si="15"/>
        <v>0.1389272659378257</v>
      </c>
      <c r="K140">
        <f>STDEV(K86,K83,K80,K89,K92,K95,K98,K101,K104,K107,K110,K113,K116,K119,K122,K125,K128,K131,K134,K137)/SQRT(COUNT(K86,K83,K80,K89,K92,K95,K98,K101,K104,K107,K110,K113,K116,K119,K122,K125,K128,K131,K134,K137))</f>
        <v>3.1320170849117202E-2</v>
      </c>
      <c r="L140">
        <f t="shared" ref="L140:M140" si="16">STDEV(L86,L83,L80,L89,L92,L95,L98,L101,L104,L107,L110,L113,L116,L119,L122,L125,L128,L131,L134,L137)/SQRT(COUNT(L86,L83,L80,L89,L92,L95,L98,L101,L104,L107,L110,L113,L116,L119,L122,L125,L128,L131,L134,L137))</f>
        <v>3.2808785278727673E-2</v>
      </c>
      <c r="M140">
        <f t="shared" si="16"/>
        <v>0.16195704740935091</v>
      </c>
      <c r="O140">
        <f>STDEV(O86,O83,O80,O89,O92,O95,O98,O101,O104,O107,O110,O113,O116,O119,O122,O125,O128,O131,O134,O137)/SQRT(COUNT(O86,O83,O80,O89,O92,O95,O98,O101,O104,O107,O110,O113,O116,O119,O122,O125,O128,O131,O134,O137))</f>
        <v>3.2076043425453518E-2</v>
      </c>
      <c r="P140">
        <f t="shared" ref="P140:Q140" si="17">STDEV(P86,P83,P80,P89,P92,P95,P98,P101,P104,P107,P110,P113,P116,P119,P122,P125,P128,P131,P134,P137)/SQRT(COUNT(P86,P83,P80,P89,P92,P95,P98,P101,P104,P107,P110,P113,P116,P119,P122,P125,P128,P131,P134,P137))</f>
        <v>3.4131290909754877E-2</v>
      </c>
      <c r="Q140">
        <f t="shared" si="17"/>
        <v>0.11467561199546346</v>
      </c>
      <c r="S140">
        <f>STDEV(S86,S83,S80,S89,S92,S95,S98,S101,S104,S107,S110,S113,S116,S119,S122,S125,S128,S131,S134,S137)/SQRT(COUNT(S86,S83,S80,S89,S92,S95,S98,S101,S104,S107,S110,S113,S116,S119,S122,S125,S128,S131,S134,S137))</f>
        <v>4.2169828383978612E-2</v>
      </c>
      <c r="T140">
        <f t="shared" ref="T140:U140" si="18">STDEV(T86,T83,T80,T89,T92,T95,T98,T101,T104,T107,T110,T113,T116,T119,T122,T125,T128,T131,T134,T137)/SQRT(COUNT(T86,T83,T80,T89,T92,T95,T98,T101,T104,T107,T110,T113,T116,T119,T122,T125,T128,T131,T134,T137))</f>
        <v>4.3608230246256617E-2</v>
      </c>
      <c r="U140">
        <f t="shared" si="18"/>
        <v>0.17869339442331467</v>
      </c>
      <c r="W140">
        <f>STDEV(W86,W83,W80,W89,W92,W95,W98,W101,W104,W107,W110,W113,W116,W119,W122,W125,W128,W131,W134,W137)/SQRT(COUNT(W86,W83,W80,W89,W92,W95,W98,W101,W104,W107,W110,W113,W116,W119,W122,W125,W128,W131,W134,W137))</f>
        <v>5.0707347401146192E-2</v>
      </c>
      <c r="X140">
        <f t="shared" ref="X140:Y140" si="19">STDEV(X86,X83,X80,X89,X92,X95,X98,X101,X104,X107,X110,X113,X116,X119,X122,X125,X128,X131,X134,X137)/SQRT(COUNT(X86,X83,X80,X89,X92,X95,X98,X101,X104,X107,X110,X113,X116,X119,X122,X125,X128,X131,X134,X137))</f>
        <v>5.3748332544392818E-2</v>
      </c>
      <c r="Y140">
        <f t="shared" si="19"/>
        <v>0.27882710072542694</v>
      </c>
    </row>
    <row r="142" spans="1:25" x14ac:dyDescent="0.2">
      <c r="B142" t="s">
        <v>23</v>
      </c>
      <c r="C142">
        <f>C139*10^-20</f>
        <v>1.591620499999998E-21</v>
      </c>
      <c r="D142">
        <f>D139*10^-20</f>
        <v>1.6292514999999995E-21</v>
      </c>
      <c r="E142">
        <f>E139*10^-20</f>
        <v>4.5530640000000006E-21</v>
      </c>
      <c r="F142" t="s">
        <v>23</v>
      </c>
      <c r="G142">
        <f>G139*10^-20</f>
        <v>1.9800389999999988E-21</v>
      </c>
      <c r="H142">
        <f>H139*10^-20</f>
        <v>2.032128E-21</v>
      </c>
      <c r="I142">
        <f>I139*10^-20</f>
        <v>5.6333414999999995E-21</v>
      </c>
      <c r="J142" t="s">
        <v>23</v>
      </c>
      <c r="K142">
        <f>K139*10^-20</f>
        <v>2.5908159999999988E-21</v>
      </c>
      <c r="L142">
        <f>L139*10^-20</f>
        <v>2.7155955000000015E-21</v>
      </c>
      <c r="M142">
        <f>M139*10^-20</f>
        <v>6.9871860000000006E-21</v>
      </c>
      <c r="N142" t="s">
        <v>23</v>
      </c>
      <c r="O142">
        <f>O139*10^-20</f>
        <v>3.5926400000000006E-21</v>
      </c>
      <c r="P142">
        <f>P139*10^-20</f>
        <v>3.7568380000000002E-21</v>
      </c>
      <c r="Q142">
        <f>Q139*10^-20</f>
        <v>6.9113304999999981E-21</v>
      </c>
      <c r="R142" t="s">
        <v>23</v>
      </c>
      <c r="S142">
        <f>S139*10^-20</f>
        <v>3.9240349999999997E-21</v>
      </c>
      <c r="T142">
        <f>T139*10^-20</f>
        <v>4.0844099999999998E-21</v>
      </c>
      <c r="U142">
        <f>U139*10^-20</f>
        <v>9.7356000000000008E-21</v>
      </c>
      <c r="V142" t="s">
        <v>23</v>
      </c>
      <c r="W142">
        <f>W139*10^-20</f>
        <v>5.1265249999999994E-21</v>
      </c>
      <c r="X142">
        <f>X139*10^-20</f>
        <v>5.3957949999999976E-21</v>
      </c>
      <c r="Y142">
        <f>Y139*10^-20</f>
        <v>1.2371900000000001E-20</v>
      </c>
    </row>
    <row r="145" spans="2:10" x14ac:dyDescent="0.2">
      <c r="B145" t="s">
        <v>21</v>
      </c>
      <c r="C145">
        <v>20283095</v>
      </c>
      <c r="D145" t="s">
        <v>9</v>
      </c>
    </row>
    <row r="146" spans="2:10" x14ac:dyDescent="0.2">
      <c r="C146">
        <f>C145/(10^3)</f>
        <v>20283.095000000001</v>
      </c>
      <c r="D146" t="s">
        <v>10</v>
      </c>
    </row>
    <row r="147" spans="2:10" x14ac:dyDescent="0.2">
      <c r="E147" t="s">
        <v>31</v>
      </c>
      <c r="H147" t="s">
        <v>32</v>
      </c>
    </row>
    <row r="148" spans="2:10" x14ac:dyDescent="0.2">
      <c r="B148" t="s">
        <v>22</v>
      </c>
      <c r="C148" t="s">
        <v>11</v>
      </c>
      <c r="D148" t="s">
        <v>12</v>
      </c>
      <c r="E148" t="s">
        <v>16</v>
      </c>
      <c r="F148" t="s">
        <v>19</v>
      </c>
      <c r="G148" t="s">
        <v>18</v>
      </c>
    </row>
    <row r="149" spans="2:10" x14ac:dyDescent="0.2">
      <c r="B149">
        <v>2</v>
      </c>
      <c r="C149">
        <f t="shared" ref="C149:C156" si="20">B149*1000/$C$146</f>
        <v>9.8604281052768319E-2</v>
      </c>
      <c r="D149">
        <f t="shared" ref="D149:D156" si="21">C149/(10^-27)/(10^6)</f>
        <v>9.8604281052768322E+19</v>
      </c>
      <c r="E149">
        <v>1.311815000000004E-2</v>
      </c>
      <c r="F149">
        <v>1.3506300000000004E-2</v>
      </c>
      <c r="G149">
        <v>4.6015700000000062E-2</v>
      </c>
    </row>
    <row r="150" spans="2:10" x14ac:dyDescent="0.2">
      <c r="B150">
        <v>4</v>
      </c>
      <c r="C150">
        <f t="shared" si="20"/>
        <v>0.19720856210553664</v>
      </c>
      <c r="D150">
        <f t="shared" si="21"/>
        <v>1.9720856210553664E+20</v>
      </c>
      <c r="E150">
        <v>4.3369400000000002E-2</v>
      </c>
      <c r="F150">
        <v>4.4716749999999986E-2</v>
      </c>
      <c r="G150">
        <v>5.1906200000000104E-2</v>
      </c>
    </row>
    <row r="151" spans="2:10" x14ac:dyDescent="0.2">
      <c r="B151">
        <v>6</v>
      </c>
      <c r="C151">
        <f t="shared" si="20"/>
        <v>0.29581284315830497</v>
      </c>
      <c r="D151">
        <f t="shared" si="21"/>
        <v>2.9581284315830498E+20</v>
      </c>
      <c r="E151">
        <v>7.1931450000000147E-2</v>
      </c>
      <c r="F151">
        <v>7.5282600000000061E-2</v>
      </c>
      <c r="G151">
        <v>0.17102545000000011</v>
      </c>
    </row>
    <row r="152" spans="2:10" x14ac:dyDescent="0.2">
      <c r="B152">
        <v>8</v>
      </c>
      <c r="C152">
        <f t="shared" si="20"/>
        <v>0.39441712421107328</v>
      </c>
      <c r="D152">
        <f t="shared" si="21"/>
        <v>3.9441712421107329E+20</v>
      </c>
      <c r="E152">
        <v>0.12928599999999996</v>
      </c>
      <c r="F152">
        <v>0.13333585000000001</v>
      </c>
      <c r="G152">
        <v>0.30315860000000006</v>
      </c>
    </row>
    <row r="153" spans="2:10" x14ac:dyDescent="0.2">
      <c r="B153">
        <v>10</v>
      </c>
      <c r="C153">
        <f t="shared" si="20"/>
        <v>0.49302140526384158</v>
      </c>
      <c r="D153">
        <f t="shared" si="21"/>
        <v>4.9302140526384153E+20</v>
      </c>
      <c r="E153">
        <v>0.15916204999999981</v>
      </c>
      <c r="F153">
        <v>0.16292514999999996</v>
      </c>
      <c r="G153">
        <v>0.45530640000000011</v>
      </c>
    </row>
    <row r="154" spans="2:10" x14ac:dyDescent="0.2">
      <c r="B154">
        <v>12</v>
      </c>
      <c r="C154">
        <f t="shared" si="20"/>
        <v>0.59162568631660994</v>
      </c>
      <c r="D154">
        <f t="shared" si="21"/>
        <v>5.9162568631660996E+20</v>
      </c>
      <c r="E154">
        <v>0.1980038999999999</v>
      </c>
      <c r="F154">
        <v>0.20321280000000003</v>
      </c>
      <c r="G154">
        <v>0.56333414999999998</v>
      </c>
    </row>
    <row r="155" spans="2:10" x14ac:dyDescent="0.2">
      <c r="B155">
        <v>14</v>
      </c>
      <c r="C155">
        <f t="shared" si="20"/>
        <v>0.69022996736937825</v>
      </c>
      <c r="D155">
        <f t="shared" si="21"/>
        <v>6.902299673693782E+20</v>
      </c>
      <c r="E155">
        <v>0.25908159999999991</v>
      </c>
      <c r="F155">
        <v>0.27155955000000015</v>
      </c>
      <c r="G155">
        <v>0.69871860000000008</v>
      </c>
    </row>
    <row r="156" spans="2:10" x14ac:dyDescent="0.2">
      <c r="B156">
        <v>16</v>
      </c>
      <c r="C156">
        <f t="shared" si="20"/>
        <v>0.78883424842214656</v>
      </c>
      <c r="D156">
        <f t="shared" si="21"/>
        <v>7.8883424842214657E+20</v>
      </c>
      <c r="E156">
        <v>0.35926400000000008</v>
      </c>
      <c r="F156">
        <v>0.37568380000000007</v>
      </c>
      <c r="G156">
        <v>0.6911330499999998</v>
      </c>
    </row>
    <row r="157" spans="2:10" x14ac:dyDescent="0.2">
      <c r="B157">
        <v>18</v>
      </c>
      <c r="C157">
        <f t="shared" ref="C157:C158" si="22">B157*1000/$C$146</f>
        <v>0.88743852947491486</v>
      </c>
      <c r="D157">
        <f t="shared" ref="D157:D158" si="23">C157/(10^-27)/(10^6)</f>
        <v>8.8743852947491481E+20</v>
      </c>
      <c r="E157">
        <v>0.39240349999999996</v>
      </c>
      <c r="F157">
        <v>0.408441</v>
      </c>
      <c r="G157">
        <v>0.9735600000000002</v>
      </c>
    </row>
    <row r="158" spans="2:10" x14ac:dyDescent="0.2">
      <c r="B158">
        <v>20</v>
      </c>
      <c r="C158">
        <f t="shared" si="22"/>
        <v>0.98604281052768317</v>
      </c>
      <c r="D158">
        <f t="shared" si="23"/>
        <v>9.8604281052768305E+20</v>
      </c>
      <c r="E158">
        <v>0.51265249999999996</v>
      </c>
      <c r="F158">
        <v>0.53957949999999977</v>
      </c>
      <c r="G158">
        <v>1.2371900000000002</v>
      </c>
    </row>
    <row r="160" spans="2:10" x14ac:dyDescent="0.2">
      <c r="D160">
        <v>9.8604281052768322E+19</v>
      </c>
      <c r="E160">
        <f t="shared" ref="E160:J160" si="24">E149*(10^-20)</f>
        <v>1.311815000000004E-22</v>
      </c>
      <c r="F160">
        <f t="shared" si="24"/>
        <v>1.3506300000000002E-22</v>
      </c>
      <c r="G160">
        <f t="shared" si="24"/>
        <v>4.6015700000000063E-22</v>
      </c>
      <c r="H160">
        <f t="shared" si="24"/>
        <v>0</v>
      </c>
      <c r="I160">
        <f t="shared" si="24"/>
        <v>0</v>
      </c>
      <c r="J160">
        <f t="shared" si="24"/>
        <v>0</v>
      </c>
    </row>
    <row r="161" spans="2:10" x14ac:dyDescent="0.2">
      <c r="D161">
        <v>1.9720856210553664E+20</v>
      </c>
      <c r="E161">
        <f t="shared" ref="E161:J167" si="25">E150*(10^-20)</f>
        <v>4.3369399999999996E-22</v>
      </c>
      <c r="F161">
        <f t="shared" si="25"/>
        <v>4.4716749999999982E-22</v>
      </c>
      <c r="G161">
        <f t="shared" si="25"/>
        <v>5.1906200000000103E-22</v>
      </c>
      <c r="H161">
        <f t="shared" si="25"/>
        <v>0</v>
      </c>
      <c r="I161">
        <f t="shared" si="25"/>
        <v>0</v>
      </c>
      <c r="J161">
        <f t="shared" si="25"/>
        <v>0</v>
      </c>
    </row>
    <row r="162" spans="2:10" x14ac:dyDescent="0.2">
      <c r="D162">
        <v>2.9581284315830498E+20</v>
      </c>
      <c r="E162">
        <f t="shared" si="25"/>
        <v>7.1931450000000142E-22</v>
      </c>
      <c r="F162">
        <f t="shared" si="25"/>
        <v>7.528260000000006E-22</v>
      </c>
      <c r="G162">
        <f t="shared" si="25"/>
        <v>1.7102545000000008E-21</v>
      </c>
      <c r="H162">
        <f t="shared" si="25"/>
        <v>0</v>
      </c>
      <c r="I162">
        <f t="shared" si="25"/>
        <v>0</v>
      </c>
      <c r="J162">
        <f t="shared" si="25"/>
        <v>0</v>
      </c>
    </row>
    <row r="163" spans="2:10" x14ac:dyDescent="0.2">
      <c r="D163">
        <v>3.9441712421107329E+20</v>
      </c>
      <c r="E163">
        <f t="shared" si="25"/>
        <v>1.2928599999999996E-21</v>
      </c>
      <c r="F163">
        <f t="shared" si="25"/>
        <v>1.3333585E-21</v>
      </c>
      <c r="G163">
        <f t="shared" si="25"/>
        <v>3.0315860000000004E-21</v>
      </c>
      <c r="H163">
        <f>H152*(10^-20)</f>
        <v>0</v>
      </c>
      <c r="I163">
        <f>I152*(10^-20)</f>
        <v>0</v>
      </c>
      <c r="J163">
        <f>J152*(10^-20)</f>
        <v>0</v>
      </c>
    </row>
    <row r="164" spans="2:10" x14ac:dyDescent="0.2">
      <c r="D164">
        <v>4.9302140526384153E+20</v>
      </c>
      <c r="E164">
        <f>E153*(10^-20)</f>
        <v>1.591620499999998E-21</v>
      </c>
      <c r="F164">
        <f>F153*(10^-20)</f>
        <v>1.6292514999999995E-21</v>
      </c>
      <c r="G164">
        <f>G153*(10^-20)</f>
        <v>4.5530640000000006E-21</v>
      </c>
      <c r="H164">
        <f t="shared" si="25"/>
        <v>0</v>
      </c>
      <c r="I164">
        <f t="shared" si="25"/>
        <v>0</v>
      </c>
      <c r="J164">
        <f t="shared" si="25"/>
        <v>0</v>
      </c>
    </row>
    <row r="165" spans="2:10" x14ac:dyDescent="0.2">
      <c r="D165">
        <v>5.9162568631660996E+20</v>
      </c>
      <c r="E165">
        <f t="shared" si="25"/>
        <v>1.9800389999999988E-21</v>
      </c>
      <c r="F165">
        <f t="shared" si="25"/>
        <v>2.032128E-21</v>
      </c>
      <c r="G165">
        <f t="shared" si="25"/>
        <v>5.6333414999999995E-21</v>
      </c>
      <c r="H165">
        <f t="shared" si="25"/>
        <v>0</v>
      </c>
      <c r="I165">
        <f t="shared" si="25"/>
        <v>0</v>
      </c>
      <c r="J165">
        <f t="shared" si="25"/>
        <v>0</v>
      </c>
    </row>
    <row r="166" spans="2:10" x14ac:dyDescent="0.2">
      <c r="D166">
        <v>6.902299673693782E+20</v>
      </c>
      <c r="E166">
        <f t="shared" si="25"/>
        <v>2.5908159999999988E-21</v>
      </c>
      <c r="F166">
        <f t="shared" si="25"/>
        <v>2.7155955000000015E-21</v>
      </c>
      <c r="G166">
        <f t="shared" si="25"/>
        <v>6.9871860000000006E-21</v>
      </c>
      <c r="H166">
        <f t="shared" si="25"/>
        <v>0</v>
      </c>
      <c r="I166">
        <f t="shared" si="25"/>
        <v>0</v>
      </c>
      <c r="J166">
        <f t="shared" si="25"/>
        <v>0</v>
      </c>
    </row>
    <row r="167" spans="2:10" x14ac:dyDescent="0.2">
      <c r="D167">
        <v>7.8883424842214657E+20</v>
      </c>
      <c r="E167">
        <f t="shared" si="25"/>
        <v>3.5926400000000006E-21</v>
      </c>
      <c r="F167">
        <f t="shared" si="25"/>
        <v>3.7568380000000002E-21</v>
      </c>
      <c r="G167">
        <f t="shared" si="25"/>
        <v>6.9113304999999981E-21</v>
      </c>
      <c r="H167">
        <f t="shared" si="25"/>
        <v>0</v>
      </c>
      <c r="I167">
        <f t="shared" si="25"/>
        <v>0</v>
      </c>
      <c r="J167">
        <f t="shared" si="25"/>
        <v>0</v>
      </c>
    </row>
    <row r="168" spans="2:10" x14ac:dyDescent="0.2">
      <c r="D168">
        <v>8.8743852947491481E+20</v>
      </c>
      <c r="E168">
        <f t="shared" ref="E168:G168" si="26">E157*(10^-20)</f>
        <v>3.9240349999999997E-21</v>
      </c>
      <c r="F168">
        <f t="shared" si="26"/>
        <v>4.0844099999999998E-21</v>
      </c>
      <c r="G168">
        <f t="shared" si="26"/>
        <v>9.7356000000000008E-21</v>
      </c>
    </row>
    <row r="169" spans="2:10" x14ac:dyDescent="0.2">
      <c r="D169">
        <v>9.8604281052768305E+20</v>
      </c>
      <c r="E169">
        <f t="shared" ref="E169:G169" si="27">E158*(10^-20)</f>
        <v>5.1265249999999994E-21</v>
      </c>
      <c r="F169">
        <f t="shared" si="27"/>
        <v>5.3957949999999976E-21</v>
      </c>
      <c r="G169">
        <f t="shared" si="27"/>
        <v>1.2371900000000001E-20</v>
      </c>
    </row>
    <row r="173" spans="2:10" x14ac:dyDescent="0.2">
      <c r="C173" t="s">
        <v>16</v>
      </c>
      <c r="D173" t="s">
        <v>19</v>
      </c>
      <c r="E173" t="s">
        <v>18</v>
      </c>
    </row>
    <row r="174" spans="2:10" x14ac:dyDescent="0.2">
      <c r="B174" t="s">
        <v>13</v>
      </c>
      <c r="C174" s="1">
        <v>5.4100000000000002E-42</v>
      </c>
      <c r="D174" s="1">
        <v>5.6800000000000002E-42</v>
      </c>
      <c r="E174" s="1">
        <v>1.2899999999999999E-41</v>
      </c>
    </row>
    <row r="175" spans="2:10" x14ac:dyDescent="0.2">
      <c r="B175" t="s">
        <v>34</v>
      </c>
      <c r="C175" s="1"/>
      <c r="D175" s="1"/>
      <c r="E175" s="1"/>
    </row>
    <row r="176" spans="2:10" x14ac:dyDescent="0.2">
      <c r="B176" t="s">
        <v>35</v>
      </c>
      <c r="C176" s="1"/>
      <c r="D176" s="1"/>
      <c r="E176" s="1"/>
    </row>
    <row r="178" spans="2:5" x14ac:dyDescent="0.2">
      <c r="B178" t="s">
        <v>74</v>
      </c>
      <c r="C178" t="s">
        <v>16</v>
      </c>
      <c r="D178" t="s">
        <v>19</v>
      </c>
      <c r="E178" t="s">
        <v>18</v>
      </c>
    </row>
    <row r="179" spans="2:5" x14ac:dyDescent="0.2">
      <c r="C179" s="1">
        <v>7.0999999999999998E-42</v>
      </c>
      <c r="D179" s="1">
        <v>7.5400000000000005E-42</v>
      </c>
      <c r="E179" s="1">
        <v>1.4899999999999999E-41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7FAC8-76DF-834F-B1C3-5A277C5B585F}">
  <dimension ref="A2:Y177"/>
  <sheetViews>
    <sheetView topLeftCell="A146" workbookViewId="0">
      <selection activeCell="T178" sqref="A1:XFD1048576"/>
    </sheetView>
  </sheetViews>
  <sheetFormatPr baseColWidth="10" defaultRowHeight="16" x14ac:dyDescent="0.2"/>
  <sheetData>
    <row r="2" spans="2:17" x14ac:dyDescent="0.2">
      <c r="B2" t="s">
        <v>0</v>
      </c>
    </row>
    <row r="5" spans="2:17" x14ac:dyDescent="0.2">
      <c r="B5" t="s">
        <v>42</v>
      </c>
    </row>
    <row r="7" spans="2:17" x14ac:dyDescent="0.2">
      <c r="B7" t="s">
        <v>27</v>
      </c>
      <c r="F7" t="s">
        <v>28</v>
      </c>
      <c r="J7" t="s">
        <v>29</v>
      </c>
      <c r="N7" t="s">
        <v>30</v>
      </c>
    </row>
    <row r="8" spans="2:17" x14ac:dyDescent="0.2">
      <c r="C8" t="s">
        <v>2</v>
      </c>
      <c r="D8" t="s">
        <v>3</v>
      </c>
      <c r="E8" t="s">
        <v>4</v>
      </c>
      <c r="G8" t="s">
        <v>2</v>
      </c>
      <c r="H8" t="s">
        <v>3</v>
      </c>
      <c r="I8" t="s">
        <v>4</v>
      </c>
      <c r="K8" t="s">
        <v>2</v>
      </c>
      <c r="L8" t="s">
        <v>3</v>
      </c>
      <c r="M8" t="s">
        <v>4</v>
      </c>
    </row>
    <row r="9" spans="2:17" x14ac:dyDescent="0.2">
      <c r="C9">
        <v>4.1006479999999996</v>
      </c>
      <c r="D9">
        <v>4.0948880000000001</v>
      </c>
      <c r="E9">
        <v>4.2063879999999996</v>
      </c>
      <c r="G9">
        <v>4.1193819999999999</v>
      </c>
      <c r="H9">
        <v>4.1099829999999997</v>
      </c>
      <c r="I9">
        <v>4.230537</v>
      </c>
      <c r="K9">
        <v>4.1077579999999996</v>
      </c>
      <c r="L9">
        <v>4.0989139999999997</v>
      </c>
      <c r="M9">
        <v>4.2256410000000004</v>
      </c>
      <c r="O9">
        <v>4.126989</v>
      </c>
      <c r="P9">
        <v>4.1245940000000001</v>
      </c>
      <c r="Q9">
        <v>4.2694679999999998</v>
      </c>
    </row>
    <row r="10" spans="2:17" x14ac:dyDescent="0.2">
      <c r="C10">
        <v>4.1210069999999996</v>
      </c>
      <c r="D10">
        <v>4.1188359999999999</v>
      </c>
      <c r="E10">
        <v>4.3261599999999998</v>
      </c>
      <c r="G10">
        <v>4.200736</v>
      </c>
      <c r="H10">
        <v>4.1960420000000003</v>
      </c>
      <c r="I10">
        <v>4.5486449999999996</v>
      </c>
      <c r="K10">
        <v>4.2354500000000002</v>
      </c>
      <c r="L10">
        <v>4.2417439999999997</v>
      </c>
      <c r="M10">
        <v>4.6366019999999999</v>
      </c>
      <c r="O10">
        <v>4.163532</v>
      </c>
      <c r="P10">
        <v>4.1660539999999999</v>
      </c>
      <c r="Q10">
        <v>4.3777650000000001</v>
      </c>
    </row>
    <row r="11" spans="2:17" x14ac:dyDescent="0.2">
      <c r="B11" t="s">
        <v>5</v>
      </c>
      <c r="C11">
        <v>2.0358999999999999E-2</v>
      </c>
      <c r="D11">
        <v>2.39479999999999E-2</v>
      </c>
      <c r="E11">
        <v>0.119772</v>
      </c>
      <c r="G11">
        <v>8.1354000000000107E-2</v>
      </c>
      <c r="H11">
        <v>8.6059000000000593E-2</v>
      </c>
      <c r="I11">
        <v>0.318108000000001</v>
      </c>
      <c r="K11">
        <v>0.127692000000001</v>
      </c>
      <c r="L11">
        <v>0.14283000000000001</v>
      </c>
      <c r="M11">
        <v>0.41096099999999902</v>
      </c>
      <c r="O11">
        <v>3.6542999999999999E-2</v>
      </c>
      <c r="P11">
        <v>4.1459999999999803E-2</v>
      </c>
      <c r="Q11">
        <v>0.108297</v>
      </c>
    </row>
    <row r="12" spans="2:17" x14ac:dyDescent="0.2">
      <c r="C12">
        <v>4.1774069999999996</v>
      </c>
      <c r="D12">
        <v>4.1626269999999996</v>
      </c>
      <c r="E12">
        <v>4.2875639999999997</v>
      </c>
      <c r="G12">
        <v>4.0490789999999999</v>
      </c>
      <c r="H12">
        <v>4.0448899999999997</v>
      </c>
      <c r="I12">
        <v>4.1677439999999999</v>
      </c>
      <c r="K12">
        <v>4.0564869999999997</v>
      </c>
      <c r="L12">
        <v>4.0486279999999999</v>
      </c>
      <c r="M12">
        <v>4.1886809999999999</v>
      </c>
      <c r="O12">
        <v>4.1084430000000003</v>
      </c>
      <c r="P12">
        <v>4.1029299999999997</v>
      </c>
      <c r="Q12">
        <v>4.2459100000000003</v>
      </c>
    </row>
    <row r="13" spans="2:17" x14ac:dyDescent="0.2">
      <c r="C13">
        <v>4.2153450000000001</v>
      </c>
      <c r="D13">
        <v>4.204129</v>
      </c>
      <c r="E13">
        <v>4.4269540000000003</v>
      </c>
      <c r="G13">
        <v>4.0585750000000003</v>
      </c>
      <c r="H13">
        <v>4.0559279999999998</v>
      </c>
      <c r="I13">
        <v>4.212326</v>
      </c>
      <c r="K13">
        <v>4.1597</v>
      </c>
      <c r="L13">
        <v>4.1553519999999997</v>
      </c>
      <c r="M13">
        <v>4.5836009999999998</v>
      </c>
      <c r="O13">
        <v>4.2950189999999999</v>
      </c>
      <c r="P13">
        <v>4.2937659999999997</v>
      </c>
      <c r="Q13">
        <v>4.6859739999999999</v>
      </c>
    </row>
    <row r="14" spans="2:17" x14ac:dyDescent="0.2">
      <c r="B14" t="s">
        <v>5</v>
      </c>
      <c r="C14">
        <v>3.7938000000000499E-2</v>
      </c>
      <c r="D14">
        <v>4.15020000000004E-2</v>
      </c>
      <c r="E14">
        <v>0.13939000000000101</v>
      </c>
      <c r="G14">
        <v>9.4960000000003895E-3</v>
      </c>
      <c r="H14">
        <v>1.10380000000001E-2</v>
      </c>
      <c r="I14">
        <v>4.4582000000000101E-2</v>
      </c>
      <c r="K14">
        <v>0.103213</v>
      </c>
      <c r="L14">
        <v>0.106724</v>
      </c>
      <c r="M14">
        <v>0.39491999999999999</v>
      </c>
      <c r="O14">
        <v>0.18657599999999999</v>
      </c>
      <c r="P14">
        <v>0.19083600000000001</v>
      </c>
      <c r="Q14">
        <v>0.44006400000000001</v>
      </c>
    </row>
    <row r="15" spans="2:17" x14ac:dyDescent="0.2">
      <c r="C15">
        <v>4.2558670000000003</v>
      </c>
      <c r="D15">
        <v>4.2484570000000001</v>
      </c>
      <c r="E15">
        <v>4.4352559999999999</v>
      </c>
      <c r="G15">
        <v>4.1299630000000001</v>
      </c>
      <c r="H15">
        <v>4.1139530000000004</v>
      </c>
      <c r="I15">
        <v>4.233193</v>
      </c>
      <c r="K15">
        <v>4.1897640000000003</v>
      </c>
      <c r="L15">
        <v>4.1785500000000004</v>
      </c>
      <c r="M15">
        <v>4.319312</v>
      </c>
      <c r="O15">
        <v>4.1469149999999999</v>
      </c>
      <c r="P15">
        <v>4.1380749999999997</v>
      </c>
      <c r="Q15">
        <v>4.2335669999999999</v>
      </c>
    </row>
    <row r="16" spans="2:17" x14ac:dyDescent="0.2">
      <c r="C16">
        <v>4.2674529999999997</v>
      </c>
      <c r="D16">
        <v>4.2575260000000004</v>
      </c>
      <c r="E16">
        <v>4.4643319999999997</v>
      </c>
      <c r="G16">
        <v>4.1963679999999997</v>
      </c>
      <c r="H16">
        <v>4.1774909999999998</v>
      </c>
      <c r="I16">
        <v>4.3225990000000003</v>
      </c>
      <c r="K16">
        <v>4.3217400000000001</v>
      </c>
      <c r="L16">
        <v>4.3296760000000001</v>
      </c>
      <c r="M16">
        <v>4.7789210000000004</v>
      </c>
      <c r="O16">
        <v>4.3504909999999999</v>
      </c>
      <c r="P16">
        <v>4.3524919999999998</v>
      </c>
      <c r="Q16">
        <v>4.8219209999999997</v>
      </c>
    </row>
    <row r="17" spans="2:17" x14ac:dyDescent="0.2">
      <c r="B17" t="s">
        <v>5</v>
      </c>
      <c r="C17">
        <v>1.1585999999999401E-2</v>
      </c>
      <c r="D17">
        <v>9.0690000000002192E-3</v>
      </c>
      <c r="E17">
        <v>2.9075999999999901E-2</v>
      </c>
      <c r="G17">
        <v>6.6404999999999603E-2</v>
      </c>
      <c r="H17">
        <v>6.3537999999999401E-2</v>
      </c>
      <c r="I17">
        <v>8.9406000000000305E-2</v>
      </c>
      <c r="K17">
        <v>0.13197600000000001</v>
      </c>
      <c r="L17">
        <v>0.15112600000000101</v>
      </c>
      <c r="M17">
        <v>0.45960899999999999</v>
      </c>
      <c r="O17">
        <v>0.20357600000000001</v>
      </c>
      <c r="P17">
        <v>0.214417</v>
      </c>
      <c r="Q17">
        <v>0.58835400000000004</v>
      </c>
    </row>
    <row r="18" spans="2:17" x14ac:dyDescent="0.2">
      <c r="C18">
        <v>4.1883840000000001</v>
      </c>
      <c r="D18">
        <v>4.179271</v>
      </c>
      <c r="E18">
        <v>4.3282619999999996</v>
      </c>
      <c r="G18">
        <v>4.0870199999999999</v>
      </c>
      <c r="H18">
        <v>4.0835990000000004</v>
      </c>
      <c r="I18">
        <v>4.2338230000000001</v>
      </c>
      <c r="K18">
        <v>4.1162609999999997</v>
      </c>
      <c r="L18">
        <v>4.1067270000000002</v>
      </c>
      <c r="M18">
        <v>4.2132149999999999</v>
      </c>
      <c r="O18">
        <v>4.1930490000000002</v>
      </c>
      <c r="P18">
        <v>4.1820050000000002</v>
      </c>
      <c r="Q18">
        <v>4.3316590000000001</v>
      </c>
    </row>
    <row r="19" spans="2:17" x14ac:dyDescent="0.2">
      <c r="C19">
        <v>4.1852879999999999</v>
      </c>
      <c r="D19">
        <v>4.1773809999999996</v>
      </c>
      <c r="E19">
        <v>4.3466399999999998</v>
      </c>
      <c r="G19">
        <v>4.0968260000000001</v>
      </c>
      <c r="H19">
        <v>4.0946889999999998</v>
      </c>
      <c r="I19">
        <v>4.2774039999999998</v>
      </c>
      <c r="K19">
        <v>4.2643360000000001</v>
      </c>
      <c r="L19">
        <v>4.2686450000000002</v>
      </c>
      <c r="M19">
        <v>4.5710769999999998</v>
      </c>
      <c r="O19">
        <v>4.2357250000000004</v>
      </c>
      <c r="P19">
        <v>4.2256090000000004</v>
      </c>
      <c r="Q19">
        <v>4.3961639999999997</v>
      </c>
    </row>
    <row r="20" spans="2:17" x14ac:dyDescent="0.2">
      <c r="B20" t="s">
        <v>5</v>
      </c>
      <c r="C20">
        <v>-3.0960000000002101E-3</v>
      </c>
      <c r="D20">
        <v>-1.8899999999994999E-3</v>
      </c>
      <c r="E20">
        <v>1.83780000000002E-2</v>
      </c>
      <c r="G20">
        <v>9.8060000000002E-3</v>
      </c>
      <c r="H20">
        <v>1.1089999999999401E-2</v>
      </c>
      <c r="I20">
        <v>4.3580999999999599E-2</v>
      </c>
      <c r="K20">
        <v>0.14807500000000001</v>
      </c>
      <c r="L20">
        <v>0.16191800000000001</v>
      </c>
      <c r="M20">
        <v>0.35786200000000001</v>
      </c>
      <c r="O20">
        <v>4.26760000000002E-2</v>
      </c>
      <c r="P20">
        <v>4.3604000000000198E-2</v>
      </c>
      <c r="Q20">
        <v>6.4504999999999604E-2</v>
      </c>
    </row>
    <row r="21" spans="2:17" x14ac:dyDescent="0.2">
      <c r="C21">
        <v>4.1878729999999997</v>
      </c>
      <c r="D21">
        <v>4.1778029999999999</v>
      </c>
      <c r="E21">
        <v>4.3194290000000004</v>
      </c>
      <c r="G21">
        <v>4.1314390000000003</v>
      </c>
      <c r="H21">
        <v>4.1224990000000004</v>
      </c>
      <c r="I21">
        <v>4.2569160000000004</v>
      </c>
      <c r="K21">
        <v>4.0610590000000002</v>
      </c>
      <c r="L21">
        <v>4.0534420000000004</v>
      </c>
      <c r="M21">
        <v>4.1888589999999999</v>
      </c>
      <c r="O21">
        <v>4.1649079999999996</v>
      </c>
      <c r="P21">
        <v>4.1475840000000002</v>
      </c>
      <c r="Q21">
        <v>4.2478119999999997</v>
      </c>
    </row>
    <row r="22" spans="2:17" x14ac:dyDescent="0.2">
      <c r="C22">
        <v>4.1892560000000003</v>
      </c>
      <c r="D22">
        <v>4.1802400000000004</v>
      </c>
      <c r="E22">
        <v>4.3624340000000004</v>
      </c>
      <c r="G22">
        <v>4.1851039999999999</v>
      </c>
      <c r="H22">
        <v>4.1779960000000003</v>
      </c>
      <c r="I22">
        <v>4.3686309999999997</v>
      </c>
      <c r="K22">
        <v>4.1837679999999997</v>
      </c>
      <c r="L22">
        <v>4.188707</v>
      </c>
      <c r="M22">
        <v>4.4456369999999996</v>
      </c>
      <c r="O22">
        <v>4.3548989999999996</v>
      </c>
      <c r="P22">
        <v>4.35039</v>
      </c>
      <c r="Q22">
        <v>4.8211279999999999</v>
      </c>
    </row>
    <row r="23" spans="2:17" x14ac:dyDescent="0.2">
      <c r="B23" t="s">
        <v>5</v>
      </c>
      <c r="C23">
        <v>1.3830000000005799E-3</v>
      </c>
      <c r="D23">
        <v>2.43700000000047E-3</v>
      </c>
      <c r="E23">
        <v>4.3005000000000002E-2</v>
      </c>
      <c r="G23">
        <v>5.3664999999999602E-2</v>
      </c>
      <c r="H23">
        <v>5.5496999999999901E-2</v>
      </c>
      <c r="I23">
        <v>0.111714999999999</v>
      </c>
      <c r="K23">
        <v>0.122709</v>
      </c>
      <c r="L23">
        <v>0.135265</v>
      </c>
      <c r="M23">
        <v>0.25677800000000001</v>
      </c>
      <c r="O23">
        <v>0.18999099999999999</v>
      </c>
      <c r="P23">
        <v>0.20280599999999999</v>
      </c>
      <c r="Q23">
        <v>0.57331600000000005</v>
      </c>
    </row>
    <row r="24" spans="2:17" x14ac:dyDescent="0.2">
      <c r="C24">
        <v>4.1571540000000002</v>
      </c>
      <c r="D24">
        <v>4.1430369999999996</v>
      </c>
      <c r="E24">
        <v>4.2304000000000004</v>
      </c>
      <c r="G24">
        <v>4.1612119999999999</v>
      </c>
      <c r="H24">
        <v>4.1555840000000002</v>
      </c>
      <c r="I24">
        <v>4.3048359999999999</v>
      </c>
      <c r="K24">
        <v>4.089664</v>
      </c>
      <c r="L24">
        <v>4.0833440000000003</v>
      </c>
      <c r="M24">
        <v>4.2205839999999997</v>
      </c>
      <c r="O24">
        <v>4.0788130000000002</v>
      </c>
      <c r="P24">
        <v>4.0758140000000003</v>
      </c>
      <c r="Q24">
        <v>4.2290099999999997</v>
      </c>
    </row>
    <row r="25" spans="2:17" x14ac:dyDescent="0.2">
      <c r="C25">
        <v>4.1757520000000001</v>
      </c>
      <c r="D25">
        <v>4.1675990000000001</v>
      </c>
      <c r="E25">
        <v>4.3150620000000002</v>
      </c>
      <c r="G25">
        <v>4.2029350000000001</v>
      </c>
      <c r="H25">
        <v>4.1989919999999996</v>
      </c>
      <c r="I25">
        <v>4.4494030000000002</v>
      </c>
      <c r="K25">
        <v>4.1134839999999997</v>
      </c>
      <c r="L25">
        <v>4.1107310000000004</v>
      </c>
      <c r="M25">
        <v>4.268923</v>
      </c>
      <c r="O25">
        <v>4.1191399999999998</v>
      </c>
      <c r="P25">
        <v>4.1197569999999999</v>
      </c>
      <c r="Q25">
        <v>4.3842150000000002</v>
      </c>
    </row>
    <row r="26" spans="2:17" x14ac:dyDescent="0.2">
      <c r="B26" t="s">
        <v>5</v>
      </c>
      <c r="C26">
        <v>1.8597999999999899E-2</v>
      </c>
      <c r="D26">
        <v>2.4562000000000399E-2</v>
      </c>
      <c r="E26">
        <v>8.4661999999999807E-2</v>
      </c>
      <c r="G26">
        <v>4.1723000000000197E-2</v>
      </c>
      <c r="H26">
        <v>4.3407999999999398E-2</v>
      </c>
      <c r="I26">
        <v>0.144567</v>
      </c>
      <c r="K26">
        <v>2.3819999999999699E-2</v>
      </c>
      <c r="L26">
        <v>2.7387000000000099E-2</v>
      </c>
      <c r="M26">
        <v>4.8339000000000402E-2</v>
      </c>
      <c r="O26">
        <v>4.0326999999999599E-2</v>
      </c>
      <c r="P26">
        <v>4.39429999999996E-2</v>
      </c>
      <c r="Q26">
        <v>0.15520500000000001</v>
      </c>
    </row>
    <row r="27" spans="2:17" x14ac:dyDescent="0.2">
      <c r="C27">
        <v>4.1996130000000003</v>
      </c>
      <c r="D27">
        <v>4.1905549999999998</v>
      </c>
      <c r="E27">
        <v>4.3394130000000004</v>
      </c>
      <c r="G27">
        <v>4.0774150000000002</v>
      </c>
      <c r="H27">
        <v>4.0714730000000001</v>
      </c>
      <c r="I27">
        <v>4.1478279999999996</v>
      </c>
      <c r="K27">
        <v>4.1743690000000004</v>
      </c>
      <c r="L27">
        <v>4.166925</v>
      </c>
      <c r="M27">
        <v>4.2915450000000002</v>
      </c>
      <c r="O27">
        <v>4.1151220000000004</v>
      </c>
      <c r="P27">
        <v>4.1061079999999999</v>
      </c>
      <c r="Q27">
        <v>4.2307009999999998</v>
      </c>
    </row>
    <row r="28" spans="2:17" x14ac:dyDescent="0.2">
      <c r="C28">
        <v>4.2212810000000003</v>
      </c>
      <c r="D28">
        <v>4.2142670000000004</v>
      </c>
      <c r="E28">
        <v>4.3709389999999999</v>
      </c>
      <c r="G28">
        <v>4.1351250000000004</v>
      </c>
      <c r="H28">
        <v>4.1306500000000002</v>
      </c>
      <c r="I28">
        <v>4.2709169999999999</v>
      </c>
      <c r="K28">
        <v>4.2028920000000003</v>
      </c>
      <c r="L28">
        <v>4.1970270000000003</v>
      </c>
      <c r="M28">
        <v>4.3605349999999996</v>
      </c>
      <c r="O28">
        <v>4.3148330000000001</v>
      </c>
      <c r="P28">
        <v>4.3273599999999997</v>
      </c>
      <c r="Q28">
        <v>4.7282650000000004</v>
      </c>
    </row>
    <row r="29" spans="2:17" x14ac:dyDescent="0.2">
      <c r="B29" t="s">
        <v>5</v>
      </c>
      <c r="C29">
        <v>2.1668E-2</v>
      </c>
      <c r="D29">
        <v>2.3712000000000601E-2</v>
      </c>
      <c r="E29">
        <v>3.1525999999999499E-2</v>
      </c>
      <c r="G29">
        <v>5.7710000000000199E-2</v>
      </c>
      <c r="H29">
        <v>5.9177E-2</v>
      </c>
      <c r="I29">
        <v>0.123089</v>
      </c>
      <c r="K29">
        <v>2.8522999999999899E-2</v>
      </c>
      <c r="L29">
        <v>3.0102000000000299E-2</v>
      </c>
      <c r="M29">
        <v>6.8989999999999399E-2</v>
      </c>
      <c r="O29">
        <v>0.199711</v>
      </c>
      <c r="P29">
        <v>0.221252</v>
      </c>
      <c r="Q29">
        <v>0.49756400000000101</v>
      </c>
    </row>
    <row r="30" spans="2:17" x14ac:dyDescent="0.2">
      <c r="C30">
        <v>4.2236589999999996</v>
      </c>
      <c r="D30">
        <v>4.2128579999999998</v>
      </c>
      <c r="E30">
        <v>4.3456789999999996</v>
      </c>
      <c r="G30">
        <v>4.1878590000000004</v>
      </c>
      <c r="H30">
        <v>4.1763260000000004</v>
      </c>
      <c r="I30">
        <v>4.284313</v>
      </c>
      <c r="K30">
        <v>4.1451419999999999</v>
      </c>
      <c r="L30">
        <v>4.1391780000000002</v>
      </c>
      <c r="M30">
        <v>4.246232</v>
      </c>
      <c r="O30">
        <v>4.1377379999999997</v>
      </c>
      <c r="P30">
        <v>4.1255699999999997</v>
      </c>
      <c r="Q30">
        <v>4.2300199999999997</v>
      </c>
    </row>
    <row r="31" spans="2:17" x14ac:dyDescent="0.2">
      <c r="C31">
        <v>4.2288860000000001</v>
      </c>
      <c r="D31">
        <v>4.2197230000000001</v>
      </c>
      <c r="E31">
        <v>4.3951029999999998</v>
      </c>
      <c r="G31">
        <v>4.2498500000000003</v>
      </c>
      <c r="H31">
        <v>4.239134</v>
      </c>
      <c r="I31">
        <v>4.4869789999999998</v>
      </c>
      <c r="K31">
        <v>4.2876440000000002</v>
      </c>
      <c r="L31">
        <v>4.2910830000000004</v>
      </c>
      <c r="M31">
        <v>4.6376350000000004</v>
      </c>
      <c r="O31">
        <v>4.1960569999999997</v>
      </c>
      <c r="P31">
        <v>4.1976120000000003</v>
      </c>
      <c r="Q31">
        <v>4.5558759999999996</v>
      </c>
    </row>
    <row r="32" spans="2:17" x14ac:dyDescent="0.2">
      <c r="B32" t="s">
        <v>5</v>
      </c>
      <c r="C32">
        <v>5.2270000000005402E-3</v>
      </c>
      <c r="D32">
        <v>6.8650000000003396E-3</v>
      </c>
      <c r="E32">
        <v>4.94240000000001E-2</v>
      </c>
      <c r="G32">
        <v>6.1991000000000802E-2</v>
      </c>
      <c r="H32">
        <v>6.2807999999999503E-2</v>
      </c>
      <c r="I32">
        <v>0.20266600000000001</v>
      </c>
      <c r="K32">
        <v>0.14250199999999999</v>
      </c>
      <c r="L32">
        <v>0.15190500000000001</v>
      </c>
      <c r="M32">
        <v>0.391403</v>
      </c>
      <c r="O32">
        <v>5.8319000000000003E-2</v>
      </c>
      <c r="P32">
        <v>7.2042000000000606E-2</v>
      </c>
      <c r="Q32">
        <v>0.32585599999999998</v>
      </c>
    </row>
    <row r="33" spans="2:17" x14ac:dyDescent="0.2">
      <c r="C33">
        <v>4.1363320000000003</v>
      </c>
      <c r="D33">
        <v>4.1286860000000001</v>
      </c>
      <c r="E33">
        <v>4.278537</v>
      </c>
      <c r="G33">
        <v>4.1050170000000001</v>
      </c>
      <c r="H33">
        <v>4.0968770000000001</v>
      </c>
      <c r="I33">
        <v>4.2250819999999996</v>
      </c>
      <c r="K33">
        <v>4.1683459999999997</v>
      </c>
      <c r="L33">
        <v>4.1577659999999996</v>
      </c>
      <c r="M33">
        <v>4.298495</v>
      </c>
      <c r="O33">
        <v>4.142436</v>
      </c>
      <c r="P33">
        <v>4.1374129999999996</v>
      </c>
      <c r="Q33">
        <v>4.2326090000000001</v>
      </c>
    </row>
    <row r="34" spans="2:17" x14ac:dyDescent="0.2">
      <c r="C34">
        <v>4.1305589999999999</v>
      </c>
      <c r="D34">
        <v>4.124466</v>
      </c>
      <c r="E34">
        <v>4.3005589999999998</v>
      </c>
      <c r="G34">
        <v>4.2049130000000003</v>
      </c>
      <c r="H34">
        <v>4.2014699999999996</v>
      </c>
      <c r="I34">
        <v>4.5115749999999997</v>
      </c>
      <c r="K34">
        <v>4.3026479999999996</v>
      </c>
      <c r="L34">
        <v>4.300624</v>
      </c>
      <c r="M34">
        <v>4.5359429999999996</v>
      </c>
      <c r="O34">
        <v>4.3283129999999996</v>
      </c>
      <c r="P34">
        <v>4.3369840000000002</v>
      </c>
      <c r="Q34">
        <v>4.7959579999999997</v>
      </c>
    </row>
    <row r="35" spans="2:17" x14ac:dyDescent="0.2">
      <c r="B35" t="s">
        <v>5</v>
      </c>
      <c r="C35">
        <v>-5.7730000000004696E-3</v>
      </c>
      <c r="D35">
        <v>-4.2200000000001099E-3</v>
      </c>
      <c r="E35">
        <v>2.2021999999999799E-2</v>
      </c>
      <c r="G35">
        <v>9.9896000000000207E-2</v>
      </c>
      <c r="H35">
        <v>0.10459299999999901</v>
      </c>
      <c r="I35">
        <v>0.286492999999999</v>
      </c>
      <c r="K35">
        <v>0.134302</v>
      </c>
      <c r="L35">
        <v>0.14285800000000001</v>
      </c>
      <c r="M35">
        <v>0.23744799999999999</v>
      </c>
      <c r="O35">
        <v>0.18587699999999999</v>
      </c>
      <c r="P35">
        <v>0.199571</v>
      </c>
      <c r="Q35">
        <v>0.56334899999999999</v>
      </c>
    </row>
    <row r="36" spans="2:17" x14ac:dyDescent="0.2">
      <c r="C36">
        <v>4.1191060000000004</v>
      </c>
      <c r="D36">
        <v>4.1073839999999997</v>
      </c>
      <c r="E36">
        <v>4.2160080000000004</v>
      </c>
      <c r="G36">
        <v>4.1171730000000002</v>
      </c>
      <c r="H36">
        <v>4.1113660000000003</v>
      </c>
      <c r="I36">
        <v>4.268853</v>
      </c>
      <c r="K36">
        <v>4.1568449999999997</v>
      </c>
      <c r="L36">
        <v>4.148028</v>
      </c>
      <c r="M36">
        <v>4.2465580000000003</v>
      </c>
      <c r="O36">
        <v>4.1989239999999999</v>
      </c>
      <c r="P36">
        <v>4.1853449999999999</v>
      </c>
      <c r="Q36">
        <v>4.3475630000000001</v>
      </c>
    </row>
    <row r="37" spans="2:17" x14ac:dyDescent="0.2">
      <c r="C37">
        <v>4.1386640000000003</v>
      </c>
      <c r="D37">
        <v>4.1273169999999997</v>
      </c>
      <c r="E37">
        <v>4.3037660000000004</v>
      </c>
      <c r="G37">
        <v>4.1869189999999996</v>
      </c>
      <c r="H37">
        <v>4.1861660000000001</v>
      </c>
      <c r="I37">
        <v>4.4449420000000002</v>
      </c>
      <c r="K37">
        <v>4.2663909999999996</v>
      </c>
      <c r="L37">
        <v>4.277247</v>
      </c>
      <c r="M37">
        <v>4.597442</v>
      </c>
      <c r="O37">
        <v>4.2318899999999999</v>
      </c>
      <c r="P37">
        <v>4.217892</v>
      </c>
      <c r="Q37">
        <v>4.4371549999999997</v>
      </c>
    </row>
    <row r="38" spans="2:17" x14ac:dyDescent="0.2">
      <c r="B38" t="s">
        <v>5</v>
      </c>
      <c r="C38">
        <v>1.9557999999999999E-2</v>
      </c>
      <c r="D38">
        <v>1.9932999999999999E-2</v>
      </c>
      <c r="E38">
        <v>8.7757999999999101E-2</v>
      </c>
      <c r="G38">
        <v>6.9745999999999406E-2</v>
      </c>
      <c r="H38">
        <v>7.4799999999999797E-2</v>
      </c>
      <c r="I38">
        <v>0.176089</v>
      </c>
      <c r="K38">
        <v>0.109546</v>
      </c>
      <c r="L38">
        <v>0.129219</v>
      </c>
      <c r="M38">
        <v>0.35088399999999997</v>
      </c>
      <c r="O38">
        <v>3.2966000000000099E-2</v>
      </c>
      <c r="P38">
        <v>3.2547000000000097E-2</v>
      </c>
      <c r="Q38">
        <v>8.95919999999997E-2</v>
      </c>
    </row>
    <row r="39" spans="2:17" x14ac:dyDescent="0.2">
      <c r="C39">
        <v>4.1028399999999996</v>
      </c>
      <c r="D39">
        <v>4.0877100000000004</v>
      </c>
      <c r="E39">
        <v>4.23515</v>
      </c>
      <c r="G39">
        <v>4.1253399999999996</v>
      </c>
      <c r="H39">
        <v>4.1055799999999998</v>
      </c>
      <c r="I39">
        <v>4.2288800000000002</v>
      </c>
      <c r="K39">
        <v>4.2166499999999996</v>
      </c>
      <c r="L39">
        <v>4.2059199999999999</v>
      </c>
      <c r="M39">
        <v>4.34138</v>
      </c>
      <c r="O39">
        <v>4.0761500000000002</v>
      </c>
      <c r="P39">
        <v>4.0616300000000001</v>
      </c>
      <c r="Q39">
        <v>4.2185800000000002</v>
      </c>
    </row>
    <row r="40" spans="2:17" x14ac:dyDescent="0.2">
      <c r="C40">
        <v>4.1135599999999997</v>
      </c>
      <c r="D40">
        <v>4.0980800000000004</v>
      </c>
      <c r="E40">
        <v>4.2891599999999999</v>
      </c>
      <c r="G40">
        <v>4.1924599999999996</v>
      </c>
      <c r="H40">
        <v>4.1734999999999998</v>
      </c>
      <c r="I40">
        <v>4.4084399999999997</v>
      </c>
      <c r="K40">
        <v>4.31996</v>
      </c>
      <c r="L40">
        <v>4.3203199999999997</v>
      </c>
      <c r="M40">
        <v>4.5827499999999999</v>
      </c>
      <c r="O40">
        <v>4.2743599999999997</v>
      </c>
      <c r="P40">
        <v>4.24918</v>
      </c>
      <c r="Q40">
        <v>4.9036900000000001</v>
      </c>
    </row>
    <row r="41" spans="2:17" x14ac:dyDescent="0.2">
      <c r="B41" t="s">
        <v>5</v>
      </c>
      <c r="C41">
        <v>1.0720000000000099E-2</v>
      </c>
      <c r="D41">
        <v>1.0370000000000001E-2</v>
      </c>
      <c r="E41">
        <v>5.4009999999999898E-2</v>
      </c>
      <c r="G41">
        <v>6.7120000000000096E-2</v>
      </c>
      <c r="H41">
        <v>6.7919999999999994E-2</v>
      </c>
      <c r="I41">
        <v>0.179559999999999</v>
      </c>
      <c r="K41">
        <v>0.10331</v>
      </c>
      <c r="L41">
        <v>0.1144</v>
      </c>
      <c r="M41">
        <v>0.24137</v>
      </c>
      <c r="O41">
        <v>0.19821</v>
      </c>
      <c r="P41">
        <v>0.18754999999999999</v>
      </c>
      <c r="Q41">
        <v>0.68511</v>
      </c>
    </row>
    <row r="42" spans="2:17" x14ac:dyDescent="0.2">
      <c r="C42">
        <v>4.1175300000000004</v>
      </c>
      <c r="D42">
        <v>4.1070900000000004</v>
      </c>
      <c r="E42">
        <v>4.1974900000000002</v>
      </c>
      <c r="G42">
        <v>4.1203599999999998</v>
      </c>
      <c r="H42">
        <v>4.0990500000000001</v>
      </c>
      <c r="I42">
        <v>4.1623400000000004</v>
      </c>
      <c r="K42">
        <v>4.0926200000000001</v>
      </c>
      <c r="L42">
        <v>4.0758999999999999</v>
      </c>
      <c r="M42">
        <v>4.1917999999999997</v>
      </c>
      <c r="O42">
        <v>4.1326000000000001</v>
      </c>
      <c r="P42">
        <v>4.1245200000000004</v>
      </c>
      <c r="Q42">
        <v>4.2991599999999996</v>
      </c>
    </row>
    <row r="43" spans="2:17" x14ac:dyDescent="0.2">
      <c r="C43">
        <v>4.1389800000000001</v>
      </c>
      <c r="D43">
        <v>4.1294599999999999</v>
      </c>
      <c r="E43">
        <v>4.2400399999999996</v>
      </c>
      <c r="G43">
        <v>4.1860600000000003</v>
      </c>
      <c r="H43">
        <v>4.1726099999999997</v>
      </c>
      <c r="I43">
        <v>4.3604700000000003</v>
      </c>
      <c r="K43">
        <v>4.2313499999999999</v>
      </c>
      <c r="L43">
        <v>4.21</v>
      </c>
      <c r="M43">
        <v>4.5576400000000001</v>
      </c>
      <c r="O43">
        <v>4.1515700000000004</v>
      </c>
      <c r="P43">
        <v>4.1489200000000004</v>
      </c>
      <c r="Q43">
        <v>4.3932099999999998</v>
      </c>
    </row>
    <row r="44" spans="2:17" x14ac:dyDescent="0.2">
      <c r="B44" t="s">
        <v>5</v>
      </c>
      <c r="C44">
        <v>2.1449999999999698E-2</v>
      </c>
      <c r="D44">
        <v>2.2369999999999599E-2</v>
      </c>
      <c r="E44">
        <v>4.2549999999999401E-2</v>
      </c>
      <c r="G44">
        <v>6.5700000000000494E-2</v>
      </c>
      <c r="H44">
        <v>7.3559999999999598E-2</v>
      </c>
      <c r="I44">
        <v>0.19813</v>
      </c>
      <c r="K44">
        <v>0.13872999999999999</v>
      </c>
      <c r="L44">
        <v>0.1341</v>
      </c>
      <c r="M44">
        <v>0.36584</v>
      </c>
      <c r="O44">
        <v>1.89700000000004E-2</v>
      </c>
      <c r="P44">
        <v>2.4400000000000002E-2</v>
      </c>
      <c r="Q44">
        <v>9.4050000000000203E-2</v>
      </c>
    </row>
    <row r="45" spans="2:17" x14ac:dyDescent="0.2">
      <c r="C45">
        <v>4.1264900000000004</v>
      </c>
      <c r="D45">
        <v>4.1084899999999998</v>
      </c>
      <c r="E45">
        <v>4.2312700000000003</v>
      </c>
      <c r="G45">
        <v>4.0801100000000003</v>
      </c>
      <c r="H45">
        <v>4.0621600000000004</v>
      </c>
      <c r="I45">
        <v>4.2154600000000002</v>
      </c>
      <c r="K45">
        <v>4.14696</v>
      </c>
      <c r="L45">
        <v>4.1291900000000004</v>
      </c>
      <c r="M45">
        <v>4.3210899999999999</v>
      </c>
      <c r="O45">
        <v>4.1083400000000001</v>
      </c>
      <c r="P45">
        <v>4.0921200000000004</v>
      </c>
      <c r="Q45">
        <v>4.1974200000000002</v>
      </c>
    </row>
    <row r="46" spans="2:17" x14ac:dyDescent="0.2">
      <c r="C46">
        <v>4.15069</v>
      </c>
      <c r="D46">
        <v>4.1335100000000002</v>
      </c>
      <c r="E46">
        <v>4.2844800000000003</v>
      </c>
      <c r="G46">
        <v>4.1498999999999997</v>
      </c>
      <c r="H46">
        <v>4.1353600000000004</v>
      </c>
      <c r="I46">
        <v>4.39039</v>
      </c>
      <c r="K46">
        <v>4.2663700000000002</v>
      </c>
      <c r="L46">
        <v>4.2473000000000001</v>
      </c>
      <c r="M46">
        <v>4.6060699999999999</v>
      </c>
      <c r="O46">
        <v>4.3448500000000001</v>
      </c>
      <c r="P46">
        <v>4.3137600000000003</v>
      </c>
      <c r="Q46">
        <v>4.5315799999999999</v>
      </c>
    </row>
    <row r="47" spans="2:17" x14ac:dyDescent="0.2">
      <c r="B47" t="s">
        <v>5</v>
      </c>
      <c r="C47">
        <v>2.41999999999996E-2</v>
      </c>
      <c r="D47">
        <v>2.50200000000005E-2</v>
      </c>
      <c r="E47">
        <v>5.321E-2</v>
      </c>
      <c r="G47">
        <v>6.9789999999999394E-2</v>
      </c>
      <c r="H47">
        <v>7.3199999999999904E-2</v>
      </c>
      <c r="I47">
        <v>0.17493</v>
      </c>
      <c r="K47">
        <v>0.11941</v>
      </c>
      <c r="L47">
        <v>0.11811000000000001</v>
      </c>
      <c r="M47">
        <v>0.28498000000000001</v>
      </c>
      <c r="O47">
        <v>0.23651</v>
      </c>
      <c r="P47">
        <v>0.22164</v>
      </c>
      <c r="Q47">
        <v>0.33416000000000001</v>
      </c>
    </row>
    <row r="48" spans="2:17" x14ac:dyDescent="0.2">
      <c r="C48">
        <v>4.15177</v>
      </c>
      <c r="D48">
        <v>4.1292799999999996</v>
      </c>
      <c r="E48">
        <v>4.29535</v>
      </c>
      <c r="G48">
        <v>4.1904500000000002</v>
      </c>
      <c r="H48">
        <v>4.1629699999999996</v>
      </c>
      <c r="I48">
        <v>4.3102099999999997</v>
      </c>
      <c r="K48">
        <v>4.1208600000000004</v>
      </c>
      <c r="L48">
        <v>4.10473</v>
      </c>
      <c r="M48">
        <v>4.2029399999999999</v>
      </c>
      <c r="O48">
        <v>4.1612400000000003</v>
      </c>
      <c r="P48">
        <v>4.1400100000000002</v>
      </c>
      <c r="Q48">
        <v>4.3034400000000002</v>
      </c>
    </row>
    <row r="49" spans="2:17" x14ac:dyDescent="0.2">
      <c r="C49">
        <v>4.1543400000000004</v>
      </c>
      <c r="D49">
        <v>4.1328500000000004</v>
      </c>
      <c r="E49">
        <v>4.3872999999999998</v>
      </c>
      <c r="G49">
        <v>4.2756100000000004</v>
      </c>
      <c r="H49">
        <v>4.2431999999999999</v>
      </c>
      <c r="I49">
        <v>4.6539099999999998</v>
      </c>
      <c r="K49">
        <v>4.1461800000000002</v>
      </c>
      <c r="L49">
        <v>4.1326599999999996</v>
      </c>
      <c r="M49">
        <v>4.3620999999999999</v>
      </c>
      <c r="O49">
        <v>4.3554199999999996</v>
      </c>
      <c r="P49">
        <v>4.3290899999999999</v>
      </c>
      <c r="Q49">
        <v>4.8368099999999998</v>
      </c>
    </row>
    <row r="50" spans="2:17" x14ac:dyDescent="0.2">
      <c r="B50" t="s">
        <v>5</v>
      </c>
      <c r="C50">
        <v>2.5700000000004101E-3</v>
      </c>
      <c r="D50">
        <v>3.5700000000007401E-3</v>
      </c>
      <c r="E50">
        <v>9.1949999999999796E-2</v>
      </c>
      <c r="G50">
        <v>8.5160000000000097E-2</v>
      </c>
      <c r="H50">
        <v>8.0230000000000204E-2</v>
      </c>
      <c r="I50">
        <v>0.34370000000000001</v>
      </c>
      <c r="K50">
        <v>2.5319999999999801E-2</v>
      </c>
      <c r="L50">
        <v>2.7929999999999601E-2</v>
      </c>
      <c r="M50">
        <v>0.15916</v>
      </c>
      <c r="O50">
        <v>0.19417999999999899</v>
      </c>
      <c r="P50">
        <v>0.18908</v>
      </c>
      <c r="Q50">
        <v>0.53337000000000001</v>
      </c>
    </row>
    <row r="51" spans="2:17" x14ac:dyDescent="0.2">
      <c r="C51">
        <v>4.1593400000000003</v>
      </c>
      <c r="D51">
        <v>4.14886</v>
      </c>
      <c r="E51">
        <v>4.2533799999999999</v>
      </c>
      <c r="G51">
        <v>4.1318999999999999</v>
      </c>
      <c r="H51">
        <v>4.1165500000000002</v>
      </c>
      <c r="I51">
        <v>4.25535</v>
      </c>
      <c r="K51">
        <v>4.1546099999999999</v>
      </c>
      <c r="L51">
        <v>4.1465500000000004</v>
      </c>
      <c r="M51">
        <v>4.2640700000000002</v>
      </c>
      <c r="O51">
        <v>4.1753200000000001</v>
      </c>
      <c r="P51">
        <v>4.1585599999999996</v>
      </c>
      <c r="Q51">
        <v>4.2813499999999998</v>
      </c>
    </row>
    <row r="52" spans="2:17" x14ac:dyDescent="0.2">
      <c r="C52">
        <v>4.1672599999999997</v>
      </c>
      <c r="D52">
        <v>4.1572399999999998</v>
      </c>
      <c r="E52">
        <v>4.2888999999999999</v>
      </c>
      <c r="G52">
        <v>4.1805500000000002</v>
      </c>
      <c r="H52">
        <v>4.1636199999999999</v>
      </c>
      <c r="I52">
        <v>4.3963200000000002</v>
      </c>
      <c r="K52">
        <v>4.1679000000000004</v>
      </c>
      <c r="L52">
        <v>4.1627900000000002</v>
      </c>
      <c r="M52">
        <v>4.4035399999999996</v>
      </c>
      <c r="O52">
        <v>4.2224300000000001</v>
      </c>
      <c r="P52">
        <v>4.2078199999999999</v>
      </c>
      <c r="Q52">
        <v>4.4220499999999996</v>
      </c>
    </row>
    <row r="53" spans="2:17" x14ac:dyDescent="0.2">
      <c r="B53" t="s">
        <v>5</v>
      </c>
      <c r="C53">
        <v>7.9199999999994795E-3</v>
      </c>
      <c r="D53">
        <v>8.3799999999998303E-3</v>
      </c>
      <c r="E53">
        <v>3.5520000000000003E-2</v>
      </c>
      <c r="G53">
        <v>4.8650000000000297E-2</v>
      </c>
      <c r="H53">
        <v>4.7069999999999702E-2</v>
      </c>
      <c r="I53">
        <v>0.14097000000000001</v>
      </c>
      <c r="K53">
        <v>1.3290000000000499E-2</v>
      </c>
      <c r="L53">
        <v>1.62399999999998E-2</v>
      </c>
      <c r="M53">
        <v>0.13946999999999901</v>
      </c>
      <c r="O53">
        <v>4.7109999999999999E-2</v>
      </c>
      <c r="P53">
        <v>4.9260000000000297E-2</v>
      </c>
      <c r="Q53">
        <v>0.14069999999999999</v>
      </c>
    </row>
    <row r="54" spans="2:17" x14ac:dyDescent="0.2">
      <c r="C54">
        <v>4.1557300000000001</v>
      </c>
      <c r="D54">
        <v>4.1340899999999996</v>
      </c>
      <c r="E54">
        <v>4.2648400000000004</v>
      </c>
      <c r="G54">
        <v>4.1460499999999998</v>
      </c>
      <c r="H54">
        <v>4.1238400000000004</v>
      </c>
      <c r="I54">
        <v>4.2930000000000001</v>
      </c>
      <c r="K54">
        <v>4.1245799999999999</v>
      </c>
      <c r="L54">
        <v>4.1010999999999997</v>
      </c>
      <c r="M54">
        <v>4.2362700000000002</v>
      </c>
      <c r="O54">
        <v>4.1189200000000001</v>
      </c>
      <c r="P54">
        <v>4.1080100000000002</v>
      </c>
      <c r="Q54">
        <v>4.2564299999999999</v>
      </c>
    </row>
    <row r="55" spans="2:17" x14ac:dyDescent="0.2">
      <c r="C55">
        <v>4.1687900000000004</v>
      </c>
      <c r="D55">
        <v>4.1504099999999999</v>
      </c>
      <c r="E55">
        <v>4.2921699999999996</v>
      </c>
      <c r="G55">
        <v>4.1908500000000002</v>
      </c>
      <c r="H55">
        <v>4.1657299999999999</v>
      </c>
      <c r="I55">
        <v>4.4230299999999998</v>
      </c>
      <c r="K55">
        <v>4.2509100000000002</v>
      </c>
      <c r="L55">
        <v>4.2363600000000003</v>
      </c>
      <c r="M55">
        <v>4.7919799999999997</v>
      </c>
      <c r="O55">
        <v>4.2987099999999998</v>
      </c>
      <c r="P55">
        <v>4.3099600000000002</v>
      </c>
      <c r="Q55">
        <v>4.6394299999999999</v>
      </c>
    </row>
    <row r="56" spans="2:17" x14ac:dyDescent="0.2">
      <c r="B56" t="s">
        <v>5</v>
      </c>
      <c r="C56">
        <v>1.30599999999994E-2</v>
      </c>
      <c r="D56">
        <v>1.63200000000003E-2</v>
      </c>
      <c r="E56">
        <v>2.7329999999999199E-2</v>
      </c>
      <c r="G56">
        <v>4.4800000000000402E-2</v>
      </c>
      <c r="H56">
        <v>4.1889999999999497E-2</v>
      </c>
      <c r="I56">
        <v>0.13003000000000001</v>
      </c>
      <c r="K56">
        <v>0.12633</v>
      </c>
      <c r="L56">
        <v>0.13526000000000099</v>
      </c>
      <c r="M56">
        <v>0.55570999999999904</v>
      </c>
      <c r="O56">
        <v>0.17979000000000001</v>
      </c>
      <c r="P56">
        <v>0.20194999999999999</v>
      </c>
      <c r="Q56">
        <v>0.38300000000000001</v>
      </c>
    </row>
    <row r="57" spans="2:17" x14ac:dyDescent="0.2">
      <c r="C57">
        <v>4.1779000000000002</v>
      </c>
      <c r="D57">
        <v>4.1535700000000002</v>
      </c>
      <c r="E57">
        <v>4.2587999999999999</v>
      </c>
      <c r="G57">
        <v>4.1888500000000004</v>
      </c>
      <c r="H57">
        <v>4.1586999999999996</v>
      </c>
      <c r="I57">
        <v>4.2550800000000004</v>
      </c>
      <c r="K57">
        <v>4.1457499999999996</v>
      </c>
      <c r="L57">
        <v>4.1262499999999998</v>
      </c>
      <c r="M57">
        <v>4.2715800000000002</v>
      </c>
      <c r="O57">
        <v>4.1870000000000003</v>
      </c>
      <c r="P57">
        <v>4.1590699999999998</v>
      </c>
      <c r="Q57">
        <v>4.3115399999999999</v>
      </c>
    </row>
    <row r="58" spans="2:17" x14ac:dyDescent="0.2">
      <c r="C58">
        <v>4.1985299999999999</v>
      </c>
      <c r="D58">
        <v>4.1711499999999999</v>
      </c>
      <c r="E58">
        <v>4.2988</v>
      </c>
      <c r="G58">
        <v>4.1784100000000004</v>
      </c>
      <c r="H58">
        <v>4.1475900000000001</v>
      </c>
      <c r="I58">
        <v>4.2768499999999996</v>
      </c>
      <c r="K58">
        <v>4.2532399999999999</v>
      </c>
      <c r="L58">
        <v>4.2450599999999996</v>
      </c>
      <c r="M58">
        <v>4.66716</v>
      </c>
      <c r="O58">
        <v>4.39194</v>
      </c>
      <c r="P58">
        <v>4.3671699999999998</v>
      </c>
      <c r="Q58">
        <v>4.8600700000000003</v>
      </c>
    </row>
    <row r="59" spans="2:17" x14ac:dyDescent="0.2">
      <c r="B59" t="s">
        <v>5</v>
      </c>
      <c r="C59">
        <v>2.0629999999999701E-2</v>
      </c>
      <c r="D59">
        <v>1.75799999999997E-2</v>
      </c>
      <c r="E59">
        <v>0.04</v>
      </c>
      <c r="G59">
        <v>-1.044E-2</v>
      </c>
      <c r="H59">
        <v>-1.11099999999995E-2</v>
      </c>
      <c r="I59">
        <v>2.1770000000000098E-2</v>
      </c>
      <c r="K59">
        <v>0.10749</v>
      </c>
      <c r="L59">
        <v>0.11881</v>
      </c>
      <c r="M59">
        <v>0.39557999999999999</v>
      </c>
      <c r="O59">
        <v>0.20494000000000001</v>
      </c>
      <c r="P59">
        <v>0.20810000000000001</v>
      </c>
      <c r="Q59">
        <v>0.54852999999999996</v>
      </c>
    </row>
    <row r="60" spans="2:17" x14ac:dyDescent="0.2">
      <c r="C60">
        <v>4.0934100000000004</v>
      </c>
      <c r="D60">
        <v>4.0802100000000001</v>
      </c>
      <c r="E60">
        <v>4.1933400000000001</v>
      </c>
      <c r="G60">
        <v>4.2156799999999999</v>
      </c>
      <c r="H60">
        <v>4.2006699999999997</v>
      </c>
      <c r="I60">
        <v>4.30558</v>
      </c>
      <c r="K60">
        <v>4.0744800000000003</v>
      </c>
      <c r="L60">
        <v>4.0537299999999998</v>
      </c>
      <c r="M60">
        <v>4.2145700000000001</v>
      </c>
      <c r="O60">
        <v>4.1407999999999996</v>
      </c>
      <c r="P60">
        <v>4.12371</v>
      </c>
      <c r="Q60">
        <v>4.2403599999999999</v>
      </c>
    </row>
    <row r="61" spans="2:17" x14ac:dyDescent="0.2">
      <c r="C61">
        <v>4.1142099999999999</v>
      </c>
      <c r="D61">
        <v>4.10229</v>
      </c>
      <c r="E61">
        <v>4.3145800000000003</v>
      </c>
      <c r="G61">
        <v>4.2486600000000001</v>
      </c>
      <c r="H61">
        <v>4.2400599999999997</v>
      </c>
      <c r="I61">
        <v>4.4541500000000003</v>
      </c>
      <c r="K61">
        <v>4.2236099999999999</v>
      </c>
      <c r="L61">
        <v>4.20486</v>
      </c>
      <c r="M61">
        <v>4.7847499999999998</v>
      </c>
      <c r="O61">
        <v>4.3247400000000003</v>
      </c>
      <c r="P61">
        <v>4.3125299999999998</v>
      </c>
      <c r="Q61">
        <v>4.7703899999999999</v>
      </c>
    </row>
    <row r="62" spans="2:17" x14ac:dyDescent="0.2">
      <c r="B62" t="s">
        <v>5</v>
      </c>
      <c r="C62">
        <v>2.0799999999999499E-2</v>
      </c>
      <c r="D62">
        <v>2.2079999999999898E-2</v>
      </c>
      <c r="E62">
        <v>0.12124</v>
      </c>
      <c r="G62">
        <v>3.2980000000000197E-2</v>
      </c>
      <c r="H62">
        <v>3.9390000000000001E-2</v>
      </c>
      <c r="I62">
        <v>0.14857000000000001</v>
      </c>
      <c r="K62">
        <v>0.14913000000000001</v>
      </c>
      <c r="L62">
        <v>0.15112999999999999</v>
      </c>
      <c r="M62">
        <v>0.57018000000000002</v>
      </c>
      <c r="O62">
        <v>0.18394000000000099</v>
      </c>
      <c r="P62">
        <v>0.18881999999999999</v>
      </c>
      <c r="Q62">
        <v>0.53003</v>
      </c>
    </row>
    <row r="63" spans="2:17" x14ac:dyDescent="0.2">
      <c r="C63">
        <v>4.1618000000000004</v>
      </c>
      <c r="D63">
        <v>4.1451900000000004</v>
      </c>
      <c r="E63">
        <v>4.2861099999999999</v>
      </c>
      <c r="G63">
        <v>4.0793900000000001</v>
      </c>
      <c r="H63">
        <v>4.0661300000000002</v>
      </c>
      <c r="I63">
        <v>4.2100400000000002</v>
      </c>
      <c r="K63">
        <v>4.19482</v>
      </c>
      <c r="L63">
        <v>4.1771700000000003</v>
      </c>
      <c r="M63">
        <v>4.2868599999999999</v>
      </c>
      <c r="O63">
        <v>4.1910499999999997</v>
      </c>
      <c r="P63">
        <v>4.1711799999999997</v>
      </c>
      <c r="Q63">
        <v>4.30532</v>
      </c>
    </row>
    <row r="64" spans="2:17" x14ac:dyDescent="0.2">
      <c r="C64">
        <v>4.1788400000000001</v>
      </c>
      <c r="D64">
        <v>4.1657900000000003</v>
      </c>
      <c r="E64">
        <v>4.32334</v>
      </c>
      <c r="G64">
        <v>4.0892299999999997</v>
      </c>
      <c r="H64">
        <v>4.0779300000000003</v>
      </c>
      <c r="I64">
        <v>4.2702499999999999</v>
      </c>
      <c r="K64">
        <v>4.2929500000000003</v>
      </c>
      <c r="L64">
        <v>4.29678</v>
      </c>
      <c r="M64">
        <v>4.6284099999999997</v>
      </c>
      <c r="O64">
        <v>4.2190099999999999</v>
      </c>
      <c r="P64">
        <v>4.2040199999999999</v>
      </c>
      <c r="Q64">
        <v>4.4463100000000004</v>
      </c>
    </row>
    <row r="65" spans="1:25" x14ac:dyDescent="0.2">
      <c r="B65" t="s">
        <v>5</v>
      </c>
      <c r="C65">
        <v>1.7039999999999701E-2</v>
      </c>
      <c r="D65">
        <v>2.06E-2</v>
      </c>
      <c r="E65">
        <v>3.7230000000000103E-2</v>
      </c>
      <c r="G65">
        <v>9.8399999999996303E-3</v>
      </c>
      <c r="H65">
        <v>1.18E-2</v>
      </c>
      <c r="I65">
        <v>6.0209999999999701E-2</v>
      </c>
      <c r="K65">
        <v>9.81300000000003E-2</v>
      </c>
      <c r="L65">
        <v>0.11960999999999999</v>
      </c>
      <c r="M65">
        <v>0.34155000000000002</v>
      </c>
      <c r="O65">
        <v>2.79600000000002E-2</v>
      </c>
      <c r="P65">
        <v>3.2840000000000202E-2</v>
      </c>
      <c r="Q65">
        <v>0.14099</v>
      </c>
    </row>
    <row r="66" spans="1:25" x14ac:dyDescent="0.2">
      <c r="C66">
        <v>4.1396800000000002</v>
      </c>
      <c r="D66">
        <v>4.13035</v>
      </c>
      <c r="E66">
        <v>4.2237400000000003</v>
      </c>
      <c r="G66">
        <v>4.1379999999999999</v>
      </c>
      <c r="H66">
        <v>4.1210199999999997</v>
      </c>
      <c r="I66">
        <v>4.2621399999999996</v>
      </c>
      <c r="K66">
        <v>4.1596299999999999</v>
      </c>
      <c r="L66">
        <v>4.1359199999999996</v>
      </c>
      <c r="M66">
        <v>4.2658300000000002</v>
      </c>
      <c r="O66">
        <v>4.1209300000000004</v>
      </c>
      <c r="P66">
        <v>4.1052400000000002</v>
      </c>
      <c r="Q66">
        <v>4.2323599999999999</v>
      </c>
    </row>
    <row r="67" spans="1:25" x14ac:dyDescent="0.2">
      <c r="C67">
        <v>4.1225199999999997</v>
      </c>
      <c r="D67">
        <v>4.1113499999999998</v>
      </c>
      <c r="E67">
        <v>4.2333299999999996</v>
      </c>
      <c r="G67">
        <v>4.20899</v>
      </c>
      <c r="H67">
        <v>4.1924799999999998</v>
      </c>
      <c r="I67">
        <v>4.40421</v>
      </c>
      <c r="K67">
        <v>4.2820200000000002</v>
      </c>
      <c r="L67">
        <v>4.2678200000000004</v>
      </c>
      <c r="M67">
        <v>4.5985100000000001</v>
      </c>
      <c r="O67">
        <v>4.16798</v>
      </c>
      <c r="P67">
        <v>4.1547200000000002</v>
      </c>
      <c r="Q67">
        <v>4.3310199999999996</v>
      </c>
    </row>
    <row r="68" spans="1:25" x14ac:dyDescent="0.2">
      <c r="B68" t="s">
        <v>5</v>
      </c>
      <c r="C68">
        <v>-1.7160000000000501E-2</v>
      </c>
      <c r="D68">
        <v>-1.90000000000001E-2</v>
      </c>
      <c r="E68">
        <v>9.5899999999993196E-3</v>
      </c>
      <c r="G68">
        <v>7.0990000000000095E-2</v>
      </c>
      <c r="H68">
        <v>7.1460000000000107E-2</v>
      </c>
      <c r="I68">
        <v>0.14207</v>
      </c>
      <c r="K68">
        <v>0.12239</v>
      </c>
      <c r="L68">
        <v>0.13190000000000099</v>
      </c>
      <c r="M68">
        <v>0.33267999999999998</v>
      </c>
      <c r="O68">
        <v>4.7049999999999599E-2</v>
      </c>
      <c r="P68">
        <v>4.9480000000000003E-2</v>
      </c>
      <c r="Q68">
        <v>9.8659999999999706E-2</v>
      </c>
    </row>
    <row r="69" spans="1:25" x14ac:dyDescent="0.2">
      <c r="B69" t="s">
        <v>6</v>
      </c>
      <c r="C69" t="s">
        <v>7</v>
      </c>
      <c r="D69" t="s">
        <v>7</v>
      </c>
      <c r="E69" t="s">
        <v>7</v>
      </c>
      <c r="F69" t="s">
        <v>6</v>
      </c>
      <c r="G69" t="s">
        <v>7</v>
      </c>
      <c r="H69" t="s">
        <v>7</v>
      </c>
      <c r="I69" t="s">
        <v>7</v>
      </c>
      <c r="J69" t="s">
        <v>6</v>
      </c>
      <c r="K69" t="s">
        <v>7</v>
      </c>
      <c r="L69" t="s">
        <v>7</v>
      </c>
      <c r="M69" t="s">
        <v>7</v>
      </c>
      <c r="N69" t="s">
        <v>6</v>
      </c>
      <c r="O69" t="s">
        <v>7</v>
      </c>
      <c r="P69" t="s">
        <v>7</v>
      </c>
      <c r="Q69" t="s">
        <v>7</v>
      </c>
    </row>
    <row r="70" spans="1:25" x14ac:dyDescent="0.2">
      <c r="B70">
        <v>25.5</v>
      </c>
      <c r="C70">
        <f>AVERAGE(C17,C14,C11,C20,C23,C26,C29,C32,C35,C38,C41,C44,C47,C50,C53,C56,C59,C62,C65,C68)</f>
        <v>1.2433899999999868E-2</v>
      </c>
      <c r="D70">
        <f t="shared" ref="D70:E70" si="0">AVERAGE(D17,D14,D11,D20,D23,D26,D29,D32,D35,D38,D41,D44,D47,D50,D53,D56,D59,D62,D65,D68)</f>
        <v>1.3660400000000161E-2</v>
      </c>
      <c r="E70">
        <f t="shared" si="0"/>
        <v>5.6882149999999854E-2</v>
      </c>
      <c r="F70">
        <v>25.5</v>
      </c>
      <c r="G70">
        <f>AVERAGE(G17,G14,G11,G20,G23,G26,G29,G32,G35,G38,G41,G44,G47,G50,G53,G56,G59,G62,G65,G68)</f>
        <v>5.1819100000000076E-2</v>
      </c>
      <c r="H70">
        <f t="shared" ref="H70:I70" si="1">AVERAGE(H17,H14,H11,H20,H23,H26,H29,H32,H35,H38,H41,H44,H47,H50,H53,H56,H59,H62,H65,H68)</f>
        <v>5.3370899999999846E-2</v>
      </c>
      <c r="I70">
        <f t="shared" si="1"/>
        <v>0.15401179999999987</v>
      </c>
      <c r="J70">
        <v>25.5</v>
      </c>
      <c r="K70">
        <f>AVERAGE(K17,K14,K11,K20,K23,K26,K29,K32,K35,K38,K41,K44,K47,K50,K53,K56,K59,K62,K65,K68)</f>
        <v>0.10379440000000006</v>
      </c>
      <c r="L70">
        <f t="shared" ref="L70:M70" si="2">AVERAGE(L17,L14,L11,L20,L23,L26,L29,L32,L35,L38,L41,L44,L47,L50,L53,L56,L59,L62,L65,L68)</f>
        <v>0.11234120000000011</v>
      </c>
      <c r="M70">
        <f t="shared" si="2"/>
        <v>0.31818569999999979</v>
      </c>
      <c r="N70">
        <v>25.5</v>
      </c>
      <c r="O70">
        <f>AVERAGE(O17,O14,O11,O20,O23,O26,O29,O32,O35,O38,O41,O44,O47,O50,O53,O56,O59,O62,O65,O68)</f>
        <v>0.12576110000000001</v>
      </c>
      <c r="P70">
        <f t="shared" ref="P70:Q70" si="3">AVERAGE(P17,P14,P11,P20,P23,P26,P29,P32,P35,P38,P41,P44,P47,P50,P53,P56,P59,P62,P65,P68)</f>
        <v>0.1307799</v>
      </c>
      <c r="Q70">
        <f t="shared" si="3"/>
        <v>0.34473509999999996</v>
      </c>
    </row>
    <row r="71" spans="1:25" x14ac:dyDescent="0.2">
      <c r="A71" t="s">
        <v>33</v>
      </c>
      <c r="C71">
        <f>STDEV(C17,C14,C11,C20,C23,C26,C29,C32,C35,C38,C41,C44,C47,C50,C53,C56,C59,C62,C65,C68)/SQRT(COUNT(C17,C14,C11,C20,C23,C26,C29,C32,C35,C38,C41,C44,C47,C50,C53,C56,C59,C62,C65,C68))</f>
        <v>2.8142722681847505E-3</v>
      </c>
      <c r="D71">
        <f t="shared" ref="D71:E71" si="4">STDEV(D17,D14,D11,D20,D23,D26,D29,D32,D35,D38,D41,D44,D47,D50,D53,D56,D59,D62,D65,D68)/SQRT(COUNT(D17,D14,D11,D20,D23,D26,D29,D32,D35,D38,D41,D44,D47,D50,D53,D56,D59,D62,D65,D68))</f>
        <v>3.0125048926800215E-3</v>
      </c>
      <c r="E71">
        <f t="shared" si="4"/>
        <v>8.3801293546966246E-3</v>
      </c>
      <c r="G71">
        <f>STDEV(G17,G14,G11,G20,G23,G26,G29,G32,G35,G38,G41,G44,G47,G50,G53,G56,G59,G62,G65,G68)/SQRT(COUNT(G17,G14,G11,G20,G23,G26,G29,G32,G35,G38,G41,G44,G47,G50,G53,G56,G59,G62,G65,G68))</f>
        <v>6.4480162726303029E-3</v>
      </c>
      <c r="H71">
        <f t="shared" ref="H71:I71" si="5">STDEV(H17,H14,H11,H20,H23,H26,H29,H32,H35,H38,H41,H44,H47,H50,H53,H56,H59,H62,H65,H68)/SQRT(COUNT(H17,H14,H11,H20,H23,H26,H29,H32,H35,H38,H41,H44,H47,H50,H53,H56,H59,H62,H65,H68))</f>
        <v>6.5644757973664708E-3</v>
      </c>
      <c r="I71">
        <f t="shared" si="5"/>
        <v>1.9516125394765514E-2</v>
      </c>
      <c r="K71">
        <f>STDEV(K17,K14,K11,K20,K23,K26,K29,K32,K35,K38,K41,K44,K47,K50,K53,K56,K59,K62,K65,K68)/SQRT(COUNT(K17,K14,K11,K20,K23,K26,K29,K32,K35,K38,K41,K44,K47,K50,K53,K56,K59,K62,K65,K68))</f>
        <v>9.8644091029049287E-3</v>
      </c>
      <c r="L71">
        <f t="shared" ref="L71:M71" si="6">STDEV(L17,L14,L11,L20,L23,L26,L29,L32,L35,L38,L41,L44,L47,L50,L53,L56,L59,L62,L65,L68)/SQRT(COUNT(L17,L14,L11,L20,L23,L26,L29,L32,L35,L38,L41,L44,L47,L50,L53,L56,L59,L62,L65,L68))</f>
        <v>1.0461633687355996E-2</v>
      </c>
      <c r="M71">
        <f t="shared" si="6"/>
        <v>3.165907162876485E-2</v>
      </c>
      <c r="O71">
        <f>STDEV(O17,O14,O11,O20,O23,O26,O29,O32,O35,O38,O41,O44,O47,O50,O53,O56,O59,O62,O65,O68)/SQRT(COUNT(O17,O14,O11,O20,O23,O26,O29,O32,O35,O38,O41,O44,O47,O50,O53,O56,O59,O62,O65,O68))</f>
        <v>1.8238355729341387E-2</v>
      </c>
      <c r="P71">
        <f t="shared" ref="P71:Q71" si="7">STDEV(P17,P14,P11,P20,P23,P26,P29,P32,P35,P38,P41,P44,P47,P50,P53,P56,P59,P62,P65,P68)/SQRT(COUNT(P17,P14,P11,P20,P23,P26,P29,P32,P35,P38,P41,P44,P47,P50,P53,P56,P59,P62,P65,P68))</f>
        <v>1.8380400081823432E-2</v>
      </c>
      <c r="Q71">
        <f t="shared" si="7"/>
        <v>4.7657297082614E-2</v>
      </c>
    </row>
    <row r="73" spans="1:25" x14ac:dyDescent="0.2">
      <c r="B73" t="s">
        <v>8</v>
      </c>
      <c r="C73">
        <f>C70/25.5/(10^-12)*(10^-20)</f>
        <v>4.8760392156862224E-12</v>
      </c>
      <c r="D73">
        <f>D70/25.5/(10^-12)*(10^-20)</f>
        <v>5.3570196078432005E-12</v>
      </c>
      <c r="E73">
        <f>E70/25.5/(10^-12)*(10^-20)</f>
        <v>2.2306725490196021E-11</v>
      </c>
      <c r="F73" t="s">
        <v>8</v>
      </c>
      <c r="G73">
        <f>G70/25.5/(10^-12)*(10^-20)</f>
        <v>2.0321215686274542E-11</v>
      </c>
      <c r="H73">
        <f>H70/25.5/(10^-12)*(10^-20)</f>
        <v>2.0929764705882294E-11</v>
      </c>
      <c r="I73">
        <f>I70/25.5/(10^-12)*(10^-20)</f>
        <v>6.0396784313725435E-11</v>
      </c>
      <c r="J73" t="s">
        <v>8</v>
      </c>
      <c r="K73">
        <f>K70/25.5/(10^-12)*(10^-20)</f>
        <v>4.0703686274509826E-11</v>
      </c>
      <c r="L73">
        <f>L70/25.5/(10^-12)*(10^-20)</f>
        <v>4.4055372549019649E-11</v>
      </c>
      <c r="M73">
        <f>M70/25.5/(10^-12)*(10^-20)</f>
        <v>1.2477870588235284E-10</v>
      </c>
      <c r="N73" t="s">
        <v>8</v>
      </c>
      <c r="O73">
        <f>O70/25.5/(10^-12)*(10^-20)</f>
        <v>4.9318078431372556E-11</v>
      </c>
      <c r="P73">
        <f>P70/25.5/(10^-12)*(10^-20)</f>
        <v>5.1286235294117647E-11</v>
      </c>
      <c r="Q73">
        <f>Q70/25.5/(10^-12)*(10^-20)</f>
        <v>1.3519023529411763E-10</v>
      </c>
    </row>
    <row r="76" spans="1:25" x14ac:dyDescent="0.2">
      <c r="B76" t="s">
        <v>14</v>
      </c>
      <c r="F76" t="s">
        <v>24</v>
      </c>
      <c r="J76" t="s">
        <v>25</v>
      </c>
      <c r="N76" t="s">
        <v>26</v>
      </c>
      <c r="R76" t="s">
        <v>70</v>
      </c>
      <c r="V76" t="s">
        <v>71</v>
      </c>
    </row>
    <row r="77" spans="1:25" x14ac:dyDescent="0.2">
      <c r="C77" t="s">
        <v>2</v>
      </c>
      <c r="D77" t="s">
        <v>3</v>
      </c>
      <c r="E77" t="s">
        <v>4</v>
      </c>
    </row>
    <row r="78" spans="1:25" x14ac:dyDescent="0.2">
      <c r="C78">
        <v>4.164981</v>
      </c>
      <c r="D78">
        <v>4.1506509999999999</v>
      </c>
      <c r="E78">
        <v>4.2237309999999999</v>
      </c>
      <c r="G78">
        <v>4.2196239999999996</v>
      </c>
      <c r="H78">
        <v>4.205012</v>
      </c>
      <c r="I78">
        <v>4.349958</v>
      </c>
      <c r="K78">
        <v>4.1050880000000003</v>
      </c>
      <c r="L78">
        <v>4.0983289999999997</v>
      </c>
      <c r="M78">
        <v>4.2194719999999997</v>
      </c>
      <c r="O78">
        <v>4.1935010000000004</v>
      </c>
      <c r="P78">
        <v>4.1860210000000002</v>
      </c>
      <c r="Q78">
        <v>4.3261339999999997</v>
      </c>
      <c r="S78">
        <v>4.1878299999999999</v>
      </c>
      <c r="T78">
        <v>4.1797700000000004</v>
      </c>
      <c r="U78">
        <v>4.30464</v>
      </c>
      <c r="W78">
        <v>4.10954</v>
      </c>
      <c r="X78">
        <v>4.1007699999999998</v>
      </c>
      <c r="Y78">
        <v>4.2078899999999999</v>
      </c>
    </row>
    <row r="79" spans="1:25" x14ac:dyDescent="0.2">
      <c r="C79">
        <v>4.4646650000000001</v>
      </c>
      <c r="D79">
        <v>4.470669</v>
      </c>
      <c r="E79">
        <v>4.6515069999999996</v>
      </c>
      <c r="G79">
        <v>4.6224179999999997</v>
      </c>
      <c r="H79">
        <v>4.6332230000000001</v>
      </c>
      <c r="I79">
        <v>5.1702070000000004</v>
      </c>
      <c r="K79">
        <v>4.6453579999999999</v>
      </c>
      <c r="L79">
        <v>4.6663389999999998</v>
      </c>
      <c r="M79">
        <v>5.3974669999999998</v>
      </c>
      <c r="O79">
        <v>4.8379000000000003</v>
      </c>
      <c r="P79">
        <v>4.9179880000000002</v>
      </c>
      <c r="Q79">
        <v>6.4169900000000002</v>
      </c>
      <c r="S79">
        <v>4.30992</v>
      </c>
      <c r="T79">
        <v>4.2999400000000003</v>
      </c>
      <c r="U79">
        <v>4.5616500000000002</v>
      </c>
      <c r="W79">
        <v>5.0190599999999996</v>
      </c>
      <c r="X79">
        <v>5.0717100000000004</v>
      </c>
      <c r="Y79">
        <v>6.4440499999999998</v>
      </c>
    </row>
    <row r="80" spans="1:25" x14ac:dyDescent="0.2">
      <c r="B80" t="s">
        <v>5</v>
      </c>
      <c r="C80">
        <v>0.29968400000000001</v>
      </c>
      <c r="D80">
        <v>0.32001800000000002</v>
      </c>
      <c r="E80">
        <v>0.42777599999999999</v>
      </c>
      <c r="G80">
        <v>0.40279399999999999</v>
      </c>
      <c r="H80">
        <v>0.42821100000000001</v>
      </c>
      <c r="I80">
        <v>0.82024900000000001</v>
      </c>
      <c r="K80">
        <v>0.54027000000000003</v>
      </c>
      <c r="L80">
        <v>0.56801000000000001</v>
      </c>
      <c r="M80">
        <v>1.1779949999999999</v>
      </c>
      <c r="O80">
        <v>0.64439900000000006</v>
      </c>
      <c r="P80">
        <v>0.73196700000000003</v>
      </c>
      <c r="Q80">
        <v>2.090856</v>
      </c>
      <c r="S80">
        <v>0.12209</v>
      </c>
      <c r="T80">
        <v>0.12017</v>
      </c>
      <c r="U80">
        <v>0.25701000000000002</v>
      </c>
      <c r="W80">
        <v>0.90952</v>
      </c>
      <c r="X80">
        <v>0.97094000000000102</v>
      </c>
      <c r="Y80">
        <v>2.2361599999999999</v>
      </c>
    </row>
    <row r="81" spans="2:25" x14ac:dyDescent="0.2">
      <c r="C81">
        <v>4.1723270000000001</v>
      </c>
      <c r="D81">
        <v>4.1601660000000003</v>
      </c>
      <c r="E81">
        <v>4.2593040000000002</v>
      </c>
      <c r="G81">
        <v>4.1661869999999999</v>
      </c>
      <c r="H81">
        <v>4.1591519999999997</v>
      </c>
      <c r="I81">
        <v>4.298972</v>
      </c>
      <c r="K81">
        <v>4.0656540000000003</v>
      </c>
      <c r="L81">
        <v>4.0563019999999996</v>
      </c>
      <c r="M81">
        <v>4.1825270000000003</v>
      </c>
      <c r="O81">
        <v>4.2174930000000002</v>
      </c>
      <c r="P81">
        <v>4.2045459999999997</v>
      </c>
      <c r="Q81">
        <v>4.343172</v>
      </c>
      <c r="S81">
        <v>4.2141000000000002</v>
      </c>
      <c r="T81">
        <v>4.1873899999999997</v>
      </c>
      <c r="U81">
        <v>4.3019499999999997</v>
      </c>
      <c r="W81">
        <v>4.1152800000000003</v>
      </c>
      <c r="X81">
        <v>4.10703</v>
      </c>
      <c r="Y81">
        <v>4.2464599999999999</v>
      </c>
    </row>
    <row r="82" spans="2:25" x14ac:dyDescent="0.2">
      <c r="C82">
        <v>4.447165</v>
      </c>
      <c r="D82">
        <v>4.460108</v>
      </c>
      <c r="E82">
        <v>5.2474730000000003</v>
      </c>
      <c r="G82">
        <v>4.53986</v>
      </c>
      <c r="H82">
        <v>4.5625540000000004</v>
      </c>
      <c r="I82">
        <v>5.3807010000000002</v>
      </c>
      <c r="K82">
        <v>4.5108220000000001</v>
      </c>
      <c r="L82">
        <v>4.5104360000000003</v>
      </c>
      <c r="M82">
        <v>5.2097720000000001</v>
      </c>
      <c r="O82">
        <v>4.3379849999999998</v>
      </c>
      <c r="P82">
        <v>4.3345130000000003</v>
      </c>
      <c r="Q82">
        <v>4.589601</v>
      </c>
      <c r="S82">
        <v>4.9484300000000001</v>
      </c>
      <c r="T82">
        <v>4.9292800000000003</v>
      </c>
      <c r="U82">
        <v>5.6726799999999997</v>
      </c>
      <c r="W82">
        <v>4.2786600000000004</v>
      </c>
      <c r="X82">
        <v>4.2878499999999997</v>
      </c>
      <c r="Y82">
        <v>4.4513199999999999</v>
      </c>
    </row>
    <row r="83" spans="2:25" x14ac:dyDescent="0.2">
      <c r="B83" t="s">
        <v>5</v>
      </c>
      <c r="C83">
        <v>0.27483800000000003</v>
      </c>
      <c r="D83">
        <v>0.29994199999999999</v>
      </c>
      <c r="E83">
        <v>0.98816899999999996</v>
      </c>
      <c r="G83">
        <v>0.37367299999999998</v>
      </c>
      <c r="H83">
        <v>0.40340200000000098</v>
      </c>
      <c r="I83">
        <v>1.0817289999999999</v>
      </c>
      <c r="K83">
        <v>0.44516800000000001</v>
      </c>
      <c r="L83">
        <v>0.45413400000000098</v>
      </c>
      <c r="M83">
        <v>1.027245</v>
      </c>
      <c r="O83">
        <v>0.120492</v>
      </c>
      <c r="P83">
        <v>0.129967000000001</v>
      </c>
      <c r="Q83">
        <v>0.24642900000000001</v>
      </c>
      <c r="S83">
        <v>0.73433000000000004</v>
      </c>
      <c r="T83">
        <v>0.74189000000000105</v>
      </c>
      <c r="U83">
        <v>1.37073</v>
      </c>
      <c r="W83">
        <v>0.16338</v>
      </c>
      <c r="X83">
        <v>0.18082000000000001</v>
      </c>
      <c r="Y83">
        <v>0.20485999999999999</v>
      </c>
    </row>
    <row r="84" spans="2:25" x14ac:dyDescent="0.2">
      <c r="C84">
        <v>4.2233790000000004</v>
      </c>
      <c r="D84">
        <v>4.210585</v>
      </c>
      <c r="E84">
        <v>4.3190799999999996</v>
      </c>
      <c r="G84">
        <v>4.1766949999999996</v>
      </c>
      <c r="H84">
        <v>4.1688960000000002</v>
      </c>
      <c r="I84">
        <v>4.2881749999999998</v>
      </c>
      <c r="K84">
        <v>4.1090549999999997</v>
      </c>
      <c r="L84">
        <v>4.0979159999999997</v>
      </c>
      <c r="M84">
        <v>4.2186070000000004</v>
      </c>
      <c r="O84">
        <v>4.1761949999999999</v>
      </c>
      <c r="P84">
        <v>4.172428</v>
      </c>
      <c r="Q84">
        <v>4.3224150000000003</v>
      </c>
      <c r="S84">
        <v>4.1727800000000004</v>
      </c>
      <c r="T84">
        <v>4.1468299999999996</v>
      </c>
      <c r="U84">
        <v>4.3028199999999996</v>
      </c>
      <c r="W84">
        <v>4.1180300000000001</v>
      </c>
      <c r="X84">
        <v>4.0988800000000003</v>
      </c>
      <c r="Y84">
        <v>4.2012999999999998</v>
      </c>
    </row>
    <row r="85" spans="2:25" x14ac:dyDescent="0.2">
      <c r="C85">
        <v>4.2511270000000003</v>
      </c>
      <c r="D85">
        <v>4.2415289999999999</v>
      </c>
      <c r="E85">
        <v>4.4211710000000002</v>
      </c>
      <c r="G85">
        <v>4.2530979999999996</v>
      </c>
      <c r="H85">
        <v>4.2530270000000003</v>
      </c>
      <c r="I85">
        <v>4.5832850000000001</v>
      </c>
      <c r="K85">
        <v>4.5749069999999996</v>
      </c>
      <c r="L85">
        <v>4.6056239999999997</v>
      </c>
      <c r="M85">
        <v>5.0637350000000003</v>
      </c>
      <c r="O85">
        <v>4.8463859999999999</v>
      </c>
      <c r="P85">
        <v>4.885853</v>
      </c>
      <c r="Q85">
        <v>5.649845</v>
      </c>
      <c r="S85">
        <v>4.3355399999999999</v>
      </c>
      <c r="T85">
        <v>4.3053999999999997</v>
      </c>
      <c r="U85">
        <v>4.7728200000000003</v>
      </c>
      <c r="W85">
        <v>5.0782299999999996</v>
      </c>
      <c r="X85">
        <v>5.0636999999999999</v>
      </c>
      <c r="Y85">
        <v>6.5952700000000002</v>
      </c>
    </row>
    <row r="86" spans="2:25" x14ac:dyDescent="0.2">
      <c r="B86" t="s">
        <v>5</v>
      </c>
      <c r="C86">
        <v>2.77480000000008E-2</v>
      </c>
      <c r="D86">
        <v>3.0943999999999899E-2</v>
      </c>
      <c r="E86">
        <v>0.102091000000001</v>
      </c>
      <c r="G86">
        <v>7.6402999999999999E-2</v>
      </c>
      <c r="H86">
        <v>8.4131000000000206E-2</v>
      </c>
      <c r="I86">
        <v>0.29510999999999998</v>
      </c>
      <c r="K86">
        <v>0.46585199999999999</v>
      </c>
      <c r="L86">
        <v>0.50770800000000005</v>
      </c>
      <c r="M86">
        <v>0.84512799999999999</v>
      </c>
      <c r="O86">
        <v>0.67019099999999998</v>
      </c>
      <c r="P86">
        <v>0.71342499999999998</v>
      </c>
      <c r="Q86">
        <v>1.3274300000000001</v>
      </c>
      <c r="S86">
        <v>0.16275999999999999</v>
      </c>
      <c r="T86">
        <v>0.15856999999999999</v>
      </c>
      <c r="U86">
        <v>0.47000000000000097</v>
      </c>
      <c r="W86">
        <v>0.96019999999999905</v>
      </c>
      <c r="X86">
        <v>0.96482000000000001</v>
      </c>
      <c r="Y86">
        <v>2.3939699999999999</v>
      </c>
    </row>
    <row r="87" spans="2:25" x14ac:dyDescent="0.2">
      <c r="C87">
        <v>4.1463950000000001</v>
      </c>
      <c r="D87">
        <v>4.1342470000000002</v>
      </c>
      <c r="E87">
        <v>4.2718970000000001</v>
      </c>
      <c r="G87">
        <v>4.0957860000000004</v>
      </c>
      <c r="H87">
        <v>4.089912</v>
      </c>
      <c r="I87">
        <v>4.1932600000000004</v>
      </c>
      <c r="K87">
        <v>4.0392869999999998</v>
      </c>
      <c r="L87">
        <v>4.0326659999999999</v>
      </c>
      <c r="M87">
        <v>4.1161159999999999</v>
      </c>
      <c r="O87">
        <v>4.1622789999999998</v>
      </c>
      <c r="P87">
        <v>4.1535140000000004</v>
      </c>
      <c r="Q87">
        <v>4.2742110000000002</v>
      </c>
      <c r="S87">
        <v>4.0964900000000002</v>
      </c>
      <c r="T87">
        <v>4.0876799999999998</v>
      </c>
      <c r="U87">
        <v>4.1936600000000004</v>
      </c>
      <c r="W87">
        <v>4.2137900000000004</v>
      </c>
      <c r="X87">
        <v>4.1933499999999997</v>
      </c>
      <c r="Y87">
        <v>4.3143200000000004</v>
      </c>
    </row>
    <row r="88" spans="2:25" x14ac:dyDescent="0.2">
      <c r="C88">
        <v>4.203074</v>
      </c>
      <c r="D88">
        <v>4.203303</v>
      </c>
      <c r="E88">
        <v>4.3902289999999997</v>
      </c>
      <c r="G88">
        <v>4.1601920000000003</v>
      </c>
      <c r="H88">
        <v>4.1606129999999997</v>
      </c>
      <c r="I88">
        <v>4.3771589999999998</v>
      </c>
      <c r="K88">
        <v>4.5934629999999999</v>
      </c>
      <c r="L88">
        <v>4.6114179999999996</v>
      </c>
      <c r="M88">
        <v>5.3743800000000004</v>
      </c>
      <c r="O88">
        <v>4.7782879999999999</v>
      </c>
      <c r="P88">
        <v>4.8027790000000001</v>
      </c>
      <c r="Q88">
        <v>5.0872450000000002</v>
      </c>
      <c r="S88">
        <v>4.7903799999999999</v>
      </c>
      <c r="T88">
        <v>4.8164100000000003</v>
      </c>
      <c r="U88">
        <v>6.5625400000000003</v>
      </c>
      <c r="W88">
        <v>5.1754300000000004</v>
      </c>
      <c r="X88">
        <v>5.1811499999999997</v>
      </c>
      <c r="Y88">
        <v>6.4703900000000001</v>
      </c>
    </row>
    <row r="89" spans="2:25" x14ac:dyDescent="0.2">
      <c r="B89" t="s">
        <v>5</v>
      </c>
      <c r="C89">
        <v>5.6678999999999903E-2</v>
      </c>
      <c r="D89">
        <v>6.9055999999999798E-2</v>
      </c>
      <c r="E89">
        <v>0.11833200000000001</v>
      </c>
      <c r="G89">
        <v>6.4406000000000005E-2</v>
      </c>
      <c r="H89">
        <v>7.0700999999999695E-2</v>
      </c>
      <c r="I89">
        <v>0.18389899999999901</v>
      </c>
      <c r="K89">
        <v>0.554176</v>
      </c>
      <c r="L89">
        <v>0.57875200000000104</v>
      </c>
      <c r="M89">
        <v>1.258264</v>
      </c>
      <c r="O89">
        <v>0.61600900000000003</v>
      </c>
      <c r="P89">
        <v>0.64926499999999998</v>
      </c>
      <c r="Q89">
        <v>0.81303400000000003</v>
      </c>
      <c r="S89">
        <v>0.69389000000000001</v>
      </c>
      <c r="T89">
        <v>0.72873000000000099</v>
      </c>
      <c r="U89">
        <v>2.3688799999999999</v>
      </c>
      <c r="W89">
        <v>0.96164000000000005</v>
      </c>
      <c r="X89">
        <v>0.98780000000000001</v>
      </c>
      <c r="Y89">
        <v>2.1560700000000002</v>
      </c>
    </row>
    <row r="90" spans="2:25" x14ac:dyDescent="0.2">
      <c r="C90">
        <v>4.0758239999999999</v>
      </c>
      <c r="D90">
        <v>4.0642880000000003</v>
      </c>
      <c r="E90">
        <v>4.1511019999999998</v>
      </c>
      <c r="G90">
        <v>4.0995689999999998</v>
      </c>
      <c r="H90">
        <v>4.0873280000000003</v>
      </c>
      <c r="I90">
        <v>4.2080679999999999</v>
      </c>
      <c r="K90">
        <v>4.1159189999999999</v>
      </c>
      <c r="L90">
        <v>4.1021219999999996</v>
      </c>
      <c r="M90">
        <v>4.226197</v>
      </c>
      <c r="O90">
        <v>4.1647790000000002</v>
      </c>
      <c r="P90">
        <v>4.1610110000000002</v>
      </c>
      <c r="Q90">
        <v>4.3011340000000002</v>
      </c>
      <c r="S90">
        <v>4.2089299999999996</v>
      </c>
      <c r="T90">
        <v>4.19428</v>
      </c>
      <c r="U90">
        <v>4.3238899999999996</v>
      </c>
      <c r="W90">
        <v>4.1050199999999997</v>
      </c>
      <c r="X90">
        <v>4.0924100000000001</v>
      </c>
      <c r="Y90">
        <v>4.2267000000000001</v>
      </c>
    </row>
    <row r="91" spans="2:25" x14ac:dyDescent="0.2">
      <c r="C91">
        <v>4.3947409999999998</v>
      </c>
      <c r="D91">
        <v>4.4119640000000002</v>
      </c>
      <c r="E91">
        <v>5.1080490000000003</v>
      </c>
      <c r="G91">
        <v>4.4652479999999999</v>
      </c>
      <c r="H91">
        <v>4.4937019999999999</v>
      </c>
      <c r="I91">
        <v>4.9196929999999996</v>
      </c>
      <c r="K91">
        <v>4.2196530000000001</v>
      </c>
      <c r="L91">
        <v>4.2070590000000001</v>
      </c>
      <c r="M91">
        <v>4.4214700000000002</v>
      </c>
      <c r="O91">
        <v>4.7663289999999998</v>
      </c>
      <c r="P91">
        <v>4.7903560000000001</v>
      </c>
      <c r="Q91">
        <v>5.8114629999999998</v>
      </c>
      <c r="S91">
        <v>4.3125999999999998</v>
      </c>
      <c r="T91">
        <v>4.3117999999999999</v>
      </c>
      <c r="U91">
        <v>4.5628799999999998</v>
      </c>
      <c r="W91">
        <v>5.0347499999999998</v>
      </c>
      <c r="X91">
        <v>5.0224900000000003</v>
      </c>
      <c r="Y91">
        <v>6.1033999999999997</v>
      </c>
    </row>
    <row r="92" spans="2:25" x14ac:dyDescent="0.2">
      <c r="B92" t="s">
        <v>5</v>
      </c>
      <c r="C92">
        <v>0.31891700000000001</v>
      </c>
      <c r="D92">
        <v>0.34767599999999999</v>
      </c>
      <c r="E92">
        <v>0.95694699999999999</v>
      </c>
      <c r="G92">
        <v>0.36567899999999998</v>
      </c>
      <c r="H92">
        <v>0.40637400000000001</v>
      </c>
      <c r="I92">
        <v>0.71162499999999995</v>
      </c>
      <c r="K92">
        <v>0.10373400000000001</v>
      </c>
      <c r="L92">
        <v>0.104937000000001</v>
      </c>
      <c r="M92">
        <v>0.195273</v>
      </c>
      <c r="O92">
        <v>0.60155000000000003</v>
      </c>
      <c r="P92">
        <v>0.62934500000000004</v>
      </c>
      <c r="Q92">
        <v>1.510329</v>
      </c>
      <c r="S92">
        <v>0.10367</v>
      </c>
      <c r="T92">
        <v>0.11752</v>
      </c>
      <c r="U92">
        <v>0.23898999999999901</v>
      </c>
      <c r="W92">
        <v>0.92972999999999995</v>
      </c>
      <c r="X92">
        <v>0.93008000000000002</v>
      </c>
      <c r="Y92">
        <v>1.8767</v>
      </c>
    </row>
    <row r="93" spans="2:25" x14ac:dyDescent="0.2">
      <c r="C93">
        <v>4.0994039999999998</v>
      </c>
      <c r="D93">
        <v>4.0969879999999996</v>
      </c>
      <c r="E93">
        <v>4.2482049999999996</v>
      </c>
      <c r="G93">
        <v>4.1358069999999998</v>
      </c>
      <c r="H93">
        <v>4.1344390000000004</v>
      </c>
      <c r="I93">
        <v>4.266813</v>
      </c>
      <c r="K93">
        <v>4.1413919999999997</v>
      </c>
      <c r="L93">
        <v>4.1316670000000002</v>
      </c>
      <c r="M93">
        <v>4.2926390000000003</v>
      </c>
      <c r="O93">
        <v>4.1198170000000003</v>
      </c>
      <c r="P93">
        <v>4.1125360000000004</v>
      </c>
      <c r="Q93">
        <v>4.2362299999999999</v>
      </c>
      <c r="S93">
        <v>4.15402</v>
      </c>
      <c r="T93">
        <v>4.1329099999999999</v>
      </c>
      <c r="U93">
        <v>4.2075399999999998</v>
      </c>
      <c r="W93">
        <v>4.1322599999999996</v>
      </c>
      <c r="X93">
        <v>4.1158999999999999</v>
      </c>
      <c r="Y93">
        <v>4.2384000000000004</v>
      </c>
    </row>
    <row r="94" spans="2:25" x14ac:dyDescent="0.2">
      <c r="C94">
        <v>4.40578</v>
      </c>
      <c r="D94">
        <v>4.4365880000000004</v>
      </c>
      <c r="E94">
        <v>5.4478260000000001</v>
      </c>
      <c r="G94">
        <v>4.5610299999999997</v>
      </c>
      <c r="H94">
        <v>4.5869020000000003</v>
      </c>
      <c r="I94">
        <v>5.5252749999999997</v>
      </c>
      <c r="K94">
        <v>4.6860080000000002</v>
      </c>
      <c r="L94">
        <v>4.7343409999999997</v>
      </c>
      <c r="M94">
        <v>6.061369</v>
      </c>
      <c r="O94">
        <v>4.7668419999999996</v>
      </c>
      <c r="P94">
        <v>4.8165199999999997</v>
      </c>
      <c r="Q94">
        <v>5.8269549999999999</v>
      </c>
      <c r="S94">
        <v>4.33399</v>
      </c>
      <c r="T94">
        <v>4.3113299999999999</v>
      </c>
      <c r="U94">
        <v>4.90848</v>
      </c>
      <c r="W94">
        <v>4.9782999999999999</v>
      </c>
      <c r="X94">
        <v>4.9932400000000001</v>
      </c>
      <c r="Y94">
        <v>5.6469100000000001</v>
      </c>
    </row>
    <row r="95" spans="2:25" x14ac:dyDescent="0.2">
      <c r="B95" t="s">
        <v>5</v>
      </c>
      <c r="C95">
        <v>0.30637599999999998</v>
      </c>
      <c r="D95">
        <v>0.33960000000000101</v>
      </c>
      <c r="E95">
        <v>1.199621</v>
      </c>
      <c r="G95">
        <v>0.42522300000000002</v>
      </c>
      <c r="H95">
        <v>0.452463</v>
      </c>
      <c r="I95">
        <v>1.258462</v>
      </c>
      <c r="K95">
        <v>0.54461599999999999</v>
      </c>
      <c r="L95">
        <v>0.60267399999999904</v>
      </c>
      <c r="M95">
        <v>1.7687299999999999</v>
      </c>
      <c r="O95">
        <v>0.64702499999999996</v>
      </c>
      <c r="P95">
        <v>0.70398399999999905</v>
      </c>
      <c r="Q95">
        <v>1.5907249999999999</v>
      </c>
      <c r="S95">
        <v>0.17996999999999999</v>
      </c>
      <c r="T95">
        <v>0.17842</v>
      </c>
      <c r="U95">
        <v>0.70094000000000001</v>
      </c>
      <c r="W95">
        <v>0.84604000000000001</v>
      </c>
      <c r="X95">
        <v>0.87734000000000001</v>
      </c>
      <c r="Y95">
        <v>1.4085099999999999</v>
      </c>
    </row>
    <row r="96" spans="2:25" x14ac:dyDescent="0.2">
      <c r="C96">
        <v>4.1314380000000002</v>
      </c>
      <c r="D96">
        <v>4.122185</v>
      </c>
      <c r="E96">
        <v>4.2464919999999999</v>
      </c>
      <c r="G96">
        <v>4.2216950000000004</v>
      </c>
      <c r="H96">
        <v>4.211144</v>
      </c>
      <c r="I96">
        <v>4.352112</v>
      </c>
      <c r="K96">
        <v>4.127993</v>
      </c>
      <c r="L96">
        <v>4.1190030000000002</v>
      </c>
      <c r="M96">
        <v>4.2638759999999998</v>
      </c>
      <c r="O96">
        <v>4.0880869999999998</v>
      </c>
      <c r="P96">
        <v>4.0814019999999998</v>
      </c>
      <c r="Q96">
        <v>4.2128230000000002</v>
      </c>
      <c r="S96">
        <v>4.1541199999999998</v>
      </c>
      <c r="T96">
        <v>4.1310099999999998</v>
      </c>
      <c r="U96">
        <v>4.2509899999999998</v>
      </c>
      <c r="W96">
        <v>4.2085299999999997</v>
      </c>
      <c r="X96">
        <v>4.1855700000000002</v>
      </c>
      <c r="Y96">
        <v>4.3406099999999999</v>
      </c>
    </row>
    <row r="97" spans="2:25" x14ac:dyDescent="0.2">
      <c r="C97">
        <v>4.4037959999999998</v>
      </c>
      <c r="D97">
        <v>4.4041069999999998</v>
      </c>
      <c r="E97">
        <v>4.7790290000000004</v>
      </c>
      <c r="G97">
        <v>4.3220409999999996</v>
      </c>
      <c r="H97">
        <v>4.3158570000000003</v>
      </c>
      <c r="I97">
        <v>4.6071030000000004</v>
      </c>
      <c r="K97">
        <v>4.5866110000000004</v>
      </c>
      <c r="L97">
        <v>4.6030509999999998</v>
      </c>
      <c r="M97">
        <v>5.257924</v>
      </c>
      <c r="O97">
        <v>4.7667330000000003</v>
      </c>
      <c r="P97">
        <v>4.8307820000000001</v>
      </c>
      <c r="Q97">
        <v>7.0752660000000001</v>
      </c>
      <c r="S97">
        <v>4.9427599999999998</v>
      </c>
      <c r="T97">
        <v>4.9233000000000002</v>
      </c>
      <c r="U97">
        <v>6.3159599999999996</v>
      </c>
      <c r="W97">
        <v>4.37791</v>
      </c>
      <c r="X97">
        <v>4.3754099999999996</v>
      </c>
      <c r="Y97">
        <v>4.8479200000000002</v>
      </c>
    </row>
    <row r="98" spans="2:25" x14ac:dyDescent="0.2">
      <c r="B98" t="s">
        <v>5</v>
      </c>
      <c r="C98">
        <v>0.27235799999999999</v>
      </c>
      <c r="D98">
        <v>0.28192200000000001</v>
      </c>
      <c r="E98">
        <v>0.53253700000000004</v>
      </c>
      <c r="G98">
        <v>0.100346</v>
      </c>
      <c r="H98">
        <v>0.104713</v>
      </c>
      <c r="I98">
        <v>0.25499100000000002</v>
      </c>
      <c r="K98">
        <v>0.45861800000000003</v>
      </c>
      <c r="L98">
        <v>0.48404799999999998</v>
      </c>
      <c r="M98">
        <v>0.99404800000000004</v>
      </c>
      <c r="O98">
        <v>0.67864600000000097</v>
      </c>
      <c r="P98">
        <v>0.74938000000000005</v>
      </c>
      <c r="Q98">
        <v>2.8624429999999998</v>
      </c>
      <c r="S98">
        <v>0.78864000000000001</v>
      </c>
      <c r="T98">
        <v>0.79229000000000005</v>
      </c>
      <c r="U98">
        <v>2.0649700000000002</v>
      </c>
      <c r="W98">
        <v>0.16938</v>
      </c>
      <c r="X98">
        <v>0.18984000000000001</v>
      </c>
      <c r="Y98">
        <v>0.50731000000000004</v>
      </c>
    </row>
    <row r="99" spans="2:25" x14ac:dyDescent="0.2">
      <c r="C99">
        <v>4.1567499999999997</v>
      </c>
      <c r="D99">
        <v>4.1495249999999997</v>
      </c>
      <c r="E99">
        <v>4.2866569999999999</v>
      </c>
      <c r="G99">
        <v>4.1474830000000003</v>
      </c>
      <c r="H99">
        <v>4.137016</v>
      </c>
      <c r="I99">
        <v>4.2259500000000001</v>
      </c>
      <c r="K99">
        <v>4.1410080000000002</v>
      </c>
      <c r="L99">
        <v>4.1251360000000004</v>
      </c>
      <c r="M99">
        <v>4.2256309999999999</v>
      </c>
      <c r="O99">
        <v>4.1480050000000004</v>
      </c>
      <c r="P99">
        <v>4.1391970000000002</v>
      </c>
      <c r="Q99">
        <v>4.2241809999999997</v>
      </c>
      <c r="S99">
        <v>4.1393700000000004</v>
      </c>
      <c r="T99">
        <v>4.1196599999999997</v>
      </c>
      <c r="U99">
        <v>4.2516800000000003</v>
      </c>
      <c r="W99">
        <v>4.2821899999999999</v>
      </c>
      <c r="X99">
        <v>4.2519999999999998</v>
      </c>
      <c r="Y99">
        <v>4.3749099999999999</v>
      </c>
    </row>
    <row r="100" spans="2:25" x14ac:dyDescent="0.2">
      <c r="C100">
        <v>4.3959720000000004</v>
      </c>
      <c r="D100">
        <v>4.3970219999999998</v>
      </c>
      <c r="E100">
        <v>4.6499879999999996</v>
      </c>
      <c r="G100">
        <v>4.5140339999999997</v>
      </c>
      <c r="H100">
        <v>4.5186210000000004</v>
      </c>
      <c r="I100">
        <v>5.0307620000000002</v>
      </c>
      <c r="K100">
        <v>4.6455159999999998</v>
      </c>
      <c r="L100">
        <v>4.6508010000000004</v>
      </c>
      <c r="M100">
        <v>5.1316009999999999</v>
      </c>
      <c r="O100">
        <v>4.2569699999999999</v>
      </c>
      <c r="P100">
        <v>4.257892</v>
      </c>
      <c r="Q100">
        <v>4.5301039999999997</v>
      </c>
      <c r="S100">
        <v>4.9703299999999997</v>
      </c>
      <c r="T100">
        <v>4.9610399999999997</v>
      </c>
      <c r="U100">
        <v>6.2777700000000003</v>
      </c>
      <c r="W100">
        <v>5.2288500000000004</v>
      </c>
      <c r="X100">
        <v>5.2136699999999996</v>
      </c>
      <c r="Y100">
        <v>6.6228999999999996</v>
      </c>
    </row>
    <row r="101" spans="2:25" x14ac:dyDescent="0.2">
      <c r="B101" t="s">
        <v>5</v>
      </c>
      <c r="C101">
        <v>0.23922200000000099</v>
      </c>
      <c r="D101">
        <v>0.24749699999999999</v>
      </c>
      <c r="E101">
        <v>0.36333100000000101</v>
      </c>
      <c r="G101">
        <v>0.36655099999999902</v>
      </c>
      <c r="H101">
        <v>0.38160500000000003</v>
      </c>
      <c r="I101">
        <v>0.80481199999999997</v>
      </c>
      <c r="K101">
        <v>0.50450799999999996</v>
      </c>
      <c r="L101">
        <v>0.52566499999999905</v>
      </c>
      <c r="M101">
        <v>0.90597000000000005</v>
      </c>
      <c r="O101">
        <v>0.10896500000000001</v>
      </c>
      <c r="P101">
        <v>0.11869499999999999</v>
      </c>
      <c r="Q101">
        <v>0.305923</v>
      </c>
      <c r="S101">
        <v>0.83096000000000003</v>
      </c>
      <c r="T101">
        <v>0.84138000000000002</v>
      </c>
      <c r="U101">
        <v>2.0260899999999999</v>
      </c>
      <c r="W101">
        <v>0.94665999999999995</v>
      </c>
      <c r="X101">
        <v>0.96167000000000002</v>
      </c>
      <c r="Y101">
        <v>2.2479900000000002</v>
      </c>
    </row>
    <row r="102" spans="2:25" x14ac:dyDescent="0.2">
      <c r="C102">
        <v>4.1013469999999996</v>
      </c>
      <c r="D102">
        <v>4.0899700000000001</v>
      </c>
      <c r="E102">
        <v>4.1935409999999997</v>
      </c>
      <c r="G102">
        <v>4.093127</v>
      </c>
      <c r="H102">
        <v>4.0838710000000003</v>
      </c>
      <c r="I102">
        <v>4.2291340000000002</v>
      </c>
      <c r="K102">
        <v>4.1028729999999998</v>
      </c>
      <c r="L102">
        <v>4.0964429999999998</v>
      </c>
      <c r="M102">
        <v>4.258108</v>
      </c>
      <c r="O102">
        <v>4.2108790000000003</v>
      </c>
      <c r="P102">
        <v>4.2008000000000001</v>
      </c>
      <c r="Q102">
        <v>4.3375680000000001</v>
      </c>
      <c r="S102">
        <v>4.2405900000000001</v>
      </c>
      <c r="T102">
        <v>4.21455</v>
      </c>
      <c r="U102">
        <v>4.3510200000000001</v>
      </c>
      <c r="W102">
        <v>4.1409700000000003</v>
      </c>
      <c r="X102">
        <v>4.1216999999999997</v>
      </c>
      <c r="Y102">
        <v>4.2881200000000002</v>
      </c>
    </row>
    <row r="103" spans="2:25" x14ac:dyDescent="0.2">
      <c r="C103">
        <v>4.4091699999999996</v>
      </c>
      <c r="D103">
        <v>4.4337949999999999</v>
      </c>
      <c r="E103">
        <v>5.1681369999999998</v>
      </c>
      <c r="G103">
        <v>4.1622539999999999</v>
      </c>
      <c r="H103">
        <v>4.1541600000000001</v>
      </c>
      <c r="I103">
        <v>4.3617330000000001</v>
      </c>
      <c r="K103">
        <v>4.6553579999999997</v>
      </c>
      <c r="L103">
        <v>4.680803</v>
      </c>
      <c r="M103">
        <v>5.5025620000000002</v>
      </c>
      <c r="O103">
        <v>4.8745139999999996</v>
      </c>
      <c r="P103">
        <v>4.8989390000000004</v>
      </c>
      <c r="Q103">
        <v>5.7936870000000003</v>
      </c>
      <c r="S103">
        <v>4.9760799999999996</v>
      </c>
      <c r="T103">
        <v>5.00488</v>
      </c>
      <c r="U103">
        <v>6.0037000000000003</v>
      </c>
      <c r="W103">
        <v>5.0329600000000001</v>
      </c>
      <c r="X103">
        <v>5.0526400000000002</v>
      </c>
      <c r="Y103">
        <v>6.4253900000000002</v>
      </c>
    </row>
    <row r="104" spans="2:25" x14ac:dyDescent="0.2">
      <c r="B104" t="s">
        <v>5</v>
      </c>
      <c r="C104">
        <v>0.30782300000000001</v>
      </c>
      <c r="D104">
        <v>0.34382499999999999</v>
      </c>
      <c r="E104">
        <v>0.97459600000000002</v>
      </c>
      <c r="G104">
        <v>6.9126999999999897E-2</v>
      </c>
      <c r="H104">
        <v>7.0288999999999796E-2</v>
      </c>
      <c r="I104">
        <v>0.13259899999999999</v>
      </c>
      <c r="K104">
        <v>0.552485</v>
      </c>
      <c r="L104">
        <v>0.58435999999999999</v>
      </c>
      <c r="M104">
        <v>1.2444539999999999</v>
      </c>
      <c r="O104">
        <v>0.66363499999999898</v>
      </c>
      <c r="P104">
        <v>0.69813899999999995</v>
      </c>
      <c r="Q104">
        <v>1.4561189999999999</v>
      </c>
      <c r="S104">
        <v>0.73548999999999998</v>
      </c>
      <c r="T104">
        <v>0.79032999999999998</v>
      </c>
      <c r="U104">
        <v>1.6526799999999999</v>
      </c>
      <c r="W104">
        <v>0.89198999999999995</v>
      </c>
      <c r="X104">
        <v>0.93094000000000099</v>
      </c>
      <c r="Y104">
        <v>2.13727</v>
      </c>
    </row>
    <row r="105" spans="2:25" x14ac:dyDescent="0.2">
      <c r="C105">
        <v>4.116085</v>
      </c>
      <c r="D105">
        <v>4.1068749999999996</v>
      </c>
      <c r="E105">
        <v>4.1857939999999996</v>
      </c>
      <c r="G105">
        <v>4.1346670000000003</v>
      </c>
      <c r="H105">
        <v>4.1300759999999999</v>
      </c>
      <c r="I105">
        <v>4.2870980000000003</v>
      </c>
      <c r="K105">
        <v>4.1321029999999999</v>
      </c>
      <c r="L105">
        <v>4.1236389999999998</v>
      </c>
      <c r="M105">
        <v>4.2505350000000002</v>
      </c>
      <c r="O105">
        <v>4.1477870000000001</v>
      </c>
      <c r="P105">
        <v>4.1400690000000004</v>
      </c>
      <c r="Q105">
        <v>4.2609519999999996</v>
      </c>
      <c r="S105">
        <v>4.2239199999999997</v>
      </c>
      <c r="T105">
        <v>4.2002300000000004</v>
      </c>
      <c r="U105">
        <v>4.3736199999999998</v>
      </c>
      <c r="W105">
        <v>4.1698500000000003</v>
      </c>
      <c r="X105">
        <v>4.1534199999999997</v>
      </c>
      <c r="Y105">
        <v>4.29894</v>
      </c>
    </row>
    <row r="106" spans="2:25" x14ac:dyDescent="0.2">
      <c r="C106">
        <v>4.1755810000000002</v>
      </c>
      <c r="D106">
        <v>4.1734099999999996</v>
      </c>
      <c r="E106">
        <v>4.4320000000000004</v>
      </c>
      <c r="G106">
        <v>4.2131249999999998</v>
      </c>
      <c r="H106">
        <v>4.2105860000000002</v>
      </c>
      <c r="I106">
        <v>4.4821099999999996</v>
      </c>
      <c r="K106">
        <v>4.2147819999999996</v>
      </c>
      <c r="L106">
        <v>4.2137229999999999</v>
      </c>
      <c r="M106">
        <v>4.4381370000000002</v>
      </c>
      <c r="O106">
        <v>4.253838</v>
      </c>
      <c r="P106">
        <v>4.2542479999999996</v>
      </c>
      <c r="Q106">
        <v>4.5676670000000001</v>
      </c>
      <c r="S106">
        <v>4.9660700000000002</v>
      </c>
      <c r="T106">
        <v>4.9779999999999998</v>
      </c>
      <c r="U106">
        <v>6.1361299999999996</v>
      </c>
      <c r="W106">
        <v>5.0159200000000004</v>
      </c>
      <c r="X106">
        <v>5.0201900000000004</v>
      </c>
      <c r="Y106">
        <v>6.5529900000000003</v>
      </c>
    </row>
    <row r="107" spans="2:25" x14ac:dyDescent="0.2">
      <c r="B107" t="s">
        <v>5</v>
      </c>
      <c r="C107">
        <v>5.9496000000000202E-2</v>
      </c>
      <c r="D107">
        <v>6.6534999999999997E-2</v>
      </c>
      <c r="E107">
        <v>0.24620600000000101</v>
      </c>
      <c r="G107">
        <v>7.84579999999995E-2</v>
      </c>
      <c r="H107">
        <v>8.0510000000000304E-2</v>
      </c>
      <c r="I107">
        <v>0.19501199999999899</v>
      </c>
      <c r="K107">
        <v>8.2678999999999697E-2</v>
      </c>
      <c r="L107">
        <v>9.0084000000000095E-2</v>
      </c>
      <c r="M107">
        <v>0.18760199999999999</v>
      </c>
      <c r="O107">
        <v>0.10605100000000001</v>
      </c>
      <c r="P107">
        <v>0.114178999999999</v>
      </c>
      <c r="Q107">
        <v>0.30671500000000101</v>
      </c>
      <c r="S107">
        <v>0.74215000000000098</v>
      </c>
      <c r="T107">
        <v>0.77776999999999896</v>
      </c>
      <c r="U107">
        <v>1.76251</v>
      </c>
      <c r="W107">
        <v>0.84606999999999999</v>
      </c>
      <c r="X107">
        <v>0.86677000000000104</v>
      </c>
      <c r="Y107">
        <v>2.2540499999999999</v>
      </c>
    </row>
    <row r="108" spans="2:25" x14ac:dyDescent="0.2">
      <c r="C108">
        <v>4.0631500000000003</v>
      </c>
      <c r="D108">
        <v>4.0538699999999999</v>
      </c>
      <c r="E108">
        <v>4.1744000000000003</v>
      </c>
      <c r="G108">
        <v>4.07599</v>
      </c>
      <c r="H108">
        <v>4.0546699999999998</v>
      </c>
      <c r="I108">
        <v>4.1943900000000003</v>
      </c>
      <c r="K108">
        <v>4.0606600000000004</v>
      </c>
      <c r="L108">
        <v>4.0378800000000004</v>
      </c>
      <c r="M108">
        <v>4.1691900000000004</v>
      </c>
      <c r="O108">
        <v>4.1199599999999998</v>
      </c>
      <c r="P108">
        <v>4.0988300000000004</v>
      </c>
      <c r="Q108">
        <v>4.2195400000000003</v>
      </c>
      <c r="S108">
        <v>4.10649</v>
      </c>
      <c r="T108">
        <v>4.0868700000000002</v>
      </c>
      <c r="U108">
        <v>4.1964100000000002</v>
      </c>
      <c r="W108">
        <v>4.1793500000000003</v>
      </c>
      <c r="X108">
        <v>4.1742900000000001</v>
      </c>
      <c r="Y108">
        <v>4.3106600000000004</v>
      </c>
    </row>
    <row r="109" spans="2:25" x14ac:dyDescent="0.2">
      <c r="C109">
        <v>4.33277</v>
      </c>
      <c r="D109">
        <v>4.33033</v>
      </c>
      <c r="E109">
        <v>5.0491700000000002</v>
      </c>
      <c r="G109">
        <v>4.4583399999999997</v>
      </c>
      <c r="H109">
        <v>4.4526399999999997</v>
      </c>
      <c r="I109">
        <v>5.4096200000000003</v>
      </c>
      <c r="K109">
        <v>4.5217099999999997</v>
      </c>
      <c r="L109">
        <v>4.5317699999999999</v>
      </c>
      <c r="M109">
        <v>5.1326599999999996</v>
      </c>
      <c r="O109">
        <v>4.7136500000000003</v>
      </c>
      <c r="P109">
        <v>4.7117399999999998</v>
      </c>
      <c r="Q109">
        <v>5.2840100000000003</v>
      </c>
      <c r="S109">
        <v>4.9000199999999996</v>
      </c>
      <c r="T109">
        <v>4.8871900000000004</v>
      </c>
      <c r="U109">
        <v>6.7879800000000001</v>
      </c>
      <c r="W109">
        <v>4.3557800000000002</v>
      </c>
      <c r="X109">
        <v>4.3766999999999996</v>
      </c>
      <c r="Y109">
        <v>4.6523099999999999</v>
      </c>
    </row>
    <row r="110" spans="2:25" x14ac:dyDescent="0.2">
      <c r="B110" t="s">
        <v>5</v>
      </c>
      <c r="C110">
        <v>0.26962000000000003</v>
      </c>
      <c r="D110">
        <v>0.27645999999999998</v>
      </c>
      <c r="E110">
        <v>0.87477000000000005</v>
      </c>
      <c r="G110">
        <v>0.38235000000000002</v>
      </c>
      <c r="H110">
        <v>0.39796999999999999</v>
      </c>
      <c r="I110">
        <v>1.21523</v>
      </c>
      <c r="K110">
        <v>0.46104999999999902</v>
      </c>
      <c r="L110">
        <v>0.493889999999999</v>
      </c>
      <c r="M110">
        <v>0.96346999999999905</v>
      </c>
      <c r="O110">
        <v>0.59369000000000005</v>
      </c>
      <c r="P110">
        <v>0.61290999999999896</v>
      </c>
      <c r="Q110">
        <v>1.06447</v>
      </c>
      <c r="S110">
        <v>0.79352999999999996</v>
      </c>
      <c r="T110">
        <v>0.80032000000000003</v>
      </c>
      <c r="U110">
        <v>2.5915699999999999</v>
      </c>
      <c r="W110">
        <v>0.17643</v>
      </c>
      <c r="X110">
        <v>0.20241000000000001</v>
      </c>
      <c r="Y110">
        <v>0.34165000000000001</v>
      </c>
    </row>
    <row r="111" spans="2:25" x14ac:dyDescent="0.2">
      <c r="C111">
        <v>4.2303899999999999</v>
      </c>
      <c r="D111">
        <v>4.2029100000000001</v>
      </c>
      <c r="E111">
        <v>4.3239599999999996</v>
      </c>
      <c r="G111">
        <v>4.1879999999999997</v>
      </c>
      <c r="H111">
        <v>4.1777600000000001</v>
      </c>
      <c r="I111">
        <v>4.3028599999999999</v>
      </c>
      <c r="K111">
        <v>4.1341599999999996</v>
      </c>
      <c r="L111">
        <v>4.1107899999999997</v>
      </c>
      <c r="M111">
        <v>4.2395699999999996</v>
      </c>
      <c r="O111">
        <v>4.1941100000000002</v>
      </c>
      <c r="P111">
        <v>4.1778500000000003</v>
      </c>
      <c r="Q111">
        <v>4.3310899999999997</v>
      </c>
      <c r="S111">
        <v>4.1777199999999999</v>
      </c>
      <c r="T111">
        <v>4.1611900000000004</v>
      </c>
      <c r="U111">
        <v>4.3019999999999996</v>
      </c>
      <c r="W111">
        <v>4.1231900000000001</v>
      </c>
      <c r="X111">
        <v>4.1041100000000004</v>
      </c>
      <c r="Y111">
        <v>4.2582399999999998</v>
      </c>
    </row>
    <row r="112" spans="2:25" x14ac:dyDescent="0.2">
      <c r="C112">
        <v>4.5033000000000003</v>
      </c>
      <c r="D112">
        <v>4.4878799999999996</v>
      </c>
      <c r="E112">
        <v>5.1384400000000001</v>
      </c>
      <c r="G112">
        <v>4.6053600000000001</v>
      </c>
      <c r="H112">
        <v>4.6044200000000002</v>
      </c>
      <c r="I112">
        <v>5.6752200000000004</v>
      </c>
      <c r="K112">
        <v>4.6477000000000004</v>
      </c>
      <c r="L112">
        <v>4.6528600000000004</v>
      </c>
      <c r="M112">
        <v>5.4802600000000004</v>
      </c>
      <c r="O112">
        <v>4.8309100000000003</v>
      </c>
      <c r="P112">
        <v>4.8584899999999998</v>
      </c>
      <c r="Q112">
        <v>6.0582599999999998</v>
      </c>
      <c r="S112">
        <v>4.3439199999999998</v>
      </c>
      <c r="T112">
        <v>4.33643</v>
      </c>
      <c r="U112">
        <v>4.6444900000000002</v>
      </c>
      <c r="W112">
        <v>5.0139199999999997</v>
      </c>
      <c r="X112">
        <v>4.9927999999999999</v>
      </c>
      <c r="Y112">
        <v>6.4193100000000003</v>
      </c>
    </row>
    <row r="113" spans="2:25" x14ac:dyDescent="0.2">
      <c r="B113" t="s">
        <v>5</v>
      </c>
      <c r="C113">
        <v>0.27290999999999999</v>
      </c>
      <c r="D113">
        <v>0.28497</v>
      </c>
      <c r="E113">
        <v>0.81448000000000098</v>
      </c>
      <c r="G113">
        <v>0.41736000000000001</v>
      </c>
      <c r="H113">
        <v>0.42665999999999998</v>
      </c>
      <c r="I113">
        <v>1.37236</v>
      </c>
      <c r="K113">
        <v>0.513540000000001</v>
      </c>
      <c r="L113">
        <v>0.54207000000000105</v>
      </c>
      <c r="M113">
        <v>1.2406900000000001</v>
      </c>
      <c r="O113">
        <v>0.63680000000000003</v>
      </c>
      <c r="P113">
        <v>0.68063999999999902</v>
      </c>
      <c r="Q113">
        <v>1.7271700000000001</v>
      </c>
      <c r="S113">
        <v>0.16619999999999999</v>
      </c>
      <c r="T113">
        <v>0.17524000000000001</v>
      </c>
      <c r="U113">
        <v>0.34249000000000102</v>
      </c>
      <c r="W113">
        <v>0.89073000000000002</v>
      </c>
      <c r="X113">
        <v>0.88868999999999998</v>
      </c>
      <c r="Y113">
        <v>2.16107</v>
      </c>
    </row>
    <row r="114" spans="2:25" x14ac:dyDescent="0.2">
      <c r="C114">
        <v>4.1513600000000004</v>
      </c>
      <c r="D114">
        <v>4.12765</v>
      </c>
      <c r="E114">
        <v>4.26823</v>
      </c>
      <c r="G114">
        <v>4.2173800000000004</v>
      </c>
      <c r="H114">
        <v>4.1915399999999998</v>
      </c>
      <c r="I114">
        <v>4.3643000000000001</v>
      </c>
      <c r="K114">
        <v>4.1375700000000002</v>
      </c>
      <c r="L114">
        <v>4.1206300000000002</v>
      </c>
      <c r="M114">
        <v>4.2162499999999996</v>
      </c>
      <c r="O114">
        <v>4.0724</v>
      </c>
      <c r="P114">
        <v>4.0605700000000002</v>
      </c>
      <c r="Q114">
        <v>4.1792100000000003</v>
      </c>
      <c r="S114">
        <v>4.1885000000000003</v>
      </c>
      <c r="T114">
        <v>4.1703799999999998</v>
      </c>
      <c r="U114">
        <v>4.2944199999999997</v>
      </c>
      <c r="W114">
        <v>4.0938800000000004</v>
      </c>
      <c r="X114">
        <v>4.0778400000000001</v>
      </c>
      <c r="Y114">
        <v>4.1957700000000004</v>
      </c>
    </row>
    <row r="115" spans="2:25" x14ac:dyDescent="0.2">
      <c r="C115">
        <v>4.4439099999999998</v>
      </c>
      <c r="D115">
        <v>4.4225300000000001</v>
      </c>
      <c r="E115">
        <v>4.85276</v>
      </c>
      <c r="G115">
        <v>4.2944800000000001</v>
      </c>
      <c r="H115">
        <v>4.2724799999999998</v>
      </c>
      <c r="I115">
        <v>4.4654499999999997</v>
      </c>
      <c r="K115">
        <v>4.2419700000000002</v>
      </c>
      <c r="L115">
        <v>4.2321799999999996</v>
      </c>
      <c r="M115">
        <v>4.66303</v>
      </c>
      <c r="O115">
        <v>4.1591699999999996</v>
      </c>
      <c r="P115">
        <v>4.1567800000000004</v>
      </c>
      <c r="Q115">
        <v>4.3994099999999996</v>
      </c>
      <c r="S115">
        <v>4.9700499999999996</v>
      </c>
      <c r="T115">
        <v>4.9898699999999998</v>
      </c>
      <c r="U115">
        <v>7.0040199999999997</v>
      </c>
      <c r="W115">
        <v>4.94991</v>
      </c>
      <c r="X115">
        <v>4.9374700000000002</v>
      </c>
      <c r="Y115">
        <v>6.1249200000000004</v>
      </c>
    </row>
    <row r="116" spans="2:25" x14ac:dyDescent="0.2">
      <c r="B116" t="s">
        <v>5</v>
      </c>
      <c r="C116">
        <v>0.29254999999999898</v>
      </c>
      <c r="D116">
        <v>0.29487999999999998</v>
      </c>
      <c r="E116">
        <v>0.58452999999999999</v>
      </c>
      <c r="G116">
        <v>7.7099999999999697E-2</v>
      </c>
      <c r="H116">
        <v>8.0939999999999998E-2</v>
      </c>
      <c r="I116">
        <v>0.10115</v>
      </c>
      <c r="K116">
        <v>0.10440000000000001</v>
      </c>
      <c r="L116">
        <v>0.111549999999999</v>
      </c>
      <c r="M116">
        <v>0.44678000000000001</v>
      </c>
      <c r="O116">
        <v>8.6769999999999597E-2</v>
      </c>
      <c r="P116">
        <v>9.6210000000000101E-2</v>
      </c>
      <c r="Q116">
        <v>0.22019999999999901</v>
      </c>
      <c r="S116">
        <v>0.78154999999999897</v>
      </c>
      <c r="T116">
        <v>0.81949000000000005</v>
      </c>
      <c r="U116">
        <v>2.7096</v>
      </c>
      <c r="W116">
        <v>0.85602999999999996</v>
      </c>
      <c r="X116">
        <v>0.85963000000000001</v>
      </c>
      <c r="Y116">
        <v>1.9291499999999999</v>
      </c>
    </row>
    <row r="117" spans="2:25" x14ac:dyDescent="0.2">
      <c r="C117">
        <v>4.1666800000000004</v>
      </c>
      <c r="D117">
        <v>4.14527</v>
      </c>
      <c r="E117">
        <v>4.2772899999999998</v>
      </c>
      <c r="G117">
        <v>4.1477300000000001</v>
      </c>
      <c r="H117">
        <v>4.1301800000000002</v>
      </c>
      <c r="I117">
        <v>4.2901300000000004</v>
      </c>
      <c r="K117">
        <v>4.0999699999999999</v>
      </c>
      <c r="L117">
        <v>4.0880700000000001</v>
      </c>
      <c r="M117">
        <v>4.2027799999999997</v>
      </c>
      <c r="O117">
        <v>4.2050400000000003</v>
      </c>
      <c r="P117">
        <v>4.1823199999999998</v>
      </c>
      <c r="Q117">
        <v>4.33962</v>
      </c>
      <c r="S117">
        <v>4.2094199999999997</v>
      </c>
      <c r="T117">
        <v>4.1942399999999997</v>
      </c>
      <c r="U117">
        <v>4.3153600000000001</v>
      </c>
      <c r="W117">
        <v>4.1524200000000002</v>
      </c>
      <c r="X117">
        <v>4.1343699999999997</v>
      </c>
      <c r="Y117">
        <v>4.2675599999999996</v>
      </c>
    </row>
    <row r="118" spans="2:25" x14ac:dyDescent="0.2">
      <c r="C118">
        <v>4.4568399999999997</v>
      </c>
      <c r="D118">
        <v>4.4376600000000002</v>
      </c>
      <c r="E118">
        <v>4.7679999999999998</v>
      </c>
      <c r="G118">
        <v>4.4501400000000002</v>
      </c>
      <c r="H118">
        <v>4.4745100000000004</v>
      </c>
      <c r="I118">
        <v>4.7660499999999999</v>
      </c>
      <c r="K118">
        <v>4.5303500000000003</v>
      </c>
      <c r="L118">
        <v>4.5247999999999999</v>
      </c>
      <c r="M118">
        <v>5.1117100000000004</v>
      </c>
      <c r="O118">
        <v>4.8912300000000002</v>
      </c>
      <c r="P118">
        <v>4.8628799999999996</v>
      </c>
      <c r="Q118">
        <v>6.0675100000000004</v>
      </c>
      <c r="S118">
        <v>4.84382</v>
      </c>
      <c r="T118">
        <v>4.8393300000000004</v>
      </c>
      <c r="U118">
        <v>6.4749600000000003</v>
      </c>
      <c r="W118">
        <v>4.3221699999999998</v>
      </c>
      <c r="X118">
        <v>4.2922799999999999</v>
      </c>
      <c r="Y118">
        <v>4.4669699999999999</v>
      </c>
    </row>
    <row r="119" spans="2:25" x14ac:dyDescent="0.2">
      <c r="B119" t="s">
        <v>5</v>
      </c>
      <c r="C119">
        <v>0.29015999999999897</v>
      </c>
      <c r="D119">
        <v>0.29238999999999998</v>
      </c>
      <c r="E119">
        <v>0.49070999999999998</v>
      </c>
      <c r="G119">
        <v>0.30241000000000001</v>
      </c>
      <c r="H119">
        <v>0.34433000000000002</v>
      </c>
      <c r="I119">
        <v>0.47592000000000001</v>
      </c>
      <c r="K119">
        <v>0.43037999999999998</v>
      </c>
      <c r="L119">
        <v>0.43673000000000001</v>
      </c>
      <c r="M119">
        <v>0.90893000000000101</v>
      </c>
      <c r="O119">
        <v>0.68618999999999997</v>
      </c>
      <c r="P119">
        <v>0.68056000000000005</v>
      </c>
      <c r="Q119">
        <v>1.7278899999999999</v>
      </c>
      <c r="S119">
        <v>0.63439999999999996</v>
      </c>
      <c r="T119">
        <v>0.64509000000000105</v>
      </c>
      <c r="U119">
        <v>2.1596000000000002</v>
      </c>
      <c r="W119">
        <v>0.16975000000000001</v>
      </c>
      <c r="X119">
        <v>0.15790999999999999</v>
      </c>
      <c r="Y119">
        <v>0.19941</v>
      </c>
    </row>
    <row r="120" spans="2:25" x14ac:dyDescent="0.2">
      <c r="C120">
        <v>4.1045800000000003</v>
      </c>
      <c r="D120">
        <v>4.0942499999999997</v>
      </c>
      <c r="E120">
        <v>4.2349100000000002</v>
      </c>
      <c r="G120">
        <v>4.1373300000000004</v>
      </c>
      <c r="H120">
        <v>4.1314700000000002</v>
      </c>
      <c r="I120">
        <v>4.2678099999999999</v>
      </c>
      <c r="K120">
        <v>4.1046899999999997</v>
      </c>
      <c r="L120">
        <v>4.0998999999999999</v>
      </c>
      <c r="M120">
        <v>4.1957199999999997</v>
      </c>
      <c r="O120">
        <v>4.1338999999999997</v>
      </c>
      <c r="P120">
        <v>4.1181999999999999</v>
      </c>
      <c r="Q120">
        <v>4.2942799999999997</v>
      </c>
      <c r="S120">
        <v>4.2265800000000002</v>
      </c>
      <c r="T120">
        <v>4.2080299999999999</v>
      </c>
      <c r="U120">
        <v>4.3688399999999996</v>
      </c>
      <c r="W120">
        <v>4.1467000000000001</v>
      </c>
      <c r="X120">
        <v>4.1279899999999996</v>
      </c>
      <c r="Y120">
        <v>4.2942200000000001</v>
      </c>
    </row>
    <row r="121" spans="2:25" x14ac:dyDescent="0.2">
      <c r="C121">
        <v>4.3686999999999996</v>
      </c>
      <c r="D121">
        <v>4.3553199999999999</v>
      </c>
      <c r="E121">
        <v>4.8986400000000003</v>
      </c>
      <c r="G121">
        <v>4.5285599999999997</v>
      </c>
      <c r="H121">
        <v>4.5289299999999999</v>
      </c>
      <c r="I121">
        <v>5.1980500000000003</v>
      </c>
      <c r="K121">
        <v>4.1710399999999996</v>
      </c>
      <c r="L121">
        <v>4.1783999999999999</v>
      </c>
      <c r="M121">
        <v>4.41892</v>
      </c>
      <c r="O121">
        <v>4.8144299999999998</v>
      </c>
      <c r="P121">
        <v>4.8361599999999996</v>
      </c>
      <c r="Q121">
        <v>6.4899500000000003</v>
      </c>
      <c r="S121">
        <v>4.3674400000000002</v>
      </c>
      <c r="T121">
        <v>4.3519699999999997</v>
      </c>
      <c r="U121">
        <v>4.6842100000000002</v>
      </c>
      <c r="W121">
        <v>5.0508300000000004</v>
      </c>
      <c r="X121">
        <v>5.0841900000000004</v>
      </c>
      <c r="Y121">
        <v>6.7916800000000004</v>
      </c>
    </row>
    <row r="122" spans="2:25" x14ac:dyDescent="0.2">
      <c r="B122" t="s">
        <v>5</v>
      </c>
      <c r="C122">
        <v>0.26412000000000002</v>
      </c>
      <c r="D122">
        <v>0.26107000000000002</v>
      </c>
      <c r="E122">
        <v>0.66373000000000004</v>
      </c>
      <c r="G122">
        <v>0.39122999999999902</v>
      </c>
      <c r="H122">
        <v>0.39745999999999998</v>
      </c>
      <c r="I122">
        <v>0.93023999999999996</v>
      </c>
      <c r="K122">
        <v>6.6349999999999895E-2</v>
      </c>
      <c r="L122">
        <v>7.85E-2</v>
      </c>
      <c r="M122">
        <v>0.22320000000000001</v>
      </c>
      <c r="O122">
        <v>0.68052999999999997</v>
      </c>
      <c r="P122">
        <v>0.71796000000000004</v>
      </c>
      <c r="Q122">
        <v>2.1956699999999998</v>
      </c>
      <c r="S122">
        <v>0.14086000000000001</v>
      </c>
      <c r="T122">
        <v>0.14394000000000001</v>
      </c>
      <c r="U122">
        <v>0.31537000000000098</v>
      </c>
      <c r="W122">
        <v>0.90412999999999999</v>
      </c>
      <c r="X122">
        <v>0.95620000000000105</v>
      </c>
      <c r="Y122">
        <v>2.4974599999999998</v>
      </c>
    </row>
    <row r="123" spans="2:25" x14ac:dyDescent="0.2">
      <c r="C123">
        <v>4.1721599999999999</v>
      </c>
      <c r="D123">
        <v>4.1558599999999997</v>
      </c>
      <c r="E123">
        <v>4.2634699999999999</v>
      </c>
      <c r="G123">
        <v>4.1804899999999998</v>
      </c>
      <c r="H123">
        <v>4.1480100000000002</v>
      </c>
      <c r="I123">
        <v>4.3103199999999999</v>
      </c>
      <c r="K123">
        <v>4.1751300000000002</v>
      </c>
      <c r="L123">
        <v>4.1463700000000001</v>
      </c>
      <c r="M123">
        <v>4.2701200000000004</v>
      </c>
      <c r="O123">
        <v>4.1136999999999997</v>
      </c>
      <c r="P123">
        <v>4.1003400000000001</v>
      </c>
      <c r="Q123">
        <v>4.2431700000000001</v>
      </c>
      <c r="S123">
        <v>4.1373300000000004</v>
      </c>
      <c r="T123">
        <v>4.1185999999999998</v>
      </c>
      <c r="U123">
        <v>4.2640799999999999</v>
      </c>
      <c r="W123">
        <v>4.1210199999999997</v>
      </c>
      <c r="X123">
        <v>4.1072100000000002</v>
      </c>
      <c r="Y123">
        <v>4.2002199999999998</v>
      </c>
    </row>
    <row r="124" spans="2:25" x14ac:dyDescent="0.2">
      <c r="C124">
        <v>4.4567500000000004</v>
      </c>
      <c r="D124">
        <v>4.4365100000000002</v>
      </c>
      <c r="E124">
        <v>4.9645400000000004</v>
      </c>
      <c r="G124">
        <v>4.4765699999999997</v>
      </c>
      <c r="H124">
        <v>4.4509100000000004</v>
      </c>
      <c r="I124">
        <v>4.9843799999999998</v>
      </c>
      <c r="K124">
        <v>4.7142400000000002</v>
      </c>
      <c r="L124">
        <v>4.6668200000000004</v>
      </c>
      <c r="M124">
        <v>5.19719</v>
      </c>
      <c r="O124">
        <v>4.2379300000000004</v>
      </c>
      <c r="P124">
        <v>4.2218099999999996</v>
      </c>
      <c r="Q124">
        <v>4.5666099999999998</v>
      </c>
      <c r="S124">
        <v>4.9465700000000004</v>
      </c>
      <c r="T124">
        <v>4.9625300000000001</v>
      </c>
      <c r="U124">
        <v>6.0214699999999999</v>
      </c>
      <c r="W124">
        <v>4.3312600000000003</v>
      </c>
      <c r="X124">
        <v>4.3155599999999996</v>
      </c>
      <c r="Y124">
        <v>4.6548600000000002</v>
      </c>
    </row>
    <row r="125" spans="2:25" x14ac:dyDescent="0.2">
      <c r="B125" t="s">
        <v>5</v>
      </c>
      <c r="C125">
        <v>0.28459000000000001</v>
      </c>
      <c r="D125">
        <v>0.28065000000000101</v>
      </c>
      <c r="E125">
        <v>0.70106999999999997</v>
      </c>
      <c r="G125">
        <v>0.29608000000000001</v>
      </c>
      <c r="H125">
        <v>0.3029</v>
      </c>
      <c r="I125">
        <v>0.67405999999999999</v>
      </c>
      <c r="K125">
        <v>0.53910999999999998</v>
      </c>
      <c r="L125">
        <v>0.52044999999999897</v>
      </c>
      <c r="M125">
        <v>0.92706999999999995</v>
      </c>
      <c r="O125">
        <v>0.12423000000000101</v>
      </c>
      <c r="P125">
        <v>0.12146999999999999</v>
      </c>
      <c r="Q125">
        <v>0.32344000000000001</v>
      </c>
      <c r="S125">
        <v>0.80923999999999996</v>
      </c>
      <c r="T125">
        <v>0.84392999999999996</v>
      </c>
      <c r="U125">
        <v>1.75739</v>
      </c>
      <c r="W125">
        <v>0.21024000000000101</v>
      </c>
      <c r="X125">
        <v>0.20834999999999901</v>
      </c>
      <c r="Y125">
        <v>0.45463999999999999</v>
      </c>
    </row>
    <row r="126" spans="2:25" x14ac:dyDescent="0.2">
      <c r="C126">
        <v>4.1415699999999998</v>
      </c>
      <c r="D126">
        <v>4.1284099999999997</v>
      </c>
      <c r="E126">
        <v>4.2657400000000001</v>
      </c>
      <c r="G126">
        <v>4.0758799999999997</v>
      </c>
      <c r="H126">
        <v>4.0646500000000003</v>
      </c>
      <c r="I126">
        <v>4.2177899999999999</v>
      </c>
      <c r="K126">
        <v>4.1532200000000001</v>
      </c>
      <c r="L126">
        <v>4.1330999999999998</v>
      </c>
      <c r="M126">
        <v>4.2557799999999997</v>
      </c>
      <c r="O126">
        <v>4.1242999999999999</v>
      </c>
      <c r="P126">
        <v>4.1176000000000004</v>
      </c>
      <c r="Q126">
        <v>4.2515700000000001</v>
      </c>
      <c r="S126">
        <v>4.1834800000000003</v>
      </c>
      <c r="T126">
        <v>4.1640300000000003</v>
      </c>
      <c r="U126">
        <v>4.3077300000000003</v>
      </c>
      <c r="W126">
        <v>4.1425299999999998</v>
      </c>
      <c r="X126">
        <v>4.1339899999999998</v>
      </c>
      <c r="Y126">
        <v>4.2965200000000001</v>
      </c>
    </row>
    <row r="127" spans="2:25" x14ac:dyDescent="0.2">
      <c r="C127">
        <v>4.18872</v>
      </c>
      <c r="D127">
        <v>4.1734200000000001</v>
      </c>
      <c r="E127">
        <v>4.46793</v>
      </c>
      <c r="G127">
        <v>4.4560000000000004</v>
      </c>
      <c r="H127">
        <v>4.4485099999999997</v>
      </c>
      <c r="I127">
        <v>5.0639399999999997</v>
      </c>
      <c r="K127">
        <v>4.6664000000000003</v>
      </c>
      <c r="L127">
        <v>4.6775099999999998</v>
      </c>
      <c r="M127">
        <v>5.2780899999999997</v>
      </c>
      <c r="O127">
        <v>4.7438200000000004</v>
      </c>
      <c r="P127">
        <v>4.7678000000000003</v>
      </c>
      <c r="Q127">
        <v>6.2864000000000004</v>
      </c>
      <c r="S127">
        <v>4.96427</v>
      </c>
      <c r="T127">
        <v>4.9890100000000004</v>
      </c>
      <c r="U127">
        <v>6.7496299999999998</v>
      </c>
      <c r="W127">
        <v>4.32742</v>
      </c>
      <c r="X127">
        <v>4.3344500000000004</v>
      </c>
      <c r="Y127">
        <v>4.6644100000000002</v>
      </c>
    </row>
    <row r="128" spans="2:25" x14ac:dyDescent="0.2">
      <c r="B128" t="s">
        <v>5</v>
      </c>
      <c r="C128">
        <v>4.7150000000000199E-2</v>
      </c>
      <c r="D128">
        <v>4.5010000000000397E-2</v>
      </c>
      <c r="E128">
        <v>0.20219000000000001</v>
      </c>
      <c r="G128">
        <v>0.38012000000000101</v>
      </c>
      <c r="H128">
        <v>0.38385999999999898</v>
      </c>
      <c r="I128">
        <v>0.84614999999999996</v>
      </c>
      <c r="K128">
        <v>0.51317999999999997</v>
      </c>
      <c r="L128">
        <v>0.54440999999999995</v>
      </c>
      <c r="M128">
        <v>1.0223100000000001</v>
      </c>
      <c r="O128">
        <v>0.61952000000000096</v>
      </c>
      <c r="P128">
        <v>0.6502</v>
      </c>
      <c r="Q128">
        <v>2.0348299999999999</v>
      </c>
      <c r="S128">
        <v>0.78078999999999998</v>
      </c>
      <c r="T128">
        <v>0.82498000000000005</v>
      </c>
      <c r="U128">
        <v>2.4419</v>
      </c>
      <c r="W128">
        <v>0.18489</v>
      </c>
      <c r="X128">
        <v>0.200460000000001</v>
      </c>
      <c r="Y128">
        <v>0.36788999999999999</v>
      </c>
    </row>
    <row r="129" spans="1:25" x14ac:dyDescent="0.2">
      <c r="C129">
        <v>4.19686</v>
      </c>
      <c r="D129">
        <v>4.1795999999999998</v>
      </c>
      <c r="E129">
        <v>4.2972900000000003</v>
      </c>
      <c r="G129">
        <v>4.1119500000000002</v>
      </c>
      <c r="H129">
        <v>4.0960000000000001</v>
      </c>
      <c r="I129">
        <v>4.2309099999999997</v>
      </c>
      <c r="K129">
        <v>4.1026499999999997</v>
      </c>
      <c r="L129">
        <v>4.0855300000000003</v>
      </c>
      <c r="M129">
        <v>4.22851</v>
      </c>
      <c r="O129">
        <v>4.1671199999999997</v>
      </c>
      <c r="P129">
        <v>4.1557300000000001</v>
      </c>
      <c r="Q129">
        <v>4.25387</v>
      </c>
      <c r="S129">
        <v>4.1806000000000001</v>
      </c>
      <c r="T129">
        <v>4.15184</v>
      </c>
      <c r="U129">
        <v>4.2559699999999996</v>
      </c>
      <c r="W129">
        <v>4.1463799999999997</v>
      </c>
      <c r="X129">
        <v>4.1396600000000001</v>
      </c>
      <c r="Y129">
        <v>4.2706999999999997</v>
      </c>
    </row>
    <row r="130" spans="1:25" x14ac:dyDescent="0.2">
      <c r="C130">
        <v>4.4679099999999998</v>
      </c>
      <c r="D130">
        <v>4.4670800000000002</v>
      </c>
      <c r="E130">
        <v>5.1875900000000001</v>
      </c>
      <c r="G130">
        <v>4.4703299999999997</v>
      </c>
      <c r="H130">
        <v>4.4684600000000003</v>
      </c>
      <c r="I130">
        <v>5.10717</v>
      </c>
      <c r="K130">
        <v>4.5829399999999998</v>
      </c>
      <c r="L130">
        <v>4.5827299999999997</v>
      </c>
      <c r="M130">
        <v>5.6253399999999996</v>
      </c>
      <c r="O130">
        <v>4.8236600000000003</v>
      </c>
      <c r="P130">
        <v>4.8357700000000001</v>
      </c>
      <c r="Q130">
        <v>6.1461800000000002</v>
      </c>
      <c r="S130">
        <v>4.8742799999999997</v>
      </c>
      <c r="T130">
        <v>4.89093</v>
      </c>
      <c r="U130">
        <v>6.41174</v>
      </c>
      <c r="W130">
        <v>4.28986</v>
      </c>
      <c r="X130">
        <v>4.2846599999999997</v>
      </c>
      <c r="Y130">
        <v>4.5082700000000004</v>
      </c>
    </row>
    <row r="131" spans="1:25" x14ac:dyDescent="0.2">
      <c r="B131" t="s">
        <v>5</v>
      </c>
      <c r="C131">
        <v>0.27105000000000001</v>
      </c>
      <c r="D131">
        <v>0.28748000000000001</v>
      </c>
      <c r="E131">
        <v>0.89029999999999998</v>
      </c>
      <c r="G131">
        <v>0.35837999999999898</v>
      </c>
      <c r="H131">
        <v>0.37246000000000001</v>
      </c>
      <c r="I131">
        <v>0.87626000000000004</v>
      </c>
      <c r="K131">
        <v>0.48028999999999999</v>
      </c>
      <c r="L131">
        <v>0.49719999999999898</v>
      </c>
      <c r="M131">
        <v>1.39683</v>
      </c>
      <c r="O131">
        <v>0.65654000000000101</v>
      </c>
      <c r="P131">
        <v>0.68003999999999998</v>
      </c>
      <c r="Q131">
        <v>1.8923099999999999</v>
      </c>
      <c r="S131">
        <v>0.69367999999999996</v>
      </c>
      <c r="T131">
        <v>0.73909000000000002</v>
      </c>
      <c r="U131">
        <v>2.15577</v>
      </c>
      <c r="W131">
        <v>0.14348</v>
      </c>
      <c r="X131">
        <v>0.14499999999999999</v>
      </c>
      <c r="Y131">
        <v>0.23757</v>
      </c>
    </row>
    <row r="132" spans="1:25" x14ac:dyDescent="0.2">
      <c r="C132">
        <v>4.2241799999999996</v>
      </c>
      <c r="D132">
        <v>4.2077499999999999</v>
      </c>
      <c r="E132">
        <v>4.3928399999999996</v>
      </c>
      <c r="G132">
        <v>4.2034799999999999</v>
      </c>
      <c r="H132">
        <v>4.1744599999999998</v>
      </c>
      <c r="I132">
        <v>4.2697200000000004</v>
      </c>
      <c r="K132">
        <v>4.1370300000000002</v>
      </c>
      <c r="L132">
        <v>4.1140800000000004</v>
      </c>
      <c r="M132">
        <v>4.2559500000000003</v>
      </c>
      <c r="O132">
        <v>4.10229</v>
      </c>
      <c r="P132">
        <v>4.0878300000000003</v>
      </c>
      <c r="Q132">
        <v>4.2257400000000001</v>
      </c>
      <c r="S132">
        <v>4.1687500000000002</v>
      </c>
      <c r="T132">
        <v>4.13924</v>
      </c>
      <c r="U132">
        <v>4.2728400000000004</v>
      </c>
      <c r="W132">
        <v>4.1476600000000001</v>
      </c>
      <c r="X132">
        <v>4.12887</v>
      </c>
      <c r="Y132">
        <v>4.2940399999999999</v>
      </c>
    </row>
    <row r="133" spans="1:25" x14ac:dyDescent="0.2">
      <c r="C133">
        <v>4.5088400000000002</v>
      </c>
      <c r="D133">
        <v>4.4994899999999998</v>
      </c>
      <c r="E133">
        <v>5.2004900000000003</v>
      </c>
      <c r="G133">
        <v>4.6018699999999999</v>
      </c>
      <c r="H133">
        <v>4.5781799999999997</v>
      </c>
      <c r="I133">
        <v>5.7768699999999997</v>
      </c>
      <c r="K133">
        <v>4.2689899999999996</v>
      </c>
      <c r="L133">
        <v>4.2392000000000003</v>
      </c>
      <c r="M133">
        <v>4.5539800000000001</v>
      </c>
      <c r="O133">
        <v>4.63164</v>
      </c>
      <c r="P133">
        <v>4.6375500000000001</v>
      </c>
      <c r="Q133">
        <v>5.1403100000000004</v>
      </c>
      <c r="S133">
        <v>4.9497400000000003</v>
      </c>
      <c r="T133">
        <v>4.9480399999999998</v>
      </c>
      <c r="U133">
        <v>6.6333900000000003</v>
      </c>
      <c r="W133">
        <v>4.3292400000000004</v>
      </c>
      <c r="X133">
        <v>4.3571200000000001</v>
      </c>
      <c r="Y133">
        <v>4.6934899999999997</v>
      </c>
    </row>
    <row r="134" spans="1:25" x14ac:dyDescent="0.2">
      <c r="B134" t="s">
        <v>5</v>
      </c>
      <c r="C134">
        <v>0.28466000000000102</v>
      </c>
      <c r="D134">
        <v>0.29174</v>
      </c>
      <c r="E134">
        <v>0.80765000000000098</v>
      </c>
      <c r="G134">
        <v>0.39839000000000002</v>
      </c>
      <c r="H134">
        <v>0.40372000000000002</v>
      </c>
      <c r="I134">
        <v>1.50715</v>
      </c>
      <c r="K134">
        <v>0.13195999999999899</v>
      </c>
      <c r="L134">
        <v>0.12512000000000001</v>
      </c>
      <c r="M134">
        <v>0.29803000000000002</v>
      </c>
      <c r="O134">
        <v>0.52934999999999999</v>
      </c>
      <c r="P134">
        <v>0.54971999999999999</v>
      </c>
      <c r="Q134">
        <v>0.91456999999999999</v>
      </c>
      <c r="S134">
        <v>0.78098999999999996</v>
      </c>
      <c r="T134">
        <v>0.80879999999999996</v>
      </c>
      <c r="U134">
        <v>2.3605499999999999</v>
      </c>
      <c r="W134">
        <v>0.18157999999999999</v>
      </c>
      <c r="X134">
        <v>0.22825000000000001</v>
      </c>
      <c r="Y134">
        <v>0.39945000000000003</v>
      </c>
    </row>
    <row r="135" spans="1:25" x14ac:dyDescent="0.2">
      <c r="C135">
        <v>4.2372500000000004</v>
      </c>
      <c r="D135">
        <v>4.21136</v>
      </c>
      <c r="E135">
        <v>4.3492199999999999</v>
      </c>
      <c r="G135">
        <v>4.0378800000000004</v>
      </c>
      <c r="H135">
        <v>4.0273399999999997</v>
      </c>
      <c r="I135">
        <v>4.1382399999999997</v>
      </c>
      <c r="K135">
        <v>4.2126400000000004</v>
      </c>
      <c r="L135">
        <v>4.1886999999999999</v>
      </c>
      <c r="M135">
        <v>4.3483700000000001</v>
      </c>
      <c r="O135">
        <v>4.1355599999999999</v>
      </c>
      <c r="P135">
        <v>4.1188799999999999</v>
      </c>
      <c r="Q135">
        <v>4.2341100000000003</v>
      </c>
      <c r="S135">
        <v>4.1983600000000001</v>
      </c>
      <c r="T135">
        <v>4.1682499999999996</v>
      </c>
      <c r="U135">
        <v>4.3061299999999996</v>
      </c>
      <c r="W135">
        <v>4.1687799999999999</v>
      </c>
      <c r="X135">
        <v>4.1533600000000002</v>
      </c>
      <c r="Y135">
        <v>4.29094</v>
      </c>
    </row>
    <row r="136" spans="1:25" x14ac:dyDescent="0.2">
      <c r="C136">
        <v>4.5366499999999998</v>
      </c>
      <c r="D136">
        <v>4.52468</v>
      </c>
      <c r="E136">
        <v>5.8085300000000002</v>
      </c>
      <c r="G136">
        <v>4.3959200000000003</v>
      </c>
      <c r="H136">
        <v>4.40456</v>
      </c>
      <c r="I136">
        <v>4.7371600000000003</v>
      </c>
      <c r="K136">
        <v>4.2927999999999997</v>
      </c>
      <c r="L136">
        <v>4.2815799999999999</v>
      </c>
      <c r="M136">
        <v>4.43309</v>
      </c>
      <c r="O136">
        <v>4.7645099999999996</v>
      </c>
      <c r="P136">
        <v>4.7674300000000001</v>
      </c>
      <c r="Q136">
        <v>6.04033</v>
      </c>
      <c r="S136">
        <v>4.9684999999999997</v>
      </c>
      <c r="T136">
        <v>4.9775200000000002</v>
      </c>
      <c r="U136">
        <v>6.92624</v>
      </c>
      <c r="W136">
        <v>5.1028000000000002</v>
      </c>
      <c r="X136">
        <v>5.1085099999999999</v>
      </c>
      <c r="Y136">
        <v>6.8372900000000003</v>
      </c>
    </row>
    <row r="137" spans="1:25" x14ac:dyDescent="0.2">
      <c r="B137" t="s">
        <v>5</v>
      </c>
      <c r="C137">
        <v>0.299399999999999</v>
      </c>
      <c r="D137">
        <v>0.31331999999999999</v>
      </c>
      <c r="E137">
        <v>1.4593100000000001</v>
      </c>
      <c r="G137">
        <v>0.35804000000000002</v>
      </c>
      <c r="H137">
        <v>0.37722</v>
      </c>
      <c r="I137">
        <v>0.59892000000000101</v>
      </c>
      <c r="K137">
        <v>8.0159999999999301E-2</v>
      </c>
      <c r="L137">
        <v>9.2880000000000101E-2</v>
      </c>
      <c r="M137">
        <v>8.4719999999999906E-2</v>
      </c>
      <c r="O137">
        <v>0.62895000000000001</v>
      </c>
      <c r="P137">
        <v>0.64854999999999996</v>
      </c>
      <c r="Q137">
        <v>1.8062199999999999</v>
      </c>
      <c r="S137">
        <v>0.77014000000000005</v>
      </c>
      <c r="T137">
        <v>0.80927000000000004</v>
      </c>
      <c r="U137">
        <v>2.6201099999999999</v>
      </c>
      <c r="W137">
        <v>0.93401999999999996</v>
      </c>
      <c r="X137">
        <v>0.95515000000000005</v>
      </c>
      <c r="Y137">
        <v>2.5463499999999999</v>
      </c>
    </row>
    <row r="138" spans="1:25" x14ac:dyDescent="0.2">
      <c r="B138" t="s">
        <v>6</v>
      </c>
      <c r="C138" t="s">
        <v>7</v>
      </c>
      <c r="D138" t="s">
        <v>7</v>
      </c>
      <c r="E138" t="s">
        <v>7</v>
      </c>
      <c r="F138" t="s">
        <v>6</v>
      </c>
      <c r="G138" t="s">
        <v>7</v>
      </c>
      <c r="H138" t="s">
        <v>7</v>
      </c>
      <c r="I138" t="s">
        <v>7</v>
      </c>
      <c r="J138" t="s">
        <v>6</v>
      </c>
      <c r="K138" t="s">
        <v>7</v>
      </c>
      <c r="L138" t="s">
        <v>7</v>
      </c>
      <c r="M138" t="s">
        <v>7</v>
      </c>
      <c r="N138" t="s">
        <v>6</v>
      </c>
      <c r="O138" t="s">
        <v>7</v>
      </c>
      <c r="P138" t="s">
        <v>7</v>
      </c>
      <c r="Q138" t="s">
        <v>7</v>
      </c>
      <c r="R138" t="s">
        <v>6</v>
      </c>
      <c r="S138" t="s">
        <v>7</v>
      </c>
      <c r="T138" t="s">
        <v>7</v>
      </c>
      <c r="U138" t="s">
        <v>7</v>
      </c>
      <c r="V138" t="s">
        <v>6</v>
      </c>
      <c r="W138" t="s">
        <v>7</v>
      </c>
      <c r="X138" t="s">
        <v>7</v>
      </c>
      <c r="Y138" t="s">
        <v>7</v>
      </c>
    </row>
    <row r="139" spans="1:25" x14ac:dyDescent="0.2">
      <c r="A139" t="s">
        <v>31</v>
      </c>
      <c r="B139">
        <v>25.5</v>
      </c>
      <c r="C139">
        <f>AVERAGE(C86,C83,C80,C89,C92,C95,C98,C101,C104,C107,C110,C113,C116,C119,C122,C125,C128,C131,C134,C137)</f>
        <v>0.23696755000000005</v>
      </c>
      <c r="D139">
        <f t="shared" ref="D139:E139" si="8">AVERAGE(D86,D83,D80,D89,D92,D95,D98,D101,D104,D107,D110,D113,D116,D119,D122,D125,D128,D131,D134,D137)</f>
        <v>0.24874925000000014</v>
      </c>
      <c r="E139">
        <f t="shared" si="8"/>
        <v>0.66991730000000005</v>
      </c>
      <c r="F139">
        <v>25.5</v>
      </c>
      <c r="G139">
        <f>AVERAGE(G86,G83,G80,G89,G92,G95,G98,G101,G104,G107,G110,G113,G116,G119,G122,G125,G128,G131,G134,G137)</f>
        <v>0.28420599999999985</v>
      </c>
      <c r="H139">
        <f t="shared" ref="H139:I139" si="9">AVERAGE(H86,H83,H80,H89,H92,H95,H98,H101,H104,H107,H110,H113,H116,H119,H122,H125,H128,H131,H134,H137)</f>
        <v>0.29849595000000001</v>
      </c>
      <c r="I139">
        <f t="shared" si="9"/>
        <v>0.7167964</v>
      </c>
      <c r="J139">
        <v>25.5</v>
      </c>
      <c r="K139">
        <f>AVERAGE(K86,K83,K80,K89,K92,K95,K98,K101,K104,K107,K110,K113,K116,K119,K122,K125,K128,K131,K134,K137)</f>
        <v>0.37862629999999997</v>
      </c>
      <c r="L139">
        <f t="shared" ref="L139:M139" si="10">AVERAGE(L86,L83,L80,L89,L92,L95,L98,L101,L104,L107,L110,L113,L116,L119,L122,L125,L128,L131,L134,L137)</f>
        <v>0.39715859999999986</v>
      </c>
      <c r="M139">
        <f t="shared" si="10"/>
        <v>0.85583695000000026</v>
      </c>
      <c r="N139">
        <v>25.5</v>
      </c>
      <c r="O139">
        <f>AVERAGE(O86,O83,O80,O89,O92,O95,O98,O101,O104,O107,O110,O113,O116,O119,O122,O125,O128,O131,O134,O137)</f>
        <v>0.50497665000000025</v>
      </c>
      <c r="P139">
        <f t="shared" ref="P139:Q139" si="11">AVERAGE(P86,P83,P80,P89,P92,P95,P98,P101,P104,P107,P110,P113,P116,P119,P122,P125,P128,P131,P134,P137)</f>
        <v>0.53383029999999998</v>
      </c>
      <c r="Q139">
        <f t="shared" si="11"/>
        <v>1.3208386499999998</v>
      </c>
      <c r="R139">
        <v>25.5</v>
      </c>
      <c r="S139">
        <f>AVERAGE(S86,S83,S80,S89,S92,S95,S98,S101,S104,S107,S110,S113,S116,S119,S122,S125,S128,S131,S134,S137)</f>
        <v>0.57226650000000001</v>
      </c>
      <c r="T139">
        <f t="shared" ref="T139:U139" si="12">AVERAGE(T86,T83,T80,T89,T92,T95,T98,T101,T104,T107,T110,T113,T116,T119,T122,T125,T128,T131,T134,T137)</f>
        <v>0.59286100000000008</v>
      </c>
      <c r="U139">
        <f t="shared" si="12"/>
        <v>1.6183575000000001</v>
      </c>
      <c r="V139">
        <v>25.5</v>
      </c>
      <c r="W139">
        <f>AVERAGE(W86,W83,W80,W89,W92,W95,W98,W101,W104,W107,W110,W113,W116,W119,W122,W125,W128,W131,W134,W137)</f>
        <v>0.61379450000000013</v>
      </c>
      <c r="X139">
        <f t="shared" ref="X139:Y139" si="13">AVERAGE(X86,X83,X80,X89,X92,X95,X98,X101,X104,X107,X110,X113,X116,X119,X122,X125,X128,X131,X134,X137)</f>
        <v>0.63315350000000015</v>
      </c>
      <c r="Y139">
        <f t="shared" si="13"/>
        <v>1.4278765000000002</v>
      </c>
    </row>
    <row r="140" spans="1:25" x14ac:dyDescent="0.2">
      <c r="A140" t="s">
        <v>33</v>
      </c>
      <c r="C140">
        <f>STDEV(C86,C83,C80,C89,C92,C95,C98,C101,C104,C107,C110,C113,C116,C119,C122,C125,C128,C131,C134,C137)/SQRT(COUNT(C86,C83,C80,C89,C92,C95,C98,C101,C104,C107,C110,C113,C116,C119,C122,C125,C128,C131,C134,C137))</f>
        <v>2.210016077239382E-2</v>
      </c>
      <c r="D140">
        <f t="shared" ref="D140:E140" si="14">STDEV(D86,D83,D80,D89,D92,D95,D98,D101,D104,D107,D110,D113,D116,D119,D122,D125,D128,D131,D134,D137)/SQRT(COUNT(D86,D83,D80,D89,D92,D95,D98,D101,D104,D107,D110,D113,D116,D119,D122,D125,D128,D131,D134,D137))</f>
        <v>2.3233466235931817E-2</v>
      </c>
      <c r="E140">
        <f t="shared" si="14"/>
        <v>8.1877910736339016E-2</v>
      </c>
      <c r="G140">
        <f>STDEV(G86,G83,G80,G89,G92,G95,G98,G101,G104,G107,G110,G113,G116,G119,G122,G125,G128,G131,G134,G137)/SQRT(COUNT(G86,G83,G80,G89,G92,G95,G98,G101,G104,G107,G110,G113,G116,G119,G122,G125,G128,G131,G134,G137))</f>
        <v>3.1815008369520066E-2</v>
      </c>
      <c r="H140">
        <f t="shared" ref="H140:I140" si="15">STDEV(H86,H83,H80,H89,H92,H95,H98,H101,H104,H107,H110,H113,H116,H119,H122,H125,H128,H131,H134,H137)/SQRT(COUNT(H86,H83,H80,H89,H92,H95,H98,H101,H104,H107,H110,H113,H116,H119,H122,H125,H128,H131,H134,H137))</f>
        <v>3.327184372388628E-2</v>
      </c>
      <c r="I140">
        <f t="shared" si="15"/>
        <v>9.7021471344760038E-2</v>
      </c>
      <c r="K140">
        <f>STDEV(K86,K83,K80,K89,K92,K95,K98,K101,K104,K107,K110,K113,K116,K119,K122,K125,K128,K131,K134,K137)/SQRT(COUNT(K86,K83,K80,K89,K92,K95,K98,K101,K104,K107,K110,K113,K116,K119,K122,K125,K128,K131,K134,K137))</f>
        <v>4.3427779620040907E-2</v>
      </c>
      <c r="L140">
        <f t="shared" ref="L140:M140" si="16">STDEV(L86,L83,L80,L89,L92,L95,L98,L101,L104,L107,L110,L113,L116,L119,L122,L125,L128,L131,L134,L137)/SQRT(COUNT(L86,L83,L80,L89,L92,L95,L98,L101,L104,L107,L110,L113,L116,L119,L122,L125,L128,L131,L134,L137))</f>
        <v>4.5514221345317192E-2</v>
      </c>
      <c r="M140">
        <f t="shared" si="16"/>
        <v>0.10444625327835688</v>
      </c>
      <c r="O140">
        <f>STDEV(O86,O83,O80,O89,O92,O95,O98,O101,O104,O107,O110,O113,O116,O119,O122,O125,O128,O131,O134,O137)/SQRT(COUNT(O86,O83,O80,O89,O92,O95,O98,O101,O104,O107,O110,O113,O116,O119,O122,O125,O128,O131,O134,O137))</f>
        <v>5.3027305982626768E-2</v>
      </c>
      <c r="P140">
        <f t="shared" ref="P140:Q140" si="17">STDEV(P86,P83,P80,P89,P92,P95,P98,P101,P104,P107,P110,P113,P116,P119,P122,P125,P128,P131,P134,P137)/SQRT(COUNT(P86,P83,P80,P89,P92,P95,P98,P101,P104,P107,P110,P113,P116,P119,P122,P125,P128,P131,P134,P137))</f>
        <v>5.6219655991715488E-2</v>
      </c>
      <c r="Q140">
        <f t="shared" si="17"/>
        <v>0.17146700640346133</v>
      </c>
      <c r="S140">
        <f>STDEV(S86,S83,S80,S89,S92,S95,S98,S101,S104,S107,S110,S113,S116,S119,S122,S125,S128,S131,S134,S137)/SQRT(COUNT(S86,S83,S80,S89,S92,S95,S98,S101,S104,S107,S110,S113,S116,S119,S122,S125,S128,S131,S134,S137))</f>
        <v>6.4865266771228405E-2</v>
      </c>
      <c r="T140">
        <f t="shared" ref="T140:U140" si="18">STDEV(T86,T83,T80,T89,T92,T95,T98,T101,T104,T107,T110,T113,T116,T119,T122,T125,T128,T131,T134,T137)/SQRT(COUNT(T86,T83,T80,T89,T92,T95,T98,T101,T104,T107,T110,T113,T116,T119,T122,T125,T128,T131,T134,T137))</f>
        <v>6.7472612915401325E-2</v>
      </c>
      <c r="U140">
        <f t="shared" si="18"/>
        <v>0.20016969247152458</v>
      </c>
      <c r="W140">
        <f>STDEV(W86,W83,W80,W89,W92,W95,W98,W101,W104,W107,W110,W113,W116,W119,W122,W125,W128,W131,W134,W137)/SQRT(COUNT(W86,W83,W80,W89,W92,W95,W98,W101,W104,W107,W110,W113,W116,W119,W122,W125,W128,W131,W134,W137))</f>
        <v>8.2561231093798912E-2</v>
      </c>
      <c r="X140">
        <f t="shared" ref="X140:Y140" si="19">STDEV(X86,X83,X80,X89,X92,X95,X98,X101,X104,X107,X110,X113,X116,X119,X122,X125,X128,X131,X134,X137)/SQRT(COUNT(X86,X83,X80,X89,X92,X95,X98,X101,X104,X107,X110,X113,X116,X119,X122,X125,X128,X131,X134,X137))</f>
        <v>8.3601938067043635E-2</v>
      </c>
      <c r="Y140">
        <f t="shared" si="19"/>
        <v>0.21112761873266042</v>
      </c>
    </row>
    <row r="142" spans="1:25" x14ac:dyDescent="0.2">
      <c r="B142" t="s">
        <v>23</v>
      </c>
      <c r="C142">
        <f>C139*10^-20</f>
        <v>2.3696755000000004E-21</v>
      </c>
      <c r="D142">
        <f>D139*10^-20</f>
        <v>2.4874925000000012E-21</v>
      </c>
      <c r="E142">
        <f>E139*10^-20</f>
        <v>6.6991729999999998E-21</v>
      </c>
      <c r="F142" t="s">
        <v>23</v>
      </c>
      <c r="G142">
        <f>G139*10^-20</f>
        <v>2.8420599999999985E-21</v>
      </c>
      <c r="H142">
        <f>H139*10^-20</f>
        <v>2.9849594999999999E-21</v>
      </c>
      <c r="I142">
        <f>I139*10^-20</f>
        <v>7.1679639999999995E-21</v>
      </c>
      <c r="J142" t="s">
        <v>23</v>
      </c>
      <c r="K142">
        <f>K139*10^-20</f>
        <v>3.7862629999999993E-21</v>
      </c>
      <c r="L142">
        <f>L139*10^-20</f>
        <v>3.9715859999999986E-21</v>
      </c>
      <c r="M142">
        <f>M139*10^-20</f>
        <v>8.5583695000000026E-21</v>
      </c>
      <c r="N142" t="s">
        <v>23</v>
      </c>
      <c r="O142">
        <f>O139*10^-20</f>
        <v>5.049766500000002E-21</v>
      </c>
      <c r="P142">
        <f>P139*10^-20</f>
        <v>5.3383029999999994E-21</v>
      </c>
      <c r="Q142">
        <f>Q139*10^-20</f>
        <v>1.3208386499999997E-20</v>
      </c>
      <c r="R142" t="s">
        <v>23</v>
      </c>
      <c r="S142">
        <f>S139*10^-20</f>
        <v>5.7226649999999996E-21</v>
      </c>
      <c r="T142">
        <f>T139*10^-20</f>
        <v>5.9286100000000007E-21</v>
      </c>
      <c r="U142">
        <f>U139*10^-20</f>
        <v>1.6183575000000002E-20</v>
      </c>
      <c r="V142" t="s">
        <v>23</v>
      </c>
      <c r="W142">
        <f>W139*10^-20</f>
        <v>6.1379450000000012E-21</v>
      </c>
      <c r="X142">
        <f>X139*10^-20</f>
        <v>6.3315350000000013E-21</v>
      </c>
      <c r="Y142">
        <f>Y139*10^-20</f>
        <v>1.4278765000000003E-20</v>
      </c>
    </row>
    <row r="145" spans="2:10" x14ac:dyDescent="0.2">
      <c r="B145" t="s">
        <v>21</v>
      </c>
      <c r="C145">
        <v>20283095</v>
      </c>
      <c r="D145" t="s">
        <v>9</v>
      </c>
    </row>
    <row r="146" spans="2:10" x14ac:dyDescent="0.2">
      <c r="C146">
        <f>C145/(10^3)</f>
        <v>20283.095000000001</v>
      </c>
      <c r="D146" t="s">
        <v>10</v>
      </c>
    </row>
    <row r="147" spans="2:10" x14ac:dyDescent="0.2">
      <c r="E147" t="s">
        <v>31</v>
      </c>
      <c r="H147" t="s">
        <v>32</v>
      </c>
    </row>
    <row r="148" spans="2:10" x14ac:dyDescent="0.2">
      <c r="B148" t="s">
        <v>22</v>
      </c>
      <c r="C148" t="s">
        <v>11</v>
      </c>
      <c r="D148" t="s">
        <v>12</v>
      </c>
      <c r="E148" t="s">
        <v>16</v>
      </c>
      <c r="F148" t="s">
        <v>19</v>
      </c>
      <c r="G148" t="s">
        <v>18</v>
      </c>
    </row>
    <row r="149" spans="2:10" x14ac:dyDescent="0.2">
      <c r="B149">
        <v>2</v>
      </c>
      <c r="C149">
        <f t="shared" ref="C149:C156" si="20">B149*1000/$C$146</f>
        <v>9.8604281052768319E-2</v>
      </c>
      <c r="D149">
        <f t="shared" ref="D149:D156" si="21">C149/(10^-27)/(10^6)</f>
        <v>9.8604281052768322E+19</v>
      </c>
      <c r="E149">
        <v>1.2433899999999868E-2</v>
      </c>
      <c r="F149">
        <v>1.3660400000000161E-2</v>
      </c>
      <c r="G149">
        <v>5.6882149999999854E-2</v>
      </c>
    </row>
    <row r="150" spans="2:10" x14ac:dyDescent="0.2">
      <c r="B150">
        <v>4</v>
      </c>
      <c r="C150">
        <f t="shared" si="20"/>
        <v>0.19720856210553664</v>
      </c>
      <c r="D150">
        <f t="shared" si="21"/>
        <v>1.9720856210553664E+20</v>
      </c>
      <c r="E150">
        <v>5.1819100000000076E-2</v>
      </c>
      <c r="F150">
        <v>5.3370899999999846E-2</v>
      </c>
      <c r="G150">
        <v>0.15401179999999987</v>
      </c>
    </row>
    <row r="151" spans="2:10" x14ac:dyDescent="0.2">
      <c r="B151">
        <v>6</v>
      </c>
      <c r="C151">
        <f t="shared" si="20"/>
        <v>0.29581284315830497</v>
      </c>
      <c r="D151">
        <f t="shared" si="21"/>
        <v>2.9581284315830498E+20</v>
      </c>
      <c r="E151">
        <v>0.10379440000000006</v>
      </c>
      <c r="F151">
        <v>0.11234120000000011</v>
      </c>
      <c r="G151">
        <v>0.31818569999999979</v>
      </c>
    </row>
    <row r="152" spans="2:10" x14ac:dyDescent="0.2">
      <c r="B152">
        <v>8</v>
      </c>
      <c r="C152">
        <f t="shared" si="20"/>
        <v>0.39441712421107328</v>
      </c>
      <c r="D152">
        <f t="shared" si="21"/>
        <v>3.9441712421107329E+20</v>
      </c>
      <c r="E152">
        <v>0.12576110000000001</v>
      </c>
      <c r="F152">
        <v>0.1307799</v>
      </c>
      <c r="G152">
        <v>0.34473509999999996</v>
      </c>
    </row>
    <row r="153" spans="2:10" x14ac:dyDescent="0.2">
      <c r="B153">
        <v>10</v>
      </c>
      <c r="C153">
        <f t="shared" si="20"/>
        <v>0.49302140526384158</v>
      </c>
      <c r="D153">
        <f t="shared" si="21"/>
        <v>4.9302140526384153E+20</v>
      </c>
      <c r="E153">
        <v>0.23696755000000005</v>
      </c>
      <c r="F153">
        <v>0.24874925000000014</v>
      </c>
      <c r="G153">
        <v>0.66991730000000005</v>
      </c>
    </row>
    <row r="154" spans="2:10" x14ac:dyDescent="0.2">
      <c r="B154">
        <v>12</v>
      </c>
      <c r="C154">
        <f t="shared" si="20"/>
        <v>0.59162568631660994</v>
      </c>
      <c r="D154">
        <f t="shared" si="21"/>
        <v>5.9162568631660996E+20</v>
      </c>
      <c r="E154">
        <v>0.28420599999999985</v>
      </c>
      <c r="F154">
        <v>0.29849595000000001</v>
      </c>
      <c r="G154">
        <v>0.7167964</v>
      </c>
    </row>
    <row r="155" spans="2:10" x14ac:dyDescent="0.2">
      <c r="B155">
        <v>14</v>
      </c>
      <c r="C155">
        <f t="shared" si="20"/>
        <v>0.69022996736937825</v>
      </c>
      <c r="D155">
        <f t="shared" si="21"/>
        <v>6.902299673693782E+20</v>
      </c>
      <c r="E155">
        <v>0.37862629999999997</v>
      </c>
      <c r="F155">
        <v>0.39715859999999986</v>
      </c>
      <c r="G155">
        <v>0.85583695000000026</v>
      </c>
    </row>
    <row r="156" spans="2:10" x14ac:dyDescent="0.2">
      <c r="B156">
        <v>16</v>
      </c>
      <c r="C156">
        <f t="shared" si="20"/>
        <v>0.78883424842214656</v>
      </c>
      <c r="D156">
        <f t="shared" si="21"/>
        <v>7.8883424842214657E+20</v>
      </c>
      <c r="E156">
        <v>0.50497665000000025</v>
      </c>
      <c r="F156">
        <v>0.53383029999999998</v>
      </c>
      <c r="G156">
        <v>1.3208386499999998</v>
      </c>
    </row>
    <row r="157" spans="2:10" x14ac:dyDescent="0.2">
      <c r="B157">
        <v>18</v>
      </c>
      <c r="C157">
        <f t="shared" ref="C157:C158" si="22">B157*1000/$C$146</f>
        <v>0.88743852947491486</v>
      </c>
      <c r="D157">
        <f t="shared" ref="D157:D158" si="23">C157/(10^-27)/(10^6)</f>
        <v>8.8743852947491481E+20</v>
      </c>
      <c r="E157">
        <v>0.57226650000000001</v>
      </c>
      <c r="F157">
        <v>0.59286100000000008</v>
      </c>
      <c r="G157">
        <v>1.6183575000000001</v>
      </c>
    </row>
    <row r="158" spans="2:10" x14ac:dyDescent="0.2">
      <c r="B158">
        <v>20</v>
      </c>
      <c r="C158">
        <f t="shared" si="22"/>
        <v>0.98604281052768317</v>
      </c>
      <c r="D158">
        <f t="shared" si="23"/>
        <v>9.8604281052768305E+20</v>
      </c>
      <c r="E158">
        <v>0.61379450000000013</v>
      </c>
      <c r="F158">
        <v>0.63315350000000015</v>
      </c>
      <c r="G158">
        <v>1.4278765000000002</v>
      </c>
    </row>
    <row r="160" spans="2:10" x14ac:dyDescent="0.2">
      <c r="D160">
        <v>9.8604281052768322E+19</v>
      </c>
      <c r="E160">
        <f t="shared" ref="E160:J160" si="24">E149*(10^-20)</f>
        <v>1.2433899999999866E-22</v>
      </c>
      <c r="F160">
        <f t="shared" si="24"/>
        <v>1.366040000000016E-22</v>
      </c>
      <c r="G160">
        <f t="shared" si="24"/>
        <v>5.6882149999999848E-22</v>
      </c>
      <c r="H160">
        <f t="shared" si="24"/>
        <v>0</v>
      </c>
      <c r="I160">
        <f t="shared" si="24"/>
        <v>0</v>
      </c>
      <c r="J160">
        <f t="shared" si="24"/>
        <v>0</v>
      </c>
    </row>
    <row r="161" spans="2:10" x14ac:dyDescent="0.2">
      <c r="D161">
        <v>1.9720856210553664E+20</v>
      </c>
      <c r="E161">
        <f t="shared" ref="E161:J167" si="25">E150*(10^-20)</f>
        <v>5.1819100000000078E-22</v>
      </c>
      <c r="F161">
        <f t="shared" si="25"/>
        <v>5.3370899999999846E-22</v>
      </c>
      <c r="G161">
        <f t="shared" si="25"/>
        <v>1.5401179999999986E-21</v>
      </c>
      <c r="H161">
        <f t="shared" si="25"/>
        <v>0</v>
      </c>
      <c r="I161">
        <f t="shared" si="25"/>
        <v>0</v>
      </c>
      <c r="J161">
        <f t="shared" si="25"/>
        <v>0</v>
      </c>
    </row>
    <row r="162" spans="2:10" x14ac:dyDescent="0.2">
      <c r="D162">
        <v>2.9581284315830498E+20</v>
      </c>
      <c r="E162">
        <f t="shared" si="25"/>
        <v>1.0379440000000006E-21</v>
      </c>
      <c r="F162">
        <f t="shared" si="25"/>
        <v>1.123412000000001E-21</v>
      </c>
      <c r="G162">
        <f t="shared" si="25"/>
        <v>3.1818569999999977E-21</v>
      </c>
      <c r="H162">
        <f t="shared" si="25"/>
        <v>0</v>
      </c>
      <c r="I162">
        <f t="shared" si="25"/>
        <v>0</v>
      </c>
      <c r="J162">
        <f t="shared" si="25"/>
        <v>0</v>
      </c>
    </row>
    <row r="163" spans="2:10" x14ac:dyDescent="0.2">
      <c r="D163">
        <v>3.9441712421107329E+20</v>
      </c>
      <c r="E163">
        <f t="shared" si="25"/>
        <v>1.2576110000000001E-21</v>
      </c>
      <c r="F163">
        <f t="shared" si="25"/>
        <v>1.307799E-21</v>
      </c>
      <c r="G163">
        <f t="shared" si="25"/>
        <v>3.4473509999999996E-21</v>
      </c>
      <c r="H163">
        <f>H152*(10^-20)</f>
        <v>0</v>
      </c>
      <c r="I163">
        <f>I152*(10^-20)</f>
        <v>0</v>
      </c>
      <c r="J163">
        <f>J152*(10^-20)</f>
        <v>0</v>
      </c>
    </row>
    <row r="164" spans="2:10" x14ac:dyDescent="0.2">
      <c r="D164">
        <v>4.9302140526384153E+20</v>
      </c>
      <c r="E164">
        <f>E153*(10^-20)</f>
        <v>2.3696755000000004E-21</v>
      </c>
      <c r="F164">
        <f>F153*(10^-20)</f>
        <v>2.4874925000000012E-21</v>
      </c>
      <c r="G164">
        <f>G153*(10^-20)</f>
        <v>6.6991729999999998E-21</v>
      </c>
      <c r="H164">
        <f t="shared" si="25"/>
        <v>0</v>
      </c>
      <c r="I164">
        <f t="shared" si="25"/>
        <v>0</v>
      </c>
      <c r="J164">
        <f t="shared" si="25"/>
        <v>0</v>
      </c>
    </row>
    <row r="165" spans="2:10" x14ac:dyDescent="0.2">
      <c r="D165">
        <v>5.9162568631660996E+20</v>
      </c>
      <c r="E165">
        <f t="shared" si="25"/>
        <v>2.8420599999999985E-21</v>
      </c>
      <c r="F165">
        <f t="shared" si="25"/>
        <v>2.9849594999999999E-21</v>
      </c>
      <c r="G165">
        <f t="shared" si="25"/>
        <v>7.1679639999999995E-21</v>
      </c>
      <c r="H165">
        <f t="shared" si="25"/>
        <v>0</v>
      </c>
      <c r="I165">
        <f t="shared" si="25"/>
        <v>0</v>
      </c>
      <c r="J165">
        <f t="shared" si="25"/>
        <v>0</v>
      </c>
    </row>
    <row r="166" spans="2:10" x14ac:dyDescent="0.2">
      <c r="D166">
        <v>6.902299673693782E+20</v>
      </c>
      <c r="E166">
        <f t="shared" si="25"/>
        <v>3.7862629999999993E-21</v>
      </c>
      <c r="F166">
        <f t="shared" si="25"/>
        <v>3.9715859999999986E-21</v>
      </c>
      <c r="G166">
        <f t="shared" si="25"/>
        <v>8.5583695000000026E-21</v>
      </c>
      <c r="H166">
        <f t="shared" si="25"/>
        <v>0</v>
      </c>
      <c r="I166">
        <f t="shared" si="25"/>
        <v>0</v>
      </c>
      <c r="J166">
        <f t="shared" si="25"/>
        <v>0</v>
      </c>
    </row>
    <row r="167" spans="2:10" x14ac:dyDescent="0.2">
      <c r="D167">
        <v>7.8883424842214657E+20</v>
      </c>
      <c r="E167">
        <f t="shared" si="25"/>
        <v>5.049766500000002E-21</v>
      </c>
      <c r="F167">
        <f t="shared" si="25"/>
        <v>5.3383029999999994E-21</v>
      </c>
      <c r="G167">
        <f t="shared" si="25"/>
        <v>1.3208386499999997E-20</v>
      </c>
      <c r="H167">
        <f t="shared" si="25"/>
        <v>0</v>
      </c>
      <c r="I167">
        <f t="shared" si="25"/>
        <v>0</v>
      </c>
      <c r="J167">
        <f t="shared" si="25"/>
        <v>0</v>
      </c>
    </row>
    <row r="168" spans="2:10" x14ac:dyDescent="0.2">
      <c r="D168">
        <v>8.8743852947491481E+20</v>
      </c>
      <c r="E168">
        <f t="shared" ref="E168:G168" si="26">E157*(10^-20)</f>
        <v>5.7226649999999996E-21</v>
      </c>
      <c r="F168">
        <f t="shared" si="26"/>
        <v>5.9286100000000007E-21</v>
      </c>
      <c r="G168">
        <f t="shared" si="26"/>
        <v>1.6183575000000002E-20</v>
      </c>
    </row>
    <row r="169" spans="2:10" x14ac:dyDescent="0.2">
      <c r="D169">
        <v>9.8604281052768305E+20</v>
      </c>
      <c r="E169">
        <f t="shared" ref="E169:G169" si="27">E158*(10^-20)</f>
        <v>6.1379450000000012E-21</v>
      </c>
      <c r="F169">
        <f t="shared" si="27"/>
        <v>6.3315350000000013E-21</v>
      </c>
      <c r="G169">
        <f t="shared" si="27"/>
        <v>1.4278765000000003E-20</v>
      </c>
    </row>
    <row r="172" spans="2:10" x14ac:dyDescent="0.2">
      <c r="C172" t="s">
        <v>16</v>
      </c>
      <c r="D172" t="s">
        <v>19</v>
      </c>
      <c r="E172" t="s">
        <v>18</v>
      </c>
    </row>
    <row r="173" spans="2:10" x14ac:dyDescent="0.2">
      <c r="B173" t="s">
        <v>13</v>
      </c>
      <c r="C173" s="1">
        <v>6.8000000000000004E-42</v>
      </c>
      <c r="D173" s="1">
        <v>7.2799999999999994E-42</v>
      </c>
      <c r="E173" s="1">
        <v>1.6199999999999999E-41</v>
      </c>
    </row>
    <row r="174" spans="2:10" x14ac:dyDescent="0.2">
      <c r="B174" t="s">
        <v>34</v>
      </c>
      <c r="C174" s="1"/>
      <c r="D174" s="1"/>
      <c r="E174" s="1"/>
    </row>
    <row r="175" spans="2:10" x14ac:dyDescent="0.2">
      <c r="B175" t="s">
        <v>35</v>
      </c>
      <c r="C175" s="1"/>
      <c r="D175" s="1"/>
      <c r="E175" s="1"/>
    </row>
    <row r="177" spans="2:5" x14ac:dyDescent="0.2">
      <c r="B177" t="s">
        <v>74</v>
      </c>
      <c r="C177" s="1">
        <v>8.3299999999999996E-42</v>
      </c>
      <c r="D177" s="1">
        <v>8.52E-42</v>
      </c>
      <c r="E177" s="1">
        <v>2.0199999999999999E-41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49211-0DF3-6647-8116-A08670D7DB28}">
  <dimension ref="A2:Y177"/>
  <sheetViews>
    <sheetView topLeftCell="A144" workbookViewId="0">
      <selection activeCell="C147" sqref="C147:G169"/>
    </sheetView>
  </sheetViews>
  <sheetFormatPr baseColWidth="10" defaultRowHeight="16" x14ac:dyDescent="0.2"/>
  <sheetData>
    <row r="2" spans="2:17" x14ac:dyDescent="0.2">
      <c r="B2" t="s">
        <v>0</v>
      </c>
    </row>
    <row r="5" spans="2:17" x14ac:dyDescent="0.2">
      <c r="B5" t="s">
        <v>106</v>
      </c>
    </row>
    <row r="7" spans="2:17" x14ac:dyDescent="0.2">
      <c r="B7" t="s">
        <v>27</v>
      </c>
      <c r="F7" t="s">
        <v>28</v>
      </c>
      <c r="J7" t="s">
        <v>29</v>
      </c>
      <c r="N7" t="s">
        <v>30</v>
      </c>
    </row>
    <row r="8" spans="2:17" x14ac:dyDescent="0.2">
      <c r="C8" t="s">
        <v>2</v>
      </c>
      <c r="D8" t="s">
        <v>3</v>
      </c>
      <c r="E8" t="s">
        <v>4</v>
      </c>
      <c r="G8" t="s">
        <v>2</v>
      </c>
      <c r="H8" t="s">
        <v>3</v>
      </c>
      <c r="I8" t="s">
        <v>4</v>
      </c>
      <c r="K8" t="s">
        <v>2</v>
      </c>
      <c r="L8" t="s">
        <v>3</v>
      </c>
      <c r="M8" t="s">
        <v>4</v>
      </c>
    </row>
    <row r="9" spans="2:17" x14ac:dyDescent="0.2">
      <c r="C9">
        <v>3.2829799999999998</v>
      </c>
      <c r="D9">
        <v>3.2640400000000001</v>
      </c>
      <c r="E9">
        <v>3.4499900000000001</v>
      </c>
      <c r="G9">
        <v>3.1693699999999998</v>
      </c>
      <c r="H9">
        <v>3.1551100000000001</v>
      </c>
      <c r="I9">
        <v>3.3163999999999998</v>
      </c>
      <c r="K9">
        <v>3.2580200000000001</v>
      </c>
      <c r="L9">
        <v>3.23631</v>
      </c>
      <c r="M9">
        <v>3.4020800000000002</v>
      </c>
      <c r="O9">
        <v>3.3020999999999998</v>
      </c>
      <c r="P9">
        <v>3.28451</v>
      </c>
      <c r="Q9">
        <v>3.43581</v>
      </c>
    </row>
    <row r="10" spans="2:17" x14ac:dyDescent="0.2">
      <c r="C10">
        <v>3.3066200000000001</v>
      </c>
      <c r="D10">
        <v>3.2870300000000001</v>
      </c>
      <c r="E10">
        <v>3.61172</v>
      </c>
      <c r="G10">
        <v>3.2389899999999998</v>
      </c>
      <c r="H10">
        <v>3.2232400000000001</v>
      </c>
      <c r="I10">
        <v>3.5434899999999998</v>
      </c>
      <c r="K10">
        <v>3.4402300000000001</v>
      </c>
      <c r="L10">
        <v>3.4079600000000001</v>
      </c>
      <c r="M10">
        <v>3.7333599999999998</v>
      </c>
      <c r="O10">
        <v>3.3477600000000001</v>
      </c>
      <c r="P10">
        <v>3.32986</v>
      </c>
      <c r="Q10">
        <v>3.61239</v>
      </c>
    </row>
    <row r="11" spans="2:17" x14ac:dyDescent="0.2">
      <c r="B11" t="s">
        <v>5</v>
      </c>
      <c r="C11">
        <v>2.3639999999999901E-2</v>
      </c>
      <c r="D11">
        <v>2.2990000000000101E-2</v>
      </c>
      <c r="E11">
        <v>0.16173000000000001</v>
      </c>
      <c r="G11">
        <v>6.9620000000000001E-2</v>
      </c>
      <c r="H11">
        <v>6.8129999999999996E-2</v>
      </c>
      <c r="I11">
        <v>0.22708999999999999</v>
      </c>
      <c r="K11">
        <v>0.18221000000000001</v>
      </c>
      <c r="L11">
        <v>0.17165</v>
      </c>
      <c r="M11">
        <v>0.33128000000000002</v>
      </c>
      <c r="O11">
        <v>4.5660000000000298E-2</v>
      </c>
      <c r="P11">
        <v>4.5350000000000001E-2</v>
      </c>
      <c r="Q11">
        <v>0.17657999999999999</v>
      </c>
    </row>
    <row r="12" spans="2:17" x14ac:dyDescent="0.2">
      <c r="C12">
        <v>3.2867199999999999</v>
      </c>
      <c r="D12">
        <v>3.26858</v>
      </c>
      <c r="E12">
        <v>3.4313400000000001</v>
      </c>
      <c r="G12">
        <v>3.2873600000000001</v>
      </c>
      <c r="H12">
        <v>3.2674400000000001</v>
      </c>
      <c r="I12">
        <v>3.45011</v>
      </c>
      <c r="K12">
        <v>3.23149</v>
      </c>
      <c r="L12">
        <v>3.2103999999999999</v>
      </c>
      <c r="M12">
        <v>3.3490199999999999</v>
      </c>
      <c r="O12">
        <v>3.2455500000000002</v>
      </c>
      <c r="P12">
        <v>3.2223000000000002</v>
      </c>
      <c r="Q12">
        <v>3.3816199999999998</v>
      </c>
    </row>
    <row r="13" spans="2:17" x14ac:dyDescent="0.2">
      <c r="C13">
        <v>3.2963300000000002</v>
      </c>
      <c r="D13">
        <v>3.2818499999999999</v>
      </c>
      <c r="E13">
        <v>3.5122200000000001</v>
      </c>
      <c r="G13">
        <v>3.38531</v>
      </c>
      <c r="H13">
        <v>3.36504</v>
      </c>
      <c r="I13">
        <v>3.7056399999999998</v>
      </c>
      <c r="K13">
        <v>3.3754200000000001</v>
      </c>
      <c r="L13">
        <v>3.3614799999999998</v>
      </c>
      <c r="M13">
        <v>3.7363599999999999</v>
      </c>
      <c r="O13">
        <v>3.5243500000000001</v>
      </c>
      <c r="P13">
        <v>3.5215900000000002</v>
      </c>
      <c r="Q13">
        <v>4.0271100000000004</v>
      </c>
    </row>
    <row r="14" spans="2:17" x14ac:dyDescent="0.2">
      <c r="B14" t="s">
        <v>5</v>
      </c>
      <c r="C14">
        <v>9.6100000000003405E-3</v>
      </c>
      <c r="D14">
        <v>1.32699999999999E-2</v>
      </c>
      <c r="E14">
        <v>8.0880000000000105E-2</v>
      </c>
      <c r="G14">
        <v>9.7949999999999995E-2</v>
      </c>
      <c r="H14">
        <v>9.7599999999999895E-2</v>
      </c>
      <c r="I14">
        <v>0.25552999999999998</v>
      </c>
      <c r="K14">
        <v>0.14393</v>
      </c>
      <c r="L14">
        <v>0.15107999999999999</v>
      </c>
      <c r="M14">
        <v>0.38734000000000002</v>
      </c>
      <c r="O14">
        <v>0.27879999999999999</v>
      </c>
      <c r="P14">
        <v>0.29929</v>
      </c>
      <c r="Q14">
        <v>0.64549000000000101</v>
      </c>
    </row>
    <row r="15" spans="2:17" x14ac:dyDescent="0.2">
      <c r="C15">
        <v>3.2393399999999999</v>
      </c>
      <c r="D15">
        <v>3.22201</v>
      </c>
      <c r="E15">
        <v>3.3531200000000001</v>
      </c>
      <c r="G15">
        <v>3.34999</v>
      </c>
      <c r="H15">
        <v>3.3293900000000001</v>
      </c>
      <c r="I15">
        <v>3.4747499999999998</v>
      </c>
      <c r="K15">
        <v>3.2683499999999999</v>
      </c>
      <c r="L15">
        <v>3.2508699999999999</v>
      </c>
      <c r="M15">
        <v>3.4073500000000001</v>
      </c>
      <c r="O15">
        <v>3.2336800000000001</v>
      </c>
      <c r="P15">
        <v>3.22302</v>
      </c>
      <c r="Q15">
        <v>3.3462700000000001</v>
      </c>
    </row>
    <row r="16" spans="2:17" x14ac:dyDescent="0.2">
      <c r="C16">
        <v>3.2297199999999999</v>
      </c>
      <c r="D16">
        <v>3.21374</v>
      </c>
      <c r="E16">
        <v>3.4004099999999999</v>
      </c>
      <c r="G16">
        <v>3.3634900000000001</v>
      </c>
      <c r="H16">
        <v>3.3480799999999999</v>
      </c>
      <c r="I16">
        <v>3.5682700000000001</v>
      </c>
      <c r="K16">
        <v>3.4209000000000001</v>
      </c>
      <c r="L16">
        <v>3.40937</v>
      </c>
      <c r="M16">
        <v>3.8660399999999999</v>
      </c>
      <c r="O16">
        <v>3.4655100000000001</v>
      </c>
      <c r="P16">
        <v>3.4517199999999999</v>
      </c>
      <c r="Q16">
        <v>3.9430900000000002</v>
      </c>
    </row>
    <row r="17" spans="2:17" x14ac:dyDescent="0.2">
      <c r="B17" t="s">
        <v>5</v>
      </c>
      <c r="C17">
        <v>-9.6199999999999602E-3</v>
      </c>
      <c r="D17">
        <v>-8.2699999999999996E-3</v>
      </c>
      <c r="E17">
        <v>4.7289999999999797E-2</v>
      </c>
      <c r="G17">
        <v>1.35000000000001E-2</v>
      </c>
      <c r="H17">
        <v>1.8689999999999901E-2</v>
      </c>
      <c r="I17">
        <v>9.3519999999999798E-2</v>
      </c>
      <c r="K17">
        <v>0.15254999999999999</v>
      </c>
      <c r="L17">
        <v>0.1585</v>
      </c>
      <c r="M17">
        <v>0.45868999999999999</v>
      </c>
      <c r="O17">
        <v>0.23183000000000001</v>
      </c>
      <c r="P17">
        <v>0.22869999999999999</v>
      </c>
      <c r="Q17">
        <v>0.59682000000000002</v>
      </c>
    </row>
    <row r="18" spans="2:17" x14ac:dyDescent="0.2">
      <c r="C18">
        <v>3.3094199999999998</v>
      </c>
      <c r="D18">
        <v>3.2863899999999999</v>
      </c>
      <c r="E18">
        <v>3.4789400000000001</v>
      </c>
      <c r="G18">
        <v>3.2579600000000002</v>
      </c>
      <c r="H18">
        <v>3.24153</v>
      </c>
      <c r="I18">
        <v>3.4457</v>
      </c>
      <c r="K18">
        <v>3.2500399999999998</v>
      </c>
      <c r="L18">
        <v>3.23027</v>
      </c>
      <c r="M18">
        <v>3.3626999999999998</v>
      </c>
      <c r="O18">
        <v>3.2861099999999999</v>
      </c>
      <c r="P18">
        <v>3.27074</v>
      </c>
      <c r="Q18">
        <v>3.4323100000000002</v>
      </c>
    </row>
    <row r="19" spans="2:17" x14ac:dyDescent="0.2">
      <c r="C19">
        <v>3.3035600000000001</v>
      </c>
      <c r="D19">
        <v>3.28206</v>
      </c>
      <c r="E19">
        <v>3.5371600000000001</v>
      </c>
      <c r="G19">
        <v>3.3013400000000002</v>
      </c>
      <c r="H19">
        <v>3.2801800000000001</v>
      </c>
      <c r="I19">
        <v>3.5551499999999998</v>
      </c>
      <c r="K19">
        <v>3.2930299999999999</v>
      </c>
      <c r="L19">
        <v>3.2721499999999999</v>
      </c>
      <c r="M19">
        <v>3.5108199999999998</v>
      </c>
      <c r="O19">
        <v>3.35731</v>
      </c>
      <c r="P19">
        <v>3.3411</v>
      </c>
      <c r="Q19">
        <v>3.82253</v>
      </c>
    </row>
    <row r="20" spans="2:17" x14ac:dyDescent="0.2">
      <c r="B20" t="s">
        <v>5</v>
      </c>
      <c r="C20">
        <v>-5.85999999999975E-3</v>
      </c>
      <c r="D20">
        <v>-4.3299999999999502E-3</v>
      </c>
      <c r="E20">
        <v>5.8219999999999897E-2</v>
      </c>
      <c r="G20">
        <v>4.3380000000000002E-2</v>
      </c>
      <c r="H20">
        <v>3.8650000000000101E-2</v>
      </c>
      <c r="I20">
        <v>0.10945000000000001</v>
      </c>
      <c r="K20">
        <v>4.2990000000000098E-2</v>
      </c>
      <c r="L20">
        <v>4.1879999999999903E-2</v>
      </c>
      <c r="M20">
        <v>0.14812</v>
      </c>
      <c r="O20">
        <v>7.1200000000000194E-2</v>
      </c>
      <c r="P20">
        <v>7.0360000000000006E-2</v>
      </c>
      <c r="Q20">
        <v>0.39022000000000001</v>
      </c>
    </row>
    <row r="21" spans="2:17" x14ac:dyDescent="0.2">
      <c r="C21">
        <v>3.3047800000000001</v>
      </c>
      <c r="D21">
        <v>3.2825899999999999</v>
      </c>
      <c r="E21">
        <v>3.4376000000000002</v>
      </c>
      <c r="G21">
        <v>3.28315</v>
      </c>
      <c r="H21">
        <v>3.2610700000000001</v>
      </c>
      <c r="I21">
        <v>3.44421</v>
      </c>
      <c r="K21">
        <v>3.2429999999999999</v>
      </c>
      <c r="L21">
        <v>3.2196899999999999</v>
      </c>
      <c r="M21">
        <v>3.4179400000000002</v>
      </c>
      <c r="O21">
        <v>3.2521599999999999</v>
      </c>
      <c r="P21">
        <v>3.2357399999999998</v>
      </c>
      <c r="Q21">
        <v>3.3704700000000001</v>
      </c>
    </row>
    <row r="22" spans="2:17" x14ac:dyDescent="0.2">
      <c r="C22">
        <v>3.3480300000000001</v>
      </c>
      <c r="D22">
        <v>3.3243299999999998</v>
      </c>
      <c r="E22">
        <v>3.5390299999999999</v>
      </c>
      <c r="G22">
        <v>3.37486</v>
      </c>
      <c r="H22">
        <v>3.3583400000000001</v>
      </c>
      <c r="I22">
        <v>3.6909200000000002</v>
      </c>
      <c r="K22">
        <v>3.2735099999999999</v>
      </c>
      <c r="L22">
        <v>3.25244</v>
      </c>
      <c r="M22">
        <v>3.5310299999999999</v>
      </c>
      <c r="O22">
        <v>3.5054599999999998</v>
      </c>
      <c r="P22">
        <v>3.5041699999999998</v>
      </c>
      <c r="Q22">
        <v>4.0382499999999997</v>
      </c>
    </row>
    <row r="23" spans="2:17" x14ac:dyDescent="0.2">
      <c r="B23" t="s">
        <v>5</v>
      </c>
      <c r="C23">
        <v>4.3249999999999997E-2</v>
      </c>
      <c r="D23">
        <v>4.1739999999999902E-2</v>
      </c>
      <c r="E23">
        <v>0.10143000000000001</v>
      </c>
      <c r="G23">
        <v>9.171E-2</v>
      </c>
      <c r="H23">
        <v>9.7269999999999995E-2</v>
      </c>
      <c r="I23">
        <v>0.24671000000000001</v>
      </c>
      <c r="K23">
        <v>3.0509999999999999E-2</v>
      </c>
      <c r="L23">
        <v>3.2750000000000098E-2</v>
      </c>
      <c r="M23">
        <v>0.11309</v>
      </c>
      <c r="O23">
        <v>0.25330000000000003</v>
      </c>
      <c r="P23">
        <v>0.26843</v>
      </c>
      <c r="Q23">
        <v>0.66778000000000004</v>
      </c>
    </row>
    <row r="24" spans="2:17" x14ac:dyDescent="0.2">
      <c r="C24">
        <v>3.2194400000000001</v>
      </c>
      <c r="D24">
        <v>3.2002700000000002</v>
      </c>
      <c r="E24">
        <v>3.3805000000000001</v>
      </c>
      <c r="G24">
        <v>3.30945</v>
      </c>
      <c r="H24">
        <v>3.2898100000000001</v>
      </c>
      <c r="I24">
        <v>3.4399099999999998</v>
      </c>
      <c r="K24">
        <v>3.2965200000000001</v>
      </c>
      <c r="L24">
        <v>3.2777400000000001</v>
      </c>
      <c r="M24">
        <v>3.42808</v>
      </c>
      <c r="O24">
        <v>3.2860900000000002</v>
      </c>
      <c r="P24">
        <v>3.266</v>
      </c>
      <c r="Q24">
        <v>3.4403999999999999</v>
      </c>
    </row>
    <row r="25" spans="2:17" x14ac:dyDescent="0.2">
      <c r="C25">
        <v>3.2438799999999999</v>
      </c>
      <c r="D25">
        <v>3.2272099999999999</v>
      </c>
      <c r="E25">
        <v>3.4802900000000001</v>
      </c>
      <c r="G25">
        <v>3.3106200000000001</v>
      </c>
      <c r="H25">
        <v>3.29067</v>
      </c>
      <c r="I25">
        <v>3.5432100000000002</v>
      </c>
      <c r="K25">
        <v>3.4382000000000001</v>
      </c>
      <c r="L25">
        <v>3.4286599999999998</v>
      </c>
      <c r="M25">
        <v>3.8551099999999998</v>
      </c>
      <c r="O25">
        <v>3.5645699999999998</v>
      </c>
      <c r="P25">
        <v>3.5535899999999998</v>
      </c>
      <c r="Q25">
        <v>4.1869500000000004</v>
      </c>
    </row>
    <row r="26" spans="2:17" x14ac:dyDescent="0.2">
      <c r="B26" t="s">
        <v>5</v>
      </c>
      <c r="C26">
        <v>2.4439999999999799E-2</v>
      </c>
      <c r="D26">
        <v>2.69399999999997E-2</v>
      </c>
      <c r="E26">
        <v>9.9790000000000004E-2</v>
      </c>
      <c r="G26">
        <v>1.1700000000001199E-3</v>
      </c>
      <c r="H26">
        <v>8.5999999999986098E-4</v>
      </c>
      <c r="I26">
        <v>0.1033</v>
      </c>
      <c r="K26">
        <v>0.14168</v>
      </c>
      <c r="L26">
        <v>0.15092</v>
      </c>
      <c r="M26">
        <v>0.42703000000000002</v>
      </c>
      <c r="O26">
        <v>0.27848000000000001</v>
      </c>
      <c r="P26">
        <v>0.28759000000000001</v>
      </c>
      <c r="Q26">
        <v>0.74655000000000005</v>
      </c>
    </row>
    <row r="27" spans="2:17" x14ac:dyDescent="0.2">
      <c r="C27">
        <v>3.2241200000000001</v>
      </c>
      <c r="D27">
        <v>3.2044600000000001</v>
      </c>
      <c r="E27">
        <v>3.3771800000000001</v>
      </c>
      <c r="G27">
        <v>3.30254</v>
      </c>
      <c r="H27">
        <v>3.2779600000000002</v>
      </c>
      <c r="I27">
        <v>3.4537900000000001</v>
      </c>
      <c r="K27">
        <v>3.2855400000000001</v>
      </c>
      <c r="L27">
        <v>3.2664200000000001</v>
      </c>
      <c r="M27">
        <v>3.40456</v>
      </c>
      <c r="O27">
        <v>3.2921399999999998</v>
      </c>
      <c r="P27">
        <v>3.2745000000000002</v>
      </c>
      <c r="Q27">
        <v>3.4674700000000001</v>
      </c>
    </row>
    <row r="28" spans="2:17" x14ac:dyDescent="0.2">
      <c r="C28">
        <v>3.2455099999999999</v>
      </c>
      <c r="D28">
        <v>3.2284099999999998</v>
      </c>
      <c r="E28">
        <v>3.4872999999999998</v>
      </c>
      <c r="G28">
        <v>3.3884400000000001</v>
      </c>
      <c r="H28">
        <v>3.3723100000000001</v>
      </c>
      <c r="I28">
        <v>3.84049</v>
      </c>
      <c r="K28">
        <v>3.3082400000000001</v>
      </c>
      <c r="L28">
        <v>3.29257</v>
      </c>
      <c r="M28">
        <v>3.56094</v>
      </c>
      <c r="O28">
        <v>3.54671</v>
      </c>
      <c r="P28">
        <v>3.5270199999999998</v>
      </c>
      <c r="Q28">
        <v>4.2836299999999996</v>
      </c>
    </row>
    <row r="29" spans="2:17" x14ac:dyDescent="0.2">
      <c r="B29" t="s">
        <v>5</v>
      </c>
      <c r="C29">
        <v>2.1389999999999802E-2</v>
      </c>
      <c r="D29">
        <v>2.39500000000001E-2</v>
      </c>
      <c r="E29">
        <v>0.11012</v>
      </c>
      <c r="G29">
        <v>8.5900000000000101E-2</v>
      </c>
      <c r="H29">
        <v>9.4349999999999906E-2</v>
      </c>
      <c r="I29">
        <v>0.38669999999999999</v>
      </c>
      <c r="K29">
        <v>2.2699999999999901E-2</v>
      </c>
      <c r="L29">
        <v>2.6149999999999899E-2</v>
      </c>
      <c r="M29">
        <v>0.15637999999999999</v>
      </c>
      <c r="O29">
        <v>0.25457000000000002</v>
      </c>
      <c r="P29">
        <v>0.25252000000000002</v>
      </c>
      <c r="Q29">
        <v>0.81616</v>
      </c>
    </row>
    <row r="30" spans="2:17" x14ac:dyDescent="0.2">
      <c r="C30">
        <v>3.25759</v>
      </c>
      <c r="D30">
        <v>3.2374800000000001</v>
      </c>
      <c r="E30">
        <v>3.3967900000000002</v>
      </c>
      <c r="G30">
        <v>3.2576499999999999</v>
      </c>
      <c r="H30">
        <v>3.2383999999999999</v>
      </c>
      <c r="I30">
        <v>3.4413499999999999</v>
      </c>
      <c r="K30">
        <v>3.27915</v>
      </c>
      <c r="L30">
        <v>3.2586300000000001</v>
      </c>
      <c r="M30">
        <v>3.4550100000000001</v>
      </c>
      <c r="O30">
        <v>3.2816999999999998</v>
      </c>
      <c r="P30">
        <v>3.2652800000000002</v>
      </c>
      <c r="Q30">
        <v>3.4601700000000002</v>
      </c>
    </row>
    <row r="31" spans="2:17" x14ac:dyDescent="0.2">
      <c r="C31">
        <v>3.2705500000000001</v>
      </c>
      <c r="D31">
        <v>3.2468400000000002</v>
      </c>
      <c r="E31">
        <v>3.4776500000000001</v>
      </c>
      <c r="G31">
        <v>3.3371499999999998</v>
      </c>
      <c r="H31">
        <v>3.3207</v>
      </c>
      <c r="I31">
        <v>3.5811199999999999</v>
      </c>
      <c r="K31">
        <v>3.41628</v>
      </c>
      <c r="L31">
        <v>3.39689</v>
      </c>
      <c r="M31">
        <v>3.7114600000000002</v>
      </c>
      <c r="O31">
        <v>3.5263499999999999</v>
      </c>
      <c r="P31">
        <v>3.5284</v>
      </c>
      <c r="Q31">
        <v>4.0432100000000002</v>
      </c>
    </row>
    <row r="32" spans="2:17" x14ac:dyDescent="0.2">
      <c r="B32" t="s">
        <v>5</v>
      </c>
      <c r="C32">
        <v>1.29600000000001E-2</v>
      </c>
      <c r="D32">
        <v>9.3600000000000298E-3</v>
      </c>
      <c r="E32">
        <v>8.0859999999999904E-2</v>
      </c>
      <c r="G32">
        <v>7.9499999999999904E-2</v>
      </c>
      <c r="H32">
        <v>8.2299999999999998E-2</v>
      </c>
      <c r="I32">
        <v>0.13977000000000001</v>
      </c>
      <c r="K32">
        <v>0.13713</v>
      </c>
      <c r="L32">
        <v>0.13825999999999999</v>
      </c>
      <c r="M32">
        <v>0.25645000000000001</v>
      </c>
      <c r="O32">
        <v>0.24465000000000001</v>
      </c>
      <c r="P32">
        <v>0.26312000000000002</v>
      </c>
      <c r="Q32">
        <v>0.58304</v>
      </c>
    </row>
    <row r="33" spans="2:17" x14ac:dyDescent="0.2">
      <c r="C33">
        <v>3.3284799999999999</v>
      </c>
      <c r="D33">
        <v>3.3026</v>
      </c>
      <c r="E33">
        <v>3.4620899999999999</v>
      </c>
      <c r="G33">
        <v>3.32734</v>
      </c>
      <c r="H33">
        <v>3.3026200000000001</v>
      </c>
      <c r="I33">
        <v>3.4660600000000001</v>
      </c>
      <c r="K33">
        <v>3.2311000000000001</v>
      </c>
      <c r="L33">
        <v>3.2168800000000002</v>
      </c>
      <c r="M33">
        <v>3.3784100000000001</v>
      </c>
      <c r="O33">
        <v>3.2883</v>
      </c>
      <c r="P33">
        <v>3.2711999999999999</v>
      </c>
      <c r="Q33">
        <v>3.4300999999999999</v>
      </c>
    </row>
    <row r="34" spans="2:17" x14ac:dyDescent="0.2">
      <c r="C34">
        <v>3.3855599999999999</v>
      </c>
      <c r="D34">
        <v>3.3614899999999999</v>
      </c>
      <c r="E34">
        <v>3.5895800000000002</v>
      </c>
      <c r="G34">
        <v>3.4314300000000002</v>
      </c>
      <c r="H34">
        <v>3.3995500000000001</v>
      </c>
      <c r="I34">
        <v>3.7099600000000001</v>
      </c>
      <c r="K34">
        <v>3.3856899999999999</v>
      </c>
      <c r="L34">
        <v>3.3685</v>
      </c>
      <c r="M34">
        <v>3.8302900000000002</v>
      </c>
      <c r="O34">
        <v>3.3422999999999998</v>
      </c>
      <c r="P34">
        <v>3.3262100000000001</v>
      </c>
      <c r="Q34">
        <v>3.6141299999999998</v>
      </c>
    </row>
    <row r="35" spans="2:17" x14ac:dyDescent="0.2">
      <c r="B35" t="s">
        <v>5</v>
      </c>
      <c r="C35">
        <v>5.7079999999999999E-2</v>
      </c>
      <c r="D35">
        <v>5.8889999999999901E-2</v>
      </c>
      <c r="E35">
        <v>0.12748999999999999</v>
      </c>
      <c r="G35">
        <v>0.10409</v>
      </c>
      <c r="H35">
        <v>9.6930000000000002E-2</v>
      </c>
      <c r="I35">
        <v>0.24390000000000001</v>
      </c>
      <c r="K35">
        <v>0.15459000000000001</v>
      </c>
      <c r="L35">
        <v>0.15162</v>
      </c>
      <c r="M35">
        <v>0.45188</v>
      </c>
      <c r="O35">
        <v>5.3999999999999798E-2</v>
      </c>
      <c r="P35">
        <v>5.5010000000000198E-2</v>
      </c>
      <c r="Q35">
        <v>0.18403</v>
      </c>
    </row>
    <row r="36" spans="2:17" x14ac:dyDescent="0.2">
      <c r="C36">
        <v>3.2968299999999999</v>
      </c>
      <c r="D36">
        <v>3.2757000000000001</v>
      </c>
      <c r="E36">
        <v>3.4457399999999998</v>
      </c>
      <c r="G36">
        <v>3.34605</v>
      </c>
      <c r="H36">
        <v>3.3260100000000001</v>
      </c>
      <c r="I36">
        <v>3.4731000000000001</v>
      </c>
      <c r="K36">
        <v>3.2537400000000001</v>
      </c>
      <c r="L36">
        <v>3.2329599999999998</v>
      </c>
      <c r="M36">
        <v>3.3508399999999998</v>
      </c>
      <c r="O36">
        <v>3.3464200000000002</v>
      </c>
      <c r="P36">
        <v>3.3272200000000001</v>
      </c>
      <c r="Q36">
        <v>3.4941300000000002</v>
      </c>
    </row>
    <row r="37" spans="2:17" x14ac:dyDescent="0.2">
      <c r="C37">
        <v>3.3173699999999999</v>
      </c>
      <c r="D37">
        <v>3.2961399999999998</v>
      </c>
      <c r="E37">
        <v>3.52847</v>
      </c>
      <c r="G37">
        <v>3.4307400000000001</v>
      </c>
      <c r="H37">
        <v>3.4081600000000001</v>
      </c>
      <c r="I37">
        <v>3.7455699999999998</v>
      </c>
      <c r="K37">
        <v>3.4068200000000002</v>
      </c>
      <c r="L37">
        <v>3.3929499999999999</v>
      </c>
      <c r="M37">
        <v>3.6907800000000002</v>
      </c>
      <c r="O37">
        <v>3.6069499999999999</v>
      </c>
      <c r="P37">
        <v>3.6056900000000001</v>
      </c>
      <c r="Q37">
        <v>4.0774699999999999</v>
      </c>
    </row>
    <row r="38" spans="2:17" x14ac:dyDescent="0.2">
      <c r="B38" t="s">
        <v>5</v>
      </c>
      <c r="C38">
        <v>2.0539999999999999E-2</v>
      </c>
      <c r="D38">
        <v>2.0439999999999799E-2</v>
      </c>
      <c r="E38">
        <v>8.2730000000000206E-2</v>
      </c>
      <c r="G38">
        <v>8.4690000000000196E-2</v>
      </c>
      <c r="H38">
        <v>8.2149999999999904E-2</v>
      </c>
      <c r="I38">
        <v>0.27246999999999999</v>
      </c>
      <c r="K38">
        <v>0.15307999999999999</v>
      </c>
      <c r="L38">
        <v>0.15998999999999999</v>
      </c>
      <c r="M38">
        <v>0.33994000000000002</v>
      </c>
      <c r="O38">
        <v>0.26052999999999998</v>
      </c>
      <c r="P38">
        <v>0.27847</v>
      </c>
      <c r="Q38">
        <v>0.58333999999999997</v>
      </c>
    </row>
    <row r="39" spans="2:17" x14ac:dyDescent="0.2">
      <c r="C39">
        <v>3.2928500000000001</v>
      </c>
      <c r="D39">
        <v>3.2755999999999998</v>
      </c>
      <c r="E39">
        <v>3.4522900000000001</v>
      </c>
      <c r="G39">
        <v>3.3487499999999999</v>
      </c>
      <c r="H39">
        <v>3.3349700000000002</v>
      </c>
      <c r="I39">
        <v>3.5072299999999998</v>
      </c>
      <c r="K39">
        <v>3.2801</v>
      </c>
      <c r="L39">
        <v>3.2573099999999999</v>
      </c>
      <c r="M39">
        <v>3.42164</v>
      </c>
      <c r="O39">
        <v>3.2647699999999999</v>
      </c>
      <c r="P39">
        <v>3.2482000000000002</v>
      </c>
      <c r="Q39">
        <v>3.3932500000000001</v>
      </c>
    </row>
    <row r="40" spans="2:17" x14ac:dyDescent="0.2">
      <c r="C40">
        <v>3.3224900000000002</v>
      </c>
      <c r="D40">
        <v>3.3046199999999999</v>
      </c>
      <c r="E40">
        <v>3.60358</v>
      </c>
      <c r="G40">
        <v>3.3596900000000001</v>
      </c>
      <c r="H40">
        <v>3.3484099999999999</v>
      </c>
      <c r="I40">
        <v>3.6017600000000001</v>
      </c>
      <c r="K40">
        <v>3.43099</v>
      </c>
      <c r="L40">
        <v>3.4011900000000002</v>
      </c>
      <c r="M40">
        <v>3.8414700000000002</v>
      </c>
      <c r="O40">
        <v>3.3040699999999998</v>
      </c>
      <c r="P40">
        <v>3.2922400000000001</v>
      </c>
      <c r="Q40">
        <v>3.5396800000000002</v>
      </c>
    </row>
    <row r="41" spans="2:17" x14ac:dyDescent="0.2">
      <c r="B41" t="s">
        <v>5</v>
      </c>
      <c r="C41">
        <v>2.96400000000001E-2</v>
      </c>
      <c r="D41">
        <v>2.9020000000000001E-2</v>
      </c>
      <c r="E41">
        <v>0.15129000000000001</v>
      </c>
      <c r="G41">
        <v>1.09400000000002E-2</v>
      </c>
      <c r="H41">
        <v>1.34399999999997E-2</v>
      </c>
      <c r="I41">
        <v>9.4530000000000197E-2</v>
      </c>
      <c r="K41">
        <v>0.15089</v>
      </c>
      <c r="L41">
        <v>0.14388000000000001</v>
      </c>
      <c r="M41">
        <v>0.41982999999999998</v>
      </c>
      <c r="O41">
        <v>3.9299999999999898E-2</v>
      </c>
      <c r="P41">
        <v>4.4039999999999899E-2</v>
      </c>
      <c r="Q41">
        <v>0.14643</v>
      </c>
    </row>
    <row r="42" spans="2:17" x14ac:dyDescent="0.2">
      <c r="C42">
        <v>3.29236</v>
      </c>
      <c r="D42">
        <v>3.27393</v>
      </c>
      <c r="E42">
        <v>3.43927</v>
      </c>
      <c r="G42">
        <v>3.2696000000000001</v>
      </c>
      <c r="H42">
        <v>3.2543500000000001</v>
      </c>
      <c r="I42">
        <v>3.4094600000000002</v>
      </c>
      <c r="K42">
        <v>3.22912</v>
      </c>
      <c r="L42">
        <v>3.2151900000000002</v>
      </c>
      <c r="M42">
        <v>3.3571399999999998</v>
      </c>
      <c r="O42">
        <v>3.2404899999999999</v>
      </c>
      <c r="P42">
        <v>3.2212299999999998</v>
      </c>
      <c r="Q42">
        <v>3.3710800000000001</v>
      </c>
    </row>
    <row r="43" spans="2:17" x14ac:dyDescent="0.2">
      <c r="C43">
        <v>3.3255300000000001</v>
      </c>
      <c r="D43">
        <v>3.30775</v>
      </c>
      <c r="E43">
        <v>3.5703900000000002</v>
      </c>
      <c r="G43">
        <v>3.2655400000000001</v>
      </c>
      <c r="H43">
        <v>3.2503199999999999</v>
      </c>
      <c r="I43">
        <v>3.5018699999999998</v>
      </c>
      <c r="K43">
        <v>3.36896</v>
      </c>
      <c r="L43">
        <v>3.3671000000000002</v>
      </c>
      <c r="M43">
        <v>3.9066999999999998</v>
      </c>
      <c r="O43">
        <v>3.4934099999999999</v>
      </c>
      <c r="P43">
        <v>3.4834900000000002</v>
      </c>
      <c r="Q43">
        <v>4.1125400000000001</v>
      </c>
    </row>
    <row r="44" spans="2:17" x14ac:dyDescent="0.2">
      <c r="B44" t="s">
        <v>5</v>
      </c>
      <c r="C44">
        <v>3.3170000000000102E-2</v>
      </c>
      <c r="D44">
        <v>3.3820000000000003E-2</v>
      </c>
      <c r="E44">
        <v>0.13111999999999999</v>
      </c>
      <c r="G44">
        <v>-4.0599999999999499E-3</v>
      </c>
      <c r="H44">
        <v>-4.0300000000002001E-3</v>
      </c>
      <c r="I44">
        <v>9.2410000000000103E-2</v>
      </c>
      <c r="K44">
        <v>0.13983999999999999</v>
      </c>
      <c r="L44">
        <v>0.15190999999999999</v>
      </c>
      <c r="M44">
        <v>0.54956000000000005</v>
      </c>
      <c r="O44">
        <v>0.25291999999999998</v>
      </c>
      <c r="P44">
        <v>0.26225999999999999</v>
      </c>
      <c r="Q44">
        <v>0.74146000000000001</v>
      </c>
    </row>
    <row r="45" spans="2:17" x14ac:dyDescent="0.2">
      <c r="C45">
        <v>3.2458399999999998</v>
      </c>
      <c r="D45">
        <v>3.2286800000000002</v>
      </c>
      <c r="E45">
        <v>3.42761</v>
      </c>
      <c r="G45">
        <v>3.2208999999999999</v>
      </c>
      <c r="H45">
        <v>3.2040799999999998</v>
      </c>
      <c r="I45">
        <v>3.41038</v>
      </c>
      <c r="K45">
        <v>3.23461</v>
      </c>
      <c r="L45">
        <v>3.2215600000000002</v>
      </c>
      <c r="M45">
        <v>3.4161199999999998</v>
      </c>
      <c r="O45">
        <v>3.3226300000000002</v>
      </c>
      <c r="P45">
        <v>3.3050299999999999</v>
      </c>
      <c r="Q45">
        <v>3.4468000000000001</v>
      </c>
    </row>
    <row r="46" spans="2:17" x14ac:dyDescent="0.2">
      <c r="C46">
        <v>3.2631899999999998</v>
      </c>
      <c r="D46">
        <v>3.2448999999999999</v>
      </c>
      <c r="E46">
        <v>3.528</v>
      </c>
      <c r="G46">
        <v>3.2400699999999998</v>
      </c>
      <c r="H46">
        <v>3.2246100000000002</v>
      </c>
      <c r="I46">
        <v>3.5416400000000001</v>
      </c>
      <c r="K46">
        <v>3.3962500000000002</v>
      </c>
      <c r="L46">
        <v>3.39161</v>
      </c>
      <c r="M46">
        <v>3.9217399999999998</v>
      </c>
      <c r="O46">
        <v>3.49648</v>
      </c>
      <c r="P46">
        <v>3.4710000000000001</v>
      </c>
      <c r="Q46">
        <v>3.8580399999999999</v>
      </c>
    </row>
    <row r="47" spans="2:17" x14ac:dyDescent="0.2">
      <c r="B47" t="s">
        <v>5</v>
      </c>
      <c r="C47">
        <v>1.7350000000000001E-2</v>
      </c>
      <c r="D47">
        <v>1.6220000000000099E-2</v>
      </c>
      <c r="E47">
        <v>0.10038999999999999</v>
      </c>
      <c r="G47">
        <v>1.9170000000000399E-2</v>
      </c>
      <c r="H47">
        <v>2.0530000000000399E-2</v>
      </c>
      <c r="I47">
        <v>0.13125999999999999</v>
      </c>
      <c r="K47">
        <v>0.16164000000000001</v>
      </c>
      <c r="L47">
        <v>0.17005000000000001</v>
      </c>
      <c r="M47">
        <v>0.50561999999999996</v>
      </c>
      <c r="O47">
        <v>0.17385</v>
      </c>
      <c r="P47">
        <v>0.16597000000000001</v>
      </c>
      <c r="Q47">
        <v>0.41123999999999999</v>
      </c>
    </row>
    <row r="48" spans="2:17" x14ac:dyDescent="0.2">
      <c r="C48">
        <v>3.2672300000000001</v>
      </c>
      <c r="D48">
        <v>3.2419899999999999</v>
      </c>
      <c r="E48">
        <v>3.39107</v>
      </c>
      <c r="G48">
        <v>3.2606999999999999</v>
      </c>
      <c r="H48">
        <v>3.2424900000000001</v>
      </c>
      <c r="I48">
        <v>3.3444400000000001</v>
      </c>
      <c r="K48">
        <v>3.2632500000000002</v>
      </c>
      <c r="L48">
        <v>3.2489699999999999</v>
      </c>
      <c r="M48">
        <v>3.4123199999999998</v>
      </c>
      <c r="O48">
        <v>3.2903099999999998</v>
      </c>
      <c r="P48">
        <v>3.2696000000000001</v>
      </c>
      <c r="Q48">
        <v>3.4376500000000001</v>
      </c>
    </row>
    <row r="49" spans="2:17" x14ac:dyDescent="0.2">
      <c r="C49">
        <v>3.2845900000000001</v>
      </c>
      <c r="D49">
        <v>3.26423</v>
      </c>
      <c r="E49">
        <v>3.4767899999999998</v>
      </c>
      <c r="G49">
        <v>3.2780499999999999</v>
      </c>
      <c r="H49">
        <v>3.2562700000000002</v>
      </c>
      <c r="I49">
        <v>3.4605000000000001</v>
      </c>
      <c r="K49">
        <v>3.3863500000000002</v>
      </c>
      <c r="L49">
        <v>3.38558</v>
      </c>
      <c r="M49">
        <v>3.7421600000000002</v>
      </c>
      <c r="O49">
        <v>3.5247799999999998</v>
      </c>
      <c r="P49">
        <v>3.5310899999999998</v>
      </c>
      <c r="Q49">
        <v>4.0606299999999997</v>
      </c>
    </row>
    <row r="50" spans="2:17" x14ac:dyDescent="0.2">
      <c r="B50" t="s">
        <v>5</v>
      </c>
      <c r="C50">
        <v>1.736E-2</v>
      </c>
      <c r="D50">
        <v>2.2239999999999999E-2</v>
      </c>
      <c r="E50">
        <v>8.5719999999999796E-2</v>
      </c>
      <c r="G50">
        <v>1.7350000000000001E-2</v>
      </c>
      <c r="H50">
        <v>1.37799999999997E-2</v>
      </c>
      <c r="I50">
        <v>0.11606</v>
      </c>
      <c r="K50">
        <v>0.1231</v>
      </c>
      <c r="L50">
        <v>0.13661000000000001</v>
      </c>
      <c r="M50">
        <v>0.32984000000000002</v>
      </c>
      <c r="O50">
        <v>0.23447000000000001</v>
      </c>
      <c r="P50">
        <v>0.26149</v>
      </c>
      <c r="Q50">
        <v>0.62297999999999998</v>
      </c>
    </row>
    <row r="51" spans="2:17" x14ac:dyDescent="0.2">
      <c r="C51">
        <v>3.2810100000000002</v>
      </c>
      <c r="D51">
        <v>3.2587899999999999</v>
      </c>
      <c r="E51">
        <v>3.4129499999999999</v>
      </c>
      <c r="G51">
        <v>3.20865</v>
      </c>
      <c r="H51">
        <v>3.1945399999999999</v>
      </c>
      <c r="I51">
        <v>3.3817599999999999</v>
      </c>
      <c r="K51">
        <v>3.2863899999999999</v>
      </c>
      <c r="L51">
        <v>3.2646600000000001</v>
      </c>
      <c r="M51">
        <v>3.4548000000000001</v>
      </c>
      <c r="O51">
        <v>3.2821500000000001</v>
      </c>
      <c r="P51">
        <v>3.2629100000000002</v>
      </c>
      <c r="Q51">
        <v>3.4348999999999998</v>
      </c>
    </row>
    <row r="52" spans="2:17" x14ac:dyDescent="0.2">
      <c r="C52">
        <v>3.2770700000000001</v>
      </c>
      <c r="D52">
        <v>3.2550599999999998</v>
      </c>
      <c r="E52">
        <v>3.5210699999999999</v>
      </c>
      <c r="G52">
        <v>3.3148599999999999</v>
      </c>
      <c r="H52">
        <v>3.29223</v>
      </c>
      <c r="I52">
        <v>3.44143</v>
      </c>
      <c r="K52">
        <v>3.4453900000000002</v>
      </c>
      <c r="L52">
        <v>3.4284300000000001</v>
      </c>
      <c r="M52">
        <v>3.8280400000000001</v>
      </c>
      <c r="O52">
        <v>3.3165900000000001</v>
      </c>
      <c r="P52">
        <v>3.3027299999999999</v>
      </c>
      <c r="Q52">
        <v>3.5357400000000001</v>
      </c>
    </row>
    <row r="53" spans="2:17" x14ac:dyDescent="0.2">
      <c r="B53" t="s">
        <v>5</v>
      </c>
      <c r="C53">
        <v>-3.9400000000000502E-3</v>
      </c>
      <c r="D53">
        <v>-3.7300000000000102E-3</v>
      </c>
      <c r="E53">
        <v>0.10811999999999999</v>
      </c>
      <c r="G53">
        <v>3.33249</v>
      </c>
      <c r="H53">
        <v>3.3104499999999999</v>
      </c>
      <c r="I53">
        <v>3.5621</v>
      </c>
      <c r="K53">
        <v>0.159</v>
      </c>
      <c r="L53">
        <v>0.16377</v>
      </c>
      <c r="M53">
        <v>0.37324000000000002</v>
      </c>
      <c r="O53">
        <v>3.4439999999999998E-2</v>
      </c>
      <c r="P53">
        <v>3.9820000000000202E-2</v>
      </c>
      <c r="Q53">
        <v>0.10084</v>
      </c>
    </row>
    <row r="54" spans="2:17" x14ac:dyDescent="0.2">
      <c r="C54">
        <v>3.31101</v>
      </c>
      <c r="D54">
        <v>3.28809</v>
      </c>
      <c r="E54">
        <v>3.45323</v>
      </c>
      <c r="G54">
        <v>1.763E-2</v>
      </c>
      <c r="H54">
        <v>1.8219999999999899E-2</v>
      </c>
      <c r="I54">
        <v>0.12067</v>
      </c>
      <c r="K54">
        <v>3.2408399999999999</v>
      </c>
      <c r="L54">
        <v>3.2153900000000002</v>
      </c>
      <c r="M54">
        <v>3.3791000000000002</v>
      </c>
      <c r="O54">
        <v>3.2521300000000002</v>
      </c>
      <c r="P54">
        <v>3.2311100000000001</v>
      </c>
      <c r="Q54">
        <v>3.3958300000000001</v>
      </c>
    </row>
    <row r="55" spans="2:17" x14ac:dyDescent="0.2">
      <c r="C55">
        <v>3.3396300000000001</v>
      </c>
      <c r="D55">
        <v>3.3155800000000002</v>
      </c>
      <c r="E55">
        <v>3.6084200000000002</v>
      </c>
      <c r="G55">
        <v>3.2267199999999998</v>
      </c>
      <c r="H55">
        <v>3.2075200000000001</v>
      </c>
      <c r="I55">
        <v>3.3934000000000002</v>
      </c>
      <c r="K55">
        <v>3.27163</v>
      </c>
      <c r="L55">
        <v>3.2495099999999999</v>
      </c>
      <c r="M55">
        <v>3.5812499999999998</v>
      </c>
      <c r="O55">
        <v>3.5005999999999999</v>
      </c>
      <c r="P55">
        <v>3.4856400000000001</v>
      </c>
      <c r="Q55">
        <v>3.75692</v>
      </c>
    </row>
    <row r="56" spans="2:17" x14ac:dyDescent="0.2">
      <c r="B56" t="s">
        <v>5</v>
      </c>
      <c r="C56">
        <v>2.86200000000001E-2</v>
      </c>
      <c r="D56">
        <v>2.7490000000000198E-2</v>
      </c>
      <c r="E56">
        <v>0.15518999999999999</v>
      </c>
      <c r="G56">
        <v>3.3109000000000002</v>
      </c>
      <c r="H56">
        <v>3.2921499999999999</v>
      </c>
      <c r="I56">
        <v>3.6631999999999998</v>
      </c>
      <c r="K56">
        <v>3.0790000000000099E-2</v>
      </c>
      <c r="L56">
        <v>3.4119999999999699E-2</v>
      </c>
      <c r="M56">
        <v>0.20215</v>
      </c>
      <c r="O56">
        <v>0.24847</v>
      </c>
      <c r="P56">
        <v>0.25452999999999998</v>
      </c>
      <c r="Q56">
        <v>0.36109000000000002</v>
      </c>
    </row>
    <row r="57" spans="2:17" x14ac:dyDescent="0.2">
      <c r="C57">
        <v>3.37826</v>
      </c>
      <c r="D57">
        <v>3.35256</v>
      </c>
      <c r="E57">
        <v>3.5478499999999999</v>
      </c>
      <c r="G57">
        <v>8.4180000000000393E-2</v>
      </c>
      <c r="H57">
        <v>8.4629999999999803E-2</v>
      </c>
      <c r="I57">
        <v>0.26979999999999998</v>
      </c>
      <c r="K57">
        <v>3.34083</v>
      </c>
      <c r="L57">
        <v>3.3186599999999999</v>
      </c>
      <c r="M57">
        <v>3.4643099999999998</v>
      </c>
      <c r="O57">
        <v>3.2625500000000001</v>
      </c>
      <c r="P57">
        <v>3.23719</v>
      </c>
      <c r="Q57">
        <v>3.4296000000000002</v>
      </c>
    </row>
    <row r="58" spans="2:17" x14ac:dyDescent="0.2">
      <c r="C58">
        <v>3.3986700000000001</v>
      </c>
      <c r="D58">
        <v>3.3753000000000002</v>
      </c>
      <c r="E58">
        <v>3.63341</v>
      </c>
      <c r="G58">
        <v>3.2911000000000001</v>
      </c>
      <c r="H58">
        <v>3.2712300000000001</v>
      </c>
      <c r="I58">
        <v>3.4472800000000001</v>
      </c>
      <c r="K58">
        <v>3.3633799999999998</v>
      </c>
      <c r="L58">
        <v>3.3451900000000001</v>
      </c>
      <c r="M58">
        <v>3.60066</v>
      </c>
      <c r="O58">
        <v>3.52563</v>
      </c>
      <c r="P58">
        <v>3.5180600000000002</v>
      </c>
      <c r="Q58">
        <v>3.9339</v>
      </c>
    </row>
    <row r="59" spans="2:17" x14ac:dyDescent="0.2">
      <c r="B59" t="s">
        <v>5</v>
      </c>
      <c r="C59">
        <v>2.0410000000000001E-2</v>
      </c>
      <c r="D59">
        <v>2.2740000000000201E-2</v>
      </c>
      <c r="E59">
        <v>8.5560000000000094E-2</v>
      </c>
      <c r="G59">
        <v>3.3119100000000001</v>
      </c>
      <c r="H59">
        <v>3.2980100000000001</v>
      </c>
      <c r="I59">
        <v>3.5246300000000002</v>
      </c>
      <c r="K59">
        <v>2.2549999999999799E-2</v>
      </c>
      <c r="L59">
        <v>2.6530000000000199E-2</v>
      </c>
      <c r="M59">
        <v>0.13635</v>
      </c>
      <c r="O59">
        <v>0.26307999999999998</v>
      </c>
      <c r="P59">
        <v>0.28087000000000001</v>
      </c>
      <c r="Q59">
        <v>0.50429999999999997</v>
      </c>
    </row>
    <row r="60" spans="2:17" x14ac:dyDescent="0.2">
      <c r="C60">
        <v>3.2431999999999999</v>
      </c>
      <c r="D60">
        <v>3.2244999999999999</v>
      </c>
      <c r="E60">
        <v>3.3687999999999998</v>
      </c>
      <c r="G60">
        <v>2.0809999999999999E-2</v>
      </c>
      <c r="H60">
        <v>2.6780000000000002E-2</v>
      </c>
      <c r="I60">
        <v>7.7350000000000002E-2</v>
      </c>
      <c r="K60">
        <v>3.2410199999999998</v>
      </c>
      <c r="L60">
        <v>3.2256999999999998</v>
      </c>
      <c r="M60">
        <v>3.3923100000000002</v>
      </c>
      <c r="O60">
        <v>3.28518</v>
      </c>
      <c r="P60">
        <v>3.2627600000000001</v>
      </c>
      <c r="Q60">
        <v>3.4285000000000001</v>
      </c>
    </row>
    <row r="61" spans="2:17" x14ac:dyDescent="0.2">
      <c r="C61">
        <v>3.2563200000000001</v>
      </c>
      <c r="D61">
        <v>3.2381099999999998</v>
      </c>
      <c r="E61">
        <v>3.4393600000000002</v>
      </c>
      <c r="G61">
        <v>3.2607200000000001</v>
      </c>
      <c r="H61">
        <v>3.2464900000000001</v>
      </c>
      <c r="I61">
        <v>3.4146700000000001</v>
      </c>
      <c r="K61">
        <v>3.40069</v>
      </c>
      <c r="L61">
        <v>3.3837799999999998</v>
      </c>
      <c r="M61">
        <v>4.0969300000000004</v>
      </c>
      <c r="O61">
        <v>3.5527700000000002</v>
      </c>
      <c r="P61">
        <v>3.5282</v>
      </c>
      <c r="Q61">
        <v>4.1431899999999997</v>
      </c>
    </row>
    <row r="62" spans="2:17" x14ac:dyDescent="0.2">
      <c r="B62" t="s">
        <v>5</v>
      </c>
      <c r="C62">
        <v>1.3120000000000199E-2</v>
      </c>
      <c r="D62">
        <v>1.36099999999999E-2</v>
      </c>
      <c r="E62">
        <v>7.0559999999999498E-2</v>
      </c>
      <c r="G62">
        <v>3.3445299999999998</v>
      </c>
      <c r="H62">
        <v>3.3265099999999999</v>
      </c>
      <c r="I62">
        <v>3.6855600000000002</v>
      </c>
      <c r="K62">
        <v>0.15967000000000001</v>
      </c>
      <c r="L62">
        <v>0.15808</v>
      </c>
      <c r="M62">
        <v>0.70462000000000002</v>
      </c>
      <c r="O62">
        <v>0.26758999999999999</v>
      </c>
      <c r="P62">
        <v>0.26544000000000001</v>
      </c>
      <c r="Q62">
        <v>0.71469000000000005</v>
      </c>
    </row>
    <row r="63" spans="2:17" x14ac:dyDescent="0.2">
      <c r="C63">
        <v>3.3001100000000001</v>
      </c>
      <c r="D63">
        <v>3.2777799999999999</v>
      </c>
      <c r="E63">
        <v>3.43777</v>
      </c>
      <c r="G63">
        <v>8.3809999999999704E-2</v>
      </c>
      <c r="H63">
        <v>8.00199999999998E-2</v>
      </c>
      <c r="I63">
        <v>0.27089000000000002</v>
      </c>
      <c r="K63">
        <v>3.3943099999999999</v>
      </c>
      <c r="L63">
        <v>3.3702000000000001</v>
      </c>
      <c r="M63">
        <v>3.5447199999999999</v>
      </c>
      <c r="O63">
        <v>3.2871700000000001</v>
      </c>
      <c r="P63">
        <v>3.26742</v>
      </c>
      <c r="Q63">
        <v>3.4142800000000002</v>
      </c>
    </row>
    <row r="64" spans="2:17" x14ac:dyDescent="0.2">
      <c r="C64">
        <v>3.3378000000000001</v>
      </c>
      <c r="D64">
        <v>3.3130999999999999</v>
      </c>
      <c r="E64">
        <v>3.5896300000000001</v>
      </c>
      <c r="G64">
        <v>3.33284</v>
      </c>
      <c r="H64">
        <v>3.3092999999999999</v>
      </c>
      <c r="I64">
        <v>3.4642300000000001</v>
      </c>
      <c r="K64">
        <v>3.5686</v>
      </c>
      <c r="L64">
        <v>3.5482999999999998</v>
      </c>
      <c r="M64">
        <v>4.0831</v>
      </c>
      <c r="O64">
        <v>3.5508500000000001</v>
      </c>
      <c r="P64">
        <v>3.5428000000000002</v>
      </c>
      <c r="Q64">
        <v>3.8420100000000001</v>
      </c>
    </row>
    <row r="65" spans="1:25" x14ac:dyDescent="0.2">
      <c r="B65" t="s">
        <v>5</v>
      </c>
      <c r="C65">
        <v>3.7690000000000001E-2</v>
      </c>
      <c r="D65">
        <v>3.5319999999999997E-2</v>
      </c>
      <c r="E65">
        <v>0.15185999999999999</v>
      </c>
      <c r="G65">
        <v>3.3902600000000001</v>
      </c>
      <c r="H65">
        <v>3.3710399999999998</v>
      </c>
      <c r="I65">
        <v>3.7454900000000002</v>
      </c>
      <c r="K65">
        <v>0.17429</v>
      </c>
      <c r="L65">
        <v>0.17810000000000001</v>
      </c>
      <c r="M65">
        <v>0.53837999999999997</v>
      </c>
      <c r="O65">
        <v>0.26368000000000003</v>
      </c>
      <c r="P65">
        <v>0.27538000000000001</v>
      </c>
      <c r="Q65">
        <v>0.42773</v>
      </c>
    </row>
    <row r="66" spans="1:25" x14ac:dyDescent="0.2">
      <c r="C66">
        <v>3.25509</v>
      </c>
      <c r="D66">
        <v>3.2271200000000002</v>
      </c>
      <c r="E66">
        <v>3.3955899999999999</v>
      </c>
      <c r="G66">
        <v>5.7419999999999999E-2</v>
      </c>
      <c r="H66">
        <v>6.1739999999999899E-2</v>
      </c>
      <c r="I66">
        <v>0.28126000000000001</v>
      </c>
      <c r="K66">
        <v>3.2817400000000001</v>
      </c>
      <c r="L66">
        <v>3.26031</v>
      </c>
      <c r="M66">
        <v>3.4121199999999998</v>
      </c>
      <c r="O66">
        <v>3.25718</v>
      </c>
      <c r="P66">
        <v>3.2339699999999998</v>
      </c>
      <c r="Q66">
        <v>3.4195799999999998</v>
      </c>
    </row>
    <row r="67" spans="1:25" x14ac:dyDescent="0.2">
      <c r="C67">
        <v>3.2797900000000002</v>
      </c>
      <c r="D67">
        <v>3.2518799999999999</v>
      </c>
      <c r="E67">
        <v>3.5403099999999998</v>
      </c>
      <c r="K67">
        <v>3.3091200000000001</v>
      </c>
      <c r="L67">
        <v>3.2976299999999998</v>
      </c>
      <c r="M67">
        <v>3.53979</v>
      </c>
      <c r="O67">
        <v>3.5330599999999999</v>
      </c>
      <c r="P67">
        <v>3.5288499999999998</v>
      </c>
      <c r="Q67">
        <v>4.5066899999999999</v>
      </c>
    </row>
    <row r="68" spans="1:25" x14ac:dyDescent="0.2">
      <c r="B68" t="s">
        <v>5</v>
      </c>
      <c r="C68">
        <v>2.4700000000000201E-2</v>
      </c>
      <c r="D68">
        <v>2.4759999999999699E-2</v>
      </c>
      <c r="E68">
        <v>0.14471999999999999</v>
      </c>
      <c r="K68">
        <v>2.7380000000000002E-2</v>
      </c>
      <c r="L68">
        <v>3.7319999999999798E-2</v>
      </c>
      <c r="M68">
        <v>0.12767000000000001</v>
      </c>
      <c r="O68">
        <v>0.27588000000000001</v>
      </c>
      <c r="P68">
        <v>0.29487999999999998</v>
      </c>
      <c r="Q68">
        <v>1.08711</v>
      </c>
    </row>
    <row r="69" spans="1:25" x14ac:dyDescent="0.2">
      <c r="B69" t="s">
        <v>6</v>
      </c>
      <c r="C69" t="s">
        <v>7</v>
      </c>
      <c r="D69" t="s">
        <v>7</v>
      </c>
      <c r="E69" t="s">
        <v>7</v>
      </c>
      <c r="F69" t="s">
        <v>6</v>
      </c>
      <c r="G69" t="s">
        <v>7</v>
      </c>
      <c r="H69" t="s">
        <v>7</v>
      </c>
      <c r="I69" t="s">
        <v>7</v>
      </c>
      <c r="J69" t="s">
        <v>6</v>
      </c>
      <c r="K69" t="s">
        <v>7</v>
      </c>
      <c r="L69" t="s">
        <v>7</v>
      </c>
      <c r="M69" t="s">
        <v>7</v>
      </c>
      <c r="N69" t="s">
        <v>6</v>
      </c>
      <c r="O69" t="s">
        <v>7</v>
      </c>
      <c r="P69" t="s">
        <v>7</v>
      </c>
      <c r="Q69" t="s">
        <v>7</v>
      </c>
    </row>
    <row r="70" spans="1:25" x14ac:dyDescent="0.2">
      <c r="B70">
        <v>25.5</v>
      </c>
      <c r="C70">
        <f>AVERAGE(C17,C14,C11,C20,C23,C26,C29,C32,C35,C38,C41,C44,C47,C50,C53,C56,C59,C62,C65,C68)</f>
        <v>2.0777500000000039E-2</v>
      </c>
      <c r="D70">
        <f t="shared" ref="D70:E70" si="0">AVERAGE(D17,D14,D11,D20,D23,D26,D29,D32,D35,D38,D41,D44,D47,D50,D53,D56,D59,D62,D65,D68)</f>
        <v>2.1323499999999978E-2</v>
      </c>
      <c r="E70">
        <f t="shared" si="0"/>
        <v>0.10675349999999995</v>
      </c>
      <c r="F70">
        <v>25.5</v>
      </c>
      <c r="G70">
        <f>AVERAGE(G17,G14,G11,G20,G23,G26,G29,G32,G35,G38,G41,G44,G47,G50,G53,G56,G59,G62,G65,G68)</f>
        <v>0.91605263157894745</v>
      </c>
      <c r="H70">
        <f t="shared" ref="H70:I70" si="1">AVERAGE(H17,H14,H11,H20,H23,H26,H29,H32,H35,H38,H41,H44,H47,H50,H53,H56,H59,H62,H65,H68)</f>
        <v>0.91151631578947367</v>
      </c>
      <c r="I70">
        <f t="shared" si="1"/>
        <v>1.089141052631579</v>
      </c>
      <c r="J70">
        <v>25.5</v>
      </c>
      <c r="K70">
        <f>AVERAGE(K17,K14,K11,K20,K23,K26,K29,K32,K35,K38,K41,K44,K47,K50,K53,K56,K59,K62,K65,K68)</f>
        <v>0.11552600000000002</v>
      </c>
      <c r="L70">
        <f t="shared" ref="L70:M70" si="2">AVERAGE(L17,L14,L11,L20,L23,L26,L29,L32,L35,L38,L41,L44,L47,L50,L53,L56,L59,L62,L65,L68)</f>
        <v>0.11915849999999999</v>
      </c>
      <c r="M70">
        <f t="shared" si="2"/>
        <v>0.34787300000000004</v>
      </c>
      <c r="N70">
        <v>25.5</v>
      </c>
      <c r="O70">
        <f>AVERAGE(O17,O14,O11,O20,O23,O26,O29,O32,O35,O38,O41,O44,O47,O50,O53,O56,O59,O62,O65,O68)</f>
        <v>0.20133499999999999</v>
      </c>
      <c r="P70">
        <f t="shared" ref="P70:Q70" si="3">AVERAGE(P17,P14,P11,P20,P23,P26,P29,P32,P35,P38,P41,P44,P47,P50,P53,P56,P59,P62,P65,P68)</f>
        <v>0.20967600000000003</v>
      </c>
      <c r="Q70">
        <f t="shared" si="3"/>
        <v>0.52539400000000003</v>
      </c>
    </row>
    <row r="71" spans="1:25" x14ac:dyDescent="0.2">
      <c r="A71" t="s">
        <v>33</v>
      </c>
      <c r="C71">
        <f>STDEV(C17,C14,C11,C20,C23,C26,C29,C32,C35,C38,C41,C44,C47,C50,C53,C56,C59,C62,C65,C68)/SQRT(COUNT(C17,C14,C11,C20,C23,C26,C29,C32,C35,C38,C41,C44,C47,C50,C53,C56,C59,C62,C65,C68))</f>
        <v>3.610113926982004E-3</v>
      </c>
      <c r="D71">
        <f t="shared" ref="D71:E71" si="4">STDEV(D17,D14,D11,D20,D23,D26,D29,D32,D35,D38,D41,D44,D47,D50,D53,D56,D59,D62,D65,D68)/SQRT(COUNT(D17,D14,D11,D20,D23,D26,D29,D32,D35,D38,D41,D44,D47,D50,D53,D56,D59,D62,D65,D68))</f>
        <v>3.5500712576243434E-3</v>
      </c>
      <c r="E71">
        <f t="shared" si="4"/>
        <v>7.6075283445517549E-3</v>
      </c>
      <c r="G71">
        <f>STDEV(G17,G14,G11,G20,G23,G26,G29,G32,G35,G38,G41,G44,G47,G50,G53,G56,G59,G62,G65,G68)/SQRT(COUNT(G17,G14,G11,G20,G23,G26,G29,G32,G35,G38,G41,G44,G47,G50,G53,G56,G59,G62,G65,G68))</f>
        <v>0.34126344272804504</v>
      </c>
      <c r="H71">
        <f t="shared" ref="H71:I71" si="5">STDEV(H17,H14,H11,H20,H23,H26,H29,H32,H35,H38,H41,H44,H47,H50,H53,H56,H59,H62,H65,H68)/SQRT(COUNT(H17,H14,H11,H20,H23,H26,H29,H32,H35,H38,H41,H44,H47,H50,H53,H56,H59,H62,H65,H68))</f>
        <v>0.33931261204717272</v>
      </c>
      <c r="I71">
        <f t="shared" si="5"/>
        <v>0.35935460533567926</v>
      </c>
      <c r="K71">
        <f>STDEV(K17,K14,K11,K20,K23,K26,K29,K32,K35,K38,K41,K44,K47,K50,K53,K56,K59,K62,K65,K68)/SQRT(COUNT(K17,K14,K11,K20,K23,K26,K29,K32,K35,K38,K41,K44,K47,K50,K53,K56,K59,K62,K65,K68))</f>
        <v>1.3251536482909993E-2</v>
      </c>
      <c r="L71">
        <f t="shared" ref="L71:M71" si="6">STDEV(L17,L14,L11,L20,L23,L26,L29,L32,L35,L38,L41,L44,L47,L50,L53,L56,L59,L62,L65,L68)/SQRT(COUNT(L17,L14,L11,L20,L23,L26,L29,L32,L35,L38,L41,L44,L47,L50,L53,L56,L59,L62,L65,L68))</f>
        <v>1.313615926154737E-2</v>
      </c>
      <c r="M71">
        <f t="shared" si="6"/>
        <v>3.7029425305744115E-2</v>
      </c>
      <c r="O71">
        <f>STDEV(O17,O14,O11,O20,O23,O26,O29,O32,O35,O38,O41,O44,O47,O50,O53,O56,O59,O62,O65,O68)/SQRT(COUNT(O17,O14,O11,O20,O23,O26,O29,O32,O35,O38,O41,O44,O47,O50,O53,O56,O59,O62,O65,O68))</f>
        <v>2.0848166289426494E-2</v>
      </c>
      <c r="P71">
        <f t="shared" ref="P71:Q71" si="7">STDEV(P17,P14,P11,P20,P23,P26,P29,P32,P35,P38,P41,P44,P47,P50,P53,P56,P59,P62,P65,P68)/SQRT(COUNT(P17,P14,P11,P20,P23,P26,P29,P32,P35,P38,P41,P44,P47,P50,P53,P56,P59,P62,P65,P68))</f>
        <v>2.1950086816756746E-2</v>
      </c>
      <c r="Q71">
        <f t="shared" si="7"/>
        <v>5.6611373380267012E-2</v>
      </c>
    </row>
    <row r="73" spans="1:25" x14ac:dyDescent="0.2">
      <c r="B73" t="s">
        <v>8</v>
      </c>
      <c r="C73">
        <f>C70/25.5/(10^-12)*(10^-20)</f>
        <v>8.1480392156862893E-12</v>
      </c>
      <c r="D73">
        <f>D70/25.5/(10^-12)*(10^-20)</f>
        <v>8.3621568627450892E-12</v>
      </c>
      <c r="E73">
        <f>E70/25.5/(10^-12)*(10^-20)</f>
        <v>4.1864117647058806E-11</v>
      </c>
      <c r="F73" t="s">
        <v>8</v>
      </c>
      <c r="G73">
        <f>G70/25.5/(10^-12)*(10^-20)</f>
        <v>3.5923632610939118E-10</v>
      </c>
      <c r="H73">
        <f>H70/25.5/(10^-12)*(10^-20)</f>
        <v>3.5745737874097004E-10</v>
      </c>
      <c r="I73">
        <f>I70/25.5/(10^-12)*(10^-20)</f>
        <v>4.2711413828689367E-10</v>
      </c>
      <c r="J73" t="s">
        <v>8</v>
      </c>
      <c r="K73">
        <f>K70/25.5/(10^-12)*(10^-20)</f>
        <v>4.5304313725490198E-11</v>
      </c>
      <c r="L73">
        <f>L70/25.5/(10^-12)*(10^-20)</f>
        <v>4.6728823529411763E-11</v>
      </c>
      <c r="M73">
        <f>M70/25.5/(10^-12)*(10^-20)</f>
        <v>1.3642078431372551E-10</v>
      </c>
      <c r="N73" t="s">
        <v>8</v>
      </c>
      <c r="O73">
        <f>O70/25.5/(10^-12)*(10^-20)</f>
        <v>7.8954901960784306E-11</v>
      </c>
      <c r="P73">
        <f>P70/25.5/(10^-12)*(10^-20)</f>
        <v>8.2225882352941189E-11</v>
      </c>
      <c r="Q73">
        <f>Q70/25.5/(10^-12)*(10^-20)</f>
        <v>2.0603686274509804E-10</v>
      </c>
    </row>
    <row r="76" spans="1:25" x14ac:dyDescent="0.2">
      <c r="B76" t="s">
        <v>14</v>
      </c>
      <c r="F76" t="s">
        <v>24</v>
      </c>
      <c r="J76" t="s">
        <v>25</v>
      </c>
      <c r="N76" t="s">
        <v>26</v>
      </c>
      <c r="R76" t="s">
        <v>70</v>
      </c>
      <c r="V76" t="s">
        <v>71</v>
      </c>
    </row>
    <row r="77" spans="1:25" x14ac:dyDescent="0.2">
      <c r="C77" t="s">
        <v>2</v>
      </c>
      <c r="D77" t="s">
        <v>3</v>
      </c>
      <c r="E77" t="s">
        <v>4</v>
      </c>
    </row>
    <row r="78" spans="1:25" x14ac:dyDescent="0.2">
      <c r="C78">
        <v>3.2633299999999998</v>
      </c>
      <c r="D78">
        <v>3.2467600000000001</v>
      </c>
      <c r="E78">
        <v>3.41812</v>
      </c>
      <c r="G78">
        <v>3.3236500000000002</v>
      </c>
      <c r="H78">
        <v>3.30213</v>
      </c>
      <c r="I78">
        <v>3.4653900000000002</v>
      </c>
      <c r="K78">
        <v>3.2607699999999999</v>
      </c>
      <c r="L78">
        <v>3.2415500000000002</v>
      </c>
      <c r="M78">
        <v>3.3933200000000001</v>
      </c>
      <c r="O78">
        <v>3.2886099999999998</v>
      </c>
      <c r="P78">
        <v>3.2661600000000002</v>
      </c>
      <c r="Q78">
        <v>3.41418</v>
      </c>
      <c r="S78">
        <v>3.3113600000000001</v>
      </c>
      <c r="T78">
        <v>3.2871999999999999</v>
      </c>
      <c r="U78">
        <v>3.4403199999999998</v>
      </c>
      <c r="W78">
        <v>3.2320600000000002</v>
      </c>
      <c r="X78">
        <v>3.22113</v>
      </c>
      <c r="Y78">
        <v>3.3596200000000001</v>
      </c>
    </row>
    <row r="79" spans="1:25" x14ac:dyDescent="0.2">
      <c r="C79">
        <v>3.5982799999999999</v>
      </c>
      <c r="D79">
        <v>3.5865300000000002</v>
      </c>
      <c r="E79">
        <v>3.8935499999999998</v>
      </c>
      <c r="G79">
        <v>3.8571300000000002</v>
      </c>
      <c r="H79">
        <v>3.8573499999999998</v>
      </c>
      <c r="I79">
        <v>4.7950900000000001</v>
      </c>
      <c r="K79">
        <v>3.9201800000000002</v>
      </c>
      <c r="L79">
        <v>3.9146299999999998</v>
      </c>
      <c r="M79">
        <v>6.1099800000000002</v>
      </c>
      <c r="O79">
        <v>4.1136600000000003</v>
      </c>
      <c r="P79">
        <v>4.1621300000000003</v>
      </c>
      <c r="Q79">
        <v>5.4212300000000004</v>
      </c>
      <c r="S79">
        <v>4.2374999999999998</v>
      </c>
      <c r="T79">
        <v>4.2522500000000001</v>
      </c>
      <c r="U79">
        <v>5.9083199999999998</v>
      </c>
      <c r="W79">
        <v>4.4925800000000002</v>
      </c>
      <c r="X79">
        <v>4.5152000000000001</v>
      </c>
      <c r="Y79">
        <v>6.1408500000000004</v>
      </c>
    </row>
    <row r="80" spans="1:25" x14ac:dyDescent="0.2">
      <c r="B80" t="s">
        <v>5</v>
      </c>
      <c r="C80">
        <v>0.33495000000000003</v>
      </c>
      <c r="D80">
        <v>0.33977000000000002</v>
      </c>
      <c r="E80">
        <v>0.47543000000000002</v>
      </c>
      <c r="G80">
        <v>0.53347999999999995</v>
      </c>
      <c r="H80">
        <v>0.55522000000000005</v>
      </c>
      <c r="I80">
        <v>1.3297000000000001</v>
      </c>
      <c r="K80">
        <v>0.65941000000000005</v>
      </c>
      <c r="L80">
        <v>0.67308000000000001</v>
      </c>
      <c r="M80">
        <v>2.7166600000000001</v>
      </c>
      <c r="O80">
        <v>0.82505000000000095</v>
      </c>
      <c r="P80">
        <v>0.89597000000000004</v>
      </c>
      <c r="Q80">
        <v>2.00705</v>
      </c>
      <c r="S80">
        <v>0.92613999999999996</v>
      </c>
      <c r="T80">
        <v>0.96504999999999996</v>
      </c>
      <c r="U80">
        <v>2.468</v>
      </c>
      <c r="W80">
        <v>1.2605200000000001</v>
      </c>
      <c r="X80">
        <v>1.2940700000000001</v>
      </c>
      <c r="Y80">
        <v>2.7812299999999999</v>
      </c>
    </row>
    <row r="81" spans="2:25" x14ac:dyDescent="0.2">
      <c r="C81">
        <v>3.2399300000000002</v>
      </c>
      <c r="D81">
        <v>3.22187</v>
      </c>
      <c r="E81">
        <v>3.3896899999999999</v>
      </c>
      <c r="G81">
        <v>3.2932000000000001</v>
      </c>
      <c r="H81">
        <v>3.2672500000000002</v>
      </c>
      <c r="I81">
        <v>3.44102</v>
      </c>
      <c r="K81">
        <v>3.27407</v>
      </c>
      <c r="L81">
        <v>3.2646099999999998</v>
      </c>
      <c r="M81">
        <v>3.3830800000000001</v>
      </c>
      <c r="O81">
        <v>3.28695</v>
      </c>
      <c r="P81">
        <v>3.2669100000000002</v>
      </c>
      <c r="Q81">
        <v>3.40855</v>
      </c>
      <c r="S81">
        <v>3.37304</v>
      </c>
      <c r="T81">
        <v>3.3457300000000001</v>
      </c>
      <c r="U81">
        <v>3.5223300000000002</v>
      </c>
      <c r="W81">
        <v>3.2708699999999999</v>
      </c>
      <c r="X81">
        <v>3.2471199999999998</v>
      </c>
      <c r="Y81">
        <v>3.3924500000000002</v>
      </c>
    </row>
    <row r="82" spans="2:25" x14ac:dyDescent="0.2">
      <c r="C82">
        <v>3.3281499999999999</v>
      </c>
      <c r="D82">
        <v>3.3080599999999998</v>
      </c>
      <c r="E82">
        <v>3.5762900000000002</v>
      </c>
      <c r="G82">
        <v>3.80261</v>
      </c>
      <c r="H82">
        <v>3.7786400000000002</v>
      </c>
      <c r="I82">
        <v>4.5836399999999999</v>
      </c>
      <c r="K82">
        <v>3.92706</v>
      </c>
      <c r="L82">
        <v>3.91648</v>
      </c>
      <c r="M82">
        <v>4.6920900000000003</v>
      </c>
      <c r="O82">
        <v>3.4555199999999999</v>
      </c>
      <c r="P82">
        <v>3.4355600000000002</v>
      </c>
      <c r="Q82">
        <v>3.86015</v>
      </c>
      <c r="S82">
        <v>4.31738</v>
      </c>
      <c r="T82">
        <v>4.3885500000000004</v>
      </c>
      <c r="U82">
        <v>5.0735900000000003</v>
      </c>
      <c r="W82">
        <v>4.5198499999999999</v>
      </c>
      <c r="X82">
        <v>4.4682000000000004</v>
      </c>
      <c r="Y82">
        <v>6.6438199999999998</v>
      </c>
    </row>
    <row r="83" spans="2:25" x14ac:dyDescent="0.2">
      <c r="B83" t="s">
        <v>5</v>
      </c>
      <c r="C83">
        <v>8.8219999999999701E-2</v>
      </c>
      <c r="D83">
        <v>8.6190000000000197E-2</v>
      </c>
      <c r="E83">
        <v>0.18659999999999999</v>
      </c>
      <c r="G83">
        <v>0.50941000000000003</v>
      </c>
      <c r="H83">
        <v>0.51139000000000001</v>
      </c>
      <c r="I83">
        <v>1.14262</v>
      </c>
      <c r="K83">
        <v>0.65298999999999996</v>
      </c>
      <c r="L83">
        <v>0.65186999999999995</v>
      </c>
      <c r="M83">
        <v>1.30901</v>
      </c>
      <c r="O83">
        <v>0.16857</v>
      </c>
      <c r="P83">
        <v>0.16864999999999999</v>
      </c>
      <c r="Q83">
        <v>0.4516</v>
      </c>
      <c r="S83">
        <v>0.94433999999999996</v>
      </c>
      <c r="T83">
        <v>1.0428200000000001</v>
      </c>
      <c r="U83">
        <v>1.5512600000000001</v>
      </c>
      <c r="W83">
        <v>1.24898</v>
      </c>
      <c r="X83">
        <v>1.2210799999999999</v>
      </c>
      <c r="Y83">
        <v>3.2513700000000001</v>
      </c>
    </row>
    <row r="84" spans="2:25" x14ac:dyDescent="0.2">
      <c r="C84">
        <v>3.2265799999999998</v>
      </c>
      <c r="D84">
        <v>3.2110699999999999</v>
      </c>
      <c r="E84">
        <v>3.37927</v>
      </c>
      <c r="G84">
        <v>3.3535900000000001</v>
      </c>
      <c r="H84">
        <v>3.3292899999999999</v>
      </c>
      <c r="I84">
        <v>3.5373000000000001</v>
      </c>
      <c r="K84">
        <v>3.2120299999999999</v>
      </c>
      <c r="L84">
        <v>3.1981600000000001</v>
      </c>
      <c r="M84">
        <v>3.3693900000000001</v>
      </c>
      <c r="O84">
        <v>3.3540999999999999</v>
      </c>
      <c r="P84">
        <v>3.3305699999999998</v>
      </c>
      <c r="Q84">
        <v>3.4787400000000002</v>
      </c>
      <c r="S84">
        <v>3.2536100000000001</v>
      </c>
      <c r="T84">
        <v>3.2290000000000001</v>
      </c>
      <c r="U84">
        <v>3.4144600000000001</v>
      </c>
      <c r="W84">
        <v>3.2760600000000002</v>
      </c>
      <c r="X84">
        <v>3.25197</v>
      </c>
      <c r="Y84">
        <v>3.43222</v>
      </c>
    </row>
    <row r="85" spans="2:25" x14ac:dyDescent="0.2">
      <c r="C85">
        <v>3.5636899999999998</v>
      </c>
      <c r="D85">
        <v>3.5823499999999999</v>
      </c>
      <c r="E85">
        <v>4.1393899999999997</v>
      </c>
      <c r="G85">
        <v>3.8640400000000001</v>
      </c>
      <c r="H85">
        <v>3.8262</v>
      </c>
      <c r="I85">
        <v>4.9217899999999997</v>
      </c>
      <c r="K85">
        <v>3.35215</v>
      </c>
      <c r="L85">
        <v>3.3517100000000002</v>
      </c>
      <c r="M85">
        <v>3.7984200000000001</v>
      </c>
      <c r="O85">
        <v>4.09354</v>
      </c>
      <c r="P85">
        <v>4.0487500000000001</v>
      </c>
      <c r="Q85">
        <v>5.1602499999999996</v>
      </c>
      <c r="S85">
        <v>4.1715200000000001</v>
      </c>
      <c r="T85">
        <v>4.2100200000000001</v>
      </c>
      <c r="U85">
        <v>4.8708499999999999</v>
      </c>
      <c r="W85">
        <v>4.4188200000000002</v>
      </c>
      <c r="X85">
        <v>4.45397</v>
      </c>
      <c r="Y85">
        <v>5.72675</v>
      </c>
    </row>
    <row r="86" spans="2:25" x14ac:dyDescent="0.2">
      <c r="B86" t="s">
        <v>5</v>
      </c>
      <c r="C86">
        <v>0.33711000000000002</v>
      </c>
      <c r="D86">
        <v>0.37128</v>
      </c>
      <c r="E86">
        <v>0.76012000000000002</v>
      </c>
      <c r="G86">
        <v>0.51044999999999996</v>
      </c>
      <c r="H86">
        <v>0.49691000000000002</v>
      </c>
      <c r="I86">
        <v>1.38449</v>
      </c>
      <c r="K86">
        <v>0.14011999999999999</v>
      </c>
      <c r="L86">
        <v>0.15354999999999999</v>
      </c>
      <c r="M86">
        <v>0.42903000000000002</v>
      </c>
      <c r="O86">
        <v>0.73943999999999999</v>
      </c>
      <c r="P86">
        <v>0.71818000000000004</v>
      </c>
      <c r="Q86">
        <v>1.6815100000000001</v>
      </c>
      <c r="S86">
        <v>0.91791</v>
      </c>
      <c r="T86">
        <v>0.98102</v>
      </c>
      <c r="U86">
        <v>1.4563900000000001</v>
      </c>
      <c r="W86">
        <v>1.14276</v>
      </c>
      <c r="X86">
        <v>1.202</v>
      </c>
      <c r="Y86">
        <v>2.29453</v>
      </c>
    </row>
    <row r="87" spans="2:25" x14ac:dyDescent="0.2">
      <c r="C87">
        <v>3.3080400000000001</v>
      </c>
      <c r="D87">
        <v>3.28362</v>
      </c>
      <c r="E87">
        <v>3.45445</v>
      </c>
      <c r="G87">
        <v>3.19617</v>
      </c>
      <c r="H87">
        <v>3.1811400000000001</v>
      </c>
      <c r="I87">
        <v>3.3470200000000001</v>
      </c>
      <c r="K87">
        <v>3.2583299999999999</v>
      </c>
      <c r="L87">
        <v>3.2398500000000001</v>
      </c>
      <c r="M87">
        <v>3.3768400000000001</v>
      </c>
      <c r="O87">
        <v>3.2995199999999998</v>
      </c>
      <c r="P87">
        <v>3.27826</v>
      </c>
      <c r="Q87">
        <v>3.44712</v>
      </c>
      <c r="S87">
        <v>3.3290799999999998</v>
      </c>
      <c r="T87">
        <v>3.30925</v>
      </c>
      <c r="U87">
        <v>3.49464</v>
      </c>
      <c r="W87">
        <v>3.2601300000000002</v>
      </c>
      <c r="X87">
        <v>3.2416200000000002</v>
      </c>
      <c r="Y87">
        <v>3.4246500000000002</v>
      </c>
    </row>
    <row r="88" spans="2:25" x14ac:dyDescent="0.2">
      <c r="C88">
        <v>3.6729400000000001</v>
      </c>
      <c r="D88">
        <v>3.66838</v>
      </c>
      <c r="E88">
        <v>4.1921999999999997</v>
      </c>
      <c r="G88">
        <v>3.7439800000000001</v>
      </c>
      <c r="H88">
        <v>3.72031</v>
      </c>
      <c r="I88">
        <v>4.4722099999999996</v>
      </c>
      <c r="K88">
        <v>3.9231199999999999</v>
      </c>
      <c r="L88">
        <v>3.9435099999999998</v>
      </c>
      <c r="M88">
        <v>4.74038</v>
      </c>
      <c r="O88">
        <v>3.4665900000000001</v>
      </c>
      <c r="P88">
        <v>3.4571200000000002</v>
      </c>
      <c r="Q88">
        <v>3.9814799999999999</v>
      </c>
      <c r="S88">
        <v>4.1829799999999997</v>
      </c>
      <c r="T88">
        <v>4.1677099999999996</v>
      </c>
      <c r="U88">
        <v>4.9406999999999996</v>
      </c>
      <c r="W88">
        <v>4.5191400000000002</v>
      </c>
      <c r="X88">
        <v>4.5254099999999999</v>
      </c>
      <c r="Y88">
        <v>6.5230399999999999</v>
      </c>
    </row>
    <row r="89" spans="2:25" x14ac:dyDescent="0.2">
      <c r="B89" t="s">
        <v>5</v>
      </c>
      <c r="C89">
        <v>0.3649</v>
      </c>
      <c r="D89">
        <v>0.38475999999999999</v>
      </c>
      <c r="E89">
        <v>0.73775000000000002</v>
      </c>
      <c r="G89">
        <v>0.54781000000000002</v>
      </c>
      <c r="H89">
        <v>0.53917000000000004</v>
      </c>
      <c r="I89">
        <v>1.1251899999999999</v>
      </c>
      <c r="K89">
        <v>0.66478999999999999</v>
      </c>
      <c r="L89">
        <v>0.70365999999999995</v>
      </c>
      <c r="M89">
        <v>1.36354</v>
      </c>
      <c r="O89">
        <v>0.16707</v>
      </c>
      <c r="P89">
        <v>0.17885999999999999</v>
      </c>
      <c r="Q89">
        <v>0.53435999999999995</v>
      </c>
      <c r="S89">
        <v>0.85389999999999999</v>
      </c>
      <c r="T89">
        <v>0.85846</v>
      </c>
      <c r="U89">
        <v>1.4460599999999999</v>
      </c>
      <c r="W89">
        <v>1.25901</v>
      </c>
      <c r="X89">
        <v>1.28379</v>
      </c>
      <c r="Y89">
        <v>3.0983900000000002</v>
      </c>
    </row>
    <row r="90" spans="2:25" x14ac:dyDescent="0.2">
      <c r="C90">
        <v>3.32396</v>
      </c>
      <c r="D90">
        <v>3.3023099999999999</v>
      </c>
      <c r="E90">
        <v>3.4759699999999998</v>
      </c>
      <c r="G90">
        <v>3.29318</v>
      </c>
      <c r="H90">
        <v>3.2768899999999999</v>
      </c>
      <c r="I90">
        <v>3.4831500000000002</v>
      </c>
      <c r="K90">
        <v>3.2296999999999998</v>
      </c>
      <c r="L90">
        <v>3.2122099999999998</v>
      </c>
      <c r="M90">
        <v>3.3724599999999998</v>
      </c>
      <c r="O90">
        <v>3.23793</v>
      </c>
      <c r="P90">
        <v>3.2181299999999999</v>
      </c>
      <c r="Q90">
        <v>3.3801999999999999</v>
      </c>
      <c r="S90">
        <v>3.28796</v>
      </c>
      <c r="T90">
        <v>3.2690399999999999</v>
      </c>
      <c r="U90">
        <v>3.4365600000000001</v>
      </c>
      <c r="W90">
        <v>3.3405399999999998</v>
      </c>
      <c r="X90">
        <v>3.3182399999999999</v>
      </c>
      <c r="Y90">
        <v>3.47925</v>
      </c>
    </row>
    <row r="91" spans="2:25" x14ac:dyDescent="0.2">
      <c r="C91">
        <v>3.6859099999999998</v>
      </c>
      <c r="D91">
        <v>3.6626300000000001</v>
      </c>
      <c r="E91">
        <v>4.07796</v>
      </c>
      <c r="G91">
        <v>3.7890100000000002</v>
      </c>
      <c r="H91">
        <v>3.79359</v>
      </c>
      <c r="I91">
        <v>4.5514799999999997</v>
      </c>
      <c r="K91">
        <v>3.7889900000000001</v>
      </c>
      <c r="L91">
        <v>3.7724299999999999</v>
      </c>
      <c r="M91">
        <v>4.3845200000000002</v>
      </c>
      <c r="O91">
        <v>4.0144399999999996</v>
      </c>
      <c r="P91">
        <v>4.0424600000000002</v>
      </c>
      <c r="Q91">
        <v>5.8438499999999998</v>
      </c>
      <c r="S91">
        <v>4.1714200000000003</v>
      </c>
      <c r="T91">
        <v>4.23569</v>
      </c>
      <c r="U91">
        <v>6.3838200000000001</v>
      </c>
      <c r="W91">
        <v>4.4487399999999999</v>
      </c>
      <c r="X91">
        <v>4.4148800000000001</v>
      </c>
      <c r="Y91">
        <v>5.0510900000000003</v>
      </c>
    </row>
    <row r="92" spans="2:25" x14ac:dyDescent="0.2">
      <c r="B92" t="s">
        <v>5</v>
      </c>
      <c r="C92">
        <v>0.36194999999999999</v>
      </c>
      <c r="D92">
        <v>0.36031999999999997</v>
      </c>
      <c r="E92">
        <v>0.60199000000000003</v>
      </c>
      <c r="G92">
        <v>0.49582999999999999</v>
      </c>
      <c r="H92">
        <v>0.51670000000000005</v>
      </c>
      <c r="I92">
        <v>1.06833</v>
      </c>
      <c r="K92">
        <v>0.55928999999999995</v>
      </c>
      <c r="L92">
        <v>0.56022000000000005</v>
      </c>
      <c r="M92">
        <v>1.01206</v>
      </c>
      <c r="O92">
        <v>0.77651000000000003</v>
      </c>
      <c r="P92">
        <v>0.82433000000000001</v>
      </c>
      <c r="Q92">
        <v>2.4636499999999999</v>
      </c>
      <c r="S92">
        <v>0.88346000000000002</v>
      </c>
      <c r="T92">
        <v>0.96665000000000001</v>
      </c>
      <c r="U92">
        <v>2.94726</v>
      </c>
      <c r="W92">
        <v>1.1082000000000001</v>
      </c>
      <c r="X92">
        <v>1.0966400000000001</v>
      </c>
      <c r="Y92">
        <v>1.5718399999999999</v>
      </c>
    </row>
    <row r="93" spans="2:25" x14ac:dyDescent="0.2">
      <c r="C93">
        <v>3.23733</v>
      </c>
      <c r="D93">
        <v>3.2173400000000001</v>
      </c>
      <c r="E93">
        <v>3.34857</v>
      </c>
      <c r="G93">
        <v>3.2989799999999998</v>
      </c>
      <c r="H93">
        <v>3.2781799999999999</v>
      </c>
      <c r="I93">
        <v>3.43391</v>
      </c>
      <c r="K93">
        <v>3.3139599999999998</v>
      </c>
      <c r="L93">
        <v>3.3038400000000001</v>
      </c>
      <c r="M93">
        <v>3.4538899999999999</v>
      </c>
      <c r="O93">
        <v>3.27379</v>
      </c>
      <c r="P93">
        <v>3.25454</v>
      </c>
      <c r="Q93">
        <v>3.4133499999999999</v>
      </c>
      <c r="S93">
        <v>3.25956</v>
      </c>
      <c r="T93">
        <v>3.2416399999999999</v>
      </c>
      <c r="U93">
        <v>3.3603900000000002</v>
      </c>
      <c r="W93">
        <v>3.3126899999999999</v>
      </c>
      <c r="X93">
        <v>3.2902399999999998</v>
      </c>
      <c r="Y93">
        <v>3.44496</v>
      </c>
    </row>
    <row r="94" spans="2:25" x14ac:dyDescent="0.2">
      <c r="C94">
        <v>3.58378</v>
      </c>
      <c r="D94">
        <v>3.61409</v>
      </c>
      <c r="E94">
        <v>3.97302</v>
      </c>
      <c r="G94">
        <v>3.8298999999999999</v>
      </c>
      <c r="H94">
        <v>3.8594300000000001</v>
      </c>
      <c r="I94">
        <v>4.70139</v>
      </c>
      <c r="K94">
        <v>3.9132600000000002</v>
      </c>
      <c r="L94">
        <v>3.9643299999999999</v>
      </c>
      <c r="M94">
        <v>5.0655200000000002</v>
      </c>
      <c r="O94">
        <v>3.9866600000000001</v>
      </c>
      <c r="P94">
        <v>3.99777</v>
      </c>
      <c r="Q94">
        <v>5.4679200000000003</v>
      </c>
      <c r="S94">
        <v>4.3519699999999997</v>
      </c>
      <c r="T94">
        <v>4.2759</v>
      </c>
      <c r="U94">
        <v>5.4433499999999997</v>
      </c>
      <c r="W94">
        <v>3.5531299999999999</v>
      </c>
      <c r="X94">
        <v>3.5367500000000001</v>
      </c>
      <c r="Y94">
        <v>3.9163999999999999</v>
      </c>
    </row>
    <row r="95" spans="2:25" x14ac:dyDescent="0.2">
      <c r="B95" t="s">
        <v>5</v>
      </c>
      <c r="C95">
        <v>0.34644999999999998</v>
      </c>
      <c r="D95">
        <v>0.39674999999999999</v>
      </c>
      <c r="E95">
        <v>0.62444999999999995</v>
      </c>
      <c r="G95">
        <v>0.53091999999999995</v>
      </c>
      <c r="H95">
        <v>0.58125000000000004</v>
      </c>
      <c r="I95">
        <v>1.2674799999999999</v>
      </c>
      <c r="K95">
        <v>0.59930000000000005</v>
      </c>
      <c r="L95">
        <v>0.66049000000000002</v>
      </c>
      <c r="M95">
        <v>1.6116299999999999</v>
      </c>
      <c r="O95">
        <v>0.71287</v>
      </c>
      <c r="P95">
        <v>0.74322999999999995</v>
      </c>
      <c r="Q95">
        <v>2.05457</v>
      </c>
      <c r="S95">
        <v>1.0924100000000001</v>
      </c>
      <c r="T95">
        <v>1.03426</v>
      </c>
      <c r="U95">
        <v>2.0829599999999999</v>
      </c>
      <c r="W95">
        <v>0.24043999999999999</v>
      </c>
      <c r="X95">
        <v>0.24651000000000001</v>
      </c>
      <c r="Y95">
        <v>0.47144000000000003</v>
      </c>
    </row>
    <row r="96" spans="2:25" x14ac:dyDescent="0.2">
      <c r="C96">
        <v>3.2768000000000002</v>
      </c>
      <c r="D96">
        <v>3.2668300000000001</v>
      </c>
      <c r="E96">
        <v>3.4121600000000001</v>
      </c>
      <c r="G96">
        <v>3.3138800000000002</v>
      </c>
      <c r="H96">
        <v>3.2930600000000001</v>
      </c>
      <c r="I96">
        <v>3.4775100000000001</v>
      </c>
      <c r="K96">
        <v>3.2956300000000001</v>
      </c>
      <c r="L96">
        <v>3.2730299999999999</v>
      </c>
      <c r="M96">
        <v>3.4473099999999999</v>
      </c>
      <c r="O96">
        <v>3.2612000000000001</v>
      </c>
      <c r="P96">
        <v>3.2455500000000002</v>
      </c>
      <c r="Q96">
        <v>3.37337</v>
      </c>
      <c r="S96">
        <v>3.3331599999999999</v>
      </c>
      <c r="T96">
        <v>3.3137699999999999</v>
      </c>
      <c r="U96">
        <v>3.4953400000000001</v>
      </c>
      <c r="W96">
        <v>3.2413099999999999</v>
      </c>
      <c r="X96">
        <v>3.22316</v>
      </c>
      <c r="Y96">
        <v>3.4246500000000002</v>
      </c>
    </row>
    <row r="97" spans="2:25" x14ac:dyDescent="0.2">
      <c r="C97">
        <v>3.6339800000000002</v>
      </c>
      <c r="D97">
        <v>3.6561900000000001</v>
      </c>
      <c r="E97">
        <v>4.4267899999999996</v>
      </c>
      <c r="G97">
        <v>3.8370099999999998</v>
      </c>
      <c r="H97">
        <v>3.81324</v>
      </c>
      <c r="I97">
        <v>4.1425900000000002</v>
      </c>
      <c r="K97">
        <v>3.9184700000000001</v>
      </c>
      <c r="L97">
        <v>3.9444499999999998</v>
      </c>
      <c r="M97">
        <v>5.6345000000000001</v>
      </c>
      <c r="O97">
        <v>4.0559099999999999</v>
      </c>
      <c r="P97">
        <v>4.03728</v>
      </c>
      <c r="Q97">
        <v>5.7398999999999996</v>
      </c>
      <c r="S97">
        <v>4.1514100000000003</v>
      </c>
      <c r="T97">
        <v>4.1561700000000004</v>
      </c>
      <c r="U97">
        <v>4.7972900000000003</v>
      </c>
      <c r="W97">
        <v>4.4642400000000002</v>
      </c>
      <c r="X97">
        <v>4.5439299999999996</v>
      </c>
      <c r="Y97">
        <v>6.7909699999999997</v>
      </c>
    </row>
    <row r="98" spans="2:25" x14ac:dyDescent="0.2">
      <c r="B98" t="s">
        <v>5</v>
      </c>
      <c r="C98">
        <v>0.35718</v>
      </c>
      <c r="D98">
        <v>0.38935999999999998</v>
      </c>
      <c r="E98">
        <v>1.0146299999999999</v>
      </c>
      <c r="G98">
        <v>0.52312999999999998</v>
      </c>
      <c r="H98">
        <v>0.52017999999999998</v>
      </c>
      <c r="I98">
        <v>0.66508</v>
      </c>
      <c r="K98">
        <v>0.62283999999999995</v>
      </c>
      <c r="L98">
        <v>0.67142000000000002</v>
      </c>
      <c r="M98">
        <v>2.1871900000000002</v>
      </c>
      <c r="O98">
        <v>0.79471000000000003</v>
      </c>
      <c r="P98">
        <v>0.79173000000000004</v>
      </c>
      <c r="Q98">
        <v>2.36653</v>
      </c>
      <c r="S98">
        <v>0.81825000000000003</v>
      </c>
      <c r="T98">
        <v>0.84240000000000004</v>
      </c>
      <c r="U98">
        <v>1.3019499999999999</v>
      </c>
      <c r="W98">
        <v>1.2229300000000001</v>
      </c>
      <c r="X98">
        <v>1.32077</v>
      </c>
      <c r="Y98">
        <v>3.36632</v>
      </c>
    </row>
    <row r="99" spans="2:25" x14ac:dyDescent="0.2">
      <c r="C99">
        <v>3.3160500000000002</v>
      </c>
      <c r="D99">
        <v>3.29555</v>
      </c>
      <c r="E99">
        <v>3.45126</v>
      </c>
      <c r="G99">
        <v>3.2498100000000001</v>
      </c>
      <c r="H99">
        <v>3.2296499999999999</v>
      </c>
      <c r="I99">
        <v>3.3424800000000001</v>
      </c>
      <c r="K99">
        <v>3.3153199999999998</v>
      </c>
      <c r="L99">
        <v>3.29752</v>
      </c>
      <c r="M99">
        <v>3.4781900000000001</v>
      </c>
      <c r="O99">
        <v>3.34022</v>
      </c>
      <c r="P99">
        <v>3.3164099999999999</v>
      </c>
      <c r="Q99">
        <v>3.4683899999999999</v>
      </c>
      <c r="S99">
        <v>3.3324099999999999</v>
      </c>
      <c r="T99">
        <v>3.31243</v>
      </c>
      <c r="U99">
        <v>3.5052599999999998</v>
      </c>
      <c r="W99">
        <v>3.22967</v>
      </c>
      <c r="X99">
        <v>3.2234699999999998</v>
      </c>
      <c r="Y99">
        <v>3.4076900000000001</v>
      </c>
    </row>
    <row r="100" spans="2:25" x14ac:dyDescent="0.2">
      <c r="C100">
        <v>3.4139200000000001</v>
      </c>
      <c r="D100">
        <v>3.3914300000000002</v>
      </c>
      <c r="E100">
        <v>3.7465299999999999</v>
      </c>
      <c r="G100">
        <v>3.73455</v>
      </c>
      <c r="H100">
        <v>3.7111800000000001</v>
      </c>
      <c r="I100">
        <v>4.5478699999999996</v>
      </c>
      <c r="K100">
        <v>3.4793699999999999</v>
      </c>
      <c r="L100">
        <v>3.4717600000000002</v>
      </c>
      <c r="M100">
        <v>3.73915</v>
      </c>
      <c r="O100">
        <v>4.1399299999999997</v>
      </c>
      <c r="P100">
        <v>4.1495199999999999</v>
      </c>
      <c r="Q100">
        <v>5.3115699999999997</v>
      </c>
      <c r="S100">
        <v>3.5237400000000001</v>
      </c>
      <c r="T100">
        <v>3.53355</v>
      </c>
      <c r="U100">
        <v>3.8410199999999999</v>
      </c>
      <c r="W100">
        <v>3.4533</v>
      </c>
      <c r="X100">
        <v>3.4292799999999999</v>
      </c>
      <c r="Y100">
        <v>3.9298000000000002</v>
      </c>
    </row>
    <row r="101" spans="2:25" x14ac:dyDescent="0.2">
      <c r="B101" t="s">
        <v>5</v>
      </c>
      <c r="C101">
        <v>9.7869999999999902E-2</v>
      </c>
      <c r="D101">
        <v>9.5880000000000201E-2</v>
      </c>
      <c r="E101">
        <v>0.29526999999999998</v>
      </c>
      <c r="G101">
        <v>0.48474</v>
      </c>
      <c r="H101">
        <v>0.48153000000000001</v>
      </c>
      <c r="I101">
        <v>1.20539</v>
      </c>
      <c r="K101">
        <v>0.16405</v>
      </c>
      <c r="L101">
        <v>0.17424000000000001</v>
      </c>
      <c r="M101">
        <v>0.26096000000000003</v>
      </c>
      <c r="O101">
        <v>0.79971000000000003</v>
      </c>
      <c r="P101">
        <v>0.83311000000000002</v>
      </c>
      <c r="Q101">
        <v>1.84318</v>
      </c>
      <c r="S101">
        <v>0.19133</v>
      </c>
      <c r="T101">
        <v>0.22112000000000001</v>
      </c>
      <c r="U101">
        <v>0.33576</v>
      </c>
      <c r="W101">
        <v>0.22363</v>
      </c>
      <c r="X101">
        <v>0.20580999999999999</v>
      </c>
      <c r="Y101">
        <v>0.52210999999999996</v>
      </c>
    </row>
    <row r="102" spans="2:25" x14ac:dyDescent="0.2">
      <c r="C102">
        <v>3.2153200000000002</v>
      </c>
      <c r="D102">
        <v>3.2023999999999999</v>
      </c>
      <c r="E102">
        <v>3.3760300000000001</v>
      </c>
      <c r="G102">
        <v>3.3471899999999999</v>
      </c>
      <c r="H102">
        <v>3.3263099999999999</v>
      </c>
      <c r="I102">
        <v>3.5214599999999998</v>
      </c>
      <c r="K102">
        <v>3.2555399999999999</v>
      </c>
      <c r="L102">
        <v>3.2352099999999999</v>
      </c>
      <c r="M102">
        <v>3.3572000000000002</v>
      </c>
      <c r="O102">
        <v>3.32409</v>
      </c>
      <c r="P102">
        <v>3.3048999999999999</v>
      </c>
      <c r="Q102">
        <v>3.4577200000000001</v>
      </c>
      <c r="S102">
        <v>3.2677200000000002</v>
      </c>
      <c r="T102">
        <v>3.2507899999999998</v>
      </c>
      <c r="U102">
        <v>3.4060800000000002</v>
      </c>
      <c r="W102">
        <v>3.3300900000000002</v>
      </c>
      <c r="X102">
        <v>3.31182</v>
      </c>
      <c r="Y102">
        <v>3.4915699999999998</v>
      </c>
    </row>
    <row r="103" spans="2:25" x14ac:dyDescent="0.2">
      <c r="C103">
        <v>3.2914699999999999</v>
      </c>
      <c r="D103">
        <v>3.2798099999999999</v>
      </c>
      <c r="E103">
        <v>3.5878299999999999</v>
      </c>
      <c r="G103">
        <v>3.85453</v>
      </c>
      <c r="H103">
        <v>3.8511099999999998</v>
      </c>
      <c r="I103">
        <v>4.8426600000000004</v>
      </c>
      <c r="K103">
        <v>3.3714400000000002</v>
      </c>
      <c r="L103">
        <v>3.3469199999999999</v>
      </c>
      <c r="M103">
        <v>3.6391</v>
      </c>
      <c r="O103">
        <v>4.1625800000000002</v>
      </c>
      <c r="P103">
        <v>4.1799299999999997</v>
      </c>
      <c r="Q103">
        <v>5.4170499999999997</v>
      </c>
      <c r="S103">
        <v>3.45444</v>
      </c>
      <c r="T103">
        <v>3.4516200000000001</v>
      </c>
      <c r="U103">
        <v>4.5077199999999999</v>
      </c>
      <c r="W103">
        <v>4.4910800000000002</v>
      </c>
      <c r="X103">
        <v>4.5207499999999996</v>
      </c>
      <c r="Y103">
        <v>5.7337499999999997</v>
      </c>
    </row>
    <row r="104" spans="2:25" x14ac:dyDescent="0.2">
      <c r="B104" t="s">
        <v>5</v>
      </c>
      <c r="C104">
        <v>7.6149999999999704E-2</v>
      </c>
      <c r="D104">
        <v>7.7410000000000007E-2</v>
      </c>
      <c r="E104">
        <v>0.21179999999999999</v>
      </c>
      <c r="G104">
        <v>0.50734000000000001</v>
      </c>
      <c r="H104">
        <v>0.52480000000000004</v>
      </c>
      <c r="I104">
        <v>1.3211999999999999</v>
      </c>
      <c r="K104">
        <v>0.1159</v>
      </c>
      <c r="L104">
        <v>0.11171</v>
      </c>
      <c r="M104">
        <v>0.28189999999999998</v>
      </c>
      <c r="O104">
        <v>0.83848999999999996</v>
      </c>
      <c r="P104">
        <v>0.87502999999999997</v>
      </c>
      <c r="Q104">
        <v>1.95933</v>
      </c>
      <c r="S104">
        <v>0.18672</v>
      </c>
      <c r="T104">
        <v>0.20083000000000001</v>
      </c>
      <c r="U104">
        <v>1.10164</v>
      </c>
      <c r="W104">
        <v>1.16099</v>
      </c>
      <c r="X104">
        <v>1.2089300000000001</v>
      </c>
      <c r="Y104">
        <v>2.2421799999999998</v>
      </c>
    </row>
    <row r="105" spans="2:25" x14ac:dyDescent="0.2">
      <c r="C105">
        <v>3.2942399999999998</v>
      </c>
      <c r="D105">
        <v>3.2753700000000001</v>
      </c>
      <c r="E105">
        <v>3.4398900000000001</v>
      </c>
      <c r="G105">
        <v>3.28247</v>
      </c>
      <c r="H105">
        <v>3.2611699999999999</v>
      </c>
      <c r="I105">
        <v>3.42211</v>
      </c>
      <c r="K105">
        <v>3.31135</v>
      </c>
      <c r="L105">
        <v>3.2946200000000001</v>
      </c>
      <c r="M105">
        <v>3.4696600000000002</v>
      </c>
      <c r="O105">
        <v>3.2745000000000002</v>
      </c>
      <c r="P105">
        <v>3.25244</v>
      </c>
      <c r="Q105">
        <v>3.46116</v>
      </c>
      <c r="S105">
        <v>3.2743899999999999</v>
      </c>
      <c r="T105">
        <v>3.25326</v>
      </c>
      <c r="U105">
        <v>3.4351400000000001</v>
      </c>
      <c r="W105">
        <v>3.3358599999999998</v>
      </c>
      <c r="X105">
        <v>3.3115999999999999</v>
      </c>
      <c r="Y105">
        <v>3.4862899999999999</v>
      </c>
    </row>
    <row r="106" spans="2:25" x14ac:dyDescent="0.2">
      <c r="C106">
        <v>3.6176900000000001</v>
      </c>
      <c r="D106">
        <v>3.6255799999999998</v>
      </c>
      <c r="E106">
        <v>4.1530199999999997</v>
      </c>
      <c r="G106">
        <v>3.37799</v>
      </c>
      <c r="H106">
        <v>3.3624000000000001</v>
      </c>
      <c r="I106">
        <v>3.7896299999999998</v>
      </c>
      <c r="K106">
        <v>3.9579200000000001</v>
      </c>
      <c r="L106">
        <v>3.9557600000000002</v>
      </c>
      <c r="M106">
        <v>4.6175499999999996</v>
      </c>
      <c r="O106">
        <v>4.0777900000000002</v>
      </c>
      <c r="P106">
        <v>4.0909300000000002</v>
      </c>
      <c r="Q106">
        <v>5.9411300000000002</v>
      </c>
      <c r="S106">
        <v>4.1951799999999997</v>
      </c>
      <c r="T106">
        <v>4.2253600000000002</v>
      </c>
      <c r="U106">
        <v>5.2094699999999996</v>
      </c>
      <c r="W106">
        <v>4.4605699999999997</v>
      </c>
      <c r="X106">
        <v>4.4742899999999999</v>
      </c>
      <c r="Y106">
        <v>5.6249000000000002</v>
      </c>
    </row>
    <row r="107" spans="2:25" x14ac:dyDescent="0.2">
      <c r="B107" t="s">
        <v>5</v>
      </c>
      <c r="C107">
        <v>0.32345000000000002</v>
      </c>
      <c r="D107">
        <v>0.35021000000000002</v>
      </c>
      <c r="E107">
        <v>0.71313000000000004</v>
      </c>
      <c r="G107">
        <v>9.5519999999999994E-2</v>
      </c>
      <c r="H107">
        <v>0.10123</v>
      </c>
      <c r="I107">
        <v>0.36752000000000001</v>
      </c>
      <c r="K107">
        <v>0.64656999999999998</v>
      </c>
      <c r="L107">
        <v>0.66113999999999995</v>
      </c>
      <c r="M107">
        <v>1.1478900000000001</v>
      </c>
      <c r="O107">
        <v>0.80328999999999995</v>
      </c>
      <c r="P107">
        <v>0.83848999999999996</v>
      </c>
      <c r="Q107">
        <v>2.4799699999999998</v>
      </c>
      <c r="S107">
        <v>0.92079</v>
      </c>
      <c r="T107">
        <v>0.97209999999999996</v>
      </c>
      <c r="U107">
        <v>1.77433</v>
      </c>
      <c r="W107">
        <v>1.1247100000000001</v>
      </c>
      <c r="X107">
        <v>1.16269</v>
      </c>
      <c r="Y107">
        <v>2.1386099999999999</v>
      </c>
    </row>
    <row r="108" spans="2:25" x14ac:dyDescent="0.2">
      <c r="C108">
        <v>3.2848600000000001</v>
      </c>
      <c r="D108">
        <v>3.26152</v>
      </c>
      <c r="E108">
        <v>3.4392299999999998</v>
      </c>
      <c r="G108">
        <v>3.26423</v>
      </c>
      <c r="H108">
        <v>3.2414399999999999</v>
      </c>
      <c r="I108">
        <v>3.4287999999999998</v>
      </c>
      <c r="K108">
        <v>3.2230500000000002</v>
      </c>
      <c r="L108">
        <v>3.2054800000000001</v>
      </c>
      <c r="M108">
        <v>3.34199</v>
      </c>
      <c r="O108">
        <v>3.2223700000000002</v>
      </c>
      <c r="P108">
        <v>3.2077</v>
      </c>
      <c r="Q108">
        <v>3.4120499999999998</v>
      </c>
      <c r="S108">
        <v>3.2545199999999999</v>
      </c>
      <c r="T108">
        <v>3.2319200000000001</v>
      </c>
      <c r="U108">
        <v>3.3711700000000002</v>
      </c>
      <c r="W108">
        <v>3.37575</v>
      </c>
      <c r="X108">
        <v>3.3657400000000002</v>
      </c>
      <c r="Y108">
        <v>3.5214099999999999</v>
      </c>
    </row>
    <row r="109" spans="2:25" x14ac:dyDescent="0.2">
      <c r="C109">
        <v>3.3679100000000002</v>
      </c>
      <c r="D109">
        <v>3.3425199999999999</v>
      </c>
      <c r="E109">
        <v>3.6608700000000001</v>
      </c>
      <c r="G109">
        <v>3.7421500000000001</v>
      </c>
      <c r="H109">
        <v>3.7528800000000002</v>
      </c>
      <c r="I109">
        <v>4.4451999999999998</v>
      </c>
      <c r="K109">
        <v>3.8789400000000001</v>
      </c>
      <c r="L109">
        <v>3.8750599999999999</v>
      </c>
      <c r="M109">
        <v>4.7970600000000001</v>
      </c>
      <c r="O109">
        <v>4.1013400000000004</v>
      </c>
      <c r="P109">
        <v>4.0821500000000004</v>
      </c>
      <c r="Q109">
        <v>5.0119300000000004</v>
      </c>
      <c r="S109">
        <v>4.2770799999999998</v>
      </c>
      <c r="T109">
        <v>4.2778900000000002</v>
      </c>
      <c r="U109">
        <v>6.1256199999999996</v>
      </c>
      <c r="W109">
        <v>4.6147</v>
      </c>
      <c r="X109">
        <v>4.6382199999999996</v>
      </c>
      <c r="Y109">
        <v>6.0029300000000001</v>
      </c>
    </row>
    <row r="110" spans="2:25" x14ac:dyDescent="0.2">
      <c r="B110" t="s">
        <v>5</v>
      </c>
      <c r="C110">
        <v>8.3050000000000096E-2</v>
      </c>
      <c r="D110">
        <v>8.1000000000000003E-2</v>
      </c>
      <c r="E110">
        <v>0.22164</v>
      </c>
      <c r="G110">
        <v>0.47792000000000001</v>
      </c>
      <c r="H110">
        <v>0.51144000000000001</v>
      </c>
      <c r="I110">
        <v>1.0164</v>
      </c>
      <c r="K110">
        <v>0.65588999999999997</v>
      </c>
      <c r="L110">
        <v>0.66957999999999995</v>
      </c>
      <c r="M110">
        <v>1.4550700000000001</v>
      </c>
      <c r="O110">
        <v>0.87897000000000003</v>
      </c>
      <c r="P110">
        <v>0.87444999999999995</v>
      </c>
      <c r="Q110">
        <v>1.59988</v>
      </c>
      <c r="S110">
        <v>1.0225599999999999</v>
      </c>
      <c r="T110">
        <v>1.0459700000000001</v>
      </c>
      <c r="U110">
        <v>2.7544499999999998</v>
      </c>
      <c r="W110">
        <v>1.23895</v>
      </c>
      <c r="X110">
        <v>1.2724800000000001</v>
      </c>
      <c r="Y110">
        <v>2.4815200000000002</v>
      </c>
    </row>
    <row r="111" spans="2:25" x14ac:dyDescent="0.2">
      <c r="C111">
        <v>3.2745000000000002</v>
      </c>
      <c r="D111">
        <v>3.2581699999999998</v>
      </c>
      <c r="E111">
        <v>3.4166799999999999</v>
      </c>
      <c r="G111">
        <v>3.2744</v>
      </c>
      <c r="H111">
        <v>3.2522600000000002</v>
      </c>
      <c r="I111">
        <v>3.4563000000000001</v>
      </c>
      <c r="K111">
        <v>3.29617</v>
      </c>
      <c r="L111">
        <v>3.2720699999999998</v>
      </c>
      <c r="M111">
        <v>3.43147</v>
      </c>
      <c r="O111">
        <v>3.3012800000000002</v>
      </c>
      <c r="P111">
        <v>3.28599</v>
      </c>
      <c r="Q111">
        <v>3.44834</v>
      </c>
      <c r="S111">
        <v>3.2515900000000002</v>
      </c>
      <c r="T111">
        <v>3.2407400000000002</v>
      </c>
      <c r="U111">
        <v>3.41147</v>
      </c>
      <c r="W111">
        <v>3.2486799999999998</v>
      </c>
      <c r="X111">
        <v>3.2289699999999999</v>
      </c>
      <c r="Y111">
        <v>3.39127</v>
      </c>
    </row>
    <row r="112" spans="2:25" x14ac:dyDescent="0.2">
      <c r="C112">
        <v>3.3468800000000001</v>
      </c>
      <c r="D112">
        <v>3.3265799999999999</v>
      </c>
      <c r="E112">
        <v>3.5873699999999999</v>
      </c>
      <c r="G112">
        <v>3.7418</v>
      </c>
      <c r="H112">
        <v>3.7807499999999998</v>
      </c>
      <c r="I112">
        <v>4.8440300000000001</v>
      </c>
      <c r="K112">
        <v>3.9053200000000001</v>
      </c>
      <c r="L112">
        <v>3.9079000000000002</v>
      </c>
      <c r="M112">
        <v>4.4829600000000003</v>
      </c>
      <c r="O112">
        <v>3.4859300000000002</v>
      </c>
      <c r="P112">
        <v>3.4798300000000002</v>
      </c>
      <c r="Q112">
        <v>3.8447</v>
      </c>
      <c r="S112">
        <v>3.4509099999999999</v>
      </c>
      <c r="T112">
        <v>3.46183</v>
      </c>
      <c r="U112">
        <v>3.88862</v>
      </c>
      <c r="W112">
        <v>4.4267599999999998</v>
      </c>
      <c r="X112">
        <v>4.4697699999999996</v>
      </c>
      <c r="Y112">
        <v>6.0200500000000003</v>
      </c>
    </row>
    <row r="113" spans="2:25" x14ac:dyDescent="0.2">
      <c r="B113" t="s">
        <v>5</v>
      </c>
      <c r="C113">
        <v>7.2379999999999903E-2</v>
      </c>
      <c r="D113">
        <v>6.8410000000000096E-2</v>
      </c>
      <c r="E113">
        <v>0.17069000000000001</v>
      </c>
      <c r="G113">
        <v>0.46739999999999998</v>
      </c>
      <c r="H113">
        <v>0.52849000000000002</v>
      </c>
      <c r="I113">
        <v>1.3877299999999999</v>
      </c>
      <c r="K113">
        <v>0.60914999999999997</v>
      </c>
      <c r="L113">
        <v>0.63583000000000001</v>
      </c>
      <c r="M113">
        <v>1.05149</v>
      </c>
      <c r="O113">
        <v>0.18465000000000001</v>
      </c>
      <c r="P113">
        <v>0.19384000000000001</v>
      </c>
      <c r="Q113">
        <v>0.39635999999999999</v>
      </c>
      <c r="S113">
        <v>0.19932</v>
      </c>
      <c r="T113">
        <v>0.22109000000000001</v>
      </c>
      <c r="U113">
        <v>0.47715000000000002</v>
      </c>
      <c r="W113">
        <v>1.17808</v>
      </c>
      <c r="X113">
        <v>1.2407999999999999</v>
      </c>
      <c r="Y113">
        <v>2.6287799999999999</v>
      </c>
    </row>
    <row r="114" spans="2:25" x14ac:dyDescent="0.2">
      <c r="C114">
        <v>3.2149200000000002</v>
      </c>
      <c r="D114">
        <v>3.2028400000000001</v>
      </c>
      <c r="E114">
        <v>3.3316599999999998</v>
      </c>
      <c r="G114">
        <v>3.28417</v>
      </c>
      <c r="H114">
        <v>3.2739400000000001</v>
      </c>
      <c r="I114">
        <v>3.4611700000000001</v>
      </c>
      <c r="K114">
        <v>3.3242600000000002</v>
      </c>
      <c r="L114">
        <v>3.2957299999999998</v>
      </c>
      <c r="M114">
        <v>3.4468800000000002</v>
      </c>
      <c r="O114">
        <v>3.3075999999999999</v>
      </c>
      <c r="P114">
        <v>3.2875399999999999</v>
      </c>
      <c r="Q114">
        <v>3.46014</v>
      </c>
      <c r="S114">
        <v>3.2969200000000001</v>
      </c>
      <c r="T114">
        <v>3.2860900000000002</v>
      </c>
      <c r="U114">
        <v>3.4470900000000002</v>
      </c>
      <c r="W114">
        <v>3.2874099999999999</v>
      </c>
      <c r="X114">
        <v>3.2737500000000002</v>
      </c>
      <c r="Y114">
        <v>3.42272</v>
      </c>
    </row>
    <row r="115" spans="2:25" x14ac:dyDescent="0.2">
      <c r="C115">
        <v>3.27887</v>
      </c>
      <c r="D115">
        <v>3.2702599999999999</v>
      </c>
      <c r="E115">
        <v>3.51824</v>
      </c>
      <c r="G115">
        <v>3.7812100000000002</v>
      </c>
      <c r="H115">
        <v>3.7650800000000002</v>
      </c>
      <c r="I115">
        <v>5.0385900000000001</v>
      </c>
      <c r="K115">
        <v>3.9527600000000001</v>
      </c>
      <c r="L115">
        <v>3.9680399999999998</v>
      </c>
      <c r="M115">
        <v>5.2958600000000002</v>
      </c>
      <c r="O115">
        <v>4.0541700000000001</v>
      </c>
      <c r="P115">
        <v>4.0310899999999998</v>
      </c>
      <c r="Q115">
        <v>4.8713800000000003</v>
      </c>
      <c r="S115">
        <v>3.5123899999999999</v>
      </c>
      <c r="T115">
        <v>3.5040200000000001</v>
      </c>
      <c r="U115">
        <v>3.8872599999999999</v>
      </c>
      <c r="W115">
        <v>4.4686000000000003</v>
      </c>
      <c r="X115">
        <v>4.4814499999999997</v>
      </c>
      <c r="Y115">
        <v>6.8888400000000001</v>
      </c>
    </row>
    <row r="116" spans="2:25" x14ac:dyDescent="0.2">
      <c r="B116" t="s">
        <v>5</v>
      </c>
      <c r="C116">
        <v>6.3949999999999702E-2</v>
      </c>
      <c r="D116">
        <v>6.74199999999998E-2</v>
      </c>
      <c r="E116">
        <v>0.18658</v>
      </c>
      <c r="G116">
        <v>0.49703999999999998</v>
      </c>
      <c r="H116">
        <v>0.49114000000000002</v>
      </c>
      <c r="I116">
        <v>1.57742</v>
      </c>
      <c r="K116">
        <v>0.62849999999999995</v>
      </c>
      <c r="L116">
        <v>0.67230999999999996</v>
      </c>
      <c r="M116">
        <v>1.8489800000000001</v>
      </c>
      <c r="O116">
        <v>0.74656999999999996</v>
      </c>
      <c r="P116">
        <v>0.74355000000000004</v>
      </c>
      <c r="Q116">
        <v>1.41124</v>
      </c>
      <c r="S116">
        <v>0.21546999999999999</v>
      </c>
      <c r="T116">
        <v>0.21793000000000001</v>
      </c>
      <c r="U116">
        <v>0.44017000000000001</v>
      </c>
      <c r="W116">
        <v>1.18119</v>
      </c>
      <c r="X116">
        <v>1.2077</v>
      </c>
      <c r="Y116">
        <v>3.4661200000000001</v>
      </c>
    </row>
    <row r="117" spans="2:25" x14ac:dyDescent="0.2">
      <c r="C117">
        <v>3.27637</v>
      </c>
      <c r="D117">
        <v>3.2610999999999999</v>
      </c>
      <c r="E117">
        <v>3.4091</v>
      </c>
      <c r="G117">
        <v>3.3229799999999998</v>
      </c>
      <c r="H117">
        <v>3.3105500000000001</v>
      </c>
      <c r="I117">
        <v>3.4915699999999998</v>
      </c>
      <c r="K117">
        <v>3.3103799999999999</v>
      </c>
      <c r="L117">
        <v>3.28518</v>
      </c>
      <c r="M117">
        <v>3.4258700000000002</v>
      </c>
      <c r="O117">
        <v>3.2694399999999999</v>
      </c>
      <c r="P117">
        <v>3.2541899999999999</v>
      </c>
      <c r="Q117">
        <v>3.3917000000000002</v>
      </c>
      <c r="S117">
        <v>3.2685399999999998</v>
      </c>
      <c r="T117">
        <v>3.2530000000000001</v>
      </c>
      <c r="U117">
        <v>3.39534</v>
      </c>
      <c r="W117">
        <v>3.2237800000000001</v>
      </c>
      <c r="X117">
        <v>3.2105299999999999</v>
      </c>
      <c r="Y117">
        <v>3.3644099999999999</v>
      </c>
    </row>
    <row r="118" spans="2:25" x14ac:dyDescent="0.2">
      <c r="C118">
        <v>3.34998</v>
      </c>
      <c r="D118">
        <v>3.3440099999999999</v>
      </c>
      <c r="E118">
        <v>3.55966</v>
      </c>
      <c r="G118">
        <v>3.4201000000000001</v>
      </c>
      <c r="H118">
        <v>3.4078300000000001</v>
      </c>
      <c r="I118">
        <v>3.7375400000000001</v>
      </c>
      <c r="K118">
        <v>3.4648699999999999</v>
      </c>
      <c r="L118">
        <v>3.4491200000000002</v>
      </c>
      <c r="M118">
        <v>3.7034799999999999</v>
      </c>
      <c r="O118">
        <v>3.93635</v>
      </c>
      <c r="P118">
        <v>3.96909</v>
      </c>
      <c r="Q118">
        <v>5.0587600000000004</v>
      </c>
      <c r="S118">
        <v>4.1875</v>
      </c>
      <c r="T118">
        <v>4.1903100000000002</v>
      </c>
      <c r="U118">
        <v>5.00535</v>
      </c>
      <c r="W118">
        <v>3.4803899999999999</v>
      </c>
      <c r="X118">
        <v>3.4696500000000001</v>
      </c>
      <c r="Y118">
        <v>3.8432599999999999</v>
      </c>
    </row>
    <row r="119" spans="2:25" x14ac:dyDescent="0.2">
      <c r="B119" t="s">
        <v>5</v>
      </c>
      <c r="C119">
        <v>7.3609999999999995E-2</v>
      </c>
      <c r="D119">
        <v>8.2909999999999998E-2</v>
      </c>
      <c r="E119">
        <v>0.15056</v>
      </c>
      <c r="G119">
        <v>9.7120000000000303E-2</v>
      </c>
      <c r="H119">
        <v>9.7280000000000005E-2</v>
      </c>
      <c r="I119">
        <v>0.24596999999999999</v>
      </c>
      <c r="K119">
        <v>0.15448999999999999</v>
      </c>
      <c r="L119">
        <v>0.16394</v>
      </c>
      <c r="M119">
        <v>0.27761000000000002</v>
      </c>
      <c r="O119">
        <v>0.66691</v>
      </c>
      <c r="P119">
        <v>0.71489999999999998</v>
      </c>
      <c r="Q119">
        <v>1.66706</v>
      </c>
      <c r="S119">
        <v>0.91896</v>
      </c>
      <c r="T119">
        <v>0.93730999999999998</v>
      </c>
      <c r="U119">
        <v>1.6100099999999999</v>
      </c>
      <c r="W119">
        <v>0.25661</v>
      </c>
      <c r="X119">
        <v>0.25912000000000002</v>
      </c>
      <c r="Y119">
        <v>0.47885</v>
      </c>
    </row>
    <row r="120" spans="2:25" x14ac:dyDescent="0.2">
      <c r="C120">
        <v>3.3382000000000001</v>
      </c>
      <c r="D120">
        <v>3.31602</v>
      </c>
      <c r="E120">
        <v>3.5180199999999999</v>
      </c>
      <c r="G120">
        <v>3.3134600000000001</v>
      </c>
      <c r="H120">
        <v>3.2908200000000001</v>
      </c>
      <c r="I120">
        <v>3.4388899999999998</v>
      </c>
      <c r="K120">
        <v>3.3015599999999998</v>
      </c>
      <c r="L120">
        <v>3.2813599999999998</v>
      </c>
      <c r="M120">
        <v>3.4270299999999998</v>
      </c>
      <c r="O120">
        <v>3.2710599999999999</v>
      </c>
      <c r="P120">
        <v>3.24607</v>
      </c>
      <c r="Q120">
        <v>3.4097499999999998</v>
      </c>
      <c r="S120">
        <v>3.2285599999999999</v>
      </c>
      <c r="T120">
        <v>3.2136</v>
      </c>
      <c r="U120">
        <v>3.3540199999999998</v>
      </c>
      <c r="W120">
        <v>3.2182900000000001</v>
      </c>
      <c r="X120">
        <v>3.1942200000000001</v>
      </c>
      <c r="Y120">
        <v>3.33005</v>
      </c>
    </row>
    <row r="121" spans="2:25" x14ac:dyDescent="0.2">
      <c r="C121">
        <v>3.4239600000000001</v>
      </c>
      <c r="D121">
        <v>3.4036499999999998</v>
      </c>
      <c r="E121">
        <v>3.7222499999999998</v>
      </c>
      <c r="G121">
        <v>3.8162600000000002</v>
      </c>
      <c r="H121">
        <v>3.8298299999999998</v>
      </c>
      <c r="I121">
        <v>4.8288599999999997</v>
      </c>
      <c r="K121">
        <v>3.95817</v>
      </c>
      <c r="L121">
        <v>3.9711500000000002</v>
      </c>
      <c r="M121">
        <v>5.4834199999999997</v>
      </c>
      <c r="O121">
        <v>4.0250700000000004</v>
      </c>
      <c r="P121">
        <v>4.0559700000000003</v>
      </c>
      <c r="Q121">
        <v>5.6500899999999996</v>
      </c>
      <c r="S121">
        <v>4.2019799999999998</v>
      </c>
      <c r="T121">
        <v>4.2618</v>
      </c>
      <c r="U121">
        <v>5.9405999999999999</v>
      </c>
      <c r="W121">
        <v>4.3169500000000003</v>
      </c>
      <c r="X121">
        <v>4.3414700000000002</v>
      </c>
      <c r="Y121">
        <v>6.39175</v>
      </c>
    </row>
    <row r="122" spans="2:25" x14ac:dyDescent="0.2">
      <c r="B122" t="s">
        <v>5</v>
      </c>
      <c r="C122">
        <v>8.57600000000001E-2</v>
      </c>
      <c r="D122">
        <v>8.7629999999999902E-2</v>
      </c>
      <c r="E122">
        <v>0.20422999999999999</v>
      </c>
      <c r="G122">
        <v>0.50280000000000002</v>
      </c>
      <c r="H122">
        <v>0.53900999999999999</v>
      </c>
      <c r="I122">
        <v>1.3899699999999999</v>
      </c>
      <c r="K122">
        <v>0.65661000000000003</v>
      </c>
      <c r="L122">
        <v>0.68979000000000001</v>
      </c>
      <c r="M122">
        <v>2.0563899999999999</v>
      </c>
      <c r="O122">
        <v>0.75401000000000096</v>
      </c>
      <c r="P122">
        <v>0.80989999999999995</v>
      </c>
      <c r="Q122">
        <v>2.2403400000000002</v>
      </c>
      <c r="S122">
        <v>0.97341999999999995</v>
      </c>
      <c r="T122">
        <v>1.0482</v>
      </c>
      <c r="U122">
        <v>2.5865800000000001</v>
      </c>
      <c r="W122">
        <v>1.09866</v>
      </c>
      <c r="X122">
        <v>1.1472500000000001</v>
      </c>
      <c r="Y122">
        <v>3.0617000000000001</v>
      </c>
    </row>
    <row r="123" spans="2:25" x14ac:dyDescent="0.2">
      <c r="C123">
        <v>3.24132</v>
      </c>
      <c r="D123">
        <v>3.2258100000000001</v>
      </c>
      <c r="E123">
        <v>3.3597000000000001</v>
      </c>
      <c r="G123">
        <v>3.2936999999999999</v>
      </c>
      <c r="H123">
        <v>3.2761800000000001</v>
      </c>
      <c r="I123">
        <v>3.4410799999999999</v>
      </c>
      <c r="K123">
        <v>3.2366100000000002</v>
      </c>
      <c r="L123">
        <v>3.2193700000000001</v>
      </c>
      <c r="M123">
        <v>3.3952900000000001</v>
      </c>
      <c r="O123">
        <v>3.31087</v>
      </c>
      <c r="P123">
        <v>3.2949000000000002</v>
      </c>
      <c r="Q123">
        <v>3.4632299999999998</v>
      </c>
      <c r="S123">
        <v>3.2906399999999998</v>
      </c>
      <c r="T123">
        <v>3.27013</v>
      </c>
      <c r="U123">
        <v>3.4203899999999998</v>
      </c>
      <c r="W123">
        <v>3.3385400000000001</v>
      </c>
      <c r="X123">
        <v>3.31352</v>
      </c>
      <c r="Y123">
        <v>3.4954399999999999</v>
      </c>
    </row>
    <row r="124" spans="2:25" x14ac:dyDescent="0.2">
      <c r="C124">
        <v>3.5930200000000001</v>
      </c>
      <c r="D124">
        <v>3.6044499999999999</v>
      </c>
      <c r="E124">
        <v>4.0247599999999997</v>
      </c>
      <c r="G124">
        <v>3.38131</v>
      </c>
      <c r="H124">
        <v>3.3714499999999998</v>
      </c>
      <c r="I124">
        <v>3.75434</v>
      </c>
      <c r="K124">
        <v>3.9605899999999998</v>
      </c>
      <c r="L124">
        <v>3.9315699999999998</v>
      </c>
      <c r="M124">
        <v>5.6823199999999998</v>
      </c>
      <c r="O124">
        <v>3.9855700000000001</v>
      </c>
      <c r="P124">
        <v>3.9810099999999999</v>
      </c>
      <c r="Q124">
        <v>4.8439699999999997</v>
      </c>
      <c r="S124">
        <v>4.19963</v>
      </c>
      <c r="T124">
        <v>4.1779799999999998</v>
      </c>
      <c r="U124">
        <v>5.1447200000000004</v>
      </c>
      <c r="W124">
        <v>4.51675</v>
      </c>
      <c r="X124">
        <v>4.5278999999999998</v>
      </c>
      <c r="Y124">
        <v>6.7592600000000003</v>
      </c>
    </row>
    <row r="125" spans="2:25" x14ac:dyDescent="0.2">
      <c r="B125" t="s">
        <v>5</v>
      </c>
      <c r="C125">
        <v>0.35170000000000001</v>
      </c>
      <c r="D125">
        <v>0.37863999999999998</v>
      </c>
      <c r="E125">
        <v>0.66505999999999998</v>
      </c>
      <c r="G125">
        <v>8.7610000000000202E-2</v>
      </c>
      <c r="H125">
        <v>9.5269999999999702E-2</v>
      </c>
      <c r="I125">
        <v>0.31325999999999998</v>
      </c>
      <c r="K125">
        <v>0.72397999999999996</v>
      </c>
      <c r="L125">
        <v>0.71220000000000006</v>
      </c>
      <c r="M125">
        <v>2.2870300000000001</v>
      </c>
      <c r="O125">
        <v>0.67469999999999997</v>
      </c>
      <c r="P125">
        <v>0.68611</v>
      </c>
      <c r="Q125">
        <v>1.3807400000000001</v>
      </c>
      <c r="S125">
        <v>0.90898999999999996</v>
      </c>
      <c r="T125">
        <v>0.90785000000000005</v>
      </c>
      <c r="U125">
        <v>1.7243299999999999</v>
      </c>
      <c r="W125">
        <v>1.17821</v>
      </c>
      <c r="X125">
        <v>1.21438</v>
      </c>
      <c r="Y125">
        <v>3.2638199999999999</v>
      </c>
    </row>
    <row r="126" spans="2:25" x14ac:dyDescent="0.2">
      <c r="C126">
        <v>3.2932899999999998</v>
      </c>
      <c r="D126">
        <v>3.2744800000000001</v>
      </c>
      <c r="E126">
        <v>3.4626100000000002</v>
      </c>
      <c r="G126">
        <v>3.3200599999999998</v>
      </c>
      <c r="H126">
        <v>3.2988</v>
      </c>
      <c r="I126">
        <v>3.4181900000000001</v>
      </c>
      <c r="K126">
        <v>3.27189</v>
      </c>
      <c r="L126">
        <v>3.2560099999999998</v>
      </c>
      <c r="M126">
        <v>3.4216600000000001</v>
      </c>
      <c r="O126">
        <v>3.2311999999999999</v>
      </c>
      <c r="P126">
        <v>3.2175400000000001</v>
      </c>
      <c r="Q126">
        <v>3.3623799999999999</v>
      </c>
      <c r="S126">
        <v>3.3133699999999999</v>
      </c>
      <c r="T126">
        <v>3.3047399999999998</v>
      </c>
      <c r="U126">
        <v>3.4451800000000001</v>
      </c>
      <c r="W126">
        <v>3.3012800000000002</v>
      </c>
      <c r="X126">
        <v>3.2775300000000001</v>
      </c>
      <c r="Y126">
        <v>3.4590700000000001</v>
      </c>
    </row>
    <row r="127" spans="2:25" x14ac:dyDescent="0.2">
      <c r="C127">
        <v>3.37818</v>
      </c>
      <c r="D127">
        <v>3.3569399999999998</v>
      </c>
      <c r="E127">
        <v>3.7078099999999998</v>
      </c>
      <c r="G127">
        <v>3.7774100000000002</v>
      </c>
      <c r="H127">
        <v>3.7794500000000002</v>
      </c>
      <c r="I127">
        <v>4.4348999999999998</v>
      </c>
      <c r="K127">
        <v>3.9205000000000001</v>
      </c>
      <c r="L127">
        <v>3.9887800000000002</v>
      </c>
      <c r="M127">
        <v>5.4370000000000003</v>
      </c>
      <c r="O127">
        <v>4.0243900000000004</v>
      </c>
      <c r="P127">
        <v>4.0425599999999999</v>
      </c>
      <c r="Q127">
        <v>5.2496499999999999</v>
      </c>
      <c r="S127">
        <v>4.1501999999999999</v>
      </c>
      <c r="T127">
        <v>4.1347300000000002</v>
      </c>
      <c r="U127">
        <v>4.7923999999999998</v>
      </c>
      <c r="W127">
        <v>4.5588600000000001</v>
      </c>
      <c r="X127">
        <v>4.6058599999999998</v>
      </c>
      <c r="Y127">
        <v>6.6997900000000001</v>
      </c>
    </row>
    <row r="128" spans="2:25" x14ac:dyDescent="0.2">
      <c r="B128" t="s">
        <v>5</v>
      </c>
      <c r="C128">
        <v>8.4890000000000104E-2</v>
      </c>
      <c r="D128">
        <v>8.2459999999999797E-2</v>
      </c>
      <c r="E128">
        <v>0.2452</v>
      </c>
      <c r="G128">
        <v>0.45734999999999998</v>
      </c>
      <c r="H128">
        <v>0.48065000000000002</v>
      </c>
      <c r="I128">
        <v>1.01671</v>
      </c>
      <c r="K128">
        <v>0.64861000000000002</v>
      </c>
      <c r="L128">
        <v>0.73277000000000003</v>
      </c>
      <c r="M128">
        <v>2.0153400000000001</v>
      </c>
      <c r="O128">
        <v>0.79319000000000095</v>
      </c>
      <c r="P128">
        <v>0.82501999999999998</v>
      </c>
      <c r="Q128">
        <v>1.88727</v>
      </c>
      <c r="S128">
        <v>0.83682999999999996</v>
      </c>
      <c r="T128">
        <v>0.82999000000000001</v>
      </c>
      <c r="U128">
        <v>1.3472200000000001</v>
      </c>
      <c r="W128">
        <v>1.2575799999999999</v>
      </c>
      <c r="X128">
        <v>1.32833</v>
      </c>
      <c r="Y128">
        <v>3.24072</v>
      </c>
    </row>
    <row r="129" spans="1:25" x14ac:dyDescent="0.2">
      <c r="C129">
        <v>3.25976</v>
      </c>
      <c r="D129">
        <v>3.2421500000000001</v>
      </c>
      <c r="E129">
        <v>3.4259499999999998</v>
      </c>
      <c r="G129">
        <v>3.2507899999999998</v>
      </c>
      <c r="H129">
        <v>3.22777</v>
      </c>
      <c r="I129">
        <v>3.4165000000000001</v>
      </c>
      <c r="K129">
        <v>3.1865600000000001</v>
      </c>
      <c r="L129">
        <v>3.1722600000000001</v>
      </c>
      <c r="M129">
        <v>3.3394400000000002</v>
      </c>
      <c r="O129">
        <v>3.2456700000000001</v>
      </c>
      <c r="P129">
        <v>3.2235499999999999</v>
      </c>
      <c r="Q129">
        <v>3.3545199999999999</v>
      </c>
      <c r="S129">
        <v>3.3085</v>
      </c>
      <c r="T129">
        <v>3.29596</v>
      </c>
      <c r="U129">
        <v>3.4706000000000001</v>
      </c>
      <c r="W129">
        <v>3.3561800000000002</v>
      </c>
      <c r="X129">
        <v>3.3275199999999998</v>
      </c>
      <c r="Y129">
        <v>3.4757400000000001</v>
      </c>
    </row>
    <row r="130" spans="1:25" x14ac:dyDescent="0.2">
      <c r="C130">
        <v>3.6541100000000002</v>
      </c>
      <c r="D130">
        <v>3.6419600000000001</v>
      </c>
      <c r="E130">
        <v>3.94835</v>
      </c>
      <c r="G130">
        <v>3.7043599999999999</v>
      </c>
      <c r="H130">
        <v>3.6820599999999999</v>
      </c>
      <c r="I130">
        <v>4.3585700000000003</v>
      </c>
      <c r="K130">
        <v>3.2991299999999999</v>
      </c>
      <c r="L130">
        <v>3.2943199999999999</v>
      </c>
      <c r="M130">
        <v>3.6512899999999999</v>
      </c>
      <c r="O130">
        <v>4.0288899999999996</v>
      </c>
      <c r="P130">
        <v>4.0502099999999999</v>
      </c>
      <c r="Q130">
        <v>4.8587600000000002</v>
      </c>
      <c r="S130">
        <v>4.2848199999999999</v>
      </c>
      <c r="T130">
        <v>4.3400600000000003</v>
      </c>
      <c r="U130">
        <v>5.4224899999999998</v>
      </c>
      <c r="W130">
        <v>4.5205700000000002</v>
      </c>
      <c r="X130">
        <v>4.5406300000000002</v>
      </c>
      <c r="Y130">
        <v>6.3221999999999996</v>
      </c>
    </row>
    <row r="131" spans="1:25" x14ac:dyDescent="0.2">
      <c r="B131" t="s">
        <v>5</v>
      </c>
      <c r="C131">
        <v>0.39434999999999998</v>
      </c>
      <c r="D131">
        <v>0.39981</v>
      </c>
      <c r="E131">
        <v>0.52239999999999998</v>
      </c>
      <c r="G131">
        <v>0.45356999999999997</v>
      </c>
      <c r="H131">
        <v>0.45429000000000003</v>
      </c>
      <c r="I131">
        <v>0.94206999999999996</v>
      </c>
      <c r="K131">
        <v>0.11257</v>
      </c>
      <c r="L131">
        <v>0.12206</v>
      </c>
      <c r="M131">
        <v>0.31185000000000002</v>
      </c>
      <c r="O131">
        <v>0.78322000000000003</v>
      </c>
      <c r="P131">
        <v>0.82665999999999995</v>
      </c>
      <c r="Q131">
        <v>1.50424</v>
      </c>
      <c r="S131">
        <v>0.97631999999999997</v>
      </c>
      <c r="T131">
        <v>1.0441</v>
      </c>
      <c r="U131">
        <v>1.9518899999999999</v>
      </c>
      <c r="W131">
        <v>1.16439</v>
      </c>
      <c r="X131">
        <v>1.2131099999999999</v>
      </c>
      <c r="Y131">
        <v>2.84646</v>
      </c>
    </row>
    <row r="132" spans="1:25" x14ac:dyDescent="0.2">
      <c r="C132">
        <v>3.2914099999999999</v>
      </c>
      <c r="D132">
        <v>3.2746900000000001</v>
      </c>
      <c r="E132">
        <v>3.4176199999999999</v>
      </c>
      <c r="G132">
        <v>3.27827</v>
      </c>
      <c r="H132">
        <v>3.2617699999999998</v>
      </c>
      <c r="I132">
        <v>3.3895499999999998</v>
      </c>
      <c r="K132">
        <v>3.2098</v>
      </c>
      <c r="L132">
        <v>3.1958500000000001</v>
      </c>
      <c r="M132">
        <v>3.3501599999999998</v>
      </c>
      <c r="O132">
        <v>3.2740800000000001</v>
      </c>
      <c r="P132">
        <v>3.2528999999999999</v>
      </c>
      <c r="Q132">
        <v>3.4355000000000002</v>
      </c>
      <c r="S132">
        <v>3.2896000000000001</v>
      </c>
      <c r="T132">
        <v>3.2733099999999999</v>
      </c>
      <c r="U132">
        <v>3.4285700000000001</v>
      </c>
      <c r="W132">
        <v>3.2920799999999999</v>
      </c>
      <c r="X132">
        <v>3.2758600000000002</v>
      </c>
      <c r="Y132">
        <v>3.4659399999999998</v>
      </c>
    </row>
    <row r="133" spans="1:25" x14ac:dyDescent="0.2">
      <c r="C133">
        <v>3.6561499999999998</v>
      </c>
      <c r="D133">
        <v>3.6351900000000001</v>
      </c>
      <c r="E133">
        <v>3.9773100000000001</v>
      </c>
      <c r="G133">
        <v>3.7974800000000002</v>
      </c>
      <c r="H133">
        <v>3.7823099999999998</v>
      </c>
      <c r="I133">
        <v>4.9201300000000003</v>
      </c>
      <c r="K133">
        <v>3.8367900000000001</v>
      </c>
      <c r="L133">
        <v>3.85894</v>
      </c>
      <c r="M133">
        <v>4.9834899999999998</v>
      </c>
      <c r="O133">
        <v>4.0911099999999996</v>
      </c>
      <c r="P133">
        <v>4.1096000000000004</v>
      </c>
      <c r="Q133">
        <v>5.6813900000000004</v>
      </c>
      <c r="S133">
        <v>4.2290200000000002</v>
      </c>
      <c r="T133">
        <v>4.2304599999999999</v>
      </c>
      <c r="U133">
        <v>5.7665100000000002</v>
      </c>
      <c r="W133">
        <v>4.4737499999999999</v>
      </c>
      <c r="X133">
        <v>4.5579799999999997</v>
      </c>
      <c r="Y133">
        <v>5.4539600000000004</v>
      </c>
    </row>
    <row r="134" spans="1:25" x14ac:dyDescent="0.2">
      <c r="B134" t="s">
        <v>5</v>
      </c>
      <c r="C134">
        <v>0.36474000000000001</v>
      </c>
      <c r="D134">
        <v>0.36049999999999999</v>
      </c>
      <c r="E134">
        <v>0.55969000000000002</v>
      </c>
      <c r="G134">
        <v>0.51920999999999995</v>
      </c>
      <c r="H134">
        <v>0.52054</v>
      </c>
      <c r="I134">
        <v>1.5305800000000001</v>
      </c>
      <c r="K134">
        <v>0.62699000000000005</v>
      </c>
      <c r="L134">
        <v>0.66308999999999996</v>
      </c>
      <c r="M134">
        <v>1.6333299999999999</v>
      </c>
      <c r="O134">
        <v>0.81702999999999903</v>
      </c>
      <c r="P134">
        <v>0.85670000000000002</v>
      </c>
      <c r="Q134">
        <v>2.2458900000000002</v>
      </c>
      <c r="S134">
        <v>0.93942000000000003</v>
      </c>
      <c r="T134">
        <v>0.95714999999999995</v>
      </c>
      <c r="U134">
        <v>2.3379400000000001</v>
      </c>
      <c r="W134">
        <v>1.18167</v>
      </c>
      <c r="X134">
        <v>1.2821199999999999</v>
      </c>
      <c r="Y134">
        <v>1.9880199999999999</v>
      </c>
    </row>
    <row r="135" spans="1:25" x14ac:dyDescent="0.2">
      <c r="C135">
        <v>3.3099400000000001</v>
      </c>
      <c r="D135">
        <v>3.2870599999999999</v>
      </c>
      <c r="E135">
        <v>3.46129</v>
      </c>
      <c r="G135">
        <v>3.29861</v>
      </c>
      <c r="H135">
        <v>3.2740800000000001</v>
      </c>
      <c r="I135">
        <v>3.4358499999999998</v>
      </c>
      <c r="K135">
        <v>3.2351700000000001</v>
      </c>
      <c r="L135">
        <v>3.2172700000000001</v>
      </c>
      <c r="M135">
        <v>3.3917999999999999</v>
      </c>
      <c r="O135">
        <v>3.2689400000000002</v>
      </c>
      <c r="P135">
        <v>3.2557299999999998</v>
      </c>
      <c r="Q135">
        <v>3.3998499999999998</v>
      </c>
      <c r="S135">
        <v>3.2536900000000002</v>
      </c>
      <c r="T135">
        <v>3.23584</v>
      </c>
      <c r="U135">
        <v>3.3987799999999999</v>
      </c>
      <c r="W135">
        <v>3.24647</v>
      </c>
      <c r="X135">
        <v>3.2374100000000001</v>
      </c>
      <c r="Y135">
        <v>3.3865400000000001</v>
      </c>
    </row>
    <row r="136" spans="1:25" x14ac:dyDescent="0.2">
      <c r="C136">
        <v>3.68215</v>
      </c>
      <c r="D136">
        <v>3.6345700000000001</v>
      </c>
      <c r="E136">
        <v>4.3581799999999999</v>
      </c>
      <c r="G136">
        <v>3.7859400000000001</v>
      </c>
      <c r="H136">
        <v>3.7863799999999999</v>
      </c>
      <c r="I136">
        <v>4.75753</v>
      </c>
      <c r="K136">
        <v>3.3714</v>
      </c>
      <c r="L136">
        <v>3.3611399999999998</v>
      </c>
      <c r="M136">
        <v>3.7933699999999999</v>
      </c>
      <c r="O136">
        <v>3.4306199999999998</v>
      </c>
      <c r="P136">
        <v>3.4163399999999999</v>
      </c>
      <c r="Q136">
        <v>3.9823499999999998</v>
      </c>
      <c r="S136">
        <v>3.4761000000000002</v>
      </c>
      <c r="T136">
        <v>3.4681099999999998</v>
      </c>
      <c r="U136">
        <v>4.2233599999999996</v>
      </c>
      <c r="W136">
        <v>4.4539900000000001</v>
      </c>
      <c r="X136">
        <v>4.4996999999999998</v>
      </c>
      <c r="Y136">
        <v>6.6078200000000002</v>
      </c>
    </row>
    <row r="137" spans="1:25" x14ac:dyDescent="0.2">
      <c r="B137" t="s">
        <v>5</v>
      </c>
      <c r="C137">
        <v>0.37220999999999999</v>
      </c>
      <c r="D137">
        <v>0.34750999999999999</v>
      </c>
      <c r="E137">
        <v>0.89688999999999997</v>
      </c>
      <c r="G137">
        <v>0.48732999999999999</v>
      </c>
      <c r="H137">
        <v>0.51229999999999998</v>
      </c>
      <c r="I137">
        <v>1.32168</v>
      </c>
      <c r="K137">
        <v>0.13622999999999999</v>
      </c>
      <c r="L137">
        <v>0.14387</v>
      </c>
      <c r="M137">
        <v>0.40156999999999998</v>
      </c>
      <c r="O137">
        <v>0.16167999999999999</v>
      </c>
      <c r="P137">
        <v>0.16061</v>
      </c>
      <c r="Q137">
        <v>0.58250000000000002</v>
      </c>
      <c r="S137">
        <v>0.22241</v>
      </c>
      <c r="T137">
        <v>0.23227</v>
      </c>
      <c r="U137">
        <v>0.82457999999999998</v>
      </c>
      <c r="W137">
        <v>1.2075199999999999</v>
      </c>
      <c r="X137">
        <v>1.2622899999999999</v>
      </c>
      <c r="Y137">
        <v>3.2212800000000001</v>
      </c>
    </row>
    <row r="138" spans="1:25" x14ac:dyDescent="0.2">
      <c r="B138" t="s">
        <v>6</v>
      </c>
      <c r="C138" t="s">
        <v>7</v>
      </c>
      <c r="D138" t="s">
        <v>7</v>
      </c>
      <c r="E138" t="s">
        <v>7</v>
      </c>
      <c r="F138" t="s">
        <v>6</v>
      </c>
      <c r="G138" t="s">
        <v>7</v>
      </c>
      <c r="H138" t="s">
        <v>7</v>
      </c>
      <c r="I138" t="s">
        <v>7</v>
      </c>
      <c r="J138" t="s">
        <v>6</v>
      </c>
      <c r="K138" t="s">
        <v>7</v>
      </c>
      <c r="L138" t="s">
        <v>7</v>
      </c>
      <c r="M138" t="s">
        <v>7</v>
      </c>
      <c r="N138" t="s">
        <v>6</v>
      </c>
      <c r="O138" t="s">
        <v>7</v>
      </c>
      <c r="P138" t="s">
        <v>7</v>
      </c>
      <c r="Q138" t="s">
        <v>7</v>
      </c>
      <c r="R138" t="s">
        <v>6</v>
      </c>
      <c r="S138" t="s">
        <v>7</v>
      </c>
      <c r="T138" t="s">
        <v>7</v>
      </c>
      <c r="U138" t="s">
        <v>7</v>
      </c>
      <c r="V138" t="s">
        <v>6</v>
      </c>
      <c r="W138" t="s">
        <v>7</v>
      </c>
      <c r="X138" t="s">
        <v>7</v>
      </c>
      <c r="Y138" t="s">
        <v>7</v>
      </c>
    </row>
    <row r="139" spans="1:25" x14ac:dyDescent="0.2">
      <c r="A139" t="s">
        <v>31</v>
      </c>
      <c r="B139">
        <v>25.5</v>
      </c>
      <c r="C139">
        <f>AVERAGE(C86,C83,C80,C89,C92,C95,C98,C101,C104,C107,C110,C113,C116,C119,C122,C125,C128,C131,C134,C137)</f>
        <v>0.23174349999999996</v>
      </c>
      <c r="D139">
        <f t="shared" ref="D139:E139" si="8">AVERAGE(D86,D83,D80,D89,D92,D95,D98,D101,D104,D107,D110,D113,D116,D119,D122,D125,D128,D131,D134,D137)</f>
        <v>0.24041099999999999</v>
      </c>
      <c r="E139">
        <f t="shared" si="8"/>
        <v>0.47220549999999994</v>
      </c>
      <c r="F139">
        <v>25.5</v>
      </c>
      <c r="G139">
        <f>AVERAGE(G86,G83,G80,G89,G92,G95,G98,G101,G104,G107,G110,G113,G116,G119,G122,G125,G128,G131,G134,G137)</f>
        <v>0.439299</v>
      </c>
      <c r="H139">
        <f t="shared" ref="H139:I139" si="9">AVERAGE(H86,H83,H80,H89,H92,H95,H98,H101,H104,H107,H110,H113,H116,H119,H122,H125,H128,H131,H134,H137)</f>
        <v>0.45293949999999994</v>
      </c>
      <c r="I139">
        <f t="shared" si="9"/>
        <v>1.0809394999999999</v>
      </c>
      <c r="J139">
        <v>25.5</v>
      </c>
      <c r="K139">
        <f>AVERAGE(K86,K83,K80,K89,K92,K95,K98,K101,K104,K107,K110,K113,K116,K119,K122,K125,K128,K131,K134,K137)</f>
        <v>0.48891399999999985</v>
      </c>
      <c r="L139">
        <f t="shared" ref="L139:M139" si="10">AVERAGE(L86,L83,L80,L89,L92,L95,L98,L101,L104,L107,L110,L113,L116,L119,L122,L125,L128,L131,L134,L137)</f>
        <v>0.51134100000000005</v>
      </c>
      <c r="M139">
        <f t="shared" si="10"/>
        <v>1.2829264999999999</v>
      </c>
      <c r="N139">
        <v>25.5</v>
      </c>
      <c r="O139">
        <f>AVERAGE(O86,O83,O80,O89,O92,O95,O98,O101,O104,O107,O110,O113,O116,O119,O122,O125,O128,O131,O134,O137)</f>
        <v>0.65433200000000002</v>
      </c>
      <c r="P139">
        <f t="shared" ref="P139:Q139" si="11">AVERAGE(P86,P83,P80,P89,P92,P95,P98,P101,P104,P107,P110,P113,P116,P119,P122,P125,P128,P131,P134,P137)</f>
        <v>0.67796600000000007</v>
      </c>
      <c r="Q139">
        <f t="shared" si="11"/>
        <v>1.6378634999999999</v>
      </c>
      <c r="R139">
        <v>25.5</v>
      </c>
      <c r="S139">
        <f>AVERAGE(S86,S83,S80,S89,S92,S95,S98,S101,S104,S107,S110,S113,S116,S119,S122,S125,S128,S131,S134,S137)</f>
        <v>0.74744749999999982</v>
      </c>
      <c r="T139">
        <f t="shared" ref="T139:U139" si="12">AVERAGE(T86,T83,T80,T89,T92,T95,T98,T101,T104,T107,T110,T113,T116,T119,T122,T125,T128,T131,T134,T137)</f>
        <v>0.77632850000000009</v>
      </c>
      <c r="U139">
        <f t="shared" si="12"/>
        <v>1.6259964999999998</v>
      </c>
      <c r="V139">
        <v>25.5</v>
      </c>
      <c r="W139">
        <f>AVERAGE(W86,W83,W80,W89,W92,W95,W98,W101,W104,W107,W110,W113,W116,W119,W122,W125,W128,W131,W134,W137)</f>
        <v>1.0467515000000001</v>
      </c>
      <c r="X139">
        <f t="shared" ref="X139:Y139" si="13">AVERAGE(X86,X83,X80,X89,X92,X95,X98,X101,X104,X107,X110,X113,X116,X119,X122,X125,X128,X131,X134,X137)</f>
        <v>1.0834934999999999</v>
      </c>
      <c r="Y139">
        <f t="shared" si="13"/>
        <v>2.4207645000000002</v>
      </c>
    </row>
    <row r="140" spans="1:25" x14ac:dyDescent="0.2">
      <c r="A140" t="s">
        <v>33</v>
      </c>
      <c r="C140">
        <f>STDEV(C86,C83,C80,C89,C92,C95,C98,C101,C104,C107,C110,C113,C116,C119,C122,C125,C128,C131,C134,C137)/SQRT(COUNT(C86,C83,C80,C89,C92,C95,C98,C101,C104,C107,C110,C113,C116,C119,C122,C125,C128,C131,C134,C137))</f>
        <v>3.1550473841424669E-2</v>
      </c>
      <c r="D140">
        <f t="shared" ref="D140:E140" si="14">STDEV(D86,D83,D80,D89,D92,D95,D98,D101,D104,D107,D110,D113,D116,D119,D122,D125,D128,D131,D134,D137)/SQRT(COUNT(D86,D83,D80,D89,D92,D95,D98,D101,D104,D107,D110,D113,D116,D119,D122,D125,D128,D131,D134,D137))</f>
        <v>3.3267889709701196E-2</v>
      </c>
      <c r="E140">
        <f t="shared" si="14"/>
        <v>6.1047774365547883E-2</v>
      </c>
      <c r="G140">
        <f>STDEV(G86,G83,G80,G89,G92,G95,G98,G101,G104,G107,G110,G113,G116,G119,G122,G125,G128,G131,G134,G137)/SQRT(COUNT(G86,G83,G80,G89,G92,G95,G98,G101,G104,G107,G110,G113,G116,G119,G122,G125,G128,G131,G134,G137))</f>
        <v>3.3785721438283095E-2</v>
      </c>
      <c r="H140">
        <f t="shared" ref="H140:I140" si="15">STDEV(H86,H83,H80,H89,H92,H95,H98,H101,H104,H107,H110,H113,H116,H119,H122,H125,H128,H131,H134,H137)/SQRT(COUNT(H86,H83,H80,H89,H92,H95,H98,H101,H104,H107,H110,H113,H116,H119,H122,H125,H128,H131,H134,H137))</f>
        <v>3.4764621910295432E-2</v>
      </c>
      <c r="I140">
        <f t="shared" si="15"/>
        <v>8.8260831929466696E-2</v>
      </c>
      <c r="K140">
        <f>STDEV(K86,K83,K80,K89,K92,K95,K98,K101,K104,K107,K110,K113,K116,K119,K122,K125,K128,K131,K134,K137)/SQRT(COUNT(K86,K83,K80,K89,K92,K95,K98,K101,K104,K107,K110,K113,K116,K119,K122,K125,K128,K131,K134,K137))</f>
        <v>5.3331457663618395E-2</v>
      </c>
      <c r="L140">
        <f t="shared" ref="L140:M140" si="16">STDEV(L86,L83,L80,L89,L92,L95,L98,L101,L104,L107,L110,L113,L116,L119,L122,L125,L128,L131,L134,L137)/SQRT(COUNT(L86,L83,L80,L89,L92,L95,L98,L101,L104,L107,L110,L113,L116,L119,L122,L125,L128,L131,L134,L137))</f>
        <v>5.5604516869254002E-2</v>
      </c>
      <c r="M140">
        <f t="shared" si="16"/>
        <v>0.17210351935952445</v>
      </c>
      <c r="O140">
        <f>STDEV(O86,O83,O80,O89,O92,O95,O98,O101,O104,O107,O110,O113,O116,O119,O122,O125,O128,O131,O134,O137)/SQRT(COUNT(O86,O83,O80,O89,O92,O95,O98,O101,O104,O107,O110,O113,O116,O119,O122,O125,O128,O131,O134,O137))</f>
        <v>5.6666728034228946E-2</v>
      </c>
      <c r="P140">
        <f t="shared" ref="P140:Q140" si="17">STDEV(P86,P83,P80,P89,P92,P95,P98,P101,P104,P107,P110,P113,P116,P119,P122,P125,P128,P131,P134,P137)/SQRT(COUNT(P86,P83,P80,P89,P92,P95,P98,P101,P104,P107,P110,P113,P116,P119,P122,P125,P128,P131,P134,P137))</f>
        <v>5.9036306422404143E-2</v>
      </c>
      <c r="Q140">
        <f t="shared" si="17"/>
        <v>0.15036734100069205</v>
      </c>
      <c r="S140">
        <f>STDEV(S86,S83,S80,S89,S92,S95,S98,S101,S104,S107,S110,S113,S116,S119,S122,S125,S128,S131,S134,S137)/SQRT(COUNT(S86,S83,S80,S89,S92,S95,S98,S101,S104,S107,S110,S113,S116,S119,S122,S125,S128,S131,S134,S137))</f>
        <v>7.3375832687376005E-2</v>
      </c>
      <c r="T140">
        <f t="shared" ref="T140:U140" si="18">STDEV(T86,T83,T80,T89,T92,T95,T98,T101,T104,T107,T110,T113,T116,T119,T122,T125,T128,T131,T134,T137)/SQRT(COUNT(T86,T83,T80,T89,T92,T95,T98,T101,T104,T107,T110,T113,T116,T119,T122,T125,T128,T131,T134,T137))</f>
        <v>7.5278169234530581E-2</v>
      </c>
      <c r="U140">
        <f t="shared" si="18"/>
        <v>0.17061854491861311</v>
      </c>
      <c r="W140">
        <f>STDEV(W86,W83,W80,W89,W92,W95,W98,W101,W104,W107,W110,W113,W116,W119,W122,W125,W128,W131,W134,W137)/SQRT(COUNT(W86,W83,W80,W89,W92,W95,W98,W101,W104,W107,W110,W113,W116,W119,W122,W125,W128,W131,W134,W137))</f>
        <v>7.8495259287877012E-2</v>
      </c>
      <c r="X140">
        <f t="shared" ref="X140:Y140" si="19">STDEV(X86,X83,X80,X89,X92,X95,X98,X101,X104,X107,X110,X113,X116,X119,X122,X125,X128,X131,X134,X137)/SQRT(COUNT(X86,X83,X80,X89,X92,X95,X98,X101,X104,X107,X110,X113,X116,X119,X122,X125,X128,X131,X134,X137))</f>
        <v>8.2583712002061868E-2</v>
      </c>
      <c r="Y140">
        <f t="shared" si="19"/>
        <v>0.21848701044549057</v>
      </c>
    </row>
    <row r="142" spans="1:25" x14ac:dyDescent="0.2">
      <c r="B142" t="s">
        <v>23</v>
      </c>
      <c r="C142">
        <f>C139*10^-20</f>
        <v>2.3174349999999996E-21</v>
      </c>
      <c r="D142">
        <f>D139*10^-20</f>
        <v>2.4041099999999995E-21</v>
      </c>
      <c r="E142">
        <f>E139*10^-20</f>
        <v>4.7220549999999993E-21</v>
      </c>
      <c r="F142" t="s">
        <v>23</v>
      </c>
      <c r="G142">
        <f>G139*10^-20</f>
        <v>4.3929899999999996E-21</v>
      </c>
      <c r="H142">
        <f>H139*10^-20</f>
        <v>4.5293949999999992E-21</v>
      </c>
      <c r="I142">
        <f>I139*10^-20</f>
        <v>1.0809394999999999E-20</v>
      </c>
      <c r="J142" t="s">
        <v>23</v>
      </c>
      <c r="K142">
        <f>K139*10^-20</f>
        <v>4.8891399999999981E-21</v>
      </c>
      <c r="L142">
        <f>L139*10^-20</f>
        <v>5.1134100000000002E-21</v>
      </c>
      <c r="M142">
        <f>M139*10^-20</f>
        <v>1.2829264999999998E-20</v>
      </c>
      <c r="N142" t="s">
        <v>23</v>
      </c>
      <c r="O142">
        <f>O139*10^-20</f>
        <v>6.5433200000000002E-21</v>
      </c>
      <c r="P142">
        <f>P139*10^-20</f>
        <v>6.7796600000000009E-21</v>
      </c>
      <c r="Q142">
        <f>Q139*10^-20</f>
        <v>1.6378634999999997E-20</v>
      </c>
      <c r="R142" t="s">
        <v>23</v>
      </c>
      <c r="S142">
        <f>S139*10^-20</f>
        <v>7.4744749999999977E-21</v>
      </c>
      <c r="T142">
        <f>T139*10^-20</f>
        <v>7.763285000000001E-21</v>
      </c>
      <c r="U142">
        <f>U139*10^-20</f>
        <v>1.6259964999999997E-20</v>
      </c>
      <c r="V142" t="s">
        <v>23</v>
      </c>
      <c r="W142">
        <f>W139*10^-20</f>
        <v>1.0467515E-20</v>
      </c>
      <c r="X142">
        <f>X139*10^-20</f>
        <v>1.0834934999999999E-20</v>
      </c>
      <c r="Y142">
        <f>Y139*10^-20</f>
        <v>2.4207645E-20</v>
      </c>
    </row>
    <row r="145" spans="2:8" x14ac:dyDescent="0.2">
      <c r="B145" t="s">
        <v>21</v>
      </c>
      <c r="C145">
        <v>20283095</v>
      </c>
      <c r="D145" t="s">
        <v>9</v>
      </c>
    </row>
    <row r="146" spans="2:8" x14ac:dyDescent="0.2">
      <c r="C146">
        <f>C145/(10^3)</f>
        <v>20283.095000000001</v>
      </c>
      <c r="D146" t="s">
        <v>10</v>
      </c>
    </row>
    <row r="147" spans="2:8" x14ac:dyDescent="0.2">
      <c r="E147" t="s">
        <v>31</v>
      </c>
      <c r="H147" t="s">
        <v>32</v>
      </c>
    </row>
    <row r="148" spans="2:8" x14ac:dyDescent="0.2">
      <c r="B148" t="s">
        <v>22</v>
      </c>
      <c r="C148" t="s">
        <v>11</v>
      </c>
      <c r="D148" t="s">
        <v>12</v>
      </c>
      <c r="E148" t="s">
        <v>16</v>
      </c>
      <c r="F148" t="s">
        <v>19</v>
      </c>
      <c r="G148" t="s">
        <v>18</v>
      </c>
    </row>
    <row r="149" spans="2:8" x14ac:dyDescent="0.2">
      <c r="B149">
        <v>2</v>
      </c>
      <c r="C149">
        <f t="shared" ref="C149:C158" si="20">B149*1000/$C$146</f>
        <v>9.8604281052768319E-2</v>
      </c>
      <c r="D149">
        <f t="shared" ref="D149:D158" si="21">C149/(10^-27)/(10^6)</f>
        <v>9.8604281052768322E+19</v>
      </c>
      <c r="E149">
        <v>2.0777500000000039E-2</v>
      </c>
      <c r="F149">
        <v>2.1323499999999978E-2</v>
      </c>
      <c r="G149">
        <v>0.10675349999999995</v>
      </c>
    </row>
    <row r="150" spans="2:8" x14ac:dyDescent="0.2">
      <c r="B150">
        <v>4</v>
      </c>
      <c r="C150">
        <f t="shared" si="20"/>
        <v>0.19720856210553664</v>
      </c>
      <c r="D150">
        <f t="shared" si="21"/>
        <v>1.9720856210553664E+20</v>
      </c>
      <c r="E150">
        <v>0.91605263157894745</v>
      </c>
      <c r="F150">
        <v>0.91151631578947367</v>
      </c>
      <c r="G150">
        <v>1.089141052631579</v>
      </c>
    </row>
    <row r="151" spans="2:8" x14ac:dyDescent="0.2">
      <c r="B151">
        <v>6</v>
      </c>
      <c r="C151">
        <f t="shared" si="20"/>
        <v>0.29581284315830497</v>
      </c>
      <c r="D151">
        <f t="shared" si="21"/>
        <v>2.9581284315830498E+20</v>
      </c>
      <c r="E151">
        <v>0.11552600000000002</v>
      </c>
      <c r="F151">
        <v>0.11915849999999999</v>
      </c>
      <c r="G151">
        <v>0.34787300000000004</v>
      </c>
    </row>
    <row r="152" spans="2:8" x14ac:dyDescent="0.2">
      <c r="B152">
        <v>8</v>
      </c>
      <c r="C152">
        <f t="shared" si="20"/>
        <v>0.39441712421107328</v>
      </c>
      <c r="D152">
        <f t="shared" si="21"/>
        <v>3.9441712421107329E+20</v>
      </c>
      <c r="E152">
        <v>0.20133499999999999</v>
      </c>
      <c r="F152">
        <v>0.20967600000000003</v>
      </c>
      <c r="G152">
        <v>0.52539400000000003</v>
      </c>
    </row>
    <row r="153" spans="2:8" x14ac:dyDescent="0.2">
      <c r="B153">
        <v>10</v>
      </c>
      <c r="C153">
        <f t="shared" si="20"/>
        <v>0.49302140526384158</v>
      </c>
      <c r="D153">
        <f t="shared" si="21"/>
        <v>4.9302140526384153E+20</v>
      </c>
      <c r="E153">
        <v>0.23174349999999996</v>
      </c>
      <c r="F153">
        <v>0.24041099999999999</v>
      </c>
      <c r="G153">
        <v>0.47220549999999994</v>
      </c>
    </row>
    <row r="154" spans="2:8" x14ac:dyDescent="0.2">
      <c r="B154">
        <v>12</v>
      </c>
      <c r="C154">
        <f t="shared" si="20"/>
        <v>0.59162568631660994</v>
      </c>
      <c r="D154">
        <f t="shared" si="21"/>
        <v>5.9162568631660996E+20</v>
      </c>
      <c r="E154">
        <v>0.439299</v>
      </c>
      <c r="F154">
        <v>0.45293949999999994</v>
      </c>
      <c r="G154">
        <v>1.0809394999999999</v>
      </c>
    </row>
    <row r="155" spans="2:8" x14ac:dyDescent="0.2">
      <c r="B155">
        <v>14</v>
      </c>
      <c r="C155">
        <f t="shared" si="20"/>
        <v>0.69022996736937825</v>
      </c>
      <c r="D155">
        <f t="shared" si="21"/>
        <v>6.902299673693782E+20</v>
      </c>
      <c r="E155">
        <v>0.48891399999999985</v>
      </c>
      <c r="F155">
        <v>0.51134100000000005</v>
      </c>
      <c r="G155">
        <v>1.2829264999999999</v>
      </c>
    </row>
    <row r="156" spans="2:8" x14ac:dyDescent="0.2">
      <c r="B156">
        <v>16</v>
      </c>
      <c r="C156">
        <f t="shared" si="20"/>
        <v>0.78883424842214656</v>
      </c>
      <c r="D156">
        <f t="shared" si="21"/>
        <v>7.8883424842214657E+20</v>
      </c>
      <c r="E156">
        <v>0.65433200000000002</v>
      </c>
      <c r="F156">
        <v>0.67796600000000007</v>
      </c>
      <c r="G156">
        <v>1.6378634999999999</v>
      </c>
    </row>
    <row r="157" spans="2:8" x14ac:dyDescent="0.2">
      <c r="B157">
        <v>18</v>
      </c>
      <c r="C157">
        <f t="shared" si="20"/>
        <v>0.88743852947491486</v>
      </c>
      <c r="D157">
        <f t="shared" si="21"/>
        <v>8.8743852947491481E+20</v>
      </c>
      <c r="E157">
        <v>0.74744749999999982</v>
      </c>
      <c r="F157">
        <v>0.77632850000000009</v>
      </c>
      <c r="G157">
        <v>1.6259964999999998</v>
      </c>
    </row>
    <row r="158" spans="2:8" x14ac:dyDescent="0.2">
      <c r="B158">
        <v>20</v>
      </c>
      <c r="C158">
        <f t="shared" si="20"/>
        <v>0.98604281052768317</v>
      </c>
      <c r="D158">
        <f t="shared" si="21"/>
        <v>9.8604281052768305E+20</v>
      </c>
      <c r="E158">
        <v>1.0467515000000001</v>
      </c>
      <c r="F158">
        <v>1.0834934999999999</v>
      </c>
      <c r="G158">
        <v>2.4207645000000002</v>
      </c>
    </row>
    <row r="160" spans="2:8" x14ac:dyDescent="0.2">
      <c r="D160">
        <v>9.8604281052768322E+19</v>
      </c>
      <c r="E160">
        <f t="shared" ref="E160:G160" si="22">E149*(10^-20)</f>
        <v>2.0777500000000038E-22</v>
      </c>
      <c r="F160">
        <f t="shared" si="22"/>
        <v>2.1323499999999978E-22</v>
      </c>
      <c r="G160">
        <f t="shared" si="22"/>
        <v>1.0675349999999993E-21</v>
      </c>
    </row>
    <row r="161" spans="2:7" x14ac:dyDescent="0.2">
      <c r="D161">
        <v>1.9720856210553664E+20</v>
      </c>
      <c r="E161">
        <f t="shared" ref="E161:G161" si="23">E150*(10^-20)</f>
        <v>9.1605263157894741E-21</v>
      </c>
      <c r="F161">
        <f t="shared" si="23"/>
        <v>9.1151631578947355E-21</v>
      </c>
      <c r="G161">
        <f t="shared" si="23"/>
        <v>1.0891410526315789E-20</v>
      </c>
    </row>
    <row r="162" spans="2:7" x14ac:dyDescent="0.2">
      <c r="D162">
        <v>2.9581284315830498E+20</v>
      </c>
      <c r="E162">
        <f t="shared" ref="E162:G162" si="24">E151*(10^-20)</f>
        <v>1.1552600000000001E-21</v>
      </c>
      <c r="F162">
        <f t="shared" si="24"/>
        <v>1.1915849999999998E-21</v>
      </c>
      <c r="G162">
        <f t="shared" si="24"/>
        <v>3.4787300000000005E-21</v>
      </c>
    </row>
    <row r="163" spans="2:7" x14ac:dyDescent="0.2">
      <c r="D163">
        <v>3.9441712421107329E+20</v>
      </c>
      <c r="E163">
        <f t="shared" ref="E163:G163" si="25">E152*(10^-20)</f>
        <v>2.0133499999999997E-21</v>
      </c>
      <c r="F163">
        <f t="shared" si="25"/>
        <v>2.0967600000000002E-21</v>
      </c>
      <c r="G163">
        <f t="shared" si="25"/>
        <v>5.2539400000000001E-21</v>
      </c>
    </row>
    <row r="164" spans="2:7" x14ac:dyDescent="0.2">
      <c r="D164">
        <v>4.9302140526384153E+20</v>
      </c>
      <c r="E164">
        <f t="shared" ref="E164:G164" si="26">E153*(10^-20)</f>
        <v>2.3174349999999996E-21</v>
      </c>
      <c r="F164">
        <f t="shared" si="26"/>
        <v>2.4041099999999995E-21</v>
      </c>
      <c r="G164">
        <f t="shared" si="26"/>
        <v>4.7220549999999993E-21</v>
      </c>
    </row>
    <row r="165" spans="2:7" x14ac:dyDescent="0.2">
      <c r="D165">
        <v>5.9162568631660996E+20</v>
      </c>
      <c r="E165">
        <f t="shared" ref="E165:G165" si="27">E154*(10^-20)</f>
        <v>4.3929899999999996E-21</v>
      </c>
      <c r="F165">
        <f t="shared" si="27"/>
        <v>4.5293949999999992E-21</v>
      </c>
      <c r="G165">
        <f t="shared" si="27"/>
        <v>1.0809394999999999E-20</v>
      </c>
    </row>
    <row r="166" spans="2:7" x14ac:dyDescent="0.2">
      <c r="D166">
        <v>6.902299673693782E+20</v>
      </c>
      <c r="E166">
        <f t="shared" ref="E166:G166" si="28">E155*(10^-20)</f>
        <v>4.8891399999999981E-21</v>
      </c>
      <c r="F166">
        <f t="shared" si="28"/>
        <v>5.1134100000000002E-21</v>
      </c>
      <c r="G166">
        <f t="shared" si="28"/>
        <v>1.2829264999999998E-20</v>
      </c>
    </row>
    <row r="167" spans="2:7" x14ac:dyDescent="0.2">
      <c r="D167">
        <v>7.8883424842214657E+20</v>
      </c>
      <c r="E167">
        <f t="shared" ref="E167:G167" si="29">E156*(10^-20)</f>
        <v>6.5433200000000002E-21</v>
      </c>
      <c r="F167">
        <f t="shared" si="29"/>
        <v>6.7796600000000009E-21</v>
      </c>
      <c r="G167">
        <f t="shared" si="29"/>
        <v>1.6378634999999997E-20</v>
      </c>
    </row>
    <row r="168" spans="2:7" x14ac:dyDescent="0.2">
      <c r="D168">
        <v>8.8743852947491481E+20</v>
      </c>
      <c r="E168">
        <f t="shared" ref="E168:G168" si="30">E157*(10^-20)</f>
        <v>7.4744749999999977E-21</v>
      </c>
      <c r="F168">
        <f t="shared" si="30"/>
        <v>7.763285000000001E-21</v>
      </c>
      <c r="G168">
        <f t="shared" si="30"/>
        <v>1.6259964999999997E-20</v>
      </c>
    </row>
    <row r="169" spans="2:7" x14ac:dyDescent="0.2">
      <c r="D169">
        <v>9.8604281052768305E+20</v>
      </c>
      <c r="E169">
        <f t="shared" ref="E169:G169" si="31">E158*(10^-20)</f>
        <v>1.0467515E-20</v>
      </c>
      <c r="F169">
        <f t="shared" si="31"/>
        <v>1.0834934999999999E-20</v>
      </c>
      <c r="G169">
        <f t="shared" si="31"/>
        <v>2.4207645E-20</v>
      </c>
    </row>
    <row r="172" spans="2:7" x14ac:dyDescent="0.2">
      <c r="C172" t="s">
        <v>16</v>
      </c>
      <c r="D172" t="s">
        <v>19</v>
      </c>
      <c r="E172" t="s">
        <v>18</v>
      </c>
    </row>
    <row r="173" spans="2:7" x14ac:dyDescent="0.2">
      <c r="B173" t="s">
        <v>13</v>
      </c>
      <c r="C173" s="1"/>
      <c r="D173" s="1"/>
      <c r="E173" s="1"/>
    </row>
    <row r="174" spans="2:7" x14ac:dyDescent="0.2">
      <c r="B174" t="s">
        <v>34</v>
      </c>
      <c r="C174" s="1"/>
      <c r="D174" s="1"/>
      <c r="E174" s="1"/>
    </row>
    <row r="175" spans="2:7" x14ac:dyDescent="0.2">
      <c r="B175" t="s">
        <v>35</v>
      </c>
      <c r="C175" s="1"/>
      <c r="D175" s="1"/>
      <c r="E175" s="1"/>
    </row>
    <row r="177" spans="2:5" x14ac:dyDescent="0.2">
      <c r="B177" t="s">
        <v>74</v>
      </c>
      <c r="C177" s="1">
        <v>1.4999999999999999E-41</v>
      </c>
      <c r="D177" s="1">
        <v>1.55E-41</v>
      </c>
      <c r="E177" s="1">
        <v>3.3999999999999998E-41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5350F-99D4-4A49-BC93-0804A6EA983C}">
  <dimension ref="A1:AK182"/>
  <sheetViews>
    <sheetView topLeftCell="A101" workbookViewId="0">
      <selection activeCell="W135" sqref="W135"/>
    </sheetView>
  </sheetViews>
  <sheetFormatPr baseColWidth="10" defaultRowHeight="16" x14ac:dyDescent="0.2"/>
  <cols>
    <col min="4" max="4" width="12.1640625" bestFit="1" customWidth="1"/>
    <col min="6" max="7" width="12.1640625" bestFit="1" customWidth="1"/>
    <col min="11" max="11" width="12.1640625" bestFit="1" customWidth="1"/>
    <col min="36" max="37" width="12.1640625" bestFit="1" customWidth="1"/>
  </cols>
  <sheetData>
    <row r="1" spans="2:16" x14ac:dyDescent="0.2">
      <c r="B1" t="s">
        <v>36</v>
      </c>
      <c r="G1" t="s">
        <v>1</v>
      </c>
      <c r="H1" t="s">
        <v>60</v>
      </c>
      <c r="L1" t="s">
        <v>1</v>
      </c>
    </row>
    <row r="2" spans="2:16" x14ac:dyDescent="0.2">
      <c r="B2" t="s">
        <v>62</v>
      </c>
      <c r="C2" t="s">
        <v>63</v>
      </c>
      <c r="F2" t="s">
        <v>13</v>
      </c>
      <c r="G2" t="s">
        <v>50</v>
      </c>
      <c r="H2" s="1"/>
      <c r="I2" s="1"/>
      <c r="J2" s="1"/>
      <c r="L2" t="s">
        <v>50</v>
      </c>
    </row>
    <row r="3" spans="2:16" x14ac:dyDescent="0.2">
      <c r="B3">
        <v>0</v>
      </c>
      <c r="C3">
        <f>(B3*91.2)/((1-B3)*238 + B3*91.2 )</f>
        <v>0</v>
      </c>
      <c r="G3" t="s">
        <v>51</v>
      </c>
      <c r="H3" s="1">
        <v>6.8900000000000002E-42</v>
      </c>
      <c r="I3" s="1">
        <v>7.0900000000000002E-42</v>
      </c>
      <c r="J3" s="1">
        <v>2.41E-41</v>
      </c>
      <c r="L3">
        <v>1E-3</v>
      </c>
      <c r="M3" s="1"/>
      <c r="N3" s="1"/>
      <c r="O3" s="1"/>
    </row>
    <row r="4" spans="2:16" x14ac:dyDescent="0.2">
      <c r="B4">
        <v>0.05</v>
      </c>
      <c r="C4">
        <f>(B4*96)/((1-B4)*238 + B4*96)</f>
        <v>2.0788220008661762E-2</v>
      </c>
      <c r="G4" t="s">
        <v>52</v>
      </c>
      <c r="H4" s="1">
        <v>5.4100000000000002E-42</v>
      </c>
      <c r="I4" s="1">
        <v>5.6800000000000002E-42</v>
      </c>
      <c r="J4" s="1">
        <v>1.2899999999999999E-41</v>
      </c>
      <c r="L4">
        <v>5.0000000000000001E-3</v>
      </c>
      <c r="M4" s="1">
        <v>9.1299999999999995E-42</v>
      </c>
      <c r="N4" s="1">
        <v>9.3599999999999994E-42</v>
      </c>
      <c r="O4" s="1">
        <v>2.8000000000000002E-41</v>
      </c>
    </row>
    <row r="5" spans="2:16" x14ac:dyDescent="0.2">
      <c r="B5">
        <v>0.1</v>
      </c>
      <c r="C5">
        <f>(B5*96)/((1-B5)*238 + B5*96)</f>
        <v>4.2895442359249331E-2</v>
      </c>
      <c r="L5">
        <v>0.01</v>
      </c>
      <c r="M5" s="1">
        <v>1.0099999999999999E-41</v>
      </c>
      <c r="N5" s="1">
        <v>1.0500000000000001E-41</v>
      </c>
      <c r="O5" s="1">
        <v>3.1500000000000001E-41</v>
      </c>
    </row>
    <row r="6" spans="2:16" x14ac:dyDescent="0.2">
      <c r="B6">
        <v>0.15</v>
      </c>
      <c r="C6">
        <f t="shared" ref="C6:C7" si="0">(B6*96)/((1-B6)*238 + B6*96)</f>
        <v>6.6451315182279647E-2</v>
      </c>
      <c r="G6" t="s">
        <v>1</v>
      </c>
      <c r="H6" t="s">
        <v>56</v>
      </c>
      <c r="L6" t="s">
        <v>51</v>
      </c>
    </row>
    <row r="7" spans="2:16" x14ac:dyDescent="0.2">
      <c r="B7">
        <v>0.18</v>
      </c>
      <c r="C7">
        <f t="shared" si="0"/>
        <v>8.1340613820372804E-2</v>
      </c>
      <c r="G7" t="s">
        <v>50</v>
      </c>
      <c r="H7" s="1">
        <v>9.1299999999999995E-42</v>
      </c>
      <c r="I7" s="1">
        <v>9.3599999999999994E-42</v>
      </c>
      <c r="J7" s="1">
        <v>2.8000000000000002E-41</v>
      </c>
      <c r="L7">
        <v>1E-3</v>
      </c>
      <c r="M7" s="1">
        <v>6.8900000000000002E-42</v>
      </c>
      <c r="N7" s="1">
        <v>7.0900000000000002E-42</v>
      </c>
      <c r="O7" s="1">
        <v>2.41E-41</v>
      </c>
    </row>
    <row r="8" spans="2:16" x14ac:dyDescent="0.2">
      <c r="B8">
        <v>0.22</v>
      </c>
      <c r="C8">
        <f>(B8*96)/((1-B8)*238 + B8*96)</f>
        <v>0.10214741729541497</v>
      </c>
      <c r="G8" t="s">
        <v>51</v>
      </c>
      <c r="H8" s="1">
        <v>6.2300000000000005E-42</v>
      </c>
      <c r="I8" s="1">
        <v>6.3700000000000006E-42</v>
      </c>
      <c r="J8" s="1">
        <v>1.92E-41</v>
      </c>
      <c r="L8">
        <v>5.0000000000000001E-3</v>
      </c>
      <c r="M8" s="1">
        <v>6.2300000000000005E-42</v>
      </c>
      <c r="N8" s="1">
        <v>6.3700000000000006E-42</v>
      </c>
      <c r="O8" s="1">
        <v>1.92E-41</v>
      </c>
      <c r="P8" s="1"/>
    </row>
    <row r="9" spans="2:16" x14ac:dyDescent="0.2">
      <c r="B9">
        <v>0.3</v>
      </c>
      <c r="C9">
        <f>(B9*96)/((1-B9)*238 + B9*96)</f>
        <v>0.14738996929375639</v>
      </c>
      <c r="G9" t="s">
        <v>52</v>
      </c>
      <c r="H9" s="1">
        <v>4.2199999999999999E-42</v>
      </c>
      <c r="I9" s="1">
        <v>4.53E-42</v>
      </c>
      <c r="J9" s="1">
        <v>1.2000000000000001E-41</v>
      </c>
      <c r="L9">
        <v>0.01</v>
      </c>
      <c r="M9" s="1">
        <v>7.2799999999999994E-42</v>
      </c>
      <c r="N9" s="1">
        <v>7.5299999999999997E-42</v>
      </c>
      <c r="O9" s="1">
        <v>2.36E-41</v>
      </c>
    </row>
    <row r="10" spans="2:16" x14ac:dyDescent="0.2">
      <c r="B10">
        <v>0.5</v>
      </c>
      <c r="C10">
        <f>(B10*96)/((1-B10)*238 + B10*96)</f>
        <v>0.28742514970059879</v>
      </c>
      <c r="L10" t="s">
        <v>52</v>
      </c>
    </row>
    <row r="11" spans="2:16" x14ac:dyDescent="0.2">
      <c r="B11">
        <v>0.9</v>
      </c>
      <c r="C11">
        <f>(B11*96)/((1-B11)*238 + B11*96)</f>
        <v>0.78402903811252267</v>
      </c>
      <c r="G11" t="s">
        <v>1</v>
      </c>
      <c r="H11" t="s">
        <v>57</v>
      </c>
      <c r="L11">
        <v>1E-3</v>
      </c>
      <c r="M11" s="1">
        <v>5.4100000000000002E-42</v>
      </c>
      <c r="N11" s="1">
        <v>5.6800000000000002E-42</v>
      </c>
      <c r="O11" s="1">
        <v>1.2899999999999999E-41</v>
      </c>
    </row>
    <row r="12" spans="2:16" x14ac:dyDescent="0.2">
      <c r="B12">
        <v>1</v>
      </c>
      <c r="C12">
        <f>(B12*96)/((1-B12)*238 + B12*96)</f>
        <v>1</v>
      </c>
      <c r="G12" t="s">
        <v>50</v>
      </c>
      <c r="H12" s="1">
        <v>1.0099999999999999E-41</v>
      </c>
      <c r="I12" s="1">
        <v>1.0500000000000001E-41</v>
      </c>
      <c r="J12" s="1">
        <v>3.1500000000000001E-41</v>
      </c>
      <c r="L12">
        <v>5.0000000000000001E-3</v>
      </c>
      <c r="M12" s="1">
        <v>4.2199999999999999E-42</v>
      </c>
      <c r="N12" s="1">
        <v>4.53E-42</v>
      </c>
      <c r="O12" s="1">
        <v>1.2000000000000001E-41</v>
      </c>
    </row>
    <row r="13" spans="2:16" x14ac:dyDescent="0.2">
      <c r="G13" t="s">
        <v>51</v>
      </c>
      <c r="H13" s="1">
        <v>7.2799999999999994E-42</v>
      </c>
      <c r="I13" s="1">
        <v>7.5299999999999997E-42</v>
      </c>
      <c r="J13" s="1">
        <v>2.36E-41</v>
      </c>
      <c r="K13" s="1"/>
      <c r="L13">
        <v>0.01</v>
      </c>
      <c r="M13" s="1">
        <v>6.1299999999999998E-42</v>
      </c>
      <c r="N13" s="1">
        <v>6.4499999999999995E-42</v>
      </c>
      <c r="O13" s="1">
        <v>1.6999999999999999E-41</v>
      </c>
    </row>
    <row r="14" spans="2:16" x14ac:dyDescent="0.2">
      <c r="B14" t="s">
        <v>15</v>
      </c>
      <c r="G14" t="s">
        <v>52</v>
      </c>
      <c r="H14" s="1">
        <v>6.1299999999999998E-42</v>
      </c>
      <c r="I14" s="1">
        <v>6.4499999999999995E-42</v>
      </c>
      <c r="J14" s="1">
        <v>1.6999999999999999E-41</v>
      </c>
    </row>
    <row r="15" spans="2:16" x14ac:dyDescent="0.2">
      <c r="B15" t="s">
        <v>1</v>
      </c>
      <c r="C15" t="s">
        <v>16</v>
      </c>
      <c r="D15" t="s">
        <v>17</v>
      </c>
      <c r="E15" t="s">
        <v>18</v>
      </c>
    </row>
    <row r="16" spans="2:16" x14ac:dyDescent="0.2">
      <c r="B16" t="s">
        <v>13</v>
      </c>
      <c r="C16" s="1">
        <v>1.4E-42</v>
      </c>
      <c r="D16" s="1">
        <v>1.34E-42</v>
      </c>
      <c r="E16" s="1">
        <v>1.4E-42</v>
      </c>
    </row>
    <row r="17" spans="3:24" x14ac:dyDescent="0.2">
      <c r="C17" t="s">
        <v>16</v>
      </c>
      <c r="D17" t="s">
        <v>20</v>
      </c>
      <c r="E17" t="s">
        <v>18</v>
      </c>
    </row>
    <row r="19" spans="3:24" x14ac:dyDescent="0.2">
      <c r="C19" t="s">
        <v>46</v>
      </c>
      <c r="I19" t="s">
        <v>45</v>
      </c>
      <c r="O19" t="s">
        <v>47</v>
      </c>
    </row>
    <row r="20" spans="3:24" x14ac:dyDescent="0.2">
      <c r="U20" t="s">
        <v>48</v>
      </c>
    </row>
    <row r="21" spans="3:24" x14ac:dyDescent="0.2">
      <c r="C21" t="s">
        <v>38</v>
      </c>
      <c r="E21" t="s">
        <v>16</v>
      </c>
      <c r="F21" t="s">
        <v>19</v>
      </c>
      <c r="G21" t="s">
        <v>18</v>
      </c>
      <c r="I21" t="s">
        <v>38</v>
      </c>
      <c r="K21" t="s">
        <v>16</v>
      </c>
      <c r="L21" t="s">
        <v>19</v>
      </c>
      <c r="M21" t="s">
        <v>18</v>
      </c>
      <c r="O21" t="s">
        <v>38</v>
      </c>
      <c r="Q21" t="s">
        <v>16</v>
      </c>
      <c r="R21" t="s">
        <v>19</v>
      </c>
      <c r="S21" t="s">
        <v>18</v>
      </c>
      <c r="U21" t="s">
        <v>49</v>
      </c>
      <c r="V21" t="s">
        <v>58</v>
      </c>
      <c r="W21">
        <v>0</v>
      </c>
    </row>
    <row r="22" spans="3:24" x14ac:dyDescent="0.2">
      <c r="D22" t="s">
        <v>13</v>
      </c>
      <c r="E22" s="1">
        <v>7.3100000000000006E-42</v>
      </c>
      <c r="F22" s="1">
        <v>7.6300000000000003E-42</v>
      </c>
      <c r="G22" s="1">
        <v>2.3699999999999998E-41</v>
      </c>
      <c r="J22" t="s">
        <v>13</v>
      </c>
      <c r="K22" s="1">
        <v>5.5E-42</v>
      </c>
      <c r="L22" s="1">
        <v>5.8199999999999997E-42</v>
      </c>
      <c r="M22" s="1">
        <v>1.8199999999999999E-41</v>
      </c>
      <c r="P22" t="s">
        <v>13</v>
      </c>
      <c r="Q22" s="1">
        <v>1.22E-41</v>
      </c>
      <c r="R22" s="1">
        <v>1.2499999999999999E-41</v>
      </c>
      <c r="S22" s="1">
        <v>3.4799999999999998E-41</v>
      </c>
      <c r="U22" t="s">
        <v>50</v>
      </c>
      <c r="V22" s="2" t="s">
        <v>55</v>
      </c>
      <c r="W22">
        <v>15</v>
      </c>
      <c r="X22">
        <v>1475</v>
      </c>
    </row>
    <row r="23" spans="3:24" x14ac:dyDescent="0.2">
      <c r="D23" t="s">
        <v>34</v>
      </c>
      <c r="E23" s="1">
        <f>E22*0.05/6*170</f>
        <v>1.0355833333333334E-41</v>
      </c>
      <c r="F23" s="1">
        <f>F22*0.05/6*170</f>
        <v>1.0809166666666668E-41</v>
      </c>
      <c r="G23" s="1">
        <f>G22*0.05/6*170</f>
        <v>3.3574999999999995E-41</v>
      </c>
      <c r="J23" t="s">
        <v>34</v>
      </c>
      <c r="K23" s="1">
        <f>K22*0.05/6*170</f>
        <v>7.7916666666666667E-42</v>
      </c>
      <c r="L23" s="1">
        <f>L22*0.05/6*170</f>
        <v>8.2450000000000002E-42</v>
      </c>
      <c r="M23" s="1">
        <f>M22*0.05/6*170</f>
        <v>2.5783333333333336E-41</v>
      </c>
      <c r="P23" t="s">
        <v>34</v>
      </c>
      <c r="Q23" s="1">
        <f>Q22*0.05/6*170</f>
        <v>1.7283333333333336E-41</v>
      </c>
      <c r="R23" s="1">
        <f>R22*0.05/6*170</f>
        <v>1.7708333333333335E-41</v>
      </c>
      <c r="S23" s="1">
        <f>S22*0.05/6*170</f>
        <v>4.9299999999999995E-41</v>
      </c>
      <c r="U23" t="s">
        <v>51</v>
      </c>
      <c r="V23" t="s">
        <v>54</v>
      </c>
      <c r="W23">
        <v>23</v>
      </c>
      <c r="X23">
        <v>1525</v>
      </c>
    </row>
    <row r="24" spans="3:24" x14ac:dyDescent="0.2">
      <c r="D24" t="s">
        <v>35</v>
      </c>
      <c r="E24" s="1">
        <f>E23*10^19</f>
        <v>1.0355833333333334E-22</v>
      </c>
      <c r="F24" s="1">
        <f>F23*10^19</f>
        <v>1.0809166666666669E-22</v>
      </c>
      <c r="G24" s="1">
        <f>G23*10^19</f>
        <v>3.3574999999999995E-22</v>
      </c>
      <c r="J24" t="s">
        <v>35</v>
      </c>
      <c r="K24" s="1">
        <f>K23*10^19</f>
        <v>7.7916666666666673E-23</v>
      </c>
      <c r="L24" s="1">
        <f>L23*10^19</f>
        <v>8.2449999999999999E-23</v>
      </c>
      <c r="M24" s="1">
        <f>M23*10^19</f>
        <v>2.5783333333333338E-22</v>
      </c>
      <c r="P24" t="s">
        <v>35</v>
      </c>
      <c r="Q24" s="1">
        <f>Q23*10^19</f>
        <v>1.7283333333333336E-22</v>
      </c>
      <c r="R24" s="1">
        <f>R23*10^19</f>
        <v>1.7708333333333335E-22</v>
      </c>
      <c r="S24" s="1">
        <f>S23*10^19</f>
        <v>4.9299999999999998E-22</v>
      </c>
      <c r="U24" t="s">
        <v>52</v>
      </c>
      <c r="V24" t="s">
        <v>53</v>
      </c>
      <c r="W24">
        <v>30</v>
      </c>
      <c r="X24">
        <v>1600</v>
      </c>
    </row>
    <row r="25" spans="3:24" x14ac:dyDescent="0.2">
      <c r="C25" t="s">
        <v>37</v>
      </c>
      <c r="E25" t="s">
        <v>16</v>
      </c>
      <c r="F25" t="s">
        <v>19</v>
      </c>
      <c r="G25" t="s">
        <v>18</v>
      </c>
      <c r="I25" t="s">
        <v>37</v>
      </c>
      <c r="K25" t="s">
        <v>16</v>
      </c>
      <c r="L25" t="s">
        <v>19</v>
      </c>
      <c r="M25" t="s">
        <v>18</v>
      </c>
      <c r="O25" t="s">
        <v>37</v>
      </c>
      <c r="Q25" t="s">
        <v>16</v>
      </c>
      <c r="R25" t="s">
        <v>19</v>
      </c>
      <c r="S25" t="s">
        <v>18</v>
      </c>
    </row>
    <row r="26" spans="3:24" x14ac:dyDescent="0.2">
      <c r="D26" t="s">
        <v>13</v>
      </c>
      <c r="E26" s="1">
        <v>1.0099999999999999E-41</v>
      </c>
      <c r="F26" s="1">
        <v>1.0500000000000001E-41</v>
      </c>
      <c r="G26" s="1">
        <v>3.1500000000000001E-41</v>
      </c>
      <c r="J26" t="s">
        <v>13</v>
      </c>
      <c r="K26" s="1">
        <v>7.2799999999999994E-42</v>
      </c>
      <c r="L26" s="1">
        <v>7.5299999999999997E-42</v>
      </c>
      <c r="M26" s="1">
        <v>2.36E-41</v>
      </c>
      <c r="P26" t="s">
        <v>13</v>
      </c>
      <c r="Q26" s="1">
        <v>6.1299999999999998E-42</v>
      </c>
      <c r="R26" s="1">
        <v>6.4499999999999995E-42</v>
      </c>
      <c r="S26" s="1">
        <v>1.6999999999999999E-41</v>
      </c>
    </row>
    <row r="27" spans="3:24" x14ac:dyDescent="0.2">
      <c r="D27" t="s">
        <v>34</v>
      </c>
      <c r="E27" s="1">
        <f>E26*0.05/6*170</f>
        <v>1.4308333333333334E-41</v>
      </c>
      <c r="F27" s="1">
        <f>F26*0.05/6*170</f>
        <v>1.4875000000000003E-41</v>
      </c>
      <c r="G27" s="1">
        <f>G26*0.05/6*170</f>
        <v>4.4624999999999999E-41</v>
      </c>
      <c r="J27" t="s">
        <v>34</v>
      </c>
      <c r="K27" s="1">
        <f>K26*0.05/6*170</f>
        <v>1.0313333333333331E-41</v>
      </c>
      <c r="L27" s="1">
        <f>L26*0.05/6*170</f>
        <v>1.0667500000000001E-41</v>
      </c>
      <c r="M27" s="1">
        <f>M26*0.05/6*170</f>
        <v>3.3433333333333334E-41</v>
      </c>
      <c r="P27" t="s">
        <v>34</v>
      </c>
      <c r="Q27" s="1">
        <f>Q26*0.05/6*170</f>
        <v>8.684166666666666E-42</v>
      </c>
      <c r="R27" s="1">
        <f>R26*0.05/6*170</f>
        <v>9.1374999999999994E-42</v>
      </c>
      <c r="S27" s="1">
        <f>S26*0.05/6*170</f>
        <v>2.4083333333333338E-41</v>
      </c>
    </row>
    <row r="28" spans="3:24" x14ac:dyDescent="0.2">
      <c r="D28" t="s">
        <v>35</v>
      </c>
      <c r="E28" s="1">
        <f>E27*10^19</f>
        <v>1.4308333333333334E-22</v>
      </c>
      <c r="F28" s="1">
        <f>F27*10^19</f>
        <v>1.4875000000000003E-22</v>
      </c>
      <c r="G28" s="1">
        <f>G27*10^19</f>
        <v>4.4625000000000003E-22</v>
      </c>
      <c r="J28" t="s">
        <v>35</v>
      </c>
      <c r="K28" s="1">
        <f>K27*10^19</f>
        <v>1.0313333333333331E-22</v>
      </c>
      <c r="L28" s="1">
        <f>L27*10^19</f>
        <v>1.06675E-22</v>
      </c>
      <c r="M28" s="1">
        <f>M27*10^19</f>
        <v>3.3433333333333333E-22</v>
      </c>
      <c r="P28" t="s">
        <v>35</v>
      </c>
      <c r="Q28" s="1">
        <f>Q27*10^19</f>
        <v>8.6841666666666662E-23</v>
      </c>
      <c r="R28" s="1">
        <f>R27*10^19</f>
        <v>9.1375E-23</v>
      </c>
      <c r="S28" s="1">
        <f>S27*10^19</f>
        <v>2.4083333333333339E-22</v>
      </c>
    </row>
    <row r="29" spans="3:24" x14ac:dyDescent="0.2">
      <c r="C29" t="s">
        <v>39</v>
      </c>
      <c r="E29" t="s">
        <v>16</v>
      </c>
      <c r="F29" t="s">
        <v>19</v>
      </c>
      <c r="G29" t="s">
        <v>18</v>
      </c>
      <c r="I29" t="s">
        <v>39</v>
      </c>
      <c r="K29" t="s">
        <v>16</v>
      </c>
      <c r="L29" t="s">
        <v>19</v>
      </c>
      <c r="M29" t="s">
        <v>18</v>
      </c>
      <c r="O29" t="s">
        <v>39</v>
      </c>
      <c r="Q29" t="s">
        <v>16</v>
      </c>
      <c r="R29" t="s">
        <v>19</v>
      </c>
      <c r="S29" t="s">
        <v>18</v>
      </c>
    </row>
    <row r="30" spans="3:24" x14ac:dyDescent="0.2">
      <c r="D30" t="s">
        <v>13</v>
      </c>
      <c r="E30" s="1">
        <v>1.22E-41</v>
      </c>
      <c r="F30" s="1">
        <v>1.2499999999999999E-41</v>
      </c>
      <c r="G30" s="1">
        <v>3.4799999999999998E-41</v>
      </c>
      <c r="J30" t="s">
        <v>13</v>
      </c>
      <c r="K30" s="1">
        <v>9.7400000000000002E-42</v>
      </c>
      <c r="L30" s="1">
        <v>1E-41</v>
      </c>
      <c r="M30" s="1">
        <v>2.7700000000000002E-41</v>
      </c>
      <c r="P30" t="s">
        <v>13</v>
      </c>
      <c r="Q30" s="1"/>
      <c r="R30" s="1"/>
      <c r="S30" s="1"/>
    </row>
    <row r="31" spans="3:24" x14ac:dyDescent="0.2">
      <c r="D31" t="s">
        <v>34</v>
      </c>
      <c r="E31" s="1">
        <f>E30*0.05/6*170</f>
        <v>1.7283333333333336E-41</v>
      </c>
      <c r="F31" s="1">
        <f>F30*0.05/6*170</f>
        <v>1.7708333333333335E-41</v>
      </c>
      <c r="G31" s="1">
        <f>G30*0.05/6*170</f>
        <v>4.9299999999999995E-41</v>
      </c>
      <c r="J31" t="s">
        <v>34</v>
      </c>
      <c r="K31" s="1">
        <f>K30*0.05/6*170</f>
        <v>1.3798333333333335E-41</v>
      </c>
      <c r="L31" s="1">
        <f>L30*0.05/6*170</f>
        <v>1.4166666666666668E-41</v>
      </c>
      <c r="M31" s="1">
        <f>M30*0.05/6*170</f>
        <v>3.9241666666666673E-41</v>
      </c>
      <c r="P31" t="s">
        <v>34</v>
      </c>
      <c r="Q31" s="1">
        <f>Q30*0.05/6*170</f>
        <v>0</v>
      </c>
      <c r="R31" s="1">
        <f>R30*0.05/6*170</f>
        <v>0</v>
      </c>
      <c r="S31" s="1">
        <f>S30*0.05/6*170</f>
        <v>0</v>
      </c>
    </row>
    <row r="32" spans="3:24" x14ac:dyDescent="0.2">
      <c r="D32" t="s">
        <v>35</v>
      </c>
      <c r="E32" s="1">
        <f>E31*10^19</f>
        <v>1.7283333333333336E-22</v>
      </c>
      <c r="F32" s="1">
        <f>F31*10^19</f>
        <v>1.7708333333333335E-22</v>
      </c>
      <c r="G32" s="1">
        <f>G31*10^19</f>
        <v>4.9299999999999998E-22</v>
      </c>
      <c r="J32" t="s">
        <v>35</v>
      </c>
      <c r="K32" s="1">
        <f>K31*10^19</f>
        <v>1.3798333333333334E-22</v>
      </c>
      <c r="L32" s="1">
        <f>L31*10^19</f>
        <v>1.4166666666666668E-22</v>
      </c>
      <c r="M32" s="1">
        <f>M31*10^19</f>
        <v>3.9241666666666672E-22</v>
      </c>
      <c r="P32" t="s">
        <v>35</v>
      </c>
      <c r="Q32" s="1">
        <f>Q31*10^19</f>
        <v>0</v>
      </c>
      <c r="R32" s="1">
        <f>R31*10^19</f>
        <v>0</v>
      </c>
      <c r="S32" s="1">
        <f>S31*10^19</f>
        <v>0</v>
      </c>
    </row>
    <row r="34" spans="3:37" x14ac:dyDescent="0.2">
      <c r="C34" t="s">
        <v>40</v>
      </c>
      <c r="E34" t="s">
        <v>16</v>
      </c>
      <c r="F34" t="s">
        <v>19</v>
      </c>
      <c r="G34" t="s">
        <v>18</v>
      </c>
      <c r="I34" t="s">
        <v>40</v>
      </c>
      <c r="K34" t="s">
        <v>16</v>
      </c>
      <c r="L34" t="s">
        <v>19</v>
      </c>
      <c r="M34" t="s">
        <v>18</v>
      </c>
      <c r="O34" t="s">
        <v>40</v>
      </c>
      <c r="Q34" t="s">
        <v>16</v>
      </c>
      <c r="R34" t="s">
        <v>19</v>
      </c>
      <c r="S34" t="s">
        <v>18</v>
      </c>
    </row>
    <row r="35" spans="3:37" x14ac:dyDescent="0.2">
      <c r="C35">
        <v>100</v>
      </c>
      <c r="D35">
        <f>1/(C35*8.6173*10^-5)</f>
        <v>116.04562914137837</v>
      </c>
      <c r="E35" s="1">
        <v>1.0355833333333334E-22</v>
      </c>
      <c r="F35" s="1">
        <v>1.0809166666666669E-22</v>
      </c>
      <c r="G35" s="1">
        <v>3.3574999999999995E-22</v>
      </c>
      <c r="I35">
        <v>100</v>
      </c>
      <c r="J35">
        <f>1/(I35*8.6173*10^-5)</f>
        <v>116.04562914137837</v>
      </c>
      <c r="K35" s="1">
        <v>7.7916666666666673E-23</v>
      </c>
      <c r="L35" s="1">
        <v>8.2449999999999999E-23</v>
      </c>
      <c r="M35" s="1">
        <v>2.5783333333333338E-22</v>
      </c>
      <c r="O35">
        <v>100</v>
      </c>
      <c r="P35">
        <f>1/(O35*8.6173*10^-5)</f>
        <v>116.04562914137837</v>
      </c>
      <c r="Q35" s="1">
        <v>1.7283333333333336E-22</v>
      </c>
      <c r="R35" s="1">
        <v>1.7708333333333335E-22</v>
      </c>
      <c r="S35" s="1">
        <v>4.9299999999999998E-22</v>
      </c>
    </row>
    <row r="36" spans="3:37" x14ac:dyDescent="0.2">
      <c r="C36">
        <v>300</v>
      </c>
      <c r="D36">
        <f>1/(C36*8.6173*10^-5)</f>
        <v>38.681876380459457</v>
      </c>
      <c r="E36" s="1">
        <v>1.4308333333333334E-22</v>
      </c>
      <c r="F36" s="1">
        <v>1.4875000000000003E-22</v>
      </c>
      <c r="G36" s="1">
        <v>4.4625000000000003E-22</v>
      </c>
      <c r="I36">
        <v>300</v>
      </c>
      <c r="J36">
        <f>1/(I36*8.6173*10^-5)</f>
        <v>38.681876380459457</v>
      </c>
      <c r="K36" s="1">
        <v>1.0313333333333331E-22</v>
      </c>
      <c r="L36" s="1">
        <v>1.06675E-22</v>
      </c>
      <c r="M36" s="1">
        <v>3.3433333333333333E-22</v>
      </c>
      <c r="O36">
        <v>300</v>
      </c>
      <c r="P36">
        <f>1/(O36*8.6173*10^-5)</f>
        <v>38.681876380459457</v>
      </c>
      <c r="Q36" s="1">
        <v>8.6841666666666662E-23</v>
      </c>
      <c r="R36" s="1">
        <v>9.1375E-23</v>
      </c>
      <c r="S36" s="1">
        <v>2.4083333333333339E-22</v>
      </c>
    </row>
    <row r="37" spans="3:37" x14ac:dyDescent="0.2">
      <c r="C37">
        <v>500</v>
      </c>
      <c r="D37">
        <f>1/(C37*8.6173*10^-5)</f>
        <v>23.209125828275678</v>
      </c>
      <c r="E37" s="1">
        <v>1.7283333333333336E-22</v>
      </c>
      <c r="F37" s="1">
        <v>1.7708333333333335E-22</v>
      </c>
      <c r="G37" s="1">
        <v>4.9299999999999998E-22</v>
      </c>
      <c r="I37">
        <v>500</v>
      </c>
      <c r="J37">
        <f>1/(I37*8.6173*10^-5)</f>
        <v>23.209125828275678</v>
      </c>
      <c r="K37" s="1">
        <v>1.3798333333333334E-22</v>
      </c>
      <c r="L37" s="1">
        <v>1.4166666666666668E-22</v>
      </c>
      <c r="M37" s="1">
        <v>3.9241666666666672E-22</v>
      </c>
      <c r="O37">
        <v>500</v>
      </c>
      <c r="P37">
        <f>1/(O37*8.6173*10^-5)</f>
        <v>23.209125828275678</v>
      </c>
      <c r="Q37" s="1"/>
      <c r="R37" s="1"/>
      <c r="S37" s="1"/>
    </row>
    <row r="40" spans="3:37" x14ac:dyDescent="0.2">
      <c r="AH40" t="s">
        <v>65</v>
      </c>
      <c r="AJ40" t="s">
        <v>66</v>
      </c>
      <c r="AK40" t="s">
        <v>67</v>
      </c>
    </row>
    <row r="41" spans="3:37" x14ac:dyDescent="0.2">
      <c r="Y41">
        <v>15</v>
      </c>
      <c r="Z41">
        <v>23</v>
      </c>
      <c r="AA41">
        <v>30</v>
      </c>
      <c r="AH41">
        <v>300</v>
      </c>
      <c r="AI41">
        <f>1/((8.6173*10^-5)*AH41)</f>
        <v>38.681876380459464</v>
      </c>
      <c r="AJ41">
        <f>(0.000000000135)*EXP(-0.71*AI41)</f>
        <v>1.5951909999504288E-22</v>
      </c>
      <c r="AK41">
        <f>(3.82*10^-8)*EXP(-1.36*AI41)</f>
        <v>5.4322623382576396E-31</v>
      </c>
    </row>
    <row r="42" spans="3:37" x14ac:dyDescent="0.2">
      <c r="W42" t="s">
        <v>38</v>
      </c>
      <c r="X42" t="s">
        <v>16</v>
      </c>
      <c r="Y42" s="1">
        <v>6.4199999999999996E-42</v>
      </c>
      <c r="Z42" s="1">
        <v>6.2100000000000001E-42</v>
      </c>
      <c r="AA42" s="1">
        <v>4.7700000000000001E-42</v>
      </c>
      <c r="AH42">
        <v>400</v>
      </c>
      <c r="AI42">
        <f>1/((8.6173*10^-5)*AH42)</f>
        <v>29.0114072853446</v>
      </c>
      <c r="AJ42">
        <f>(0.000000000135)*EXP(-0.71*AI42)</f>
        <v>1.5300053877480284E-19</v>
      </c>
      <c r="AK42">
        <f>(3.82*10^-8)*EXP(-1.36*AI42)</f>
        <v>2.7973795261435955E-25</v>
      </c>
    </row>
    <row r="43" spans="3:37" x14ac:dyDescent="0.2">
      <c r="X43" t="s">
        <v>19</v>
      </c>
      <c r="Y43" s="1">
        <v>7.3700000000000004E-42</v>
      </c>
      <c r="Z43" s="1">
        <v>6.5200000000000002E-42</v>
      </c>
      <c r="AA43" s="1">
        <v>5.2100000000000002E-42</v>
      </c>
      <c r="AH43">
        <v>500</v>
      </c>
      <c r="AI43">
        <f>1/((8.6173*10^-5)*AH43)</f>
        <v>23.209125828275678</v>
      </c>
      <c r="AJ43">
        <f>(0.000000000135)*EXP(-0.71*AI43)</f>
        <v>9.4150172880070111E-18</v>
      </c>
      <c r="AK43">
        <f>(3.82*10^-8)*EXP(-1.36*AI43)</f>
        <v>7.4784877424715022E-22</v>
      </c>
    </row>
    <row r="44" spans="3:37" x14ac:dyDescent="0.2">
      <c r="X44" t="s">
        <v>18</v>
      </c>
      <c r="Y44" s="1">
        <v>2.0500000000000001E-41</v>
      </c>
      <c r="Z44" s="1">
        <v>2.0500000000000001E-41</v>
      </c>
      <c r="AA44" s="1">
        <v>1.3699999999999999E-41</v>
      </c>
      <c r="AH44">
        <v>600</v>
      </c>
      <c r="AI44">
        <f t="shared" ref="AI44:AI51" si="1">1/((8.6173*10^-5)*AH44)</f>
        <v>19.340938190229732</v>
      </c>
      <c r="AJ44">
        <f t="shared" ref="AJ44:AJ51" si="2">(0.000000000135)*EXP(-0.71*AI44)</f>
        <v>1.4674835092542194E-16</v>
      </c>
      <c r="AK44">
        <f t="shared" ref="AK44:AK51" si="3">(3.82*10^-8)*EXP(-1.36*AI44)</f>
        <v>1.440529143479721E-19</v>
      </c>
    </row>
    <row r="45" spans="3:37" x14ac:dyDescent="0.2">
      <c r="W45" t="s">
        <v>37</v>
      </c>
      <c r="X45" t="s">
        <v>16</v>
      </c>
      <c r="Y45" s="1">
        <v>8.6000000000000002E-42</v>
      </c>
      <c r="Z45" s="1">
        <v>6.6000000000000005E-42</v>
      </c>
      <c r="AA45" s="1">
        <v>4.9E-42</v>
      </c>
      <c r="AH45">
        <v>700</v>
      </c>
      <c r="AI45">
        <f t="shared" si="1"/>
        <v>16.577947020196913</v>
      </c>
      <c r="AJ45">
        <f t="shared" si="2"/>
        <v>1.0436118958558159E-15</v>
      </c>
      <c r="AK45">
        <f t="shared" si="3"/>
        <v>6.1724349598086133E-18</v>
      </c>
    </row>
    <row r="46" spans="3:37" x14ac:dyDescent="0.2">
      <c r="X46" t="s">
        <v>19</v>
      </c>
      <c r="Y46" s="1">
        <v>9.8899999999999999E-42</v>
      </c>
      <c r="Z46" s="1">
        <v>6.81E-42</v>
      </c>
      <c r="AA46" s="1">
        <v>5.3599999999999999E-42</v>
      </c>
      <c r="AH46">
        <v>800</v>
      </c>
      <c r="AI46">
        <f t="shared" si="1"/>
        <v>14.5057036426723</v>
      </c>
      <c r="AJ46">
        <f t="shared" si="2"/>
        <v>4.5447852242540992E-15</v>
      </c>
      <c r="AK46">
        <f t="shared" si="3"/>
        <v>1.0337306123874119E-16</v>
      </c>
    </row>
    <row r="47" spans="3:37" x14ac:dyDescent="0.2">
      <c r="X47" t="s">
        <v>18</v>
      </c>
      <c r="Y47" s="1">
        <v>2.8800000000000002E-41</v>
      </c>
      <c r="Z47" s="1">
        <v>2.0500000000000001E-41</v>
      </c>
      <c r="AA47" s="1">
        <v>1.5299999999999999E-41</v>
      </c>
      <c r="AH47">
        <v>900</v>
      </c>
      <c r="AI47">
        <f t="shared" si="1"/>
        <v>12.893958793486487</v>
      </c>
      <c r="AJ47">
        <f t="shared" si="2"/>
        <v>1.427228170647773E-14</v>
      </c>
      <c r="AK47">
        <f t="shared" si="3"/>
        <v>9.2548450855883906E-16</v>
      </c>
    </row>
    <row r="48" spans="3:37" x14ac:dyDescent="0.2">
      <c r="W48" t="s">
        <v>64</v>
      </c>
      <c r="X48" t="s">
        <v>16</v>
      </c>
      <c r="Y48" s="1">
        <v>9.5900000000000006E-42</v>
      </c>
      <c r="Z48" s="1">
        <v>9.0800000000000004E-42</v>
      </c>
      <c r="AA48" s="1">
        <v>6.8000000000000004E-42</v>
      </c>
      <c r="AH48">
        <v>1000</v>
      </c>
      <c r="AI48">
        <f t="shared" si="1"/>
        <v>11.604562914137839</v>
      </c>
      <c r="AJ48">
        <f t="shared" si="2"/>
        <v>3.565147029059175E-14</v>
      </c>
      <c r="AK48">
        <f t="shared" si="3"/>
        <v>5.3448875737700164E-15</v>
      </c>
    </row>
    <row r="49" spans="23:37" x14ac:dyDescent="0.2">
      <c r="X49" t="s">
        <v>19</v>
      </c>
      <c r="Y49" s="1">
        <v>1.08E-41</v>
      </c>
      <c r="Z49" s="1">
        <v>9.3499999999999998E-42</v>
      </c>
      <c r="AA49" s="1">
        <v>7.2799999999999994E-42</v>
      </c>
      <c r="AH49">
        <v>1100</v>
      </c>
      <c r="AI49">
        <f t="shared" si="1"/>
        <v>10.549602649216217</v>
      </c>
      <c r="AJ49">
        <f t="shared" si="2"/>
        <v>7.5400369571226629E-14</v>
      </c>
      <c r="AK49">
        <f t="shared" si="3"/>
        <v>2.2440928810557988E-14</v>
      </c>
    </row>
    <row r="50" spans="23:37" x14ac:dyDescent="0.2">
      <c r="X50" t="s">
        <v>18</v>
      </c>
      <c r="Y50" s="1">
        <v>2.7399999999999998E-41</v>
      </c>
      <c r="Z50" s="1">
        <v>2.36E-41</v>
      </c>
      <c r="AA50" s="1">
        <v>1.6199999999999999E-41</v>
      </c>
      <c r="AH50">
        <v>1200</v>
      </c>
      <c r="AI50">
        <f t="shared" si="1"/>
        <v>9.670469095114866</v>
      </c>
      <c r="AJ50">
        <f t="shared" si="2"/>
        <v>1.4075165141102949E-13</v>
      </c>
      <c r="AK50">
        <f t="shared" si="3"/>
        <v>7.4181003822356932E-14</v>
      </c>
    </row>
    <row r="51" spans="23:37" x14ac:dyDescent="0.2">
      <c r="AH51">
        <v>1300</v>
      </c>
      <c r="AI51">
        <f t="shared" si="1"/>
        <v>8.9265868570291058</v>
      </c>
      <c r="AJ51">
        <f t="shared" si="2"/>
        <v>2.3868707607804968E-13</v>
      </c>
      <c r="AK51">
        <f t="shared" si="3"/>
        <v>2.0401386312231555E-13</v>
      </c>
    </row>
    <row r="53" spans="23:37" x14ac:dyDescent="0.2">
      <c r="AH53" t="s">
        <v>68</v>
      </c>
      <c r="AI53" t="s">
        <v>69</v>
      </c>
    </row>
    <row r="54" spans="23:37" x14ac:dyDescent="0.2">
      <c r="AH54">
        <v>100</v>
      </c>
      <c r="AI54">
        <f>1/((8.6173*10^-5)*AH54)</f>
        <v>116.0456291413784</v>
      </c>
      <c r="AJ54" s="1">
        <v>9.0950000000000008E-23</v>
      </c>
      <c r="AK54" s="1">
        <v>1.0440833333333335E-22</v>
      </c>
    </row>
    <row r="55" spans="23:37" x14ac:dyDescent="0.2">
      <c r="AH55">
        <v>300</v>
      </c>
      <c r="AI55">
        <f>1/((8.6173*10^-5)*AH55)</f>
        <v>38.681876380459464</v>
      </c>
      <c r="AJ55" s="1">
        <v>1.2183333333333336E-22</v>
      </c>
      <c r="AK55" s="1">
        <v>1.4010833333333334E-22</v>
      </c>
    </row>
    <row r="56" spans="23:37" x14ac:dyDescent="0.2">
      <c r="AH56">
        <v>500</v>
      </c>
      <c r="AI56">
        <f>1/((8.6173*10^-5)*AH56)</f>
        <v>23.209125828275678</v>
      </c>
      <c r="AJ56" s="1">
        <v>1.3585833333333335E-22</v>
      </c>
      <c r="AK56" s="1">
        <v>1.5300000000000004E-22</v>
      </c>
    </row>
    <row r="58" spans="23:37" x14ac:dyDescent="0.2">
      <c r="W58" s="3"/>
    </row>
    <row r="59" spans="23:37" x14ac:dyDescent="0.2">
      <c r="W59" s="3"/>
    </row>
    <row r="60" spans="23:37" x14ac:dyDescent="0.2">
      <c r="W60" s="3"/>
    </row>
    <row r="70" spans="1:25" s="5" customFormat="1" ht="17" thickBot="1" x14ac:dyDescent="0.25"/>
    <row r="71" spans="1:25" x14ac:dyDescent="0.2">
      <c r="A71" t="s">
        <v>78</v>
      </c>
    </row>
    <row r="73" spans="1:25" x14ac:dyDescent="0.2">
      <c r="C73" t="s">
        <v>46</v>
      </c>
      <c r="I73" t="s">
        <v>45</v>
      </c>
      <c r="O73" t="s">
        <v>47</v>
      </c>
      <c r="U73" t="s">
        <v>123</v>
      </c>
    </row>
    <row r="75" spans="1:25" x14ac:dyDescent="0.2">
      <c r="C75" t="s">
        <v>38</v>
      </c>
      <c r="E75" t="s">
        <v>16</v>
      </c>
      <c r="F75" t="s">
        <v>19</v>
      </c>
      <c r="G75" t="s">
        <v>18</v>
      </c>
      <c r="I75" t="s">
        <v>38</v>
      </c>
      <c r="K75" t="s">
        <v>16</v>
      </c>
      <c r="L75" t="s">
        <v>19</v>
      </c>
      <c r="M75" t="s">
        <v>18</v>
      </c>
      <c r="O75" t="s">
        <v>38</v>
      </c>
      <c r="Q75" t="s">
        <v>16</v>
      </c>
      <c r="R75" t="s">
        <v>19</v>
      </c>
      <c r="S75" t="s">
        <v>18</v>
      </c>
      <c r="U75" t="s">
        <v>38</v>
      </c>
      <c r="W75" t="s">
        <v>16</v>
      </c>
      <c r="X75" t="s">
        <v>19</v>
      </c>
      <c r="Y75" t="s">
        <v>18</v>
      </c>
    </row>
    <row r="76" spans="1:25" x14ac:dyDescent="0.2">
      <c r="C76">
        <v>100</v>
      </c>
      <c r="D76" t="s">
        <v>13</v>
      </c>
      <c r="E76" s="1">
        <v>8.8600000000000001E-42</v>
      </c>
      <c r="F76" s="1">
        <v>8.9299999999999995E-42</v>
      </c>
      <c r="G76" s="1">
        <v>2.86E-41</v>
      </c>
      <c r="J76" t="s">
        <v>13</v>
      </c>
      <c r="K76" s="1">
        <v>5.6500000000000003E-42</v>
      </c>
      <c r="L76" s="1">
        <v>6.0600000000000004E-42</v>
      </c>
      <c r="M76" s="1">
        <v>1.88E-41</v>
      </c>
      <c r="P76" t="s">
        <v>13</v>
      </c>
      <c r="Q76" s="1">
        <v>6.4999999999999998E-42</v>
      </c>
      <c r="R76" s="1">
        <v>6.7099999999999994E-42</v>
      </c>
      <c r="S76" s="1">
        <v>1.9399999999999999E-41</v>
      </c>
      <c r="V76" t="s">
        <v>13</v>
      </c>
      <c r="W76" s="1"/>
      <c r="X76" s="1"/>
      <c r="Y76" s="1"/>
    </row>
    <row r="77" spans="1:25" x14ac:dyDescent="0.2">
      <c r="D77" t="s">
        <v>34</v>
      </c>
      <c r="E77" s="1">
        <f>E76*0.05/6*170</f>
        <v>1.2551666666666668E-41</v>
      </c>
      <c r="F77" s="1">
        <f>F76*0.05/6*170</f>
        <v>1.2650833333333334E-41</v>
      </c>
      <c r="G77" s="1">
        <f>G76*0.05/6*170</f>
        <v>4.0516666666666668E-41</v>
      </c>
      <c r="J77" t="s">
        <v>34</v>
      </c>
      <c r="K77" s="1">
        <f>K76*0.05/6*170</f>
        <v>8.0041666666666671E-42</v>
      </c>
      <c r="L77" s="1">
        <f>L76*0.05/6*170</f>
        <v>8.5850000000000015E-42</v>
      </c>
      <c r="M77" s="1">
        <f>M76*0.05/6*170</f>
        <v>2.6633333333333332E-41</v>
      </c>
      <c r="P77" t="s">
        <v>34</v>
      </c>
      <c r="Q77" s="1">
        <f>Q76*0.05/6*170</f>
        <v>9.2083333333333325E-42</v>
      </c>
      <c r="R77" s="1">
        <f>R76*0.05/6*170</f>
        <v>9.5058333333333322E-42</v>
      </c>
      <c r="S77" s="1">
        <f>S76*0.05/6*170</f>
        <v>2.7483333333333334E-41</v>
      </c>
      <c r="V77" t="s">
        <v>34</v>
      </c>
      <c r="W77">
        <v>1.3288333333333334E-41</v>
      </c>
      <c r="X77">
        <v>1.3770000000000002E-41</v>
      </c>
      <c r="Y77">
        <v>3.3291666666666673E-41</v>
      </c>
    </row>
    <row r="78" spans="1:25" x14ac:dyDescent="0.2">
      <c r="D78" t="s">
        <v>35</v>
      </c>
      <c r="E78" s="1">
        <f>E77*5*10^20</f>
        <v>6.2758333333333344E-21</v>
      </c>
      <c r="F78" s="1">
        <f t="shared" ref="F78" si="4">F77*5*10^20</f>
        <v>6.3254166666666662E-21</v>
      </c>
      <c r="G78" s="1">
        <f t="shared" ref="G78" si="5">G77*5*10^20</f>
        <v>2.0258333333333333E-20</v>
      </c>
      <c r="J78" t="s">
        <v>35</v>
      </c>
      <c r="K78" s="1">
        <f>K77*5*10^20</f>
        <v>4.002083333333334E-21</v>
      </c>
      <c r="L78" s="1">
        <f t="shared" ref="L78:M78" si="6">L77*5*10^20</f>
        <v>4.2925000000000005E-21</v>
      </c>
      <c r="M78" s="1">
        <f t="shared" si="6"/>
        <v>1.3316666666666667E-20</v>
      </c>
      <c r="P78" t="s">
        <v>35</v>
      </c>
      <c r="Q78" s="1">
        <f>Q77*5*10^20</f>
        <v>4.6041666666666665E-21</v>
      </c>
      <c r="R78" s="1">
        <f t="shared" ref="R78" si="7">R77*5*10^20</f>
        <v>4.7529166666666656E-21</v>
      </c>
      <c r="S78" s="1">
        <f t="shared" ref="S78" si="8">S77*5*10^20</f>
        <v>1.3741666666666667E-20</v>
      </c>
      <c r="V78" t="s">
        <v>35</v>
      </c>
      <c r="W78" s="1">
        <f>W77*5*10^20</f>
        <v>6.644166666666667E-21</v>
      </c>
      <c r="X78" s="1">
        <f t="shared" ref="X78:Y78" si="9">X77*5*10^20</f>
        <v>6.8850000000000017E-21</v>
      </c>
      <c r="Y78" s="1">
        <f t="shared" si="9"/>
        <v>1.6645833333333336E-20</v>
      </c>
    </row>
    <row r="79" spans="1:25" x14ac:dyDescent="0.2">
      <c r="C79" t="s">
        <v>37</v>
      </c>
      <c r="E79" t="s">
        <v>16</v>
      </c>
      <c r="F79" t="s">
        <v>19</v>
      </c>
      <c r="G79" t="s">
        <v>18</v>
      </c>
      <c r="I79" t="s">
        <v>37</v>
      </c>
      <c r="K79" t="s">
        <v>16</v>
      </c>
      <c r="L79" t="s">
        <v>19</v>
      </c>
      <c r="M79" t="s">
        <v>18</v>
      </c>
      <c r="O79" t="s">
        <v>37</v>
      </c>
      <c r="Q79" t="s">
        <v>16</v>
      </c>
      <c r="R79" t="s">
        <v>19</v>
      </c>
      <c r="S79" t="s">
        <v>18</v>
      </c>
      <c r="U79" t="s">
        <v>37</v>
      </c>
      <c r="W79" t="s">
        <v>16</v>
      </c>
      <c r="X79" t="s">
        <v>19</v>
      </c>
      <c r="Y79" t="s">
        <v>18</v>
      </c>
    </row>
    <row r="80" spans="1:25" x14ac:dyDescent="0.2">
      <c r="C80">
        <v>300</v>
      </c>
      <c r="D80" t="s">
        <v>13</v>
      </c>
      <c r="E80" s="1">
        <v>1.3299999999999999E-41</v>
      </c>
      <c r="F80" s="1">
        <v>1.3200000000000001E-41</v>
      </c>
      <c r="G80" s="1">
        <v>4E-41</v>
      </c>
      <c r="J80" t="s">
        <v>13</v>
      </c>
      <c r="K80" s="1">
        <v>8.7599999999999994E-42</v>
      </c>
      <c r="L80" s="1">
        <v>9.1599999999999994E-42</v>
      </c>
      <c r="M80" s="1">
        <v>2.8999999999999998E-41</v>
      </c>
      <c r="P80" t="s">
        <v>13</v>
      </c>
      <c r="Q80" s="1">
        <v>8.2199999999999994E-42</v>
      </c>
      <c r="R80" s="1">
        <v>8.52E-42</v>
      </c>
      <c r="S80" s="1">
        <v>2.0299999999999999E-41</v>
      </c>
      <c r="V80" t="s">
        <v>13</v>
      </c>
      <c r="W80" s="1"/>
      <c r="X80" s="1"/>
      <c r="Y80" s="1"/>
    </row>
    <row r="81" spans="3:25" x14ac:dyDescent="0.2">
      <c r="D81" t="s">
        <v>34</v>
      </c>
      <c r="E81" s="1">
        <f>E80*0.05/6*170</f>
        <v>1.8841666666666666E-41</v>
      </c>
      <c r="F81" s="1">
        <f>F80*0.05/6*170</f>
        <v>1.8700000000000002E-41</v>
      </c>
      <c r="G81" s="1">
        <f>G80*0.05/6*170</f>
        <v>5.6666666666666671E-41</v>
      </c>
      <c r="J81" t="s">
        <v>34</v>
      </c>
      <c r="K81" s="1">
        <f>K80*0.05/6*170</f>
        <v>1.2409999999999999E-41</v>
      </c>
      <c r="L81" s="1">
        <f>L80*0.05/6*170</f>
        <v>1.2976666666666669E-41</v>
      </c>
      <c r="M81" s="1">
        <f>M80*0.05/6*170</f>
        <v>4.1083333333333332E-41</v>
      </c>
      <c r="P81" t="s">
        <v>34</v>
      </c>
      <c r="Q81" s="1">
        <f>Q80*0.05/6*170</f>
        <v>1.1644999999999998E-41</v>
      </c>
      <c r="R81" s="1">
        <f>R80*0.05/6*170</f>
        <v>1.2069999999999999E-41</v>
      </c>
      <c r="S81" s="1">
        <f>S80*0.05/6*170</f>
        <v>2.8758333333333334E-41</v>
      </c>
      <c r="V81" t="s">
        <v>34</v>
      </c>
      <c r="W81">
        <v>1.8133333333333335E-41</v>
      </c>
      <c r="X81">
        <v>1.8841666666666666E-41</v>
      </c>
      <c r="Y81">
        <v>4.5616666666666677E-41</v>
      </c>
    </row>
    <row r="82" spans="3:25" x14ac:dyDescent="0.2">
      <c r="D82" t="s">
        <v>35</v>
      </c>
      <c r="E82" s="1">
        <f>E81*5*10^20</f>
        <v>9.4208333333333326E-21</v>
      </c>
      <c r="F82" s="1">
        <f t="shared" ref="F82" si="10">F81*5*10^20</f>
        <v>9.3500000000000004E-21</v>
      </c>
      <c r="G82" s="1">
        <f t="shared" ref="G82" si="11">G81*5*10^20</f>
        <v>2.8333333333333333E-20</v>
      </c>
      <c r="J82" t="s">
        <v>35</v>
      </c>
      <c r="K82" s="1">
        <f>K81*5*10^20</f>
        <v>6.205E-21</v>
      </c>
      <c r="L82" s="1">
        <f t="shared" ref="L82" si="12">L81*5*10^20</f>
        <v>6.488333333333334E-21</v>
      </c>
      <c r="M82" s="1">
        <f t="shared" ref="M82" si="13">M81*5*10^20</f>
        <v>2.0541666666666664E-20</v>
      </c>
      <c r="P82" t="s">
        <v>35</v>
      </c>
      <c r="Q82" s="1">
        <f>Q81*5*10^20</f>
        <v>5.8224999999999995E-21</v>
      </c>
      <c r="R82" s="1">
        <f t="shared" ref="R82" si="14">R81*5*10^20</f>
        <v>6.0349999999999998E-21</v>
      </c>
      <c r="S82" s="1">
        <f t="shared" ref="S82" si="15">S81*5*10^20</f>
        <v>1.4379166666666668E-20</v>
      </c>
      <c r="V82" t="s">
        <v>35</v>
      </c>
      <c r="W82" s="1">
        <f>W81*5*10^20</f>
        <v>9.0666666666666672E-21</v>
      </c>
      <c r="X82" s="1">
        <f t="shared" ref="X82:Y82" si="16">X81*5*10^20</f>
        <v>9.4208333333333326E-21</v>
      </c>
      <c r="Y82" s="1">
        <f t="shared" si="16"/>
        <v>2.2808333333333339E-20</v>
      </c>
    </row>
    <row r="83" spans="3:25" x14ac:dyDescent="0.2">
      <c r="C83" t="s">
        <v>39</v>
      </c>
      <c r="E83" t="s">
        <v>16</v>
      </c>
      <c r="F83" t="s">
        <v>19</v>
      </c>
      <c r="G83" t="s">
        <v>18</v>
      </c>
      <c r="I83" t="s">
        <v>39</v>
      </c>
      <c r="K83" t="s">
        <v>16</v>
      </c>
      <c r="L83" t="s">
        <v>19</v>
      </c>
      <c r="M83" t="s">
        <v>18</v>
      </c>
      <c r="O83" t="s">
        <v>39</v>
      </c>
      <c r="Q83" t="s">
        <v>16</v>
      </c>
      <c r="R83" t="s">
        <v>19</v>
      </c>
      <c r="S83" t="s">
        <v>18</v>
      </c>
      <c r="U83" t="s">
        <v>39</v>
      </c>
      <c r="W83" t="s">
        <v>16</v>
      </c>
      <c r="X83" t="s">
        <v>19</v>
      </c>
      <c r="Y83" t="s">
        <v>18</v>
      </c>
    </row>
    <row r="84" spans="3:25" x14ac:dyDescent="0.2">
      <c r="C84">
        <v>500</v>
      </c>
      <c r="D84" t="s">
        <v>13</v>
      </c>
      <c r="E84" s="1">
        <v>1.6400000000000001E-41</v>
      </c>
      <c r="F84" s="1">
        <v>1.6199999999999999E-41</v>
      </c>
      <c r="G84" s="1">
        <v>4.8200000000000001E-41</v>
      </c>
      <c r="J84" t="s">
        <v>13</v>
      </c>
      <c r="K84" s="1">
        <v>1.14E-41</v>
      </c>
      <c r="L84" s="1">
        <v>1.18E-41</v>
      </c>
      <c r="M84" s="1">
        <v>3.1500000000000001E-41</v>
      </c>
      <c r="P84" t="s">
        <v>13</v>
      </c>
      <c r="Q84" s="1">
        <v>8.3299999999999996E-42</v>
      </c>
      <c r="R84" s="1">
        <v>8.52E-42</v>
      </c>
      <c r="S84" s="1">
        <v>2.0199999999999999E-41</v>
      </c>
      <c r="V84" t="s">
        <v>13</v>
      </c>
      <c r="W84" s="1"/>
      <c r="X84" s="1"/>
      <c r="Y84" s="1"/>
    </row>
    <row r="85" spans="3:25" x14ac:dyDescent="0.2">
      <c r="D85" t="s">
        <v>34</v>
      </c>
      <c r="E85" s="1">
        <f>E84*0.05/6*170</f>
        <v>2.3233333333333337E-41</v>
      </c>
      <c r="F85" s="1">
        <f>F84*0.05/6*170</f>
        <v>2.2949999999999999E-41</v>
      </c>
      <c r="G85" s="1">
        <f>G84*0.05/6*170</f>
        <v>6.8283333333333339E-41</v>
      </c>
      <c r="J85" s="11" t="s">
        <v>34</v>
      </c>
      <c r="K85" s="7">
        <f>K84*0.05/6*170</f>
        <v>1.6149999999999998E-41</v>
      </c>
      <c r="L85" s="7">
        <f>L84*0.05/6*170</f>
        <v>1.6716666666666667E-41</v>
      </c>
      <c r="M85" s="7">
        <f>M84*0.05/6*170</f>
        <v>4.4624999999999999E-41</v>
      </c>
      <c r="P85" t="s">
        <v>34</v>
      </c>
      <c r="Q85" s="1">
        <f>Q84*0.05/6*170</f>
        <v>1.1800833333333332E-41</v>
      </c>
      <c r="R85" s="1">
        <f>R84*0.05/6*170</f>
        <v>1.2069999999999999E-41</v>
      </c>
      <c r="S85" s="1">
        <f>S84*0.05/6*170</f>
        <v>2.8616666666666668E-41</v>
      </c>
      <c r="V85" t="s">
        <v>34</v>
      </c>
      <c r="W85">
        <v>2.1958333333333337E-41</v>
      </c>
      <c r="X85">
        <v>2.2241666666666664E-41</v>
      </c>
      <c r="Y85">
        <v>5.3408333333333331E-41</v>
      </c>
    </row>
    <row r="86" spans="3:25" x14ac:dyDescent="0.2">
      <c r="D86" t="s">
        <v>35</v>
      </c>
      <c r="E86" s="1">
        <f>E85*5*10^20</f>
        <v>1.1616666666666668E-20</v>
      </c>
      <c r="F86" s="1">
        <f t="shared" ref="F86" si="17">F85*5*10^20</f>
        <v>1.1475E-20</v>
      </c>
      <c r="G86" s="1">
        <f t="shared" ref="G86" si="18">G85*5*10^20</f>
        <v>3.4141666666666671E-20</v>
      </c>
      <c r="J86" t="s">
        <v>35</v>
      </c>
      <c r="K86" s="1">
        <f>K85*5*10^20</f>
        <v>8.0749999999999987E-21</v>
      </c>
      <c r="L86" s="1">
        <f t="shared" ref="L86" si="19">L85*5*10^20</f>
        <v>8.3583333333333335E-21</v>
      </c>
      <c r="M86" s="1">
        <f t="shared" ref="M86" si="20">M85*5*10^20</f>
        <v>2.23125E-20</v>
      </c>
      <c r="P86" t="s">
        <v>35</v>
      </c>
      <c r="Q86" s="1">
        <f>Q85*5*10^20</f>
        <v>5.9004166666666664E-21</v>
      </c>
      <c r="R86" s="1">
        <f t="shared" ref="R86" si="21">R85*5*10^20</f>
        <v>6.0349999999999998E-21</v>
      </c>
      <c r="S86" s="1">
        <f t="shared" ref="S86" si="22">S85*5*10^20</f>
        <v>1.4308333333333334E-20</v>
      </c>
      <c r="V86" t="s">
        <v>35</v>
      </c>
      <c r="W86" s="1">
        <f>W85*5*10^20</f>
        <v>1.0979166666666669E-20</v>
      </c>
      <c r="X86" s="1">
        <f t="shared" ref="X86:Y86" si="23">X85*5*10^20</f>
        <v>1.112083333333333E-20</v>
      </c>
      <c r="Y86" s="1">
        <f t="shared" si="23"/>
        <v>2.6704166666666667E-20</v>
      </c>
    </row>
    <row r="87" spans="3:25" x14ac:dyDescent="0.2">
      <c r="C87" t="s">
        <v>106</v>
      </c>
      <c r="E87" t="s">
        <v>16</v>
      </c>
      <c r="F87" t="s">
        <v>19</v>
      </c>
      <c r="G87" t="s">
        <v>18</v>
      </c>
      <c r="I87" t="s">
        <v>106</v>
      </c>
      <c r="K87" t="s">
        <v>16</v>
      </c>
      <c r="L87" t="s">
        <v>19</v>
      </c>
      <c r="M87" t="s">
        <v>18</v>
      </c>
      <c r="O87" t="s">
        <v>106</v>
      </c>
      <c r="Q87" t="s">
        <v>16</v>
      </c>
      <c r="R87" t="s">
        <v>19</v>
      </c>
      <c r="S87" t="s">
        <v>18</v>
      </c>
      <c r="U87" t="s">
        <v>106</v>
      </c>
      <c r="W87" t="s">
        <v>16</v>
      </c>
      <c r="X87" t="s">
        <v>19</v>
      </c>
      <c r="Y87" t="s">
        <v>18</v>
      </c>
    </row>
    <row r="88" spans="3:25" x14ac:dyDescent="0.2">
      <c r="C88">
        <v>700</v>
      </c>
      <c r="D88" t="s">
        <v>13</v>
      </c>
      <c r="E88" s="1">
        <v>1.8999999999999999E-41</v>
      </c>
      <c r="F88" s="1">
        <v>1.9399999999999999E-41</v>
      </c>
      <c r="G88" s="1">
        <v>4.0899999999999998E-41</v>
      </c>
      <c r="J88" t="s">
        <v>13</v>
      </c>
      <c r="K88" s="1">
        <v>1.67E-41</v>
      </c>
      <c r="L88" s="1">
        <v>1.6999999999999999E-41</v>
      </c>
      <c r="M88" s="1">
        <v>3.5E-41</v>
      </c>
      <c r="P88" t="s">
        <v>13</v>
      </c>
      <c r="Q88" s="1">
        <v>1.4999999999999999E-41</v>
      </c>
      <c r="R88" s="1">
        <v>1.55E-41</v>
      </c>
      <c r="S88" s="1">
        <v>3.3999999999999998E-41</v>
      </c>
      <c r="V88" t="s">
        <v>13</v>
      </c>
      <c r="W88" s="1"/>
      <c r="X88" s="1"/>
      <c r="Y88" s="1"/>
    </row>
    <row r="89" spans="3:25" x14ac:dyDescent="0.2">
      <c r="D89" t="s">
        <v>34</v>
      </c>
      <c r="E89" s="1">
        <f>E88*0.05/6*170</f>
        <v>2.691666666666667E-41</v>
      </c>
      <c r="F89" s="1">
        <f>F88*0.05/6*170</f>
        <v>2.7483333333333334E-41</v>
      </c>
      <c r="G89" s="1">
        <f>G88*0.05/6*170</f>
        <v>5.7941666666666665E-41</v>
      </c>
      <c r="J89" t="s">
        <v>34</v>
      </c>
      <c r="K89" s="1">
        <f>K88*0.05/6*170</f>
        <v>2.3658333333333335E-41</v>
      </c>
      <c r="L89" s="1">
        <f>L88*0.05/6*170</f>
        <v>2.4083333333333338E-41</v>
      </c>
      <c r="M89" s="1">
        <f>M88*0.05/6*170</f>
        <v>4.9583333333333337E-41</v>
      </c>
      <c r="P89" t="s">
        <v>34</v>
      </c>
      <c r="Q89" s="1">
        <f>Q88*0.05/6*170</f>
        <v>2.1250000000000002E-41</v>
      </c>
      <c r="R89" s="1">
        <f>R88*0.05/6*170</f>
        <v>2.1958333333333337E-41</v>
      </c>
      <c r="S89" s="1">
        <f>S88*0.05/6*170</f>
        <v>4.8166666666666676E-41</v>
      </c>
      <c r="V89" t="s">
        <v>34</v>
      </c>
      <c r="W89">
        <v>3.3150000000000002E-41</v>
      </c>
      <c r="X89">
        <v>3.3574999999999995E-41</v>
      </c>
      <c r="Y89">
        <v>6.8708333333333337E-41</v>
      </c>
    </row>
    <row r="90" spans="3:25" x14ac:dyDescent="0.2">
      <c r="D90" t="s">
        <v>35</v>
      </c>
      <c r="E90" s="1">
        <f>E89*5*10^20</f>
        <v>1.3458333333333336E-20</v>
      </c>
      <c r="F90" s="1">
        <f t="shared" ref="F90:G90" si="24">F89*5*10^20</f>
        <v>1.3741666666666667E-20</v>
      </c>
      <c r="G90" s="1">
        <f t="shared" si="24"/>
        <v>2.897083333333333E-20</v>
      </c>
      <c r="J90" t="s">
        <v>35</v>
      </c>
      <c r="K90" s="1">
        <f>K89*5*10^20</f>
        <v>1.1829166666666667E-20</v>
      </c>
      <c r="L90" s="1">
        <f t="shared" ref="L90" si="25">L89*5*10^20</f>
        <v>1.2041666666666668E-20</v>
      </c>
      <c r="M90" s="1">
        <f>M89*5*10^20</f>
        <v>2.4791666666666667E-20</v>
      </c>
      <c r="P90" t="s">
        <v>35</v>
      </c>
      <c r="Q90" s="1">
        <f>Q89*5*10^20</f>
        <v>1.0624999999999999E-20</v>
      </c>
      <c r="R90" s="1">
        <f t="shared" ref="R90:S90" si="26">R89*5*10^20</f>
        <v>1.0979166666666669E-20</v>
      </c>
      <c r="S90" s="1">
        <f t="shared" si="26"/>
        <v>2.4083333333333336E-20</v>
      </c>
      <c r="V90" t="s">
        <v>35</v>
      </c>
      <c r="W90" s="1">
        <f>W89*5*10^20</f>
        <v>1.6575E-20</v>
      </c>
      <c r="X90" s="1">
        <f t="shared" ref="X90:Y90" si="27">X89*5*10^20</f>
        <v>1.6787499999999998E-20</v>
      </c>
      <c r="Y90" s="1">
        <f t="shared" si="27"/>
        <v>3.4354166666666666E-20</v>
      </c>
    </row>
    <row r="91" spans="3:25" x14ac:dyDescent="0.2">
      <c r="E91" s="1">
        <f>E89/E77</f>
        <v>2.144469525959368</v>
      </c>
      <c r="F91" s="1">
        <f t="shared" ref="F91:G91" si="28">F89/F77</f>
        <v>2.1724524076147818</v>
      </c>
      <c r="G91" s="1">
        <f t="shared" si="28"/>
        <v>1.43006993006993</v>
      </c>
    </row>
    <row r="92" spans="3:25" x14ac:dyDescent="0.2">
      <c r="C92" t="s">
        <v>40</v>
      </c>
      <c r="E92" t="s">
        <v>16</v>
      </c>
      <c r="F92" t="s">
        <v>19</v>
      </c>
      <c r="G92" t="s">
        <v>18</v>
      </c>
      <c r="I92" t="s">
        <v>40</v>
      </c>
      <c r="K92" t="s">
        <v>16</v>
      </c>
      <c r="L92" t="s">
        <v>19</v>
      </c>
      <c r="M92" t="s">
        <v>18</v>
      </c>
      <c r="O92" t="s">
        <v>40</v>
      </c>
      <c r="Q92" t="s">
        <v>16</v>
      </c>
      <c r="R92" t="s">
        <v>19</v>
      </c>
      <c r="S92" t="s">
        <v>18</v>
      </c>
      <c r="U92" t="s">
        <v>40</v>
      </c>
      <c r="W92" t="s">
        <v>16</v>
      </c>
      <c r="X92" t="s">
        <v>19</v>
      </c>
      <c r="Y92" t="s">
        <v>18</v>
      </c>
    </row>
    <row r="93" spans="3:25" x14ac:dyDescent="0.2">
      <c r="C93">
        <v>100</v>
      </c>
      <c r="D93">
        <f>1/(C93*8.6173*10^-5)</f>
        <v>116.04562914137837</v>
      </c>
      <c r="E93" s="1">
        <v>6.2758333333333344E-21</v>
      </c>
      <c r="F93" s="1">
        <v>6.3254166666666662E-21</v>
      </c>
      <c r="G93" s="1">
        <v>2.0258333333333333E-20</v>
      </c>
      <c r="I93">
        <v>100</v>
      </c>
      <c r="J93">
        <f>1/(I93*8.6173*10^-5)</f>
        <v>116.04562914137837</v>
      </c>
      <c r="K93" s="1">
        <v>4.002083333333334E-21</v>
      </c>
      <c r="L93" s="1">
        <v>4.2925000000000005E-21</v>
      </c>
      <c r="M93" s="1">
        <v>1.3316666666666667E-20</v>
      </c>
      <c r="O93">
        <v>100</v>
      </c>
      <c r="P93">
        <f>1/(O93*8.6173*10^-5)</f>
        <v>116.04562914137837</v>
      </c>
      <c r="Q93" s="1">
        <v>4.6041666666666665E-21</v>
      </c>
      <c r="R93" s="1">
        <v>4.7529166666666656E-21</v>
      </c>
      <c r="S93" s="1">
        <v>1.3741666666666667E-20</v>
      </c>
      <c r="U93">
        <v>100</v>
      </c>
      <c r="V93">
        <f>1/(U93*8.6173*10^-5)</f>
        <v>116.04562914137837</v>
      </c>
      <c r="W93" s="1">
        <v>6.2758333333333344E-21</v>
      </c>
      <c r="X93" s="1">
        <v>6.3254166666666662E-21</v>
      </c>
      <c r="Y93" s="1">
        <v>2.0258333333333333E-20</v>
      </c>
    </row>
    <row r="94" spans="3:25" x14ac:dyDescent="0.2">
      <c r="C94">
        <v>300</v>
      </c>
      <c r="D94">
        <f>1/(C94*8.6173*10^-5)</f>
        <v>38.681876380459457</v>
      </c>
      <c r="E94" s="1">
        <v>9.4208333333333326E-21</v>
      </c>
      <c r="F94" s="1">
        <v>9.3500000000000004E-21</v>
      </c>
      <c r="G94" s="1">
        <v>2.8333333333333333E-20</v>
      </c>
      <c r="I94">
        <v>300</v>
      </c>
      <c r="J94">
        <f>1/(I94*8.6173*10^-5)</f>
        <v>38.681876380459457</v>
      </c>
      <c r="K94" s="1">
        <v>6.205E-21</v>
      </c>
      <c r="L94" s="1">
        <v>6.488333333333334E-21</v>
      </c>
      <c r="M94" s="1">
        <v>2.0541666666666664E-20</v>
      </c>
      <c r="O94">
        <v>300</v>
      </c>
      <c r="P94">
        <f>1/(O94*8.6173*10^-5)</f>
        <v>38.681876380459457</v>
      </c>
      <c r="Q94" s="1">
        <v>5.8224999999999995E-21</v>
      </c>
      <c r="R94" s="1">
        <v>6.0349999999999998E-21</v>
      </c>
      <c r="S94" s="1">
        <v>1.4379166666666668E-20</v>
      </c>
      <c r="U94">
        <v>300</v>
      </c>
      <c r="V94">
        <f>1/(U94*8.6173*10^-5)</f>
        <v>38.681876380459457</v>
      </c>
      <c r="W94" s="1">
        <v>9.4208333333333326E-21</v>
      </c>
      <c r="X94" s="1">
        <v>9.3500000000000004E-21</v>
      </c>
      <c r="Y94" s="1">
        <v>2.8333333333333333E-20</v>
      </c>
    </row>
    <row r="95" spans="3:25" x14ac:dyDescent="0.2">
      <c r="C95">
        <v>500</v>
      </c>
      <c r="D95">
        <f>1/(C95*8.6173*10^-5)</f>
        <v>23.209125828275678</v>
      </c>
      <c r="E95" s="1">
        <v>1.1616666666666668E-20</v>
      </c>
      <c r="F95" s="1">
        <v>1.1475E-20</v>
      </c>
      <c r="G95" s="1">
        <v>3.4141666666666671E-20</v>
      </c>
      <c r="I95">
        <v>500</v>
      </c>
      <c r="J95">
        <f>1/(I95*8.6173*10^-5)</f>
        <v>23.209125828275678</v>
      </c>
      <c r="K95" s="1">
        <v>8.0749999999999987E-21</v>
      </c>
      <c r="L95" s="1">
        <v>8.3583333333333335E-21</v>
      </c>
      <c r="M95" s="1">
        <v>2.23125E-20</v>
      </c>
      <c r="O95">
        <v>500</v>
      </c>
      <c r="P95">
        <f>1/(O95*8.6173*10^-5)</f>
        <v>23.209125828275678</v>
      </c>
      <c r="Q95" s="1">
        <v>5.9004166666666664E-21</v>
      </c>
      <c r="R95" s="1">
        <v>6.0349999999999998E-21</v>
      </c>
      <c r="S95" s="1">
        <v>1.4308333333333334E-20</v>
      </c>
      <c r="U95">
        <v>500</v>
      </c>
      <c r="V95">
        <f>1/(U95*8.6173*10^-5)</f>
        <v>23.209125828275678</v>
      </c>
      <c r="W95" s="1">
        <v>1.1616666666666668E-20</v>
      </c>
      <c r="X95" s="1">
        <v>1.1475E-20</v>
      </c>
      <c r="Y95" s="1">
        <v>3.4141666666666671E-20</v>
      </c>
    </row>
    <row r="97" spans="3:13" x14ac:dyDescent="0.2">
      <c r="K97" s="1">
        <f>AVERAGE(K88,K84,K80,K76)</f>
        <v>1.06275E-41</v>
      </c>
      <c r="L97" s="1">
        <f t="shared" ref="L97:L98" si="29">AVERAGE(L88,L84,L80,L76)</f>
        <v>1.1004999999999999E-41</v>
      </c>
      <c r="M97" s="1">
        <f>AVERAGE(M88,M84,M80,M76)</f>
        <v>2.8575E-41</v>
      </c>
    </row>
    <row r="98" spans="3:13" x14ac:dyDescent="0.2">
      <c r="I98" t="s">
        <v>1</v>
      </c>
      <c r="K98" s="1">
        <f>AVERAGE(K89,K85,K81,K77)</f>
        <v>1.5055624999999999E-41</v>
      </c>
      <c r="L98" s="1">
        <f t="shared" si="29"/>
        <v>1.559041666666667E-41</v>
      </c>
      <c r="M98" s="1">
        <f>AVERAGE(M89,M85,M81,M77)</f>
        <v>4.0481250000000001E-41</v>
      </c>
    </row>
    <row r="99" spans="3:13" x14ac:dyDescent="0.2">
      <c r="C99" t="s">
        <v>13</v>
      </c>
      <c r="D99" t="s">
        <v>1</v>
      </c>
      <c r="E99" t="s">
        <v>60</v>
      </c>
      <c r="I99" t="s">
        <v>50</v>
      </c>
    </row>
    <row r="100" spans="3:13" x14ac:dyDescent="0.2">
      <c r="C100" t="s">
        <v>152</v>
      </c>
      <c r="D100" t="s">
        <v>146</v>
      </c>
      <c r="E100" s="1"/>
      <c r="F100" s="1"/>
      <c r="G100" s="1"/>
      <c r="I100">
        <v>1E-3</v>
      </c>
      <c r="J100" s="1">
        <v>1.1300000000000001E-41</v>
      </c>
      <c r="K100" s="1">
        <v>1.14E-41</v>
      </c>
      <c r="L100" s="1">
        <v>3.7999999999999998E-41</v>
      </c>
    </row>
    <row r="101" spans="3:13" x14ac:dyDescent="0.2">
      <c r="C101" t="s">
        <v>122</v>
      </c>
      <c r="D101" t="s">
        <v>50</v>
      </c>
      <c r="E101" s="1">
        <v>1.1300000000000001E-41</v>
      </c>
      <c r="F101" s="1">
        <v>1.14E-41</v>
      </c>
      <c r="G101" s="1">
        <v>3.7999999999999998E-41</v>
      </c>
      <c r="I101">
        <v>5.0000000000000001E-3</v>
      </c>
      <c r="J101" s="1">
        <v>1.2099999999999999E-41</v>
      </c>
      <c r="K101" s="1">
        <v>1.2099999999999999E-41</v>
      </c>
      <c r="L101" s="1">
        <v>3.8499999999999999E-41</v>
      </c>
    </row>
    <row r="102" spans="3:13" x14ac:dyDescent="0.2">
      <c r="C102" t="s">
        <v>123</v>
      </c>
      <c r="D102" t="s">
        <v>51</v>
      </c>
      <c r="E102" s="1">
        <v>8.7700000000000003E-42</v>
      </c>
      <c r="F102" s="1">
        <v>9.0500000000000005E-42</v>
      </c>
      <c r="G102" s="1">
        <v>2.8699999999999998E-41</v>
      </c>
      <c r="I102">
        <v>0.01</v>
      </c>
      <c r="J102" s="1">
        <v>1.3299999999999999E-41</v>
      </c>
      <c r="K102" s="1">
        <v>1.3200000000000001E-41</v>
      </c>
      <c r="L102" s="1">
        <v>4E-41</v>
      </c>
    </row>
    <row r="103" spans="3:13" x14ac:dyDescent="0.2">
      <c r="C103" t="s">
        <v>46</v>
      </c>
      <c r="D103" t="s">
        <v>52</v>
      </c>
      <c r="E103" s="1">
        <v>7.0999999999999998E-42</v>
      </c>
      <c r="F103" s="1">
        <v>7.5400000000000005E-42</v>
      </c>
      <c r="G103" s="1">
        <v>1.4899999999999999E-41</v>
      </c>
    </row>
    <row r="104" spans="3:13" x14ac:dyDescent="0.2">
      <c r="I104" t="s">
        <v>51</v>
      </c>
    </row>
    <row r="105" spans="3:13" x14ac:dyDescent="0.2">
      <c r="D105" t="s">
        <v>1</v>
      </c>
      <c r="E105" t="s">
        <v>56</v>
      </c>
      <c r="I105">
        <v>1E-3</v>
      </c>
      <c r="J105" s="1">
        <v>8.7700000000000003E-42</v>
      </c>
      <c r="K105" s="1">
        <v>9.0500000000000005E-42</v>
      </c>
      <c r="L105" s="1">
        <v>2.8699999999999998E-41</v>
      </c>
    </row>
    <row r="106" spans="3:13" x14ac:dyDescent="0.2">
      <c r="C106" t="s">
        <v>122</v>
      </c>
      <c r="D106" t="s">
        <v>50</v>
      </c>
      <c r="E106" s="1">
        <v>1.2099999999999999E-41</v>
      </c>
      <c r="F106" s="1">
        <v>1.2099999999999999E-41</v>
      </c>
      <c r="G106" s="1">
        <v>3.8499999999999999E-41</v>
      </c>
      <c r="I106">
        <v>5.0000000000000001E-3</v>
      </c>
      <c r="J106" s="1">
        <v>6.8000000000000004E-42</v>
      </c>
      <c r="K106" s="1">
        <v>6.7299999999999998E-42</v>
      </c>
      <c r="L106" s="1">
        <v>1.9799999999999999E-41</v>
      </c>
    </row>
    <row r="107" spans="3:13" x14ac:dyDescent="0.2">
      <c r="C107" t="s">
        <v>123</v>
      </c>
      <c r="D107" t="s">
        <v>51</v>
      </c>
      <c r="E107" s="1">
        <v>6.8000000000000004E-42</v>
      </c>
      <c r="F107" s="1">
        <v>6.7299999999999998E-42</v>
      </c>
      <c r="G107" s="1">
        <v>1.9799999999999999E-41</v>
      </c>
      <c r="I107">
        <v>0.01</v>
      </c>
      <c r="J107" s="1">
        <v>8.7599999999999994E-42</v>
      </c>
      <c r="K107" s="1">
        <v>9.1599999999999994E-42</v>
      </c>
      <c r="L107" s="1">
        <v>2.8999999999999998E-41</v>
      </c>
    </row>
    <row r="108" spans="3:13" x14ac:dyDescent="0.2">
      <c r="C108" t="s">
        <v>46</v>
      </c>
      <c r="D108" t="s">
        <v>52</v>
      </c>
      <c r="E108" s="1">
        <v>5.3400000000000001E-42</v>
      </c>
      <c r="F108" s="1">
        <v>5.7800000000000002E-42</v>
      </c>
      <c r="G108" s="1">
        <v>1.3699999999999999E-41</v>
      </c>
    </row>
    <row r="109" spans="3:13" x14ac:dyDescent="0.2">
      <c r="I109" t="s">
        <v>52</v>
      </c>
    </row>
    <row r="110" spans="3:13" x14ac:dyDescent="0.2">
      <c r="D110" t="s">
        <v>1</v>
      </c>
      <c r="E110" t="s">
        <v>57</v>
      </c>
      <c r="I110">
        <v>1E-3</v>
      </c>
      <c r="J110" s="1">
        <v>7.0999999999999998E-42</v>
      </c>
      <c r="K110" s="1">
        <v>7.5400000000000005E-42</v>
      </c>
      <c r="L110" s="1">
        <v>1.4899999999999999E-41</v>
      </c>
    </row>
    <row r="111" spans="3:13" x14ac:dyDescent="0.2">
      <c r="C111" t="s">
        <v>152</v>
      </c>
      <c r="D111" t="s">
        <v>146</v>
      </c>
      <c r="E111">
        <v>1.969166666666667E-41</v>
      </c>
      <c r="F111">
        <v>2.0400000000000005E-41</v>
      </c>
      <c r="G111">
        <v>4.9299999999999995E-41</v>
      </c>
      <c r="H111" s="1"/>
      <c r="I111">
        <v>5.0000000000000001E-3</v>
      </c>
      <c r="J111" s="1">
        <v>5.3400000000000001E-42</v>
      </c>
      <c r="K111" s="1">
        <v>5.7800000000000002E-42</v>
      </c>
      <c r="L111" s="1">
        <v>1.3699999999999999E-41</v>
      </c>
    </row>
    <row r="112" spans="3:13" x14ac:dyDescent="0.2">
      <c r="C112" t="s">
        <v>122</v>
      </c>
      <c r="D112" t="s">
        <v>50</v>
      </c>
      <c r="E112" s="1">
        <v>1.8841666666666666E-41</v>
      </c>
      <c r="F112" s="1">
        <v>1.8700000000000002E-41</v>
      </c>
      <c r="G112" s="1">
        <v>5.6666666666666671E-41</v>
      </c>
      <c r="I112">
        <v>0.01</v>
      </c>
      <c r="J112" s="1">
        <v>8.2199999999999994E-42</v>
      </c>
      <c r="K112" s="1">
        <v>8.52E-42</v>
      </c>
      <c r="L112" s="1">
        <v>2.0299999999999999E-41</v>
      </c>
    </row>
    <row r="113" spans="3:27" x14ac:dyDescent="0.2">
      <c r="C113" t="s">
        <v>123</v>
      </c>
      <c r="D113" t="s">
        <v>51</v>
      </c>
      <c r="E113" s="1">
        <v>1.2409999999999999E-41</v>
      </c>
      <c r="F113" s="1">
        <v>1.2976666666666669E-41</v>
      </c>
      <c r="G113" s="1">
        <v>4.1083333333333332E-41</v>
      </c>
    </row>
    <row r="114" spans="3:27" x14ac:dyDescent="0.2">
      <c r="C114" t="s">
        <v>46</v>
      </c>
      <c r="D114" t="s">
        <v>52</v>
      </c>
      <c r="E114" s="1">
        <v>1.1644999999999998E-41</v>
      </c>
      <c r="F114" s="1">
        <v>1.2069999999999999E-41</v>
      </c>
      <c r="G114" s="1">
        <v>2.8758333333333334E-41</v>
      </c>
    </row>
    <row r="116" spans="3:27" x14ac:dyDescent="0.2">
      <c r="J116" t="s">
        <v>16</v>
      </c>
      <c r="K116" t="s">
        <v>19</v>
      </c>
      <c r="L116" t="s">
        <v>18</v>
      </c>
    </row>
    <row r="117" spans="3:27" x14ac:dyDescent="0.2">
      <c r="D117" t="s">
        <v>65</v>
      </c>
      <c r="F117" t="s">
        <v>66</v>
      </c>
      <c r="G117" t="s">
        <v>67</v>
      </c>
      <c r="H117" t="s">
        <v>38</v>
      </c>
      <c r="I117" t="s">
        <v>13</v>
      </c>
      <c r="J117" s="1">
        <v>9.3799999999999998E-42</v>
      </c>
      <c r="K117" s="1">
        <v>9.7199999999999998E-42</v>
      </c>
      <c r="L117" s="1">
        <v>2.5299999999999998E-41</v>
      </c>
    </row>
    <row r="118" spans="3:27" x14ac:dyDescent="0.2">
      <c r="D118">
        <v>300</v>
      </c>
      <c r="E118">
        <f>1/((8.6173*10^-5)*D118)</f>
        <v>38.681876380459464</v>
      </c>
      <c r="F118" s="1">
        <f t="shared" ref="F118:F128" si="30">(0.0000128)*EXP(-1.76*E118)</f>
        <v>3.4705408214644281E-35</v>
      </c>
      <c r="G118">
        <f>(0.0000162)*EXP(-1.97*E118)</f>
        <v>1.302698325798746E-38</v>
      </c>
      <c r="H118" t="s">
        <v>37</v>
      </c>
      <c r="I118" t="s">
        <v>13</v>
      </c>
      <c r="J118" s="1">
        <v>2.3399999999999998E-41</v>
      </c>
      <c r="K118" s="1">
        <v>2.3699999999999998E-41</v>
      </c>
      <c r="L118" s="1">
        <v>4.85E-41</v>
      </c>
    </row>
    <row r="119" spans="3:27" x14ac:dyDescent="0.2">
      <c r="D119">
        <v>400</v>
      </c>
      <c r="E119">
        <f>1/((8.6173*10^-5)*D119)</f>
        <v>29.0114072853446</v>
      </c>
      <c r="F119" s="1">
        <f t="shared" si="30"/>
        <v>8.5526433130353248E-28</v>
      </c>
      <c r="G119">
        <f t="shared" ref="G119:G128" si="31">(0.0000162)*EXP(-1.97*E119)</f>
        <v>2.4463108689330224E-30</v>
      </c>
      <c r="H119" t="s">
        <v>64</v>
      </c>
      <c r="I119" t="s">
        <v>13</v>
      </c>
      <c r="J119" s="1">
        <v>1.55E-41</v>
      </c>
      <c r="K119" s="1">
        <v>1.5699999999999999E-41</v>
      </c>
      <c r="L119" s="1">
        <v>3.7699999999999999E-41</v>
      </c>
    </row>
    <row r="120" spans="3:27" x14ac:dyDescent="0.2">
      <c r="D120">
        <v>500</v>
      </c>
      <c r="E120">
        <f>1/((8.6173*10^-5)*D120)</f>
        <v>23.209125828275678</v>
      </c>
      <c r="F120" s="1">
        <f t="shared" si="30"/>
        <v>2.328746858810618E-23</v>
      </c>
      <c r="G120">
        <f t="shared" si="31"/>
        <v>2.2527464751003093E-25</v>
      </c>
      <c r="H120" t="s">
        <v>145</v>
      </c>
      <c r="I120" t="s">
        <v>13</v>
      </c>
      <c r="J120" s="1">
        <v>1.2800000000000001E-41</v>
      </c>
      <c r="K120" s="1">
        <v>1.3299999999999999E-41</v>
      </c>
      <c r="L120" s="1">
        <v>3.2200000000000002E-41</v>
      </c>
    </row>
    <row r="121" spans="3:27" x14ac:dyDescent="0.2">
      <c r="D121">
        <v>600</v>
      </c>
      <c r="E121">
        <f t="shared" ref="E121:E128" si="32">1/((8.6173*10^-5)*D121)</f>
        <v>19.340938190229732</v>
      </c>
      <c r="F121" s="1">
        <f t="shared" si="30"/>
        <v>2.1076746075887681E-20</v>
      </c>
      <c r="G121">
        <f t="shared" si="31"/>
        <v>4.5938777604481041E-22</v>
      </c>
      <c r="I121" t="s">
        <v>35</v>
      </c>
      <c r="J121" s="1">
        <f>J117*5*10^20</f>
        <v>4.6899999999999997E-21</v>
      </c>
      <c r="K121" s="1">
        <f t="shared" ref="K121:L121" si="33">K117*5*10^20</f>
        <v>4.8600000000000006E-21</v>
      </c>
      <c r="L121" s="1">
        <f t="shared" si="33"/>
        <v>1.265E-20</v>
      </c>
    </row>
    <row r="122" spans="3:27" x14ac:dyDescent="0.2">
      <c r="D122">
        <v>700</v>
      </c>
      <c r="E122">
        <f t="shared" si="32"/>
        <v>16.577947020196913</v>
      </c>
      <c r="F122" s="1">
        <f t="shared" si="30"/>
        <v>2.7272111528144761E-18</v>
      </c>
      <c r="G122">
        <f t="shared" si="31"/>
        <v>1.0619021927677313E-19</v>
      </c>
      <c r="I122" t="s">
        <v>35</v>
      </c>
      <c r="J122" s="1">
        <f t="shared" ref="J122:L122" si="34">J118*5*10^20</f>
        <v>1.17E-20</v>
      </c>
      <c r="K122" s="1">
        <f t="shared" si="34"/>
        <v>1.1849999999999999E-20</v>
      </c>
      <c r="L122" s="1">
        <f t="shared" si="34"/>
        <v>2.4250000000000002E-20</v>
      </c>
    </row>
    <row r="123" spans="3:27" x14ac:dyDescent="0.2">
      <c r="D123">
        <v>800</v>
      </c>
      <c r="E123">
        <f t="shared" si="32"/>
        <v>14.5057036426723</v>
      </c>
      <c r="F123" s="1">
        <f t="shared" si="30"/>
        <v>1.0462974453130054E-16</v>
      </c>
      <c r="G123">
        <f t="shared" si="31"/>
        <v>6.2952550446121691E-18</v>
      </c>
      <c r="I123" t="s">
        <v>35</v>
      </c>
      <c r="J123" s="1">
        <f t="shared" ref="J123:L123" si="35">J119*5*10^20</f>
        <v>7.75E-21</v>
      </c>
      <c r="K123" s="1">
        <f t="shared" si="35"/>
        <v>7.8499999999999988E-21</v>
      </c>
      <c r="L123" s="1">
        <f t="shared" si="35"/>
        <v>1.885E-20</v>
      </c>
    </row>
    <row r="124" spans="3:27" x14ac:dyDescent="0.2">
      <c r="D124">
        <v>900</v>
      </c>
      <c r="E124">
        <f t="shared" si="32"/>
        <v>12.893958793486487</v>
      </c>
      <c r="F124" s="1">
        <f t="shared" si="30"/>
        <v>1.7848663372505874E-15</v>
      </c>
      <c r="G124">
        <f t="shared" si="31"/>
        <v>1.5064612373832348E-16</v>
      </c>
      <c r="I124" t="s">
        <v>35</v>
      </c>
      <c r="J124" s="1">
        <f t="shared" ref="J124:L124" si="36">J120*5*10^20</f>
        <v>6.4000000000000003E-21</v>
      </c>
      <c r="K124" s="1">
        <f t="shared" si="36"/>
        <v>6.6499999999999988E-21</v>
      </c>
      <c r="L124" s="1">
        <f t="shared" si="36"/>
        <v>1.6100000000000002E-20</v>
      </c>
    </row>
    <row r="125" spans="3:27" x14ac:dyDescent="0.2">
      <c r="D125">
        <v>1000</v>
      </c>
      <c r="E125">
        <f t="shared" si="32"/>
        <v>11.604562914137839</v>
      </c>
      <c r="F125" s="1">
        <f t="shared" si="30"/>
        <v>1.726498183977496E-14</v>
      </c>
      <c r="G125">
        <f t="shared" si="31"/>
        <v>1.9103531845348653E-15</v>
      </c>
    </row>
    <row r="126" spans="3:27" x14ac:dyDescent="0.2">
      <c r="D126">
        <v>1100</v>
      </c>
      <c r="E126">
        <f t="shared" si="32"/>
        <v>10.549602649216217</v>
      </c>
      <c r="F126" s="1">
        <f t="shared" si="30"/>
        <v>1.1054363669829378E-13</v>
      </c>
      <c r="G126">
        <f t="shared" si="31"/>
        <v>1.5264957777708914E-14</v>
      </c>
    </row>
    <row r="127" spans="3:27" x14ac:dyDescent="0.2">
      <c r="D127">
        <v>1200</v>
      </c>
      <c r="E127">
        <f t="shared" si="32"/>
        <v>9.670469095114866</v>
      </c>
      <c r="F127" s="1">
        <f t="shared" si="30"/>
        <v>5.1940576601666859E-13</v>
      </c>
      <c r="G127">
        <f t="shared" si="31"/>
        <v>8.6267502409226671E-14</v>
      </c>
      <c r="Z127" t="s">
        <v>155</v>
      </c>
    </row>
    <row r="128" spans="3:27" x14ac:dyDescent="0.2">
      <c r="D128">
        <v>1300</v>
      </c>
      <c r="E128">
        <f t="shared" si="32"/>
        <v>8.9265868570291058</v>
      </c>
      <c r="F128" s="1">
        <f t="shared" si="30"/>
        <v>1.9235315789519387E-12</v>
      </c>
      <c r="G128">
        <f t="shared" si="31"/>
        <v>3.7349363795399093E-13</v>
      </c>
      <c r="Z128" t="s">
        <v>39</v>
      </c>
      <c r="AA128" t="s">
        <v>57</v>
      </c>
    </row>
    <row r="129" spans="3:35" x14ac:dyDescent="0.2">
      <c r="Y129" t="s">
        <v>152</v>
      </c>
      <c r="Z129" t="s">
        <v>146</v>
      </c>
      <c r="AA129" s="1">
        <v>2.1958333333333337E-41</v>
      </c>
      <c r="AB129" s="1">
        <v>2.2241666666666664E-41</v>
      </c>
      <c r="AC129" s="1">
        <v>5.3408333333333331E-41</v>
      </c>
    </row>
    <row r="130" spans="3:35" x14ac:dyDescent="0.2">
      <c r="D130" t="s">
        <v>68</v>
      </c>
      <c r="E130" t="s">
        <v>83</v>
      </c>
      <c r="F130" t="s">
        <v>84</v>
      </c>
      <c r="G130" t="s">
        <v>85</v>
      </c>
      <c r="H130" t="s">
        <v>112</v>
      </c>
      <c r="Y130" t="s">
        <v>122</v>
      </c>
      <c r="Z130" t="s">
        <v>50</v>
      </c>
      <c r="AA130" s="1">
        <v>2.3233333333333337E-41</v>
      </c>
      <c r="AB130" s="1">
        <v>2.2949999999999999E-41</v>
      </c>
      <c r="AC130" s="1">
        <v>6.8283333333333339E-41</v>
      </c>
      <c r="AD130" s="7"/>
      <c r="AE130" s="7"/>
      <c r="AF130" s="7"/>
      <c r="AG130" s="1"/>
      <c r="AH130" s="1"/>
      <c r="AI130" s="1"/>
    </row>
    <row r="131" spans="3:35" x14ac:dyDescent="0.2">
      <c r="D131">
        <v>100</v>
      </c>
      <c r="E131">
        <f>1/((8.6173*10^-5)*D131)</f>
        <v>116.0456291413784</v>
      </c>
      <c r="F131" s="1">
        <v>4.002083333333334E-21</v>
      </c>
      <c r="G131" s="1">
        <v>4.2925000000000005E-21</v>
      </c>
      <c r="H131" s="1">
        <v>1.3316666666666667E-20</v>
      </c>
      <c r="I131" s="1">
        <f>H131/(500000000000000000000)</f>
        <v>2.6633333333333332E-41</v>
      </c>
      <c r="Y131" t="s">
        <v>123</v>
      </c>
      <c r="Z131" t="s">
        <v>51</v>
      </c>
      <c r="AA131" s="7">
        <v>1.6149999999999998E-41</v>
      </c>
      <c r="AB131" s="7">
        <v>1.6716666666666667E-41</v>
      </c>
      <c r="AC131" s="7">
        <v>4.4624999999999999E-41</v>
      </c>
    </row>
    <row r="132" spans="3:35" x14ac:dyDescent="0.2">
      <c r="D132">
        <v>300</v>
      </c>
      <c r="E132">
        <f>1/((8.6173*10^-5)*D132)</f>
        <v>38.681876380459464</v>
      </c>
      <c r="F132" s="1">
        <v>6.205E-21</v>
      </c>
      <c r="G132" s="1">
        <v>6.488333333333334E-21</v>
      </c>
      <c r="H132" s="1">
        <v>2.0541666666666664E-20</v>
      </c>
      <c r="I132" s="1">
        <f t="shared" ref="I132:I134" si="37">H132/(500000000000000000000)</f>
        <v>4.1083333333333327E-41</v>
      </c>
      <c r="Y132" t="s">
        <v>46</v>
      </c>
      <c r="Z132" t="s">
        <v>52</v>
      </c>
      <c r="AA132" s="1">
        <v>1.1800833333333332E-41</v>
      </c>
      <c r="AB132" s="1">
        <v>1.2069999999999999E-41</v>
      </c>
      <c r="AC132" s="1">
        <v>2.8616666666666668E-41</v>
      </c>
    </row>
    <row r="133" spans="3:35" x14ac:dyDescent="0.2">
      <c r="D133">
        <v>500</v>
      </c>
      <c r="E133">
        <f>1/((8.6173*10^-5)*D133)</f>
        <v>23.209125828275678</v>
      </c>
      <c r="F133" s="1">
        <v>8.0749999999999987E-21</v>
      </c>
      <c r="G133" s="1">
        <v>8.3583333333333335E-21</v>
      </c>
      <c r="H133" s="1">
        <v>2.23125E-20</v>
      </c>
      <c r="I133" s="1">
        <f t="shared" si="37"/>
        <v>4.4624999999999999E-41</v>
      </c>
      <c r="AA133" t="s">
        <v>16</v>
      </c>
      <c r="AB133" t="s">
        <v>19</v>
      </c>
      <c r="AC133" t="s">
        <v>18</v>
      </c>
    </row>
    <row r="134" spans="3:35" x14ac:dyDescent="0.2">
      <c r="D134">
        <v>600</v>
      </c>
      <c r="E134">
        <f>1/((8.6173*10^-5)*D134)</f>
        <v>19.340938190229732</v>
      </c>
      <c r="F134" s="1">
        <f>AVERAGE(F133,F135)</f>
        <v>9.9520833333333337E-21</v>
      </c>
      <c r="G134" s="1">
        <f>AVERAGE(G133,G135)</f>
        <v>1.0200000000000002E-20</v>
      </c>
      <c r="H134" s="1">
        <f>AVERAGE(H133,H135)</f>
        <v>2.3552083333333334E-20</v>
      </c>
      <c r="I134" s="1">
        <f t="shared" si="37"/>
        <v>4.7104166666666671E-41</v>
      </c>
    </row>
    <row r="135" spans="3:35" x14ac:dyDescent="0.2">
      <c r="D135">
        <v>700</v>
      </c>
      <c r="E135">
        <f>1/((8.6173*10^-5)*D135)</f>
        <v>16.577947020196913</v>
      </c>
      <c r="F135" s="1">
        <v>1.1829166666666667E-20</v>
      </c>
      <c r="G135" s="1">
        <v>1.2041666666666668E-20</v>
      </c>
      <c r="H135" s="1">
        <v>2.4791666666666667E-20</v>
      </c>
      <c r="I135" s="1">
        <f>H135/(500000000000000000000)</f>
        <v>4.9583333333333337E-41</v>
      </c>
    </row>
    <row r="136" spans="3:35" x14ac:dyDescent="0.2">
      <c r="F136" s="7">
        <f>AVERAGE(F131:F135)</f>
        <v>8.0126666666666667E-21</v>
      </c>
      <c r="G136" s="7">
        <f>AVERAGE(G131:G135)</f>
        <v>8.2761666666666657E-21</v>
      </c>
      <c r="H136" s="7">
        <f>AVERAGE(H131:H135)</f>
        <v>2.0902916666666664E-20</v>
      </c>
      <c r="I136" s="7">
        <f>AVERAGE(I131:I135)</f>
        <v>4.1805833333333335E-41</v>
      </c>
    </row>
    <row r="137" spans="3:35" x14ac:dyDescent="0.2">
      <c r="D137" t="s">
        <v>107</v>
      </c>
      <c r="G137" t="s">
        <v>108</v>
      </c>
    </row>
    <row r="138" spans="3:35" x14ac:dyDescent="0.2">
      <c r="C138">
        <v>116.0456291413784</v>
      </c>
      <c r="D138" s="1">
        <v>4.002083333333334E-21</v>
      </c>
      <c r="F138">
        <v>116.0456291413784</v>
      </c>
      <c r="G138" s="1">
        <v>4.2925000000000005E-21</v>
      </c>
      <c r="I138" s="1">
        <f>AVERAGE(F136:G136)</f>
        <v>8.1444166666666662E-21</v>
      </c>
    </row>
    <row r="139" spans="3:35" x14ac:dyDescent="0.2">
      <c r="C139">
        <v>38.681876380459464</v>
      </c>
      <c r="D139" s="1">
        <v>6.205E-21</v>
      </c>
      <c r="F139">
        <v>38.681876380459464</v>
      </c>
      <c r="G139" s="1">
        <v>6.488333333333334E-21</v>
      </c>
      <c r="I139" s="1">
        <f>I138/(500000000000000000000)</f>
        <v>1.6288833333333332E-41</v>
      </c>
    </row>
    <row r="140" spans="3:35" x14ac:dyDescent="0.2">
      <c r="C140">
        <v>23.209125828275678</v>
      </c>
      <c r="D140" s="1">
        <v>8.0749999999999987E-21</v>
      </c>
      <c r="F140">
        <v>23.209125828275678</v>
      </c>
      <c r="G140" s="1">
        <v>8.3583333333333335E-21</v>
      </c>
    </row>
    <row r="141" spans="3:35" x14ac:dyDescent="0.2">
      <c r="C141">
        <v>19.340938190229732</v>
      </c>
      <c r="D141" s="1">
        <f>(0.0000128)*EXP(-1.76*C141)</f>
        <v>2.1076746075887681E-20</v>
      </c>
      <c r="F141">
        <v>19.340938190229732</v>
      </c>
      <c r="G141" s="1">
        <v>1.0200000000000002E-20</v>
      </c>
    </row>
    <row r="142" spans="3:35" x14ac:dyDescent="0.2">
      <c r="C142">
        <v>16.577947020196913</v>
      </c>
      <c r="D142" s="1">
        <f>(0.0000128)*EXP(-1.76*C142)</f>
        <v>2.7272111528144761E-18</v>
      </c>
      <c r="F142">
        <v>16.577947020196913</v>
      </c>
      <c r="G142">
        <v>1.0619021927677313E-19</v>
      </c>
    </row>
    <row r="143" spans="3:35" x14ac:dyDescent="0.2">
      <c r="C143">
        <v>14.5057036426723</v>
      </c>
      <c r="D143" s="1">
        <f>(0.0000128)*EXP(-1.76*C143)</f>
        <v>1.0462974453130054E-16</v>
      </c>
      <c r="F143">
        <v>14.5057036426723</v>
      </c>
      <c r="G143">
        <f>(0.0000162)*EXP(-1.97*F143)</f>
        <v>6.2952550446121691E-18</v>
      </c>
    </row>
    <row r="144" spans="3:35" x14ac:dyDescent="0.2">
      <c r="C144">
        <v>12.893958793486487</v>
      </c>
      <c r="D144" s="1">
        <f t="shared" ref="D144:D148" si="38">(0.0000128)*EXP(-1.76*C144)</f>
        <v>1.7848663372505874E-15</v>
      </c>
      <c r="F144">
        <v>12.893958793486487</v>
      </c>
      <c r="G144">
        <f t="shared" ref="G144:G148" si="39">(0.0000162)*EXP(-1.97*F144)</f>
        <v>1.5064612373832348E-16</v>
      </c>
    </row>
    <row r="145" spans="2:24" x14ac:dyDescent="0.2">
      <c r="C145">
        <v>11.604562914137839</v>
      </c>
      <c r="D145" s="1">
        <f t="shared" si="38"/>
        <v>1.726498183977496E-14</v>
      </c>
      <c r="F145">
        <v>11.604562914137839</v>
      </c>
      <c r="G145">
        <f t="shared" si="39"/>
        <v>1.9103531845348653E-15</v>
      </c>
    </row>
    <row r="146" spans="2:24" x14ac:dyDescent="0.2">
      <c r="C146">
        <v>10.549602649216217</v>
      </c>
      <c r="D146" s="1">
        <f t="shared" si="38"/>
        <v>1.1054363669829378E-13</v>
      </c>
      <c r="F146">
        <v>10.549602649216217</v>
      </c>
      <c r="G146">
        <f t="shared" si="39"/>
        <v>1.5264957777708914E-14</v>
      </c>
    </row>
    <row r="147" spans="2:24" x14ac:dyDescent="0.2">
      <c r="C147">
        <v>9.670469095114866</v>
      </c>
      <c r="D147" s="1">
        <f t="shared" si="38"/>
        <v>5.1940576601666859E-13</v>
      </c>
      <c r="F147">
        <v>9.670469095114866</v>
      </c>
      <c r="G147">
        <f t="shared" si="39"/>
        <v>8.6267502409226671E-14</v>
      </c>
    </row>
    <row r="148" spans="2:24" x14ac:dyDescent="0.2">
      <c r="C148">
        <v>8.9265868570291058</v>
      </c>
      <c r="D148" s="1">
        <f t="shared" si="38"/>
        <v>1.9235315789519387E-12</v>
      </c>
      <c r="F148">
        <v>8.9265868570291058</v>
      </c>
      <c r="G148">
        <f t="shared" si="39"/>
        <v>3.7349363795399093E-13</v>
      </c>
    </row>
    <row r="150" spans="2:24" x14ac:dyDescent="0.2">
      <c r="B150" t="s">
        <v>86</v>
      </c>
      <c r="M150" t="s">
        <v>88</v>
      </c>
      <c r="Q150" t="s">
        <v>92</v>
      </c>
      <c r="T150" t="s">
        <v>93</v>
      </c>
    </row>
    <row r="151" spans="2:24" x14ac:dyDescent="0.2">
      <c r="C151" t="s">
        <v>84</v>
      </c>
      <c r="E151" t="s">
        <v>85</v>
      </c>
      <c r="H151" t="s">
        <v>87</v>
      </c>
      <c r="M151" t="s">
        <v>89</v>
      </c>
      <c r="Q151" t="s">
        <v>91</v>
      </c>
    </row>
    <row r="152" spans="2:24" x14ac:dyDescent="0.2">
      <c r="J152" t="s">
        <v>84</v>
      </c>
      <c r="K152" t="s">
        <v>85</v>
      </c>
      <c r="M152" t="s">
        <v>90</v>
      </c>
      <c r="Q152" t="s">
        <v>90</v>
      </c>
      <c r="T152" t="s">
        <v>90</v>
      </c>
    </row>
    <row r="153" spans="2:24" x14ac:dyDescent="0.2">
      <c r="C153">
        <v>8.6555819477434603</v>
      </c>
      <c r="D153" s="1">
        <v>7.7787370486943297E-14</v>
      </c>
      <c r="E153">
        <v>8.6983372921615203</v>
      </c>
      <c r="F153" s="1">
        <v>1.39783060657921E-15</v>
      </c>
      <c r="H153" s="2">
        <v>400</v>
      </c>
      <c r="I153" s="6">
        <f t="shared" ref="I153:I155" si="40">1/((8.6173*10^-5)*H153)</f>
        <v>29.0114072853446</v>
      </c>
      <c r="J153" s="1">
        <f>(0.0000128)*EXP(-1.76*I153)</f>
        <v>8.5526433130353248E-28</v>
      </c>
      <c r="K153">
        <f>(0.0000162)*EXP(-1.97*I153)</f>
        <v>2.4463108689330224E-30</v>
      </c>
      <c r="L153">
        <v>29.0114072853446</v>
      </c>
      <c r="M153" s="1">
        <f>J153*10^-4</f>
        <v>8.5526433130353256E-32</v>
      </c>
      <c r="Q153">
        <f>(1E-40)*(5*10^20)</f>
        <v>4.9999999999999999E-20</v>
      </c>
      <c r="S153" s="1">
        <v>2.4999999999999998E-25</v>
      </c>
      <c r="T153" t="s">
        <v>94</v>
      </c>
      <c r="V153" t="s">
        <v>96</v>
      </c>
      <c r="W153" s="1">
        <v>5E+20</v>
      </c>
      <c r="X153" t="s">
        <v>98</v>
      </c>
    </row>
    <row r="154" spans="2:24" x14ac:dyDescent="0.2">
      <c r="C154">
        <v>9.9809976247030807</v>
      </c>
      <c r="D154" s="1">
        <v>7.4598015234879406E-15</v>
      </c>
      <c r="E154">
        <v>9.9809976247030807</v>
      </c>
      <c r="F154" s="1">
        <v>1.5199110829529301E-16</v>
      </c>
      <c r="H154" s="2">
        <v>600</v>
      </c>
      <c r="I154" s="6">
        <f t="shared" si="40"/>
        <v>19.340938190229732</v>
      </c>
      <c r="J154" s="1">
        <f>(0.0000128)*EXP(-1.76*I154)</f>
        <v>2.1076746075887681E-20</v>
      </c>
      <c r="K154">
        <f>(0.0000162)*EXP(-1.97*I154)</f>
        <v>4.5938777604481041E-22</v>
      </c>
      <c r="L154">
        <v>19.340938190229732</v>
      </c>
      <c r="M154" s="1">
        <f t="shared" ref="M154" si="41">J154*10^-4</f>
        <v>2.1076746075887683E-24</v>
      </c>
      <c r="Q154">
        <f t="shared" ref="Q154:Q160" si="42">(1E-40)*(5*10^20)</f>
        <v>4.9999999999999999E-20</v>
      </c>
      <c r="S154" s="1">
        <f>S153*(1.602*10^-19)</f>
        <v>4.0049999999999995E-44</v>
      </c>
      <c r="T154" t="s">
        <v>95</v>
      </c>
      <c r="V154" t="s">
        <v>97</v>
      </c>
      <c r="W154" s="1">
        <f>170000000*0.05</f>
        <v>8500000</v>
      </c>
      <c r="X154" t="s">
        <v>99</v>
      </c>
    </row>
    <row r="155" spans="2:24" x14ac:dyDescent="0.2">
      <c r="C155">
        <v>11.0926365795724</v>
      </c>
      <c r="D155" s="1">
        <v>1.2328467394420601E-15</v>
      </c>
      <c r="E155">
        <v>11.0926365795724</v>
      </c>
      <c r="F155" s="1">
        <v>1.2855557319139E-17</v>
      </c>
      <c r="H155" s="1">
        <v>700</v>
      </c>
      <c r="I155" s="6">
        <f t="shared" si="40"/>
        <v>16.577947020196913</v>
      </c>
      <c r="J155" s="1">
        <f>(0.0000128)*EXP(-1.76*I155)</f>
        <v>2.7272111528144761E-18</v>
      </c>
      <c r="K155">
        <f>(0.0000162)*EXP(-1.97*I155)</f>
        <v>1.0619021927677313E-19</v>
      </c>
      <c r="L155">
        <v>14.5057036426723</v>
      </c>
      <c r="M155" s="1">
        <f t="shared" ref="M155:M160" si="43">J156*10^-4</f>
        <v>1.0462974453130056E-20</v>
      </c>
      <c r="Q155">
        <f t="shared" si="42"/>
        <v>4.9999999999999999E-20</v>
      </c>
      <c r="S155" s="1">
        <f>S154*W155</f>
        <v>1.7021249999999998E-16</v>
      </c>
      <c r="T155" t="s">
        <v>100</v>
      </c>
      <c r="W155" s="1">
        <f>W154*W153</f>
        <v>4.25E+27</v>
      </c>
    </row>
    <row r="156" spans="2:24" x14ac:dyDescent="0.2">
      <c r="C156">
        <v>12.503562945368101</v>
      </c>
      <c r="D156" s="1">
        <v>8.8197148756035702E-17</v>
      </c>
      <c r="E156">
        <v>12.489311163895399</v>
      </c>
      <c r="F156" s="1">
        <v>6.5793322465756996E-19</v>
      </c>
      <c r="H156" s="2">
        <v>800</v>
      </c>
      <c r="I156" s="6">
        <f t="shared" ref="I156:I161" si="44">1/((8.6173*10^-5)*H156)</f>
        <v>14.5057036426723</v>
      </c>
      <c r="J156" s="1">
        <f>(0.0000128)*EXP(-1.76*I156)</f>
        <v>1.0462974453130054E-16</v>
      </c>
      <c r="K156">
        <f>(0.0000162)*EXP(-1.97*I156)</f>
        <v>6.2952550446121691E-18</v>
      </c>
      <c r="L156">
        <v>12.572657545111419</v>
      </c>
      <c r="M156" s="1">
        <f t="shared" si="43"/>
        <v>2.6000000000000001E-19</v>
      </c>
      <c r="Q156">
        <f t="shared" si="42"/>
        <v>4.9999999999999999E-20</v>
      </c>
    </row>
    <row r="157" spans="2:24" x14ac:dyDescent="0.2">
      <c r="C157">
        <v>14</v>
      </c>
      <c r="D157" s="1">
        <f>(0.000000304)*EXP(-1.75*C157)</f>
        <v>6.9607939307624817E-18</v>
      </c>
      <c r="E157">
        <v>14</v>
      </c>
      <c r="F157">
        <f>(0.0000000829)*EXP(-2.04*E157)</f>
        <v>3.2741918820818417E-20</v>
      </c>
      <c r="H157" s="2">
        <v>923</v>
      </c>
      <c r="I157" s="6">
        <f t="shared" si="44"/>
        <v>12.572657545111419</v>
      </c>
      <c r="J157" s="1">
        <v>2.6E-15</v>
      </c>
      <c r="K157" s="1">
        <v>2.5900000000000002E-16</v>
      </c>
      <c r="L157">
        <v>11.926580590069722</v>
      </c>
      <c r="M157" s="1">
        <f t="shared" si="43"/>
        <v>8.4200000000000012E-19</v>
      </c>
      <c r="Q157">
        <f t="shared" si="42"/>
        <v>4.9999999999999999E-20</v>
      </c>
    </row>
    <row r="158" spans="2:24" x14ac:dyDescent="0.2">
      <c r="C158">
        <v>16</v>
      </c>
      <c r="D158" s="1">
        <f t="shared" ref="D158:D161" si="45">(0.000000304)*EXP(-1.75*C158)</f>
        <v>2.1019776325098219E-19</v>
      </c>
      <c r="E158">
        <v>16</v>
      </c>
      <c r="F158">
        <f t="shared" ref="F158:F161" si="46">(0.0000000829)*EXP(-2.04*E158)</f>
        <v>5.5358286786665285E-22</v>
      </c>
      <c r="H158" s="2">
        <v>973</v>
      </c>
      <c r="I158" s="6">
        <f t="shared" si="44"/>
        <v>11.926580590069722</v>
      </c>
      <c r="J158" s="1">
        <v>8.4200000000000003E-15</v>
      </c>
      <c r="K158" s="1">
        <v>7.6000000000000002E-16</v>
      </c>
      <c r="L158">
        <v>10.815063293697893</v>
      </c>
      <c r="M158" s="1">
        <f t="shared" si="43"/>
        <v>1.18E-17</v>
      </c>
      <c r="Q158">
        <f t="shared" si="42"/>
        <v>4.9999999999999999E-20</v>
      </c>
    </row>
    <row r="159" spans="2:24" x14ac:dyDescent="0.2">
      <c r="C159">
        <v>18</v>
      </c>
      <c r="D159" s="1">
        <f t="shared" si="45"/>
        <v>6.3474224514036385E-21</v>
      </c>
      <c r="E159">
        <v>18</v>
      </c>
      <c r="F159">
        <f t="shared" si="46"/>
        <v>9.3596833243815332E-24</v>
      </c>
      <c r="H159" s="2">
        <v>1073</v>
      </c>
      <c r="I159" s="6">
        <f t="shared" si="44"/>
        <v>10.815063293697893</v>
      </c>
      <c r="J159" s="1">
        <v>1.18E-13</v>
      </c>
      <c r="K159" s="1">
        <v>1.6700000000000001E-14</v>
      </c>
      <c r="L159">
        <v>9.8930630129052339</v>
      </c>
      <c r="M159" s="1">
        <f t="shared" si="43"/>
        <v>3.7900000000000003E-17</v>
      </c>
      <c r="Q159">
        <f t="shared" si="42"/>
        <v>4.9999999999999999E-20</v>
      </c>
    </row>
    <row r="160" spans="2:24" x14ac:dyDescent="0.2">
      <c r="C160">
        <v>20</v>
      </c>
      <c r="D160" s="1">
        <f t="shared" si="45"/>
        <v>1.9167554950846848E-22</v>
      </c>
      <c r="E160">
        <v>20</v>
      </c>
      <c r="F160">
        <f t="shared" si="46"/>
        <v>1.5824852432717941E-25</v>
      </c>
      <c r="H160" s="2">
        <v>1173</v>
      </c>
      <c r="I160" s="6">
        <f t="shared" si="44"/>
        <v>9.8930630129052339</v>
      </c>
      <c r="J160" s="1">
        <v>3.79E-13</v>
      </c>
      <c r="K160" s="1">
        <v>5.4600000000000002E-14</v>
      </c>
      <c r="L160">
        <v>9.1159174502261102</v>
      </c>
      <c r="M160" s="1">
        <f t="shared" si="43"/>
        <v>9.9299999999999994E-17</v>
      </c>
      <c r="Q160">
        <f t="shared" si="42"/>
        <v>4.9999999999999999E-20</v>
      </c>
    </row>
    <row r="161" spans="3:24" x14ac:dyDescent="0.2">
      <c r="C161">
        <v>22</v>
      </c>
      <c r="D161" s="1">
        <f t="shared" si="45"/>
        <v>5.7881000611908156E-24</v>
      </c>
      <c r="E161">
        <v>22</v>
      </c>
      <c r="F161">
        <f t="shared" si="46"/>
        <v>2.6755814896530671E-27</v>
      </c>
      <c r="H161" s="2">
        <v>1273</v>
      </c>
      <c r="I161" s="6">
        <f t="shared" si="44"/>
        <v>9.1159174502261102</v>
      </c>
      <c r="J161" s="1">
        <v>9.9299999999999991E-13</v>
      </c>
      <c r="K161" s="1">
        <v>1.9699999999999999E-13</v>
      </c>
      <c r="R161" t="s">
        <v>156</v>
      </c>
    </row>
    <row r="162" spans="3:24" x14ac:dyDescent="0.2">
      <c r="R162" t="s">
        <v>16</v>
      </c>
      <c r="S162" t="s">
        <v>19</v>
      </c>
      <c r="T162" t="s">
        <v>18</v>
      </c>
    </row>
    <row r="163" spans="3:24" x14ac:dyDescent="0.2">
      <c r="I163" t="s">
        <v>109</v>
      </c>
      <c r="Q163" t="s">
        <v>34</v>
      </c>
      <c r="R163">
        <v>1.6149999999999998E-41</v>
      </c>
      <c r="S163">
        <v>1.6716666666666667E-41</v>
      </c>
      <c r="T163">
        <v>4.4624999999999999E-41</v>
      </c>
    </row>
    <row r="164" spans="3:24" x14ac:dyDescent="0.2">
      <c r="I164" t="s">
        <v>110</v>
      </c>
      <c r="K164" t="s">
        <v>111</v>
      </c>
      <c r="Q164" t="s">
        <v>35</v>
      </c>
      <c r="R164">
        <f>R163*(5*10^20)</f>
        <v>8.0749999999999987E-21</v>
      </c>
      <c r="S164">
        <f t="shared" ref="S164:T164" si="47">S163*(5*10^20)</f>
        <v>8.3583333333333335E-21</v>
      </c>
      <c r="T164">
        <f t="shared" si="47"/>
        <v>2.23125E-20</v>
      </c>
    </row>
    <row r="165" spans="3:24" x14ac:dyDescent="0.2">
      <c r="O165" t="s">
        <v>84</v>
      </c>
      <c r="P165" t="s">
        <v>85</v>
      </c>
      <c r="U165" t="s">
        <v>90</v>
      </c>
    </row>
    <row r="166" spans="3:24" x14ac:dyDescent="0.2">
      <c r="H166">
        <v>116.0456291413784</v>
      </c>
      <c r="I166" s="1">
        <v>4.002083333333334E-21</v>
      </c>
      <c r="J166">
        <v>116.0456291413784</v>
      </c>
      <c r="K166" s="1">
        <v>4.2925000000000005E-21</v>
      </c>
      <c r="M166" s="2">
        <v>300</v>
      </c>
      <c r="N166" s="6">
        <f t="shared" ref="N166:N169" si="48">1/((8.6173*10^-5)*M166)</f>
        <v>38.681876380459464</v>
      </c>
      <c r="O166" s="1">
        <f>(0.0000128)*EXP(-1.76*N166)</f>
        <v>3.4705408214644281E-35</v>
      </c>
      <c r="P166">
        <f>(0.0000162)*EXP(-1.97*N166)</f>
        <v>1.302698325798746E-38</v>
      </c>
      <c r="Q166" s="1">
        <f>O166+$R$164</f>
        <v>8.0750000000000333E-21</v>
      </c>
      <c r="R166" s="1">
        <f>P166+$S$164</f>
        <v>8.3583333333333335E-21</v>
      </c>
      <c r="S166" s="8">
        <f>Q166/Q$166</f>
        <v>1</v>
      </c>
      <c r="T166" s="8">
        <f>R166/R$166</f>
        <v>1</v>
      </c>
      <c r="U166" s="1">
        <f>O166*10^-4</f>
        <v>3.4705408214644281E-39</v>
      </c>
      <c r="V166" s="1">
        <f>U166+$T$164</f>
        <v>2.23125E-20</v>
      </c>
      <c r="W166" s="8">
        <f>V166/V$166</f>
        <v>1</v>
      </c>
      <c r="X166" s="2">
        <v>300</v>
      </c>
    </row>
    <row r="167" spans="3:24" x14ac:dyDescent="0.2">
      <c r="H167">
        <v>38.681876380459464</v>
      </c>
      <c r="I167" s="1">
        <v>6.205E-21</v>
      </c>
      <c r="J167">
        <v>38.681876380459464</v>
      </c>
      <c r="K167" s="1">
        <v>6.488333333333334E-21</v>
      </c>
      <c r="M167" s="2">
        <v>350</v>
      </c>
      <c r="N167" s="6">
        <f t="shared" si="48"/>
        <v>33.155894040393825</v>
      </c>
      <c r="O167" s="1">
        <f>(0.0000128)*EXP(-1.76*N167)</f>
        <v>5.8106880250278615E-31</v>
      </c>
      <c r="P167">
        <f>(0.0000162)*EXP(-1.97*N167)</f>
        <v>6.9607176975612092E-34</v>
      </c>
      <c r="Q167" s="1">
        <f t="shared" ref="Q167:Q182" si="49">O167+$R$164</f>
        <v>8.0750000005810669E-21</v>
      </c>
      <c r="R167" s="1">
        <f t="shared" ref="R167:R181" si="50">P167+$S$164</f>
        <v>8.3583333333340301E-21</v>
      </c>
      <c r="S167" s="8">
        <f t="shared" ref="S167:S182" si="51">Q167/Q$166</f>
        <v>1.0000000000719547</v>
      </c>
      <c r="T167" s="8">
        <f t="shared" ref="T167:T182" si="52">R167/R$166</f>
        <v>1.0000000000000833</v>
      </c>
      <c r="U167" s="1">
        <f t="shared" ref="U167:U182" si="53">O167*10^-4</f>
        <v>5.8106880250278618E-35</v>
      </c>
      <c r="V167" s="1">
        <f t="shared" ref="V167:V182" si="54">U167+$T$164</f>
        <v>2.2312500000000058E-20</v>
      </c>
      <c r="W167" s="8">
        <f t="shared" ref="W167:W182" si="55">V167/V$166</f>
        <v>1.0000000000000027</v>
      </c>
      <c r="X167" s="2">
        <v>350</v>
      </c>
    </row>
    <row r="168" spans="3:24" x14ac:dyDescent="0.2">
      <c r="H168">
        <v>23.209125828275678</v>
      </c>
      <c r="I168" s="1">
        <v>8.0749999999999987E-21</v>
      </c>
      <c r="J168">
        <v>23.209125828275678</v>
      </c>
      <c r="K168" s="1">
        <v>8.3583333333333335E-21</v>
      </c>
      <c r="M168" s="2">
        <v>400</v>
      </c>
      <c r="N168" s="6">
        <f t="shared" si="48"/>
        <v>29.0114072853446</v>
      </c>
      <c r="O168" s="1">
        <f>(0.0000128)*EXP(-1.76*N168)</f>
        <v>8.5526433130353248E-28</v>
      </c>
      <c r="P168">
        <f>(0.0000162)*EXP(-1.97*N168)</f>
        <v>2.4463108689330224E-30</v>
      </c>
      <c r="Q168" s="1">
        <f t="shared" si="49"/>
        <v>8.0750008552643293E-21</v>
      </c>
      <c r="R168" s="1">
        <f t="shared" si="50"/>
        <v>8.3583333357796437E-21</v>
      </c>
      <c r="S168" s="8">
        <f t="shared" si="51"/>
        <v>1.0000001059150831</v>
      </c>
      <c r="T168" s="8">
        <f t="shared" si="52"/>
        <v>1.0000000002926792</v>
      </c>
      <c r="U168" s="1">
        <f t="shared" si="53"/>
        <v>8.5526433130353256E-32</v>
      </c>
      <c r="V168" s="1">
        <f t="shared" si="54"/>
        <v>2.2312500000085527E-20</v>
      </c>
      <c r="W168" s="8">
        <f t="shared" si="55"/>
        <v>1.0000000000038332</v>
      </c>
      <c r="X168" s="2">
        <v>400</v>
      </c>
    </row>
    <row r="169" spans="3:24" x14ac:dyDescent="0.2">
      <c r="H169">
        <v>19.340938190229732</v>
      </c>
      <c r="I169" s="1">
        <v>9.9520833333333337E-21</v>
      </c>
      <c r="J169">
        <v>19.340938190229732</v>
      </c>
      <c r="K169" s="1">
        <v>1.0200000000000002E-20</v>
      </c>
      <c r="M169" s="2">
        <v>450</v>
      </c>
      <c r="N169" s="6">
        <f t="shared" si="48"/>
        <v>25.787917586972974</v>
      </c>
      <c r="O169" s="1">
        <f>(0.0000128)*EXP(-1.76*N169)</f>
        <v>2.4888655014455689E-25</v>
      </c>
      <c r="P169">
        <f>(0.0000162)*EXP(-1.97*N169)</f>
        <v>1.4008799134186587E-27</v>
      </c>
      <c r="Q169" s="1">
        <f t="shared" si="49"/>
        <v>8.0752488865501429E-21</v>
      </c>
      <c r="R169" s="1">
        <f t="shared" si="50"/>
        <v>8.3583347342132471E-21</v>
      </c>
      <c r="S169" s="8">
        <f t="shared" si="51"/>
        <v>1.0000308218637906</v>
      </c>
      <c r="T169" s="8">
        <f t="shared" si="52"/>
        <v>1.0000001676027812</v>
      </c>
      <c r="U169" s="1">
        <f t="shared" si="53"/>
        <v>2.4888655014455689E-29</v>
      </c>
      <c r="V169" s="1">
        <f t="shared" si="54"/>
        <v>2.2312500024888655E-20</v>
      </c>
      <c r="W169" s="8">
        <f t="shared" si="55"/>
        <v>1.0000000011154579</v>
      </c>
      <c r="X169" s="2">
        <v>450</v>
      </c>
    </row>
    <row r="170" spans="3:24" x14ac:dyDescent="0.2">
      <c r="H170">
        <v>16.577947020196913</v>
      </c>
      <c r="I170">
        <v>2.7272111528144761E-18</v>
      </c>
      <c r="J170" s="6">
        <v>16.577947020196913</v>
      </c>
      <c r="K170">
        <v>1.0619021927677313E-19</v>
      </c>
      <c r="M170" s="2">
        <v>500</v>
      </c>
      <c r="N170" s="6">
        <f t="shared" ref="N170:N175" si="56">1/((8.6173*10^-5)*M170)</f>
        <v>23.209125828275678</v>
      </c>
      <c r="O170" s="1">
        <f>(0.0000128)*EXP(-1.76*N170)</f>
        <v>2.328746858810618E-23</v>
      </c>
      <c r="P170">
        <f>(0.0000162)*EXP(-1.97*N170)</f>
        <v>2.2527464751003093E-25</v>
      </c>
      <c r="Q170" s="1">
        <f t="shared" si="49"/>
        <v>8.0982874685881045E-21</v>
      </c>
      <c r="R170" s="1">
        <f t="shared" si="50"/>
        <v>8.3585586079808428E-21</v>
      </c>
      <c r="S170" s="8">
        <f t="shared" si="51"/>
        <v>1.0028838970387703</v>
      </c>
      <c r="T170" s="8">
        <f t="shared" si="52"/>
        <v>1.0000269521013969</v>
      </c>
      <c r="U170" s="1">
        <f t="shared" si="53"/>
        <v>2.328746858810618E-27</v>
      </c>
      <c r="V170" s="1">
        <f t="shared" si="54"/>
        <v>2.2312502328746859E-20</v>
      </c>
      <c r="W170" s="8">
        <f t="shared" si="55"/>
        <v>1.0000001043696072</v>
      </c>
      <c r="X170" s="2">
        <v>500</v>
      </c>
    </row>
    <row r="171" spans="3:24" x14ac:dyDescent="0.2">
      <c r="H171">
        <v>14.5057036426723</v>
      </c>
      <c r="I171">
        <v>1.0462974453130054E-16</v>
      </c>
      <c r="J171" s="6">
        <v>14.5057036426723</v>
      </c>
      <c r="K171">
        <v>6.2952550446121691E-18</v>
      </c>
      <c r="M171" s="2">
        <v>550</v>
      </c>
      <c r="N171" s="6">
        <f t="shared" si="56"/>
        <v>21.099205298432434</v>
      </c>
      <c r="O171" s="1">
        <f t="shared" ref="O171:O182" si="57">(0.0000128)*EXP(-1.76*N171)</f>
        <v>9.5467934488159123E-22</v>
      </c>
      <c r="P171">
        <f t="shared" ref="P171:P175" si="58">(0.0000162)*EXP(-1.97*N171)</f>
        <v>1.4383884935508383E-23</v>
      </c>
      <c r="Q171" s="1">
        <f t="shared" si="49"/>
        <v>9.02967934488159E-21</v>
      </c>
      <c r="R171" s="1">
        <f t="shared" si="50"/>
        <v>8.3727172182688413E-21</v>
      </c>
      <c r="S171" s="8">
        <f t="shared" si="51"/>
        <v>1.1182265442577775</v>
      </c>
      <c r="T171" s="8">
        <f t="shared" si="52"/>
        <v>1.0017209034818155</v>
      </c>
      <c r="U171" s="1">
        <f t="shared" si="53"/>
        <v>9.5467934488159125E-26</v>
      </c>
      <c r="V171" s="1">
        <f t="shared" si="54"/>
        <v>2.2312595467934488E-20</v>
      </c>
      <c r="W171" s="8">
        <f t="shared" si="55"/>
        <v>1.000004278674935</v>
      </c>
      <c r="X171" s="2">
        <v>550</v>
      </c>
    </row>
    <row r="172" spans="3:24" x14ac:dyDescent="0.2">
      <c r="H172">
        <v>12.572657545111419</v>
      </c>
      <c r="I172">
        <v>2.6E-15</v>
      </c>
      <c r="J172" s="6">
        <v>12.572657545111419</v>
      </c>
      <c r="K172" s="1">
        <v>2.5900000000000002E-16</v>
      </c>
      <c r="M172" s="10">
        <v>600</v>
      </c>
      <c r="N172" s="6">
        <f t="shared" si="56"/>
        <v>19.340938190229732</v>
      </c>
      <c r="O172" s="7">
        <f t="shared" si="57"/>
        <v>2.1076746075887681E-20</v>
      </c>
      <c r="P172">
        <f t="shared" si="58"/>
        <v>4.5938777604481041E-22</v>
      </c>
      <c r="Q172" s="1">
        <f t="shared" si="49"/>
        <v>2.9151746075887681E-20</v>
      </c>
      <c r="R172" s="1">
        <f t="shared" si="50"/>
        <v>8.8177211093781445E-21</v>
      </c>
      <c r="S172" s="9">
        <f t="shared" si="51"/>
        <v>3.6101233530510912</v>
      </c>
      <c r="T172" s="8">
        <f t="shared" si="52"/>
        <v>1.0549616481808348</v>
      </c>
      <c r="U172" s="1">
        <f t="shared" si="53"/>
        <v>2.1076746075887683E-24</v>
      </c>
      <c r="V172" s="1">
        <f t="shared" si="54"/>
        <v>2.2314607674607589E-20</v>
      </c>
      <c r="W172" s="8">
        <f t="shared" si="55"/>
        <v>1.0000944616070628</v>
      </c>
      <c r="X172" s="2">
        <v>600</v>
      </c>
    </row>
    <row r="173" spans="3:24" x14ac:dyDescent="0.2">
      <c r="H173">
        <v>11.926580590069722</v>
      </c>
      <c r="I173">
        <v>8.4200000000000003E-15</v>
      </c>
      <c r="J173" s="6">
        <v>11.926580590069722</v>
      </c>
      <c r="K173" s="1">
        <v>7.6000000000000002E-16</v>
      </c>
      <c r="M173" s="10">
        <v>650</v>
      </c>
      <c r="N173" s="6">
        <f t="shared" si="56"/>
        <v>17.853173714058212</v>
      </c>
      <c r="O173" s="1">
        <f t="shared" si="57"/>
        <v>2.8906044806447953E-19</v>
      </c>
      <c r="P173" s="11">
        <f t="shared" si="58"/>
        <v>8.6109566414880778E-21</v>
      </c>
      <c r="Q173" s="1">
        <f t="shared" si="49"/>
        <v>2.9713544806447953E-19</v>
      </c>
      <c r="R173" s="1">
        <f t="shared" si="50"/>
        <v>1.696928997482141E-20</v>
      </c>
      <c r="S173" s="8">
        <f t="shared" si="51"/>
        <v>36.796959512628895</v>
      </c>
      <c r="T173" s="9">
        <f t="shared" si="52"/>
        <v>2.030224124604755</v>
      </c>
      <c r="U173" s="1">
        <f t="shared" si="53"/>
        <v>2.8906044806447953E-23</v>
      </c>
      <c r="V173" s="1">
        <f t="shared" si="54"/>
        <v>2.2341406044806449E-20</v>
      </c>
      <c r="W173" s="8">
        <f t="shared" si="55"/>
        <v>1.0012955090109332</v>
      </c>
      <c r="X173" s="2">
        <v>650</v>
      </c>
    </row>
    <row r="174" spans="3:24" x14ac:dyDescent="0.2">
      <c r="H174">
        <v>10.815063293697893</v>
      </c>
      <c r="I174">
        <v>1.18E-13</v>
      </c>
      <c r="J174" s="6">
        <v>10.815063293697893</v>
      </c>
      <c r="K174" s="1">
        <v>1.6700000000000001E-14</v>
      </c>
      <c r="M174" s="2">
        <v>700</v>
      </c>
      <c r="N174" s="6">
        <f t="shared" si="56"/>
        <v>16.577947020196913</v>
      </c>
      <c r="O174" s="1">
        <f t="shared" si="57"/>
        <v>2.7272111528144761E-18</v>
      </c>
      <c r="P174">
        <f t="shared" si="58"/>
        <v>1.0619021927677313E-19</v>
      </c>
      <c r="Q174" s="1">
        <f t="shared" si="49"/>
        <v>2.735286152814476E-18</v>
      </c>
      <c r="R174" s="1">
        <f t="shared" si="50"/>
        <v>1.1454855261010647E-19</v>
      </c>
      <c r="S174" s="8">
        <f t="shared" si="51"/>
        <v>338.73512728352506</v>
      </c>
      <c r="T174" s="8">
        <f t="shared" si="52"/>
        <v>13.704712176682728</v>
      </c>
      <c r="U174" s="1">
        <f t="shared" si="53"/>
        <v>2.7272111528144763E-22</v>
      </c>
      <c r="V174" s="1">
        <f t="shared" si="54"/>
        <v>2.2585221115281447E-20</v>
      </c>
      <c r="W174" s="8">
        <f t="shared" si="55"/>
        <v>1.0122227950826419</v>
      </c>
      <c r="X174" s="2">
        <v>700</v>
      </c>
    </row>
    <row r="175" spans="3:24" x14ac:dyDescent="0.2">
      <c r="H175">
        <v>9.8930630129052339</v>
      </c>
      <c r="I175">
        <v>3.79E-13</v>
      </c>
      <c r="J175" s="6">
        <v>9.8930630129052339</v>
      </c>
      <c r="K175" s="1">
        <v>5.4600000000000002E-14</v>
      </c>
      <c r="M175" s="2">
        <v>750</v>
      </c>
      <c r="N175" s="6">
        <f t="shared" si="56"/>
        <v>15.472750552183786</v>
      </c>
      <c r="O175" s="1">
        <f>(0.0000128)*EXP(-1.76*N175)</f>
        <v>1.9075891545134861E-17</v>
      </c>
      <c r="P175">
        <f t="shared" si="58"/>
        <v>9.3679928528132065E-19</v>
      </c>
      <c r="Q175" s="1">
        <f t="shared" si="49"/>
        <v>1.9083966545134861E-17</v>
      </c>
      <c r="R175" s="1">
        <f t="shared" si="50"/>
        <v>9.4515761861465406E-19</v>
      </c>
      <c r="S175" s="8">
        <f t="shared" si="51"/>
        <v>2363.3395102334098</v>
      </c>
      <c r="T175" s="8">
        <f t="shared" si="52"/>
        <v>113.07967520813408</v>
      </c>
      <c r="U175" s="1">
        <f t="shared" si="53"/>
        <v>1.9075891545134862E-21</v>
      </c>
      <c r="V175" s="1">
        <f t="shared" si="54"/>
        <v>2.4220089154513487E-20</v>
      </c>
      <c r="W175" s="8">
        <f t="shared" si="55"/>
        <v>1.0854941917989238</v>
      </c>
      <c r="X175" s="2">
        <v>750</v>
      </c>
    </row>
    <row r="176" spans="3:24" x14ac:dyDescent="0.2">
      <c r="H176">
        <v>9.1159174502261102</v>
      </c>
      <c r="I176">
        <v>9.9299999999999991E-13</v>
      </c>
      <c r="J176" s="6">
        <v>9.1159174502261102</v>
      </c>
      <c r="K176" s="1">
        <v>1.9699999999999999E-13</v>
      </c>
      <c r="M176" s="2">
        <v>800</v>
      </c>
      <c r="N176" s="6">
        <f t="shared" ref="N176:N182" si="59">1/((8.6173*10^-5)*M176)</f>
        <v>14.5057036426723</v>
      </c>
      <c r="O176" s="1">
        <f t="shared" si="57"/>
        <v>1.0462974453130054E-16</v>
      </c>
      <c r="P176">
        <f t="shared" ref="P176:P182" si="60">(0.0000162)*EXP(-1.97*N176)</f>
        <v>6.2952550446121691E-18</v>
      </c>
      <c r="Q176" s="1">
        <f t="shared" si="49"/>
        <v>1.0463781953130054E-16</v>
      </c>
      <c r="R176" s="1">
        <f t="shared" si="50"/>
        <v>6.3036133779455022E-18</v>
      </c>
      <c r="S176" s="8">
        <f t="shared" si="51"/>
        <v>12958.243904804967</v>
      </c>
      <c r="T176" s="8">
        <f t="shared" si="52"/>
        <v>754.17109207722854</v>
      </c>
      <c r="U176" s="7">
        <f t="shared" si="53"/>
        <v>1.0462974453130056E-20</v>
      </c>
      <c r="V176" s="1">
        <f t="shared" si="54"/>
        <v>3.2775474453130056E-20</v>
      </c>
      <c r="W176" s="9">
        <f>V176/V$166</f>
        <v>1.468928827031039</v>
      </c>
      <c r="X176" s="10">
        <v>800</v>
      </c>
    </row>
    <row r="177" spans="8:24" x14ac:dyDescent="0.2">
      <c r="M177" s="2">
        <v>850</v>
      </c>
      <c r="N177" s="6">
        <f t="shared" si="59"/>
        <v>13.652426957809221</v>
      </c>
      <c r="O177" s="1">
        <f t="shared" si="57"/>
        <v>4.6974727678085861E-16</v>
      </c>
      <c r="P177">
        <f t="shared" si="60"/>
        <v>3.3809818595059303E-17</v>
      </c>
      <c r="Q177" s="1">
        <f t="shared" si="49"/>
        <v>4.6975535178085864E-16</v>
      </c>
      <c r="R177" s="1">
        <f t="shared" si="50"/>
        <v>3.3818176928392635E-17</v>
      </c>
      <c r="S177" s="8">
        <f t="shared" si="51"/>
        <v>58174.037372242317</v>
      </c>
      <c r="T177" s="8">
        <f t="shared" si="52"/>
        <v>4046.0431021008135</v>
      </c>
      <c r="U177" s="1">
        <f t="shared" si="53"/>
        <v>4.6974727678085864E-20</v>
      </c>
      <c r="V177" s="1">
        <f t="shared" si="54"/>
        <v>6.9287227678085871E-20</v>
      </c>
      <c r="W177" s="8">
        <f t="shared" si="55"/>
        <v>3.1053099239478259</v>
      </c>
      <c r="X177" s="2">
        <v>850</v>
      </c>
    </row>
    <row r="178" spans="8:24" x14ac:dyDescent="0.2">
      <c r="M178" s="2">
        <v>900</v>
      </c>
      <c r="N178" s="6">
        <f t="shared" si="59"/>
        <v>12.893958793486487</v>
      </c>
      <c r="O178" s="1">
        <f t="shared" si="57"/>
        <v>1.7848663372505874E-15</v>
      </c>
      <c r="P178">
        <f t="shared" si="60"/>
        <v>1.5064612373832348E-16</v>
      </c>
      <c r="Q178" s="1">
        <f t="shared" si="49"/>
        <v>1.7848744122505876E-15</v>
      </c>
      <c r="R178" s="1">
        <f t="shared" si="50"/>
        <v>1.5065448207165681E-16</v>
      </c>
      <c r="S178" s="8">
        <f t="shared" si="51"/>
        <v>221037.07891648053</v>
      </c>
      <c r="T178" s="8">
        <f t="shared" si="52"/>
        <v>18024.464455233119</v>
      </c>
      <c r="U178" s="1">
        <f t="shared" si="53"/>
        <v>1.7848663372505876E-19</v>
      </c>
      <c r="V178" s="1">
        <f t="shared" si="54"/>
        <v>2.0079913372505876E-19</v>
      </c>
      <c r="W178" s="8">
        <f t="shared" si="55"/>
        <v>8.9994009512631372</v>
      </c>
      <c r="X178" s="2">
        <v>900</v>
      </c>
    </row>
    <row r="179" spans="8:24" x14ac:dyDescent="0.2">
      <c r="H179" t="s">
        <v>124</v>
      </c>
      <c r="M179" s="2">
        <v>950</v>
      </c>
      <c r="N179" s="6">
        <f t="shared" si="59"/>
        <v>12.215329383302988</v>
      </c>
      <c r="O179" s="1">
        <f t="shared" si="57"/>
        <v>5.8928001564541915E-15</v>
      </c>
      <c r="P179">
        <f t="shared" si="60"/>
        <v>5.7354332181351287E-16</v>
      </c>
      <c r="Q179" s="1">
        <f t="shared" si="49"/>
        <v>5.8928082314541916E-15</v>
      </c>
      <c r="R179" s="1">
        <f t="shared" si="50"/>
        <v>5.7355168014684618E-16</v>
      </c>
      <c r="S179" s="8">
        <f t="shared" si="51"/>
        <v>729759.53330701764</v>
      </c>
      <c r="T179" s="8">
        <f t="shared" si="52"/>
        <v>68620.340595834045</v>
      </c>
      <c r="U179" s="1">
        <f t="shared" si="53"/>
        <v>5.8928001564541916E-19</v>
      </c>
      <c r="V179" s="1">
        <f t="shared" si="54"/>
        <v>6.1159251564541919E-19</v>
      </c>
      <c r="W179" s="8">
        <f t="shared" si="55"/>
        <v>27.410308824444556</v>
      </c>
      <c r="X179" s="2">
        <v>950</v>
      </c>
    </row>
    <row r="180" spans="8:24" x14ac:dyDescent="0.2">
      <c r="H180" t="s">
        <v>125</v>
      </c>
      <c r="M180" s="2">
        <v>1000</v>
      </c>
      <c r="N180" s="6">
        <f t="shared" si="59"/>
        <v>11.604562914137839</v>
      </c>
      <c r="O180" s="1">
        <f t="shared" si="57"/>
        <v>1.726498183977496E-14</v>
      </c>
      <c r="P180">
        <f t="shared" si="60"/>
        <v>1.9103531845348653E-15</v>
      </c>
      <c r="Q180" s="1">
        <f t="shared" si="49"/>
        <v>1.7264989914774959E-14</v>
      </c>
      <c r="R180" s="1">
        <f t="shared" si="50"/>
        <v>1.9103615428681987E-15</v>
      </c>
      <c r="S180" s="8">
        <f t="shared" si="51"/>
        <v>2138079.246411751</v>
      </c>
      <c r="T180" s="8">
        <f t="shared" si="52"/>
        <v>228557.71200815937</v>
      </c>
      <c r="U180" s="1">
        <f t="shared" si="53"/>
        <v>1.7264981839774961E-18</v>
      </c>
      <c r="V180" s="1">
        <f t="shared" si="54"/>
        <v>1.7488106839774961E-18</v>
      </c>
      <c r="W180" s="8">
        <f t="shared" si="55"/>
        <v>78.378069870139882</v>
      </c>
      <c r="X180" s="2">
        <v>1000</v>
      </c>
    </row>
    <row r="181" spans="8:24" x14ac:dyDescent="0.2">
      <c r="H181" t="s">
        <v>35</v>
      </c>
      <c r="I181" t="s">
        <v>129</v>
      </c>
      <c r="J181" t="s">
        <v>128</v>
      </c>
      <c r="M181" s="2">
        <v>1050</v>
      </c>
      <c r="N181" s="6">
        <f t="shared" si="59"/>
        <v>11.051964680131276</v>
      </c>
      <c r="O181" s="1">
        <f t="shared" si="57"/>
        <v>4.5661394009175083E-14</v>
      </c>
      <c r="P181">
        <f t="shared" si="60"/>
        <v>5.6740699207894E-15</v>
      </c>
      <c r="Q181" s="1">
        <f t="shared" si="49"/>
        <v>4.5661402084175085E-14</v>
      </c>
      <c r="R181" s="1">
        <f t="shared" si="50"/>
        <v>5.6740782791227334E-15</v>
      </c>
      <c r="S181" s="8">
        <f t="shared" si="51"/>
        <v>5654662.7968018446</v>
      </c>
      <c r="T181" s="8">
        <f t="shared" si="52"/>
        <v>678852.83498975867</v>
      </c>
      <c r="U181" s="1">
        <f t="shared" si="53"/>
        <v>4.5661394009175087E-18</v>
      </c>
      <c r="V181" s="1">
        <f t="shared" si="54"/>
        <v>4.588451900917509E-18</v>
      </c>
      <c r="W181" s="8">
        <f t="shared" si="55"/>
        <v>205.64490312235333</v>
      </c>
      <c r="X181" s="2">
        <v>1050</v>
      </c>
    </row>
    <row r="182" spans="8:24" x14ac:dyDescent="0.2">
      <c r="H182" t="s">
        <v>126</v>
      </c>
      <c r="I182">
        <v>33</v>
      </c>
      <c r="J182" t="s">
        <v>127</v>
      </c>
      <c r="M182" s="2">
        <v>1100</v>
      </c>
      <c r="N182" s="6">
        <f t="shared" si="59"/>
        <v>10.549602649216217</v>
      </c>
      <c r="O182" s="1">
        <f t="shared" si="57"/>
        <v>1.1054363669829378E-13</v>
      </c>
      <c r="P182">
        <f t="shared" si="60"/>
        <v>1.5264957777708914E-14</v>
      </c>
      <c r="Q182" s="1">
        <f t="shared" si="49"/>
        <v>1.1054364477329378E-13</v>
      </c>
      <c r="R182" s="1">
        <f>P182+$S$164</f>
        <v>1.5264966136042248E-14</v>
      </c>
      <c r="S182" s="8">
        <f t="shared" si="51"/>
        <v>13689615.45180103</v>
      </c>
      <c r="T182" s="8">
        <f t="shared" si="52"/>
        <v>1826316.9853689629</v>
      </c>
      <c r="U182" s="1">
        <f t="shared" si="53"/>
        <v>1.1054363669829378E-17</v>
      </c>
      <c r="V182" s="1">
        <f t="shared" si="54"/>
        <v>1.1076676169829378E-17</v>
      </c>
      <c r="W182" s="8">
        <f t="shared" si="55"/>
        <v>496.43366587470598</v>
      </c>
      <c r="X182" s="2">
        <v>1100</v>
      </c>
    </row>
  </sheetData>
  <sortState ref="H153:K160">
    <sortCondition ref="H153:H160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C2C6E-EEAC-E940-98B8-F8B0A03DD474}">
  <dimension ref="A2:Y335"/>
  <sheetViews>
    <sheetView tabSelected="1" topLeftCell="A170" workbookViewId="0">
      <selection activeCell="K198" sqref="K198"/>
    </sheetView>
  </sheetViews>
  <sheetFormatPr baseColWidth="10" defaultRowHeight="16" x14ac:dyDescent="0.2"/>
  <cols>
    <col min="3" max="5" width="12.1640625" bestFit="1" customWidth="1"/>
    <col min="6" max="6" width="11.1640625" bestFit="1" customWidth="1"/>
    <col min="7" max="7" width="12.1640625" bestFit="1" customWidth="1"/>
    <col min="10" max="13" width="12.1640625" bestFit="1" customWidth="1"/>
    <col min="14" max="14" width="11.1640625" bestFit="1" customWidth="1"/>
    <col min="15" max="15" width="12.1640625" bestFit="1" customWidth="1"/>
  </cols>
  <sheetData>
    <row r="2" spans="2:17" x14ac:dyDescent="0.2">
      <c r="B2" t="s">
        <v>0</v>
      </c>
    </row>
    <row r="5" spans="2:17" x14ac:dyDescent="0.2">
      <c r="B5" t="s">
        <v>1</v>
      </c>
    </row>
    <row r="7" spans="2:17" x14ac:dyDescent="0.2">
      <c r="B7" t="s">
        <v>27</v>
      </c>
      <c r="F7" t="s">
        <v>28</v>
      </c>
      <c r="J7" t="s">
        <v>29</v>
      </c>
      <c r="N7" t="s">
        <v>30</v>
      </c>
    </row>
    <row r="8" spans="2:17" x14ac:dyDescent="0.2">
      <c r="C8" t="s">
        <v>2</v>
      </c>
      <c r="D8" t="s">
        <v>3</v>
      </c>
      <c r="E8" t="s">
        <v>4</v>
      </c>
      <c r="G8" t="s">
        <v>2</v>
      </c>
      <c r="H8" t="s">
        <v>3</v>
      </c>
      <c r="I8" t="s">
        <v>4</v>
      </c>
      <c r="K8" t="s">
        <v>2</v>
      </c>
      <c r="L8" t="s">
        <v>3</v>
      </c>
      <c r="M8" t="s">
        <v>4</v>
      </c>
    </row>
    <row r="9" spans="2:17" x14ac:dyDescent="0.2">
      <c r="C9">
        <v>0.81531600000000004</v>
      </c>
      <c r="D9">
        <v>0.80558700000000005</v>
      </c>
      <c r="E9">
        <v>1.0035540000000001</v>
      </c>
      <c r="G9">
        <v>0.81539099999999998</v>
      </c>
      <c r="H9">
        <v>0.80491800000000002</v>
      </c>
      <c r="I9">
        <v>1.006365</v>
      </c>
      <c r="K9">
        <v>0.81281000000000003</v>
      </c>
      <c r="L9">
        <v>0.80248900000000001</v>
      </c>
      <c r="M9">
        <v>1.005978</v>
      </c>
      <c r="O9">
        <v>0.81537800000000005</v>
      </c>
      <c r="P9">
        <v>0.80488499999999996</v>
      </c>
      <c r="Q9">
        <v>1.0028049999999999</v>
      </c>
    </row>
    <row r="10" spans="2:17" x14ac:dyDescent="0.2">
      <c r="C10">
        <v>0.83046799999999998</v>
      </c>
      <c r="D10">
        <v>0.82020099999999996</v>
      </c>
      <c r="E10">
        <v>1.0654170000000001</v>
      </c>
      <c r="G10">
        <v>0.88122999999999996</v>
      </c>
      <c r="H10">
        <v>0.86969700000000005</v>
      </c>
      <c r="I10">
        <v>1.2342109999999999</v>
      </c>
      <c r="K10">
        <v>0.91257600000000005</v>
      </c>
      <c r="L10">
        <v>0.90920599999999996</v>
      </c>
      <c r="M10">
        <v>1.3808830000000001</v>
      </c>
      <c r="O10">
        <v>0.97431599999999996</v>
      </c>
      <c r="P10">
        <v>0.97887000000000002</v>
      </c>
      <c r="Q10">
        <v>1.6913400000000001</v>
      </c>
    </row>
    <row r="11" spans="2:17" x14ac:dyDescent="0.2">
      <c r="B11" t="s">
        <v>5</v>
      </c>
      <c r="C11">
        <v>1.51519999999999E-2</v>
      </c>
      <c r="D11">
        <v>1.46139999999999E-2</v>
      </c>
      <c r="E11">
        <v>6.1863000000000001E-2</v>
      </c>
      <c r="G11">
        <v>6.5838999999999995E-2</v>
      </c>
      <c r="H11">
        <v>6.4779000000000003E-2</v>
      </c>
      <c r="I11">
        <v>0.22784599999999999</v>
      </c>
      <c r="K11">
        <v>9.9765999999999994E-2</v>
      </c>
      <c r="L11">
        <v>0.10671700000000001</v>
      </c>
      <c r="M11">
        <v>0.37490499999999999</v>
      </c>
      <c r="O11">
        <v>0.158938</v>
      </c>
      <c r="P11">
        <v>0.173985</v>
      </c>
      <c r="Q11">
        <v>0.68853500000000001</v>
      </c>
    </row>
    <row r="12" spans="2:17" x14ac:dyDescent="0.2">
      <c r="C12">
        <v>0.81277200000000005</v>
      </c>
      <c r="D12">
        <v>0.802867</v>
      </c>
      <c r="E12">
        <v>1.0055540000000001</v>
      </c>
      <c r="G12">
        <v>0.81098800000000004</v>
      </c>
      <c r="H12">
        <v>0.80139099999999996</v>
      </c>
      <c r="I12">
        <v>1.008464</v>
      </c>
      <c r="K12">
        <v>0.81556899999999999</v>
      </c>
      <c r="L12">
        <v>0.805504</v>
      </c>
      <c r="M12">
        <v>1.0083359999999999</v>
      </c>
      <c r="O12">
        <v>0.81573799999999996</v>
      </c>
      <c r="P12">
        <v>0.80454099999999995</v>
      </c>
      <c r="Q12">
        <v>1.0112099999999999</v>
      </c>
    </row>
    <row r="13" spans="2:17" x14ac:dyDescent="0.2">
      <c r="C13">
        <v>0.83296300000000001</v>
      </c>
      <c r="D13">
        <v>0.82376000000000005</v>
      </c>
      <c r="E13">
        <v>1.078478</v>
      </c>
      <c r="G13">
        <v>0.81617600000000001</v>
      </c>
      <c r="H13">
        <v>0.807284</v>
      </c>
      <c r="I13">
        <v>1.018591</v>
      </c>
      <c r="K13">
        <v>0.91957</v>
      </c>
      <c r="L13">
        <v>0.91713800000000001</v>
      </c>
      <c r="M13">
        <v>1.3683780000000001</v>
      </c>
      <c r="O13">
        <v>1.0099880000000001</v>
      </c>
      <c r="P13">
        <v>1.0024839999999999</v>
      </c>
      <c r="Q13">
        <v>1.633772</v>
      </c>
    </row>
    <row r="14" spans="2:17" x14ac:dyDescent="0.2">
      <c r="B14" t="s">
        <v>5</v>
      </c>
      <c r="C14">
        <v>2.0191000000000001E-2</v>
      </c>
      <c r="D14">
        <v>2.0893000000000099E-2</v>
      </c>
      <c r="E14">
        <v>7.2924000000000003E-2</v>
      </c>
      <c r="G14">
        <v>5.1879999999999704E-3</v>
      </c>
      <c r="H14">
        <v>5.8930000000000397E-3</v>
      </c>
      <c r="I14">
        <v>1.0127000000000001E-2</v>
      </c>
      <c r="K14">
        <v>0.104001</v>
      </c>
      <c r="L14">
        <v>0.111634</v>
      </c>
      <c r="M14">
        <v>0.36004199999999997</v>
      </c>
      <c r="O14">
        <v>0.19425000000000001</v>
      </c>
      <c r="P14">
        <v>0.19794300000000001</v>
      </c>
      <c r="Q14">
        <v>0.62256199999999995</v>
      </c>
    </row>
    <row r="15" spans="2:17" x14ac:dyDescent="0.2">
      <c r="C15">
        <v>0.81512200000000001</v>
      </c>
      <c r="D15">
        <v>0.80483199999999999</v>
      </c>
      <c r="E15">
        <v>1.0005569999999999</v>
      </c>
      <c r="G15">
        <v>0.81412799999999996</v>
      </c>
      <c r="H15">
        <v>0.80407700000000004</v>
      </c>
      <c r="I15">
        <v>1.013369</v>
      </c>
      <c r="K15">
        <v>0.81435100000000005</v>
      </c>
      <c r="L15">
        <v>0.80437800000000004</v>
      </c>
      <c r="M15">
        <v>0.99973599999999996</v>
      </c>
      <c r="O15">
        <v>0.81526399999999999</v>
      </c>
      <c r="P15">
        <v>0.80555699999999997</v>
      </c>
      <c r="Q15">
        <v>1.008926</v>
      </c>
    </row>
    <row r="16" spans="2:17" x14ac:dyDescent="0.2">
      <c r="C16">
        <v>0.82549899999999998</v>
      </c>
      <c r="D16">
        <v>0.81510000000000005</v>
      </c>
      <c r="E16">
        <v>1.068252</v>
      </c>
      <c r="G16">
        <v>0.87703200000000003</v>
      </c>
      <c r="H16">
        <v>0.86966299999999996</v>
      </c>
      <c r="I16">
        <v>1.14839</v>
      </c>
      <c r="K16">
        <v>0.95403300000000002</v>
      </c>
      <c r="L16">
        <v>0.949986</v>
      </c>
      <c r="M16">
        <v>1.5708500000000001</v>
      </c>
      <c r="O16">
        <v>0.85848000000000002</v>
      </c>
      <c r="P16">
        <v>0.84646200000000005</v>
      </c>
      <c r="Q16">
        <v>1.168347</v>
      </c>
    </row>
    <row r="17" spans="2:17" x14ac:dyDescent="0.2">
      <c r="B17" t="s">
        <v>5</v>
      </c>
      <c r="C17">
        <v>1.0377000000000001E-2</v>
      </c>
      <c r="D17">
        <v>1.02680000000001E-2</v>
      </c>
      <c r="E17">
        <v>6.7695000000000102E-2</v>
      </c>
      <c r="G17">
        <v>6.2904000000000099E-2</v>
      </c>
      <c r="H17">
        <v>6.5585999999999894E-2</v>
      </c>
      <c r="I17">
        <v>0.135021</v>
      </c>
      <c r="K17">
        <v>0.139682</v>
      </c>
      <c r="L17">
        <v>0.14560799999999999</v>
      </c>
      <c r="M17">
        <v>0.57111400000000001</v>
      </c>
      <c r="O17">
        <v>4.3215999999999997E-2</v>
      </c>
      <c r="P17">
        <v>4.0905000000000101E-2</v>
      </c>
      <c r="Q17">
        <v>0.15942100000000001</v>
      </c>
    </row>
    <row r="18" spans="2:17" x14ac:dyDescent="0.2">
      <c r="C18">
        <v>0.82200700000000004</v>
      </c>
      <c r="D18">
        <v>0.81199699999999997</v>
      </c>
      <c r="E18">
        <v>1.0154879999999999</v>
      </c>
      <c r="G18">
        <v>0.81486899999999995</v>
      </c>
      <c r="H18">
        <v>0.805508</v>
      </c>
      <c r="I18">
        <v>0.99920200000000003</v>
      </c>
      <c r="K18">
        <v>0.81171599999999999</v>
      </c>
      <c r="L18">
        <v>0.80118900000000004</v>
      </c>
      <c r="M18">
        <v>0.998865</v>
      </c>
      <c r="O18">
        <v>0.81974100000000005</v>
      </c>
      <c r="P18">
        <v>0.80967299999999998</v>
      </c>
      <c r="Q18">
        <v>1.0177700000000001</v>
      </c>
    </row>
    <row r="19" spans="2:17" x14ac:dyDescent="0.2">
      <c r="C19">
        <v>0.82157000000000002</v>
      </c>
      <c r="D19">
        <v>0.81164800000000004</v>
      </c>
      <c r="E19">
        <v>1.029377</v>
      </c>
      <c r="G19">
        <v>0.87321499999999996</v>
      </c>
      <c r="H19">
        <v>0.86577999999999999</v>
      </c>
      <c r="I19">
        <v>1.23407</v>
      </c>
      <c r="K19">
        <v>0.92112499999999997</v>
      </c>
      <c r="L19">
        <v>0.91389200000000004</v>
      </c>
      <c r="M19">
        <v>1.5073080000000001</v>
      </c>
      <c r="O19">
        <v>0.85763800000000001</v>
      </c>
      <c r="P19">
        <v>0.84853800000000001</v>
      </c>
      <c r="Q19">
        <v>1.1248910000000001</v>
      </c>
    </row>
    <row r="20" spans="2:17" x14ac:dyDescent="0.2">
      <c r="B20" t="s">
        <v>5</v>
      </c>
      <c r="C20">
        <v>-4.3700000000002098E-4</v>
      </c>
      <c r="D20">
        <v>-3.4899999999993302E-4</v>
      </c>
      <c r="E20">
        <v>1.3889E-2</v>
      </c>
      <c r="G20">
        <v>5.8346000000000002E-2</v>
      </c>
      <c r="H20">
        <v>6.0271999999999999E-2</v>
      </c>
      <c r="I20">
        <v>0.23486799999999999</v>
      </c>
      <c r="K20">
        <v>0.10940900000000001</v>
      </c>
      <c r="L20">
        <v>0.112703</v>
      </c>
      <c r="M20">
        <v>0.50844299999999998</v>
      </c>
      <c r="O20">
        <v>3.7897E-2</v>
      </c>
      <c r="P20">
        <v>3.8864999999999997E-2</v>
      </c>
      <c r="Q20">
        <v>0.10712099999999999</v>
      </c>
    </row>
    <row r="21" spans="2:17" x14ac:dyDescent="0.2">
      <c r="C21">
        <v>0.815357</v>
      </c>
      <c r="D21">
        <v>0.80513299999999999</v>
      </c>
      <c r="E21">
        <v>1.006337</v>
      </c>
      <c r="G21">
        <v>0.81307399999999996</v>
      </c>
      <c r="H21">
        <v>0.80270300000000006</v>
      </c>
      <c r="I21">
        <v>1.003012</v>
      </c>
      <c r="K21">
        <v>0.81010400000000005</v>
      </c>
      <c r="L21">
        <v>0.80038500000000001</v>
      </c>
      <c r="M21">
        <v>1.002227</v>
      </c>
      <c r="O21">
        <v>0.81478099999999998</v>
      </c>
      <c r="P21">
        <v>0.80538299999999996</v>
      </c>
      <c r="Q21">
        <v>1.0084329999999999</v>
      </c>
    </row>
    <row r="22" spans="2:17" x14ac:dyDescent="0.2">
      <c r="C22">
        <v>0.83809100000000003</v>
      </c>
      <c r="D22">
        <v>0.82960699999999998</v>
      </c>
      <c r="E22">
        <v>1.1672579999999999</v>
      </c>
      <c r="G22">
        <v>0.87674600000000003</v>
      </c>
      <c r="H22">
        <v>0.87229000000000001</v>
      </c>
      <c r="I22">
        <v>1.1582129999999999</v>
      </c>
      <c r="K22">
        <v>0.831125</v>
      </c>
      <c r="L22">
        <v>0.82681400000000005</v>
      </c>
      <c r="M22">
        <v>1.0905199999999999</v>
      </c>
      <c r="O22">
        <v>0.84834399999999999</v>
      </c>
      <c r="P22">
        <v>0.83935800000000005</v>
      </c>
      <c r="Q22">
        <v>1.0702290000000001</v>
      </c>
    </row>
    <row r="23" spans="2:17" x14ac:dyDescent="0.2">
      <c r="B23" t="s">
        <v>5</v>
      </c>
      <c r="C23">
        <v>2.2734000000000001E-2</v>
      </c>
      <c r="D23">
        <v>2.4473999999999999E-2</v>
      </c>
      <c r="E23">
        <v>0.16092100000000001</v>
      </c>
      <c r="G23">
        <v>6.3672000000000104E-2</v>
      </c>
      <c r="H23">
        <v>6.9586999999999996E-2</v>
      </c>
      <c r="I23">
        <v>0.15520100000000001</v>
      </c>
      <c r="K23">
        <v>2.1021000000000001E-2</v>
      </c>
      <c r="L23">
        <v>2.6429000000000001E-2</v>
      </c>
      <c r="M23">
        <v>8.8292999999999996E-2</v>
      </c>
      <c r="O23">
        <v>3.3563000000000003E-2</v>
      </c>
      <c r="P23">
        <v>3.3975000000000102E-2</v>
      </c>
      <c r="Q23">
        <v>6.1796000000000198E-2</v>
      </c>
    </row>
    <row r="24" spans="2:17" x14ac:dyDescent="0.2">
      <c r="C24">
        <v>0.81715800000000005</v>
      </c>
      <c r="D24">
        <v>0.80800000000000005</v>
      </c>
      <c r="E24">
        <v>1.012688</v>
      </c>
      <c r="G24">
        <v>0.81794500000000003</v>
      </c>
      <c r="H24">
        <v>0.80888499999999997</v>
      </c>
      <c r="I24">
        <v>1.0075449999999999</v>
      </c>
      <c r="K24">
        <v>0.81567400000000001</v>
      </c>
      <c r="L24">
        <v>0.80515199999999998</v>
      </c>
      <c r="M24">
        <v>1.010208</v>
      </c>
      <c r="O24">
        <v>0.81386199999999997</v>
      </c>
      <c r="P24">
        <v>0.80269599999999997</v>
      </c>
      <c r="Q24">
        <v>1.0077640000000001</v>
      </c>
    </row>
    <row r="25" spans="2:17" x14ac:dyDescent="0.2">
      <c r="C25">
        <v>0.81774199999999997</v>
      </c>
      <c r="D25">
        <v>0.80706900000000004</v>
      </c>
      <c r="E25">
        <v>1.0289379999999999</v>
      </c>
      <c r="G25">
        <v>0.82419900000000001</v>
      </c>
      <c r="H25">
        <v>0.815357</v>
      </c>
      <c r="I25">
        <v>1.0396810000000001</v>
      </c>
      <c r="K25">
        <v>0.90264500000000003</v>
      </c>
      <c r="L25">
        <v>0.89342200000000005</v>
      </c>
      <c r="M25">
        <v>1.182231</v>
      </c>
      <c r="O25">
        <v>1.000256</v>
      </c>
      <c r="P25">
        <v>0.98599999999999999</v>
      </c>
      <c r="Q25">
        <v>1.3813260000000001</v>
      </c>
    </row>
    <row r="26" spans="2:17" x14ac:dyDescent="0.2">
      <c r="B26" t="s">
        <v>5</v>
      </c>
      <c r="C26">
        <v>5.8399999999991803E-4</v>
      </c>
      <c r="D26">
        <v>-9.3100000000001504E-4</v>
      </c>
      <c r="E26">
        <v>1.62499999999999E-2</v>
      </c>
      <c r="G26">
        <v>6.2539999999999801E-3</v>
      </c>
      <c r="H26">
        <v>6.4720000000000298E-3</v>
      </c>
      <c r="I26">
        <v>3.2136000000000199E-2</v>
      </c>
      <c r="K26">
        <v>8.6971000000000007E-2</v>
      </c>
      <c r="L26">
        <v>8.8270000000000098E-2</v>
      </c>
      <c r="M26">
        <v>0.17202300000000001</v>
      </c>
      <c r="O26">
        <v>0.186394</v>
      </c>
      <c r="P26">
        <v>0.18330399999999999</v>
      </c>
      <c r="Q26">
        <v>0.37356200000000001</v>
      </c>
    </row>
    <row r="27" spans="2:17" x14ac:dyDescent="0.2">
      <c r="C27">
        <v>0.81837199999999999</v>
      </c>
      <c r="D27">
        <v>0.80804600000000004</v>
      </c>
      <c r="E27">
        <v>1.005771</v>
      </c>
      <c r="G27">
        <v>0.81579400000000002</v>
      </c>
      <c r="H27">
        <v>0.80524799999999996</v>
      </c>
      <c r="I27">
        <v>1.0024820000000001</v>
      </c>
      <c r="K27">
        <v>0.82365299999999997</v>
      </c>
      <c r="L27">
        <v>0.81454599999999999</v>
      </c>
      <c r="M27">
        <v>1.0102150000000001</v>
      </c>
      <c r="O27">
        <v>0.81373099999999998</v>
      </c>
      <c r="P27">
        <v>0.80381899999999995</v>
      </c>
      <c r="Q27">
        <v>1.0103150000000001</v>
      </c>
    </row>
    <row r="28" spans="2:17" x14ac:dyDescent="0.2">
      <c r="C28">
        <v>0.82829799999999998</v>
      </c>
      <c r="D28">
        <v>0.81860100000000002</v>
      </c>
      <c r="E28">
        <v>1.0300229999999999</v>
      </c>
      <c r="G28">
        <v>0.864317</v>
      </c>
      <c r="H28">
        <v>0.85647099999999998</v>
      </c>
      <c r="I28">
        <v>1.210394</v>
      </c>
      <c r="K28">
        <v>0.839862</v>
      </c>
      <c r="L28">
        <v>0.82921299999999998</v>
      </c>
      <c r="M28">
        <v>1.098946</v>
      </c>
      <c r="O28">
        <v>0.84955400000000003</v>
      </c>
      <c r="P28">
        <v>0.84055400000000002</v>
      </c>
      <c r="Q28">
        <v>1.0678529999999999</v>
      </c>
    </row>
    <row r="29" spans="2:17" x14ac:dyDescent="0.2">
      <c r="B29" t="s">
        <v>5</v>
      </c>
      <c r="C29">
        <v>9.9259999999999904E-3</v>
      </c>
      <c r="D29">
        <v>1.0555E-2</v>
      </c>
      <c r="E29">
        <v>2.4251999999999899E-2</v>
      </c>
      <c r="G29">
        <v>4.8522999999999997E-2</v>
      </c>
      <c r="H29">
        <v>5.1222999999999998E-2</v>
      </c>
      <c r="I29">
        <v>0.20791200000000001</v>
      </c>
      <c r="K29">
        <v>1.6209000000000001E-2</v>
      </c>
      <c r="L29">
        <v>1.4666999999999999E-2</v>
      </c>
      <c r="M29">
        <v>8.8730999999999893E-2</v>
      </c>
      <c r="O29">
        <v>3.5823000000000001E-2</v>
      </c>
      <c r="P29">
        <v>3.6735000000000101E-2</v>
      </c>
      <c r="Q29">
        <v>5.7537999999999902E-2</v>
      </c>
    </row>
    <row r="30" spans="2:17" x14ac:dyDescent="0.2">
      <c r="C30">
        <v>0.82103800000000005</v>
      </c>
      <c r="D30">
        <v>0.811724</v>
      </c>
      <c r="E30">
        <v>1.007714</v>
      </c>
      <c r="G30">
        <v>0.815218</v>
      </c>
      <c r="H30">
        <v>0.80517000000000005</v>
      </c>
      <c r="I30">
        <v>1.0030429999999999</v>
      </c>
      <c r="K30">
        <v>0.81073099999999998</v>
      </c>
      <c r="L30">
        <v>0.80008900000000005</v>
      </c>
      <c r="M30">
        <v>1.0048600000000001</v>
      </c>
      <c r="O30">
        <v>0.81070200000000003</v>
      </c>
      <c r="P30">
        <v>0.80091199999999996</v>
      </c>
      <c r="Q30">
        <v>1.007611</v>
      </c>
    </row>
    <row r="31" spans="2:17" x14ac:dyDescent="0.2">
      <c r="C31">
        <v>0.83642899999999998</v>
      </c>
      <c r="D31">
        <v>0.82779499999999995</v>
      </c>
      <c r="E31">
        <v>1.0657000000000001</v>
      </c>
      <c r="G31">
        <v>0.86073900000000003</v>
      </c>
      <c r="H31">
        <v>0.85854299999999995</v>
      </c>
      <c r="I31">
        <v>1.1358490000000001</v>
      </c>
      <c r="K31">
        <v>0.90539199999999997</v>
      </c>
      <c r="L31">
        <v>0.89427599999999996</v>
      </c>
      <c r="M31">
        <v>1.3714139999999999</v>
      </c>
      <c r="O31">
        <v>0.84452700000000003</v>
      </c>
      <c r="P31">
        <v>0.83744300000000005</v>
      </c>
      <c r="Q31">
        <v>1.108708</v>
      </c>
    </row>
    <row r="32" spans="2:17" x14ac:dyDescent="0.2">
      <c r="B32" t="s">
        <v>5</v>
      </c>
      <c r="C32">
        <v>1.53909999999999E-2</v>
      </c>
      <c r="D32">
        <v>1.6070999999999901E-2</v>
      </c>
      <c r="E32">
        <v>5.79860000000001E-2</v>
      </c>
      <c r="G32">
        <v>4.5520999999999999E-2</v>
      </c>
      <c r="H32">
        <v>5.33729999999999E-2</v>
      </c>
      <c r="I32">
        <v>0.13280600000000001</v>
      </c>
      <c r="K32">
        <v>9.4660999999999995E-2</v>
      </c>
      <c r="L32">
        <v>9.4186999999999896E-2</v>
      </c>
      <c r="M32">
        <v>0.36655399999999999</v>
      </c>
      <c r="O32">
        <v>3.3825000000000001E-2</v>
      </c>
      <c r="P32">
        <v>3.6531000000000098E-2</v>
      </c>
      <c r="Q32">
        <v>0.10109700000000001</v>
      </c>
    </row>
    <row r="33" spans="2:17" x14ac:dyDescent="0.2">
      <c r="C33">
        <v>0.81933</v>
      </c>
      <c r="D33">
        <v>0.80963600000000002</v>
      </c>
      <c r="E33">
        <v>1.00231</v>
      </c>
      <c r="G33">
        <v>0.8206</v>
      </c>
      <c r="H33">
        <v>0.81060500000000002</v>
      </c>
      <c r="I33">
        <v>1.01336</v>
      </c>
      <c r="K33">
        <v>0.81469199999999997</v>
      </c>
      <c r="L33">
        <v>0.80649000000000004</v>
      </c>
      <c r="M33">
        <v>1.0117700000000001</v>
      </c>
      <c r="O33">
        <v>0.81653200000000004</v>
      </c>
      <c r="P33">
        <v>0.80545800000000001</v>
      </c>
      <c r="Q33">
        <v>1.01187</v>
      </c>
    </row>
    <row r="34" spans="2:17" x14ac:dyDescent="0.2">
      <c r="C34">
        <v>0.83512200000000003</v>
      </c>
      <c r="D34">
        <v>0.82751600000000003</v>
      </c>
      <c r="E34">
        <v>1.0567139999999999</v>
      </c>
      <c r="G34">
        <v>0.86364300000000005</v>
      </c>
      <c r="H34">
        <v>0.85803700000000005</v>
      </c>
      <c r="I34">
        <v>1.2057739999999999</v>
      </c>
      <c r="K34">
        <v>0.83630000000000004</v>
      </c>
      <c r="L34">
        <v>0.82774999999999999</v>
      </c>
      <c r="M34">
        <v>1.124339</v>
      </c>
      <c r="O34">
        <v>0.96228499999999995</v>
      </c>
      <c r="P34">
        <v>0.95593099999999998</v>
      </c>
      <c r="Q34">
        <v>1.548845</v>
      </c>
    </row>
    <row r="35" spans="2:17" x14ac:dyDescent="0.2">
      <c r="B35" t="s">
        <v>5</v>
      </c>
      <c r="C35">
        <v>1.5792E-2</v>
      </c>
      <c r="D35">
        <v>1.788E-2</v>
      </c>
      <c r="E35">
        <v>5.4403999999999897E-2</v>
      </c>
      <c r="G35">
        <v>4.3043000000000102E-2</v>
      </c>
      <c r="H35">
        <v>4.7432000000000002E-2</v>
      </c>
      <c r="I35">
        <v>0.192414</v>
      </c>
      <c r="K35">
        <v>2.1608000000000099E-2</v>
      </c>
      <c r="L35">
        <v>2.1259999999999901E-2</v>
      </c>
      <c r="M35">
        <v>0.112569</v>
      </c>
      <c r="O35">
        <v>0.14575299999999999</v>
      </c>
      <c r="P35">
        <v>0.150473</v>
      </c>
      <c r="Q35">
        <v>0.53697499999999998</v>
      </c>
    </row>
    <row r="36" spans="2:17" x14ac:dyDescent="0.2">
      <c r="C36">
        <v>0.81805700000000003</v>
      </c>
      <c r="D36">
        <v>0.80765500000000001</v>
      </c>
      <c r="E36">
        <v>1.009558</v>
      </c>
      <c r="G36">
        <v>0.81283099999999997</v>
      </c>
      <c r="H36">
        <v>0.80304799999999998</v>
      </c>
      <c r="I36">
        <v>1.006032</v>
      </c>
      <c r="K36">
        <v>0.81422799999999995</v>
      </c>
      <c r="L36">
        <v>0.80320800000000003</v>
      </c>
      <c r="M36">
        <v>1.008823</v>
      </c>
      <c r="O36">
        <v>0.81744799999999995</v>
      </c>
      <c r="P36">
        <v>0.80715599999999998</v>
      </c>
      <c r="Q36">
        <v>1.0094939999999999</v>
      </c>
    </row>
    <row r="37" spans="2:17" x14ac:dyDescent="0.2">
      <c r="C37">
        <v>0.83710499999999999</v>
      </c>
      <c r="D37">
        <v>0.82433900000000004</v>
      </c>
      <c r="E37">
        <v>1.0896950000000001</v>
      </c>
      <c r="G37">
        <v>0.86969200000000002</v>
      </c>
      <c r="H37">
        <v>0.86223300000000003</v>
      </c>
      <c r="I37">
        <v>1.406444</v>
      </c>
      <c r="K37">
        <v>0.91571000000000002</v>
      </c>
      <c r="L37">
        <v>0.90737900000000005</v>
      </c>
      <c r="M37">
        <v>1.1446769999999999</v>
      </c>
      <c r="O37">
        <v>1.0005729999999999</v>
      </c>
      <c r="P37">
        <v>0.98999499999999996</v>
      </c>
      <c r="Q37">
        <v>1.782886</v>
      </c>
    </row>
    <row r="38" spans="2:17" x14ac:dyDescent="0.2">
      <c r="B38" t="s">
        <v>5</v>
      </c>
      <c r="C38">
        <v>1.9047999999999999E-2</v>
      </c>
      <c r="D38">
        <v>1.6684000000000001E-2</v>
      </c>
      <c r="E38">
        <v>8.0137000000000097E-2</v>
      </c>
      <c r="G38">
        <v>5.6861000000000099E-2</v>
      </c>
      <c r="H38">
        <v>5.9185000000000001E-2</v>
      </c>
      <c r="I38">
        <v>0.40041199999999999</v>
      </c>
      <c r="K38">
        <v>0.101482</v>
      </c>
      <c r="L38">
        <v>0.104171</v>
      </c>
      <c r="M38">
        <v>0.135854</v>
      </c>
      <c r="O38">
        <v>0.18312500000000001</v>
      </c>
      <c r="P38">
        <v>0.182839</v>
      </c>
      <c r="Q38">
        <v>0.77339199999999997</v>
      </c>
    </row>
    <row r="39" spans="2:17" x14ac:dyDescent="0.2">
      <c r="C39">
        <v>0.81519699999999995</v>
      </c>
      <c r="D39">
        <v>0.80249099999999995</v>
      </c>
      <c r="E39">
        <v>1.0123200000000001</v>
      </c>
      <c r="G39">
        <v>0.81651099999999999</v>
      </c>
      <c r="H39">
        <v>0.80340100000000003</v>
      </c>
      <c r="I39">
        <v>1.0028600000000001</v>
      </c>
      <c r="K39">
        <v>0.82328999999999997</v>
      </c>
      <c r="L39">
        <v>0.80950100000000003</v>
      </c>
      <c r="M39">
        <v>1.0108699999999999</v>
      </c>
      <c r="O39">
        <v>0.81691999999999998</v>
      </c>
      <c r="P39">
        <v>0.80279900000000004</v>
      </c>
      <c r="Q39">
        <v>1.0021800000000001</v>
      </c>
    </row>
    <row r="40" spans="2:17" x14ac:dyDescent="0.2">
      <c r="C40">
        <v>0.83623000000000003</v>
      </c>
      <c r="D40">
        <v>0.82242000000000004</v>
      </c>
      <c r="E40">
        <v>1.1107899999999999</v>
      </c>
      <c r="G40">
        <v>0.86506700000000003</v>
      </c>
      <c r="H40">
        <v>0.85372800000000004</v>
      </c>
      <c r="I40">
        <v>1.19306</v>
      </c>
      <c r="K40">
        <v>0.91961599999999999</v>
      </c>
      <c r="L40">
        <v>0.91978599999999999</v>
      </c>
      <c r="M40">
        <v>1.27691</v>
      </c>
      <c r="O40">
        <v>0.98030700000000004</v>
      </c>
      <c r="P40">
        <v>0.96446500000000002</v>
      </c>
      <c r="Q40">
        <v>1.47845</v>
      </c>
    </row>
    <row r="41" spans="2:17" x14ac:dyDescent="0.2">
      <c r="B41" t="s">
        <v>5</v>
      </c>
      <c r="C41">
        <v>2.10330000000001E-2</v>
      </c>
      <c r="D41">
        <v>1.9929000000000099E-2</v>
      </c>
      <c r="E41">
        <v>9.8469999999999794E-2</v>
      </c>
      <c r="G41">
        <v>4.8556000000000002E-2</v>
      </c>
      <c r="H41">
        <v>5.0326999999999997E-2</v>
      </c>
      <c r="I41">
        <v>0.19020000000000001</v>
      </c>
      <c r="K41">
        <v>9.6325999999999995E-2</v>
      </c>
      <c r="L41">
        <v>0.11028499999999999</v>
      </c>
      <c r="M41">
        <v>0.26604</v>
      </c>
      <c r="O41">
        <v>0.163387</v>
      </c>
      <c r="P41">
        <v>0.161666</v>
      </c>
      <c r="Q41">
        <v>0.47627000000000003</v>
      </c>
    </row>
    <row r="42" spans="2:17" x14ac:dyDescent="0.2">
      <c r="C42">
        <v>0.81895499999999999</v>
      </c>
      <c r="D42">
        <v>0.80493700000000001</v>
      </c>
      <c r="E42">
        <v>1.0070600000000001</v>
      </c>
      <c r="G42">
        <v>0.80893800000000005</v>
      </c>
      <c r="H42">
        <v>0.79566099999999995</v>
      </c>
      <c r="I42">
        <v>0.99453100000000005</v>
      </c>
      <c r="K42">
        <v>0.81788300000000003</v>
      </c>
      <c r="L42">
        <v>0.80530400000000002</v>
      </c>
      <c r="M42">
        <v>1.01119</v>
      </c>
      <c r="O42">
        <v>0.81828599999999996</v>
      </c>
      <c r="P42">
        <v>0.80579100000000004</v>
      </c>
      <c r="Q42">
        <v>1.0153799999999999</v>
      </c>
    </row>
    <row r="43" spans="2:17" x14ac:dyDescent="0.2">
      <c r="C43">
        <v>0.83797600000000005</v>
      </c>
      <c r="D43">
        <v>0.82447700000000002</v>
      </c>
      <c r="E43">
        <v>1.1828399999999999</v>
      </c>
      <c r="G43">
        <v>0.86977300000000002</v>
      </c>
      <c r="H43">
        <v>0.84881700000000004</v>
      </c>
      <c r="I43">
        <v>1.10351</v>
      </c>
      <c r="K43">
        <v>0.83735499999999996</v>
      </c>
      <c r="L43">
        <v>0.82382500000000003</v>
      </c>
      <c r="M43">
        <v>1.0529900000000001</v>
      </c>
      <c r="O43">
        <v>0.84582800000000002</v>
      </c>
      <c r="P43">
        <v>0.83263299999999996</v>
      </c>
      <c r="Q43">
        <v>1.0833299999999999</v>
      </c>
    </row>
    <row r="44" spans="2:17" x14ac:dyDescent="0.2">
      <c r="B44" t="s">
        <v>5</v>
      </c>
      <c r="C44">
        <v>1.90210000000001E-2</v>
      </c>
      <c r="D44">
        <v>1.9539999999999998E-2</v>
      </c>
      <c r="E44">
        <v>0.17577999999999999</v>
      </c>
      <c r="G44">
        <v>6.0835E-2</v>
      </c>
      <c r="H44">
        <v>5.3156000000000099E-2</v>
      </c>
      <c r="I44">
        <v>0.10897900000000001</v>
      </c>
      <c r="K44">
        <v>1.9471999999999899E-2</v>
      </c>
      <c r="L44">
        <v>1.8520999999999999E-2</v>
      </c>
      <c r="M44">
        <v>4.1800000000000101E-2</v>
      </c>
      <c r="O44">
        <v>2.7542000000000101E-2</v>
      </c>
      <c r="P44">
        <v>2.6841999999999901E-2</v>
      </c>
      <c r="Q44">
        <v>6.7949999999999997E-2</v>
      </c>
    </row>
    <row r="45" spans="2:17" x14ac:dyDescent="0.2">
      <c r="C45">
        <v>0.81791599999999998</v>
      </c>
      <c r="D45">
        <v>0.80500700000000003</v>
      </c>
      <c r="E45">
        <v>1.0025200000000001</v>
      </c>
      <c r="G45">
        <v>0.81176099999999995</v>
      </c>
      <c r="H45">
        <v>0.79938100000000001</v>
      </c>
      <c r="I45">
        <v>1.0010300000000001</v>
      </c>
      <c r="K45">
        <v>0.81321299999999996</v>
      </c>
      <c r="L45">
        <v>0.80063899999999999</v>
      </c>
      <c r="M45">
        <v>0.99553199999999997</v>
      </c>
      <c r="O45">
        <v>0.82432799999999995</v>
      </c>
      <c r="P45">
        <v>0.81130800000000003</v>
      </c>
      <c r="Q45">
        <v>1.01284</v>
      </c>
    </row>
    <row r="46" spans="2:17" x14ac:dyDescent="0.2">
      <c r="C46">
        <v>0.829932</v>
      </c>
      <c r="D46">
        <v>0.81821200000000005</v>
      </c>
      <c r="E46">
        <v>1.0802799999999999</v>
      </c>
      <c r="G46">
        <v>0.859097</v>
      </c>
      <c r="H46">
        <v>0.85380100000000003</v>
      </c>
      <c r="I46">
        <v>1.18937</v>
      </c>
      <c r="K46">
        <v>0.837449</v>
      </c>
      <c r="L46">
        <v>0.82136799999999999</v>
      </c>
      <c r="M46">
        <v>1.13486</v>
      </c>
      <c r="O46">
        <v>0.98095500000000002</v>
      </c>
      <c r="P46">
        <v>0.97975599999999996</v>
      </c>
      <c r="Q46">
        <v>1.40578</v>
      </c>
    </row>
    <row r="47" spans="2:17" x14ac:dyDescent="0.2">
      <c r="B47" t="s">
        <v>5</v>
      </c>
      <c r="C47">
        <v>1.2016000000000001E-2</v>
      </c>
      <c r="D47">
        <v>1.3205E-2</v>
      </c>
      <c r="E47">
        <v>7.7759999999999802E-2</v>
      </c>
      <c r="G47">
        <v>4.7336000000000003E-2</v>
      </c>
      <c r="H47">
        <v>5.4420000000000003E-2</v>
      </c>
      <c r="I47">
        <v>0.18834000000000001</v>
      </c>
      <c r="K47">
        <v>2.4236000000000001E-2</v>
      </c>
      <c r="L47">
        <v>2.0729000000000001E-2</v>
      </c>
      <c r="M47">
        <v>0.13932800000000001</v>
      </c>
      <c r="O47">
        <v>0.15662699999999999</v>
      </c>
      <c r="P47">
        <v>0.16844799999999999</v>
      </c>
      <c r="Q47">
        <v>0.39294000000000001</v>
      </c>
    </row>
    <row r="48" spans="2:17" x14ac:dyDescent="0.2">
      <c r="C48">
        <v>0.82082999999999995</v>
      </c>
      <c r="D48">
        <v>0.80708599999999997</v>
      </c>
      <c r="E48">
        <v>1.0073000000000001</v>
      </c>
      <c r="G48">
        <v>0.82146200000000003</v>
      </c>
      <c r="H48">
        <v>0.80915800000000004</v>
      </c>
      <c r="I48">
        <v>1.0112399999999999</v>
      </c>
      <c r="K48">
        <v>0.81773899999999999</v>
      </c>
      <c r="L48">
        <v>0.803844</v>
      </c>
      <c r="M48">
        <v>1.0042599999999999</v>
      </c>
      <c r="O48">
        <v>0.81463300000000005</v>
      </c>
      <c r="P48">
        <v>0.80066599999999999</v>
      </c>
      <c r="Q48">
        <v>1.00701</v>
      </c>
    </row>
    <row r="49" spans="2:17" x14ac:dyDescent="0.2">
      <c r="C49">
        <v>0.83838000000000001</v>
      </c>
      <c r="D49">
        <v>0.82545299999999999</v>
      </c>
      <c r="E49">
        <v>1.02799</v>
      </c>
      <c r="G49">
        <v>0.82496800000000003</v>
      </c>
      <c r="H49">
        <v>0.81277699999999997</v>
      </c>
      <c r="I49">
        <v>1.0548299999999999</v>
      </c>
      <c r="K49">
        <v>0.91087099999999999</v>
      </c>
      <c r="L49">
        <v>0.91230100000000003</v>
      </c>
      <c r="M49">
        <v>1.38029</v>
      </c>
      <c r="O49">
        <v>0.96531199999999995</v>
      </c>
      <c r="P49">
        <v>0.968113</v>
      </c>
      <c r="Q49">
        <v>1.37629</v>
      </c>
    </row>
    <row r="50" spans="2:17" x14ac:dyDescent="0.2">
      <c r="B50" t="s">
        <v>5</v>
      </c>
      <c r="C50">
        <v>1.75500000000001E-2</v>
      </c>
      <c r="D50">
        <v>1.8367000000000001E-2</v>
      </c>
      <c r="E50">
        <v>2.0689999999999899E-2</v>
      </c>
      <c r="G50">
        <v>3.50600000000001E-3</v>
      </c>
      <c r="H50">
        <v>3.61899999999993E-3</v>
      </c>
      <c r="I50">
        <v>4.3589999999999997E-2</v>
      </c>
      <c r="K50">
        <v>9.3132000000000006E-2</v>
      </c>
      <c r="L50">
        <v>0.108457</v>
      </c>
      <c r="M50">
        <v>0.37602999999999998</v>
      </c>
      <c r="O50">
        <v>0.15067900000000001</v>
      </c>
      <c r="P50">
        <v>0.16744700000000001</v>
      </c>
      <c r="Q50">
        <v>0.36928</v>
      </c>
    </row>
    <row r="51" spans="2:17" x14ac:dyDescent="0.2">
      <c r="C51">
        <v>0.81892200000000004</v>
      </c>
      <c r="D51">
        <v>0.80571599999999999</v>
      </c>
      <c r="E51">
        <v>1.01227</v>
      </c>
      <c r="G51">
        <v>0.81668799999999997</v>
      </c>
      <c r="H51">
        <v>0.80384199999999995</v>
      </c>
      <c r="I51">
        <v>1.0043299999999999</v>
      </c>
      <c r="K51">
        <v>0.81564400000000004</v>
      </c>
      <c r="L51">
        <v>0.80266599999999999</v>
      </c>
      <c r="M51">
        <v>1.00149</v>
      </c>
      <c r="O51">
        <v>0.82133999999999996</v>
      </c>
      <c r="P51">
        <v>0.80697399999999997</v>
      </c>
      <c r="Q51">
        <v>1.01047</v>
      </c>
    </row>
    <row r="52" spans="2:17" x14ac:dyDescent="0.2">
      <c r="C52">
        <v>0.82012099999999999</v>
      </c>
      <c r="D52">
        <v>0.807863</v>
      </c>
      <c r="E52">
        <v>1.0359400000000001</v>
      </c>
      <c r="G52">
        <v>0.87578599999999995</v>
      </c>
      <c r="H52">
        <v>0.86267700000000003</v>
      </c>
      <c r="I52">
        <v>1.2170399999999999</v>
      </c>
      <c r="K52">
        <v>0.83224799999999999</v>
      </c>
      <c r="L52">
        <v>0.82027399999999995</v>
      </c>
      <c r="M52">
        <v>1.07304</v>
      </c>
      <c r="O52">
        <v>0.96921400000000002</v>
      </c>
      <c r="P52">
        <v>0.96783200000000003</v>
      </c>
      <c r="Q52">
        <v>1.3293999999999999</v>
      </c>
    </row>
    <row r="53" spans="2:17" x14ac:dyDescent="0.2">
      <c r="B53" t="s">
        <v>5</v>
      </c>
      <c r="C53">
        <v>1.1989999999999501E-3</v>
      </c>
      <c r="D53">
        <v>2.14700000000001E-3</v>
      </c>
      <c r="E53">
        <v>2.3670000000000101E-2</v>
      </c>
      <c r="G53">
        <v>5.9097999999999998E-2</v>
      </c>
      <c r="H53">
        <v>5.8835000000000102E-2</v>
      </c>
      <c r="I53">
        <v>0.21271000000000001</v>
      </c>
      <c r="K53">
        <v>1.6604000000000001E-2</v>
      </c>
      <c r="L53">
        <v>1.7607999999999999E-2</v>
      </c>
      <c r="M53">
        <v>7.1550000000000002E-2</v>
      </c>
      <c r="O53">
        <v>0.14787400000000001</v>
      </c>
      <c r="P53">
        <v>0.160858</v>
      </c>
      <c r="Q53">
        <v>0.31892999999999999</v>
      </c>
    </row>
    <row r="54" spans="2:17" x14ac:dyDescent="0.2">
      <c r="C54">
        <v>0.81794999999999995</v>
      </c>
      <c r="D54">
        <v>0.80544899999999997</v>
      </c>
      <c r="E54">
        <v>1.0089399999999999</v>
      </c>
      <c r="G54">
        <v>0.82588799999999996</v>
      </c>
      <c r="H54">
        <v>0.81335199999999996</v>
      </c>
      <c r="I54">
        <v>1.00936</v>
      </c>
      <c r="K54">
        <v>0.818353</v>
      </c>
      <c r="L54">
        <v>0.80460600000000004</v>
      </c>
      <c r="M54">
        <v>1.0079100000000001</v>
      </c>
      <c r="O54">
        <v>0.81493099999999996</v>
      </c>
      <c r="P54">
        <v>0.80551799999999996</v>
      </c>
      <c r="Q54">
        <v>1.0067699999999999</v>
      </c>
    </row>
    <row r="55" spans="2:17" x14ac:dyDescent="0.2">
      <c r="C55">
        <v>0.83086599999999999</v>
      </c>
      <c r="D55">
        <v>0.81745500000000004</v>
      </c>
      <c r="E55">
        <v>1.0751900000000001</v>
      </c>
      <c r="G55">
        <v>0.87168599999999996</v>
      </c>
      <c r="H55">
        <v>0.86671200000000004</v>
      </c>
      <c r="I55">
        <v>1.2887</v>
      </c>
      <c r="K55">
        <v>0.94242999999999999</v>
      </c>
      <c r="L55">
        <v>0.92419399999999996</v>
      </c>
      <c r="M55">
        <v>1.4967900000000001</v>
      </c>
      <c r="O55">
        <v>0.97949699999999995</v>
      </c>
      <c r="P55">
        <v>0.97715200000000002</v>
      </c>
      <c r="Q55">
        <v>1.8928</v>
      </c>
    </row>
    <row r="56" spans="2:17" x14ac:dyDescent="0.2">
      <c r="B56" t="s">
        <v>5</v>
      </c>
      <c r="C56">
        <v>1.2916E-2</v>
      </c>
      <c r="D56">
        <v>1.20060000000001E-2</v>
      </c>
      <c r="E56">
        <v>6.62500000000001E-2</v>
      </c>
      <c r="G56">
        <v>4.5797999999999998E-2</v>
      </c>
      <c r="H56">
        <v>5.3360000000000102E-2</v>
      </c>
      <c r="I56">
        <v>0.27933999999999998</v>
      </c>
      <c r="K56">
        <v>0.12407700000000001</v>
      </c>
      <c r="L56">
        <v>0.119588</v>
      </c>
      <c r="M56">
        <v>0.48887999999999998</v>
      </c>
      <c r="O56">
        <v>0.16456599999999999</v>
      </c>
      <c r="P56">
        <v>0.17163400000000001</v>
      </c>
      <c r="Q56">
        <v>0.88602999999999998</v>
      </c>
    </row>
    <row r="57" spans="2:17" x14ac:dyDescent="0.2">
      <c r="C57">
        <v>0.81010000000000004</v>
      </c>
      <c r="D57">
        <v>0.79703599999999997</v>
      </c>
      <c r="E57">
        <v>1.0000100000000001</v>
      </c>
      <c r="G57">
        <v>0.814133</v>
      </c>
      <c r="H57">
        <v>0.80030299999999999</v>
      </c>
      <c r="I57">
        <v>1.00292</v>
      </c>
      <c r="K57">
        <v>0.81501400000000002</v>
      </c>
      <c r="L57">
        <v>0.80132599999999998</v>
      </c>
      <c r="M57">
        <v>1.0098400000000001</v>
      </c>
      <c r="O57">
        <v>0.81733699999999998</v>
      </c>
      <c r="P57">
        <v>0.80652999999999997</v>
      </c>
      <c r="Q57">
        <v>1.0140199999999999</v>
      </c>
    </row>
    <row r="58" spans="2:17" x14ac:dyDescent="0.2">
      <c r="C58">
        <v>0.83193399999999995</v>
      </c>
      <c r="D58">
        <v>0.81836600000000004</v>
      </c>
      <c r="E58">
        <v>1.0843700000000001</v>
      </c>
      <c r="G58">
        <v>0.86873299999999998</v>
      </c>
      <c r="H58">
        <v>0.85547300000000004</v>
      </c>
      <c r="I58">
        <v>1.139</v>
      </c>
      <c r="K58">
        <v>0.91644700000000001</v>
      </c>
      <c r="L58">
        <v>0.90773400000000004</v>
      </c>
      <c r="M58">
        <v>1.23106</v>
      </c>
      <c r="O58">
        <v>0.85179700000000003</v>
      </c>
      <c r="P58">
        <v>0.84432200000000002</v>
      </c>
      <c r="Q58">
        <v>1.11744</v>
      </c>
    </row>
    <row r="59" spans="2:17" x14ac:dyDescent="0.2">
      <c r="B59" t="s">
        <v>5</v>
      </c>
      <c r="C59">
        <v>2.1833999999999899E-2</v>
      </c>
      <c r="D59">
        <v>2.1330000000000099E-2</v>
      </c>
      <c r="E59">
        <v>8.4360000000000004E-2</v>
      </c>
      <c r="G59">
        <v>5.4600000000000003E-2</v>
      </c>
      <c r="H59">
        <v>5.5170000000000101E-2</v>
      </c>
      <c r="I59">
        <v>0.13608000000000001</v>
      </c>
      <c r="K59">
        <v>0.101433</v>
      </c>
      <c r="L59">
        <v>0.106408</v>
      </c>
      <c r="M59">
        <v>0.22122</v>
      </c>
      <c r="O59">
        <v>3.4459999999999998E-2</v>
      </c>
      <c r="P59">
        <v>3.7791999999999999E-2</v>
      </c>
      <c r="Q59">
        <v>0.10342</v>
      </c>
    </row>
    <row r="60" spans="2:17" x14ac:dyDescent="0.2">
      <c r="C60">
        <v>0.81871899999999997</v>
      </c>
      <c r="D60">
        <v>0.805369</v>
      </c>
      <c r="E60">
        <v>1.00387</v>
      </c>
      <c r="G60">
        <v>0.81707099999999999</v>
      </c>
      <c r="H60">
        <v>0.80255299999999996</v>
      </c>
      <c r="I60">
        <v>1.00448</v>
      </c>
      <c r="K60">
        <v>0.81784599999999996</v>
      </c>
      <c r="L60">
        <v>0.80358700000000005</v>
      </c>
      <c r="M60">
        <v>1.0038899999999999</v>
      </c>
      <c r="O60">
        <v>0.81978099999999998</v>
      </c>
      <c r="P60">
        <v>0.80630400000000002</v>
      </c>
      <c r="Q60">
        <v>1.0095400000000001</v>
      </c>
    </row>
    <row r="61" spans="2:17" x14ac:dyDescent="0.2">
      <c r="C61">
        <v>0.84030899999999997</v>
      </c>
      <c r="D61">
        <v>0.82908999999999999</v>
      </c>
      <c r="E61">
        <v>1.1209899999999999</v>
      </c>
      <c r="G61">
        <v>0.87336599999999998</v>
      </c>
      <c r="H61">
        <v>0.86641699999999999</v>
      </c>
      <c r="I61">
        <v>1.1744600000000001</v>
      </c>
      <c r="K61">
        <v>0.90417000000000003</v>
      </c>
      <c r="L61">
        <v>0.89894700000000005</v>
      </c>
      <c r="M61">
        <v>1.2030799999999999</v>
      </c>
      <c r="O61">
        <v>0.98237399999999997</v>
      </c>
      <c r="P61">
        <v>0.98043199999999997</v>
      </c>
      <c r="Q61">
        <v>1.63134</v>
      </c>
    </row>
    <row r="62" spans="2:17" x14ac:dyDescent="0.2">
      <c r="B62" t="s">
        <v>5</v>
      </c>
      <c r="C62">
        <v>2.1590000000000002E-2</v>
      </c>
      <c r="D62">
        <v>2.3720999999999999E-2</v>
      </c>
      <c r="E62">
        <v>0.11712</v>
      </c>
      <c r="G62">
        <v>5.6294999999999998E-2</v>
      </c>
      <c r="H62">
        <v>6.3864000000000004E-2</v>
      </c>
      <c r="I62">
        <v>0.16997999999999999</v>
      </c>
      <c r="K62">
        <v>8.6324000000000095E-2</v>
      </c>
      <c r="L62">
        <v>9.536E-2</v>
      </c>
      <c r="M62">
        <v>0.19919000000000001</v>
      </c>
      <c r="O62">
        <v>0.16259299999999999</v>
      </c>
      <c r="P62">
        <v>0.174128</v>
      </c>
      <c r="Q62">
        <v>0.62180000000000002</v>
      </c>
    </row>
    <row r="63" spans="2:17" x14ac:dyDescent="0.2">
      <c r="C63">
        <v>0.82130899999999996</v>
      </c>
      <c r="D63">
        <v>0.80830299999999999</v>
      </c>
      <c r="E63">
        <v>1.01329</v>
      </c>
      <c r="G63">
        <v>0.82314699999999996</v>
      </c>
      <c r="H63">
        <v>0.80947800000000003</v>
      </c>
      <c r="I63">
        <v>1.02013</v>
      </c>
      <c r="K63">
        <v>0.80893599999999999</v>
      </c>
      <c r="L63">
        <v>0.79613100000000003</v>
      </c>
      <c r="M63">
        <v>0.993927</v>
      </c>
      <c r="O63">
        <v>0.81626399999999999</v>
      </c>
      <c r="P63">
        <v>0.80280700000000005</v>
      </c>
      <c r="Q63">
        <v>1.0029699999999999</v>
      </c>
    </row>
    <row r="64" spans="2:17" x14ac:dyDescent="0.2">
      <c r="C64">
        <v>0.81727499999999997</v>
      </c>
      <c r="D64">
        <v>0.80325599999999997</v>
      </c>
      <c r="E64">
        <v>1.0278</v>
      </c>
      <c r="G64">
        <v>0.86498600000000003</v>
      </c>
      <c r="H64">
        <v>0.85382499999999995</v>
      </c>
      <c r="I64">
        <v>1.11985</v>
      </c>
      <c r="K64">
        <v>0.91340600000000005</v>
      </c>
      <c r="L64">
        <v>0.903389</v>
      </c>
      <c r="M64">
        <v>1.20696</v>
      </c>
      <c r="O64">
        <v>0.85333800000000004</v>
      </c>
      <c r="P64">
        <v>0.84561299999999995</v>
      </c>
      <c r="Q64">
        <v>1.1628700000000001</v>
      </c>
    </row>
    <row r="65" spans="1:25" x14ac:dyDescent="0.2">
      <c r="B65" t="s">
        <v>5</v>
      </c>
      <c r="C65">
        <v>-4.0339999999999803E-3</v>
      </c>
      <c r="D65">
        <v>-5.0470000000000202E-3</v>
      </c>
      <c r="E65">
        <v>1.451E-2</v>
      </c>
      <c r="G65">
        <v>4.1839000000000098E-2</v>
      </c>
      <c r="H65">
        <v>4.43469999999999E-2</v>
      </c>
      <c r="I65">
        <v>9.9720000000000003E-2</v>
      </c>
      <c r="K65">
        <v>0.10446999999999999</v>
      </c>
      <c r="L65">
        <v>0.10725800000000001</v>
      </c>
      <c r="M65">
        <v>0.213033</v>
      </c>
      <c r="O65">
        <v>3.70740000000001E-2</v>
      </c>
      <c r="P65">
        <v>4.28059999999999E-2</v>
      </c>
      <c r="Q65">
        <v>0.15989999999999999</v>
      </c>
    </row>
    <row r="66" spans="1:25" x14ac:dyDescent="0.2">
      <c r="C66">
        <v>0.81729300000000005</v>
      </c>
      <c r="D66">
        <v>0.80479000000000001</v>
      </c>
      <c r="E66">
        <v>1.0015700000000001</v>
      </c>
      <c r="G66">
        <v>0.80651600000000001</v>
      </c>
      <c r="H66">
        <v>0.79355500000000001</v>
      </c>
      <c r="I66">
        <v>0.993537</v>
      </c>
      <c r="K66">
        <v>0.81947800000000004</v>
      </c>
      <c r="L66">
        <v>0.80512099999999998</v>
      </c>
      <c r="M66">
        <v>1.00335</v>
      </c>
      <c r="O66">
        <v>0.80901599999999996</v>
      </c>
      <c r="P66">
        <v>0.79813500000000004</v>
      </c>
      <c r="Q66">
        <v>1.0018199999999999</v>
      </c>
    </row>
    <row r="67" spans="1:25" x14ac:dyDescent="0.2">
      <c r="C67">
        <v>0.81781700000000002</v>
      </c>
      <c r="D67">
        <v>0.80687699999999996</v>
      </c>
      <c r="E67">
        <v>1.02495</v>
      </c>
      <c r="G67">
        <v>0.82047000000000003</v>
      </c>
      <c r="H67">
        <v>0.80823500000000004</v>
      </c>
      <c r="I67">
        <v>1.0354699999999999</v>
      </c>
      <c r="K67">
        <v>0.90973599999999999</v>
      </c>
      <c r="L67">
        <v>0.897146</v>
      </c>
      <c r="M67">
        <v>1.28721</v>
      </c>
      <c r="O67">
        <v>0.84209999999999996</v>
      </c>
      <c r="P67">
        <v>0.82975399999999999</v>
      </c>
      <c r="Q67">
        <v>1.1397299999999999</v>
      </c>
    </row>
    <row r="68" spans="1:25" x14ac:dyDescent="0.2">
      <c r="B68" t="s">
        <v>5</v>
      </c>
      <c r="C68">
        <v>5.2399999999996904E-4</v>
      </c>
      <c r="D68">
        <v>2.08699999999995E-3</v>
      </c>
      <c r="E68">
        <v>2.3380000000000001E-2</v>
      </c>
      <c r="G68">
        <v>1.3953999999999999E-2</v>
      </c>
      <c r="H68">
        <v>1.468E-2</v>
      </c>
      <c r="I68">
        <v>4.1933000000000102E-2</v>
      </c>
      <c r="K68">
        <v>9.0257999999999894E-2</v>
      </c>
      <c r="L68">
        <v>9.2024999999999996E-2</v>
      </c>
      <c r="M68">
        <v>0.28386</v>
      </c>
      <c r="O68">
        <v>3.3084000000000002E-2</v>
      </c>
      <c r="P68">
        <v>3.1619000000000001E-2</v>
      </c>
      <c r="Q68">
        <v>0.13791</v>
      </c>
    </row>
    <row r="69" spans="1:25" x14ac:dyDescent="0.2">
      <c r="B69" t="s">
        <v>6</v>
      </c>
      <c r="C69" t="s">
        <v>7</v>
      </c>
      <c r="D69" t="s">
        <v>7</v>
      </c>
      <c r="E69" t="s">
        <v>7</v>
      </c>
      <c r="F69" t="s">
        <v>6</v>
      </c>
      <c r="G69" t="s">
        <v>7</v>
      </c>
      <c r="H69" t="s">
        <v>7</v>
      </c>
      <c r="I69" t="s">
        <v>7</v>
      </c>
      <c r="J69" t="s">
        <v>6</v>
      </c>
      <c r="K69" t="s">
        <v>7</v>
      </c>
      <c r="L69" t="s">
        <v>7</v>
      </c>
      <c r="M69" t="s">
        <v>7</v>
      </c>
      <c r="N69" t="s">
        <v>6</v>
      </c>
      <c r="O69" t="s">
        <v>7</v>
      </c>
      <c r="P69" t="s">
        <v>7</v>
      </c>
      <c r="Q69" t="s">
        <v>7</v>
      </c>
    </row>
    <row r="70" spans="1:25" x14ac:dyDescent="0.2">
      <c r="B70">
        <v>25.5</v>
      </c>
      <c r="C70">
        <f>AVERAGE(C17,C14,C11,C20,C23,C26,C29,C32,C35,C38,C41,C44,C47,C50,C53,C56,C59,C62,C65,C68)</f>
        <v>1.2620349999999994E-2</v>
      </c>
      <c r="D70">
        <f>AVERAGE(D17,D14,D11,D20,D23,D26,D29,D32,D35,D38,D41,D44,D47,D50,D53,D56,D59,D62,D65,D68)</f>
        <v>1.2872200000000014E-2</v>
      </c>
      <c r="E70">
        <f>AVERAGE(E17,E14,E11,E20,E23,E26,E29,E32,E35,E38,E41,E44,E47,E50,E53,E56,E59,E62,E65,E68)</f>
        <v>6.5615549999999995E-2</v>
      </c>
      <c r="F70">
        <v>25.5</v>
      </c>
      <c r="G70">
        <f>AVERAGE(G17,G14,G11,G20,G23,G26,G29,G32,G35,G38,G41,G44,G47,G50,G53,G56,G59,G62,G65,G68)</f>
        <v>4.4398400000000018E-2</v>
      </c>
      <c r="H70">
        <f>AVERAGE(H17,H14,H11,H20,H23,H26,H29,H32,H35,H38,H41,H44,H47,H50,H53,H56,H59,H62,H65,H68)</f>
        <v>4.6779000000000001E-2</v>
      </c>
      <c r="I70">
        <f>AVERAGE(I17,I14,I11,I20,I23,I26,I29,I32,I35,I38,I41,I44,I47,I50,I53,I56,I59,I62,I65,I68)</f>
        <v>0.15998075000000003</v>
      </c>
      <c r="J70">
        <v>25.5</v>
      </c>
      <c r="K70">
        <f>AVERAGE(K17,K14,K11,K20,K23,K26,K29,K32,K35,K38,K41,K44,K47,K50,K53,K56,K59,K62,K65,K68)</f>
        <v>7.7557100000000018E-2</v>
      </c>
      <c r="L70">
        <f>AVERAGE(L17,L14,L11,L20,L23,L26,L29,L32,L35,L38,L41,L44,L47,L50,L53,L56,L59,L62,L65,L68)</f>
        <v>8.1094250000000007E-2</v>
      </c>
      <c r="M70">
        <f>AVERAGE(M17,M14,M11,M20,M23,M26,M29,M32,M35,M38,M41,M44,M47,M50,M53,M56,M59,M62,M65,M68)</f>
        <v>0.25397294999999998</v>
      </c>
      <c r="N70">
        <v>25.5</v>
      </c>
      <c r="O70">
        <f>AVERAGE(O17,O14,O11,O20,O23,O26,O29,O32,O35,O38,O41,O44,O47,O50,O53,O56,O59,O62,O65,O68)</f>
        <v>0.10653350000000002</v>
      </c>
      <c r="P70">
        <f>AVERAGE(P17,P14,P11,P20,P23,P26,P29,P32,P35,P38,P41,P44,P47,P50,P53,P56,P59,P62,P65,P68)</f>
        <v>0.11093975</v>
      </c>
      <c r="Q70">
        <f>AVERAGE(Q17,Q14,Q11,Q20,Q23,Q26,Q29,Q32,Q35,Q38,Q41,Q44,Q47,Q50,Q53,Q56,Q59,Q62,Q65,Q68)</f>
        <v>0.35082145000000003</v>
      </c>
    </row>
    <row r="71" spans="1:25" x14ac:dyDescent="0.2">
      <c r="A71" t="s">
        <v>33</v>
      </c>
      <c r="C71">
        <f>STDEV(C17,C14,C11,C20,C23,C26,C29,C32,C35,C38,C41,C44,C47,C50,C53,C56,C59,C62,C65,C68)/SQRT(COUNT(C17,C14,C11,C20,C23,C26,C29,C32,C35,C38,C41,C44,C47,C50,C53,C56,C59,C62,C65,C68))</f>
        <v>1.9253831256128601E-3</v>
      </c>
      <c r="D71">
        <f>STDEV(D17,D14,D11,D20,D23,D26,D29,D32,D35,D38,D41,D44,D47,D50,D53,D56,D59,D62,D65,D68)/SQRT(COUNT(D17,D14,D11,D20,D23,D26,D29,D32,D35,D38,D41,D44,D47,D50,D53,D56,D59,D62,D65,D68))</f>
        <v>1.9843331713038635E-3</v>
      </c>
      <c r="E71">
        <f>STDEV(E17,E14,E11,E20,E23,E26,E29,E32,E35,E38,E41,E44,E47,E50,E53,E56,E59,E62,E65,E68)/SQRT(COUNT(E17,E14,E11,E20,E23,E26,E29,E32,E35,E38,E41,E44,E47,E50,E53,E56,E59,E62,E65,E68))</f>
        <v>1.0376363978945251E-2</v>
      </c>
      <c r="G71">
        <f>STDEV(G17,G14,G11,G20,G23,G26,G29,G32,G35,G38,G41,G44,G47,G50,G53,G56,G59,G62,G65,G68)/SQRT(COUNT(G17,G14,G11,G20,G23,G26,G29,G32,G35,G38,G41,G44,G47,G50,G53,G56,G59,G62,G65,G68))</f>
        <v>4.5599390429905467E-3</v>
      </c>
      <c r="H71">
        <f>STDEV(H17,H14,H11,H20,H23,H26,H29,H32,H35,H38,H41,H44,H47,H50,H53,H56,H59,H62,H65,H68)/SQRT(COUNT(H17,H14,H11,H20,H23,H26,H29,H32,H35,H38,H41,H44,H47,H50,H53,H56,H59,H62,H65,H68))</f>
        <v>4.7171305299771081E-3</v>
      </c>
      <c r="I71">
        <f>STDEV(I17,I14,I11,I20,I23,I26,I29,I32,I35,I38,I41,I44,I47,I50,I53,I56,I59,I62,I65,I68)/SQRT(COUNT(I17,I14,I11,I20,I23,I26,I29,I32,I35,I38,I41,I44,I47,I50,I53,I56,I59,I62,I65,I68))</f>
        <v>2.0817839468119503E-2</v>
      </c>
      <c r="K71">
        <f>STDEV(K17,K14,K11,K20,K23,K26,K29,K32,K35,K38,K41,K44,K47,K50,K53,K56,K59,K62,K65,K68)/SQRT(COUNT(K17,K14,K11,K20,K23,K26,K29,K32,K35,K38,K41,K44,K47,K50,K53,K56,K59,K62,K65,K68))</f>
        <v>9.0806521733964914E-3</v>
      </c>
      <c r="L71">
        <f>STDEV(L17,L14,L11,L20,L23,L26,L29,L32,L35,L38,L41,L44,L47,L50,L53,L56,L59,L62,L65,L68)/SQRT(COUNT(L17,L14,L11,L20,L23,L26,L29,L32,L35,L38,L41,L44,L47,L50,L53,L56,L59,L62,L65,L68))</f>
        <v>9.5707313576546861E-3</v>
      </c>
      <c r="M71">
        <f>STDEV(M17,M14,M11,M20,M23,M26,M29,M32,M35,M38,M41,M44,M47,M50,M53,M56,M59,M62,M65,M68)/SQRT(COUNT(M17,M14,M11,M20,M23,M26,M29,M32,M35,M38,M41,M44,M47,M50,M53,M56,M59,M62,M65,M68))</f>
        <v>3.5079155390456085E-2</v>
      </c>
      <c r="O71">
        <f>STDEV(O17,O14,O11,O20,O23,O26,O29,O32,O35,O38,O41,O44,O47,O50,O53,O56,O59,O62,O65,O68)/SQRT(COUNT(O17,O14,O11,O20,O23,O26,O29,O32,O35,O38,O41,O44,O47,O50,O53,O56,O59,O62,O65,O68))</f>
        <v>1.5054068314700974E-2</v>
      </c>
      <c r="P71">
        <f>STDEV(P17,P14,P11,P20,P23,P26,P29,P32,P35,P38,P41,P44,P47,P50,P53,P56,P59,P62,P65,P68)/SQRT(COUNT(P17,P14,P11,P20,P23,P26,P29,P32,P35,P38,P41,P44,P47,P50,P53,P56,P59,P62,P65,P68))</f>
        <v>1.5659053426200609E-2</v>
      </c>
      <c r="Q71">
        <f>STDEV(Q17,Q14,Q11,Q20,Q23,Q26,Q29,Q32,Q35,Q38,Q41,Q44,Q47,Q50,Q53,Q56,Q59,Q62,Q65,Q68)/SQRT(COUNT(Q17,Q14,Q11,Q20,Q23,Q26,Q29,Q32,Q35,Q38,Q41,Q44,Q47,Q50,Q53,Q56,Q59,Q62,Q65,Q68))</f>
        <v>5.9190135883638154E-2</v>
      </c>
    </row>
    <row r="73" spans="1:25" x14ac:dyDescent="0.2">
      <c r="B73" t="s">
        <v>8</v>
      </c>
      <c r="C73">
        <f>C70/25.5/(10^-12)*(10^-20)</f>
        <v>4.9491568627450956E-12</v>
      </c>
      <c r="D73">
        <f>D70/25.5/(10^-12)*(10^-20)</f>
        <v>5.0479215686274566E-12</v>
      </c>
      <c r="E73">
        <f>E70/25.5/(10^-12)*(10^-20)</f>
        <v>2.5731588235294117E-11</v>
      </c>
      <c r="F73" t="s">
        <v>8</v>
      </c>
      <c r="G73">
        <f>G70/25.5/(10^-12)*(10^-20)</f>
        <v>1.7411137254901969E-11</v>
      </c>
      <c r="H73">
        <f>H70/25.5/(10^-12)*(10^-20)</f>
        <v>1.8344705882352939E-11</v>
      </c>
      <c r="I73">
        <f>I70/25.5/(10^-12)*(10^-20)</f>
        <v>6.2737549019607859E-11</v>
      </c>
      <c r="J73" t="s">
        <v>8</v>
      </c>
      <c r="K73">
        <f>K70/25.5/(10^-12)*(10^-20)</f>
        <v>3.0414549019607848E-11</v>
      </c>
      <c r="L73">
        <f>L70/25.5/(10^-12)*(10^-20)</f>
        <v>3.1801666666666669E-11</v>
      </c>
      <c r="M73">
        <f>M70/25.5/(10^-12)*(10^-20)</f>
        <v>9.9597235294117622E-11</v>
      </c>
      <c r="N73" t="s">
        <v>8</v>
      </c>
      <c r="O73">
        <f>O70/25.5/(10^-12)*(10^-20)</f>
        <v>4.1777843137254912E-11</v>
      </c>
      <c r="P73">
        <f>P70/25.5/(10^-12)*(10^-20)</f>
        <v>4.3505784313725498E-11</v>
      </c>
      <c r="Q73">
        <f>Q70/25.5/(10^-12)*(10^-20)</f>
        <v>1.3757703921568627E-10</v>
      </c>
    </row>
    <row r="76" spans="1:25" x14ac:dyDescent="0.2">
      <c r="B76" t="s">
        <v>14</v>
      </c>
      <c r="F76" t="s">
        <v>24</v>
      </c>
      <c r="J76" t="s">
        <v>25</v>
      </c>
      <c r="N76" t="s">
        <v>26</v>
      </c>
      <c r="R76" t="s">
        <v>70</v>
      </c>
      <c r="V76" t="s">
        <v>71</v>
      </c>
    </row>
    <row r="77" spans="1:25" x14ac:dyDescent="0.2">
      <c r="C77" t="s">
        <v>2</v>
      </c>
      <c r="D77" t="s">
        <v>3</v>
      </c>
      <c r="E77" t="s">
        <v>4</v>
      </c>
    </row>
    <row r="78" spans="1:25" x14ac:dyDescent="0.2">
      <c r="C78">
        <v>0.82099</v>
      </c>
      <c r="D78">
        <v>0.81126600000000004</v>
      </c>
      <c r="E78">
        <v>1.0043249999999999</v>
      </c>
      <c r="G78">
        <v>0.81207600000000002</v>
      </c>
      <c r="H78">
        <v>0.80128100000000002</v>
      </c>
      <c r="I78">
        <v>1.0017529999999999</v>
      </c>
      <c r="K78">
        <v>0.81822499999999998</v>
      </c>
      <c r="L78">
        <v>0.80789599999999995</v>
      </c>
      <c r="M78">
        <v>1.008947</v>
      </c>
      <c r="O78">
        <v>0.81611800000000001</v>
      </c>
      <c r="P78">
        <v>0.80437199999999998</v>
      </c>
      <c r="Q78">
        <v>1.059472</v>
      </c>
      <c r="S78">
        <v>0.81740400000000002</v>
      </c>
      <c r="T78">
        <v>0.806728</v>
      </c>
      <c r="U78">
        <v>1.00607</v>
      </c>
      <c r="W78">
        <v>0.82299800000000001</v>
      </c>
      <c r="X78">
        <v>0.80829799999999996</v>
      </c>
      <c r="Y78">
        <v>1.01179</v>
      </c>
    </row>
    <row r="79" spans="1:25" x14ac:dyDescent="0.2">
      <c r="C79">
        <v>1.0837289999999999</v>
      </c>
      <c r="D79">
        <v>1.09795</v>
      </c>
      <c r="E79">
        <v>2.3310900000000001</v>
      </c>
      <c r="G79">
        <v>1.17357</v>
      </c>
      <c r="H79">
        <v>1.1721839999999999</v>
      </c>
      <c r="I79">
        <v>2.1216910000000002</v>
      </c>
      <c r="K79">
        <v>1.238675</v>
      </c>
      <c r="L79">
        <v>1.277855</v>
      </c>
      <c r="M79">
        <v>2.6379609999999998</v>
      </c>
      <c r="O79">
        <v>1.4253020000000001</v>
      </c>
      <c r="P79">
        <v>1.4155230000000001</v>
      </c>
      <c r="Q79">
        <v>3.1758950000000001</v>
      </c>
      <c r="S79">
        <v>0.97306499999999996</v>
      </c>
      <c r="T79">
        <v>0.96544200000000002</v>
      </c>
      <c r="U79">
        <v>1.4708600000000001</v>
      </c>
      <c r="W79">
        <v>1.65503</v>
      </c>
      <c r="X79">
        <v>1.6796599999999999</v>
      </c>
      <c r="Y79">
        <v>3.4231400000000001</v>
      </c>
    </row>
    <row r="80" spans="1:25" x14ac:dyDescent="0.2">
      <c r="B80" t="s">
        <v>5</v>
      </c>
      <c r="C80">
        <v>0.262739</v>
      </c>
      <c r="D80">
        <v>0.28668399999999999</v>
      </c>
      <c r="E80">
        <v>1.326765</v>
      </c>
      <c r="G80">
        <v>0.36149399999999998</v>
      </c>
      <c r="H80">
        <v>0.37090299999999998</v>
      </c>
      <c r="I80">
        <v>1.1199380000000001</v>
      </c>
      <c r="K80">
        <v>0.42044999999999999</v>
      </c>
      <c r="L80">
        <v>0.46995900000000002</v>
      </c>
      <c r="M80">
        <v>1.629014</v>
      </c>
      <c r="O80">
        <v>0.60918399999999995</v>
      </c>
      <c r="P80">
        <v>0.611151</v>
      </c>
      <c r="Q80">
        <v>2.1164230000000002</v>
      </c>
      <c r="S80">
        <v>0.15566099999999999</v>
      </c>
      <c r="T80">
        <v>0.15871399999999999</v>
      </c>
      <c r="U80">
        <v>0.46478999999999998</v>
      </c>
      <c r="W80">
        <v>0.83203199999999999</v>
      </c>
      <c r="X80">
        <v>0.87136199999999997</v>
      </c>
      <c r="Y80">
        <v>2.4113500000000001</v>
      </c>
    </row>
    <row r="81" spans="2:25" x14ac:dyDescent="0.2">
      <c r="C81">
        <v>0.81571400000000005</v>
      </c>
      <c r="D81">
        <v>0.80463300000000004</v>
      </c>
      <c r="E81">
        <v>1.0071019999999999</v>
      </c>
      <c r="G81">
        <v>0.81197399999999997</v>
      </c>
      <c r="H81">
        <v>0.80101500000000003</v>
      </c>
      <c r="I81">
        <v>1.0032859999999999</v>
      </c>
      <c r="K81">
        <v>0.81828999999999996</v>
      </c>
      <c r="L81">
        <v>0.80722799999999995</v>
      </c>
      <c r="M81">
        <v>1.01034</v>
      </c>
      <c r="O81">
        <v>0.81613999999999998</v>
      </c>
      <c r="P81">
        <v>0.80415999999999999</v>
      </c>
      <c r="Q81">
        <v>1.0082690000000001</v>
      </c>
      <c r="S81">
        <v>0.81568099999999999</v>
      </c>
      <c r="T81">
        <v>0.80181500000000006</v>
      </c>
      <c r="U81">
        <v>1.0025900000000001</v>
      </c>
      <c r="W81">
        <v>0.81726399999999999</v>
      </c>
      <c r="X81">
        <v>0.80897200000000002</v>
      </c>
      <c r="Y81">
        <v>1.00607</v>
      </c>
    </row>
    <row r="82" spans="2:25" x14ac:dyDescent="0.2">
      <c r="C82">
        <v>1.0446329999999999</v>
      </c>
      <c r="D82">
        <v>1.031998</v>
      </c>
      <c r="E82">
        <v>1.617119</v>
      </c>
      <c r="G82">
        <v>1.158026</v>
      </c>
      <c r="H82">
        <v>1.1656629999999999</v>
      </c>
      <c r="I82">
        <v>1.9786300000000001</v>
      </c>
      <c r="K82">
        <v>1.2407349999999999</v>
      </c>
      <c r="L82">
        <v>1.244327</v>
      </c>
      <c r="M82">
        <v>2.4160339999999998</v>
      </c>
      <c r="O82">
        <v>1.2441610000000001</v>
      </c>
      <c r="P82">
        <v>1.2112160000000001</v>
      </c>
      <c r="Q82">
        <v>2.0787490000000002</v>
      </c>
      <c r="S82">
        <v>0.93782100000000002</v>
      </c>
      <c r="T82">
        <v>0.94093099999999996</v>
      </c>
      <c r="U82">
        <v>1.20303</v>
      </c>
      <c r="W82">
        <v>1.00206</v>
      </c>
      <c r="X82">
        <v>1.02071</v>
      </c>
      <c r="Y82">
        <v>1.5987100000000001</v>
      </c>
    </row>
    <row r="83" spans="2:25" x14ac:dyDescent="0.2">
      <c r="B83" t="s">
        <v>5</v>
      </c>
      <c r="C83">
        <v>0.22891900000000001</v>
      </c>
      <c r="D83">
        <v>0.22736500000000001</v>
      </c>
      <c r="E83">
        <v>0.61001700000000003</v>
      </c>
      <c r="G83">
        <v>0.34605200000000003</v>
      </c>
      <c r="H83">
        <v>0.36464800000000003</v>
      </c>
      <c r="I83">
        <v>0.97534399999999999</v>
      </c>
      <c r="K83">
        <v>0.42244500000000001</v>
      </c>
      <c r="L83">
        <v>0.43709900000000002</v>
      </c>
      <c r="M83">
        <v>1.405694</v>
      </c>
      <c r="O83">
        <v>0.42802099999999998</v>
      </c>
      <c r="P83">
        <v>0.40705599999999997</v>
      </c>
      <c r="Q83">
        <v>1.0704800000000001</v>
      </c>
      <c r="S83">
        <v>0.12214</v>
      </c>
      <c r="T83">
        <v>0.13911599999999999</v>
      </c>
      <c r="U83">
        <v>0.20044000000000001</v>
      </c>
      <c r="W83">
        <v>0.18479599999999999</v>
      </c>
      <c r="X83">
        <v>0.21173800000000001</v>
      </c>
      <c r="Y83">
        <v>0.59263999999999994</v>
      </c>
    </row>
    <row r="84" spans="2:25" x14ac:dyDescent="0.2">
      <c r="C84">
        <v>0.81065500000000001</v>
      </c>
      <c r="D84">
        <v>0.80179400000000001</v>
      </c>
      <c r="E84">
        <v>1.001595</v>
      </c>
      <c r="G84">
        <v>0.81440599999999996</v>
      </c>
      <c r="H84">
        <v>0.80317000000000005</v>
      </c>
      <c r="I84">
        <v>1.000883</v>
      </c>
      <c r="K84">
        <v>0.81824399999999997</v>
      </c>
      <c r="L84">
        <v>0.80693999999999999</v>
      </c>
      <c r="M84">
        <v>1.020006</v>
      </c>
      <c r="O84">
        <v>0.82095200000000002</v>
      </c>
      <c r="P84">
        <v>0.81103999999999998</v>
      </c>
      <c r="Q84">
        <v>1.011409</v>
      </c>
      <c r="S84">
        <v>0.81143600000000005</v>
      </c>
      <c r="T84">
        <v>0.79717099999999996</v>
      </c>
      <c r="U84">
        <v>1.00543</v>
      </c>
      <c r="W84">
        <v>0.81152400000000002</v>
      </c>
      <c r="X84">
        <v>0.79819899999999999</v>
      </c>
      <c r="Y84">
        <v>1.00498</v>
      </c>
    </row>
    <row r="85" spans="2:25" x14ac:dyDescent="0.2">
      <c r="C85">
        <v>0.85999099999999995</v>
      </c>
      <c r="D85">
        <v>0.854043</v>
      </c>
      <c r="E85">
        <v>1.1287910000000001</v>
      </c>
      <c r="G85">
        <v>1.1237220000000001</v>
      </c>
      <c r="H85">
        <v>1.1170549999999999</v>
      </c>
      <c r="I85">
        <v>2.4052769999999999</v>
      </c>
      <c r="K85">
        <v>1.272303</v>
      </c>
      <c r="L85">
        <v>1.2667550000000001</v>
      </c>
      <c r="M85">
        <v>2.097931</v>
      </c>
      <c r="O85">
        <v>0.95920499999999997</v>
      </c>
      <c r="P85">
        <v>0.94744700000000004</v>
      </c>
      <c r="Q85">
        <v>1.3633569999999999</v>
      </c>
      <c r="S85">
        <v>1.59137</v>
      </c>
      <c r="T85">
        <v>1.58717</v>
      </c>
      <c r="U85">
        <v>3.3469699999999998</v>
      </c>
      <c r="W85">
        <v>1.59731</v>
      </c>
      <c r="X85">
        <v>1.6273200000000001</v>
      </c>
      <c r="Y85">
        <v>4.9846300000000001</v>
      </c>
    </row>
    <row r="86" spans="2:25" x14ac:dyDescent="0.2">
      <c r="B86" t="s">
        <v>5</v>
      </c>
      <c r="C86">
        <v>4.9335999999999901E-2</v>
      </c>
      <c r="D86">
        <v>5.2248999999999997E-2</v>
      </c>
      <c r="E86">
        <v>0.127196</v>
      </c>
      <c r="G86">
        <v>0.30931599999999998</v>
      </c>
      <c r="H86">
        <v>0.31388500000000003</v>
      </c>
      <c r="I86">
        <v>1.4043939999999999</v>
      </c>
      <c r="K86">
        <v>0.45405899999999999</v>
      </c>
      <c r="L86">
        <v>0.45981499999999997</v>
      </c>
      <c r="M86">
        <v>1.077925</v>
      </c>
      <c r="O86">
        <v>0.13825299999999999</v>
      </c>
      <c r="P86">
        <v>0.136407</v>
      </c>
      <c r="Q86">
        <v>0.35194799999999998</v>
      </c>
      <c r="S86">
        <v>0.77993400000000002</v>
      </c>
      <c r="T86">
        <v>0.78999900000000001</v>
      </c>
      <c r="U86">
        <v>2.3415400000000002</v>
      </c>
      <c r="W86">
        <v>0.78578599999999998</v>
      </c>
      <c r="X86">
        <v>0.829121</v>
      </c>
      <c r="Y86">
        <v>3.9796499999999999</v>
      </c>
    </row>
    <row r="87" spans="2:25" x14ac:dyDescent="0.2">
      <c r="C87">
        <v>0.81334499999999998</v>
      </c>
      <c r="D87">
        <v>0.80415700000000001</v>
      </c>
      <c r="E87">
        <v>0.997664</v>
      </c>
      <c r="G87">
        <v>0.81957000000000002</v>
      </c>
      <c r="H87">
        <v>0.80773799999999996</v>
      </c>
      <c r="I87">
        <v>1.012672</v>
      </c>
      <c r="K87">
        <v>0.81460999999999995</v>
      </c>
      <c r="L87">
        <v>0.80196299999999998</v>
      </c>
      <c r="M87">
        <v>1.003816</v>
      </c>
      <c r="O87">
        <v>0.81272599999999995</v>
      </c>
      <c r="P87">
        <v>0.80218500000000004</v>
      </c>
      <c r="Q87">
        <v>1.0075799999999999</v>
      </c>
      <c r="S87">
        <v>0.82064700000000002</v>
      </c>
      <c r="T87">
        <v>0.805836</v>
      </c>
      <c r="U87">
        <v>1.01092</v>
      </c>
      <c r="W87">
        <v>0.81931100000000001</v>
      </c>
      <c r="X87">
        <v>0.80286400000000002</v>
      </c>
      <c r="Y87">
        <v>1.00326</v>
      </c>
    </row>
    <row r="88" spans="2:25" x14ac:dyDescent="0.2">
      <c r="C88">
        <v>1.07263</v>
      </c>
      <c r="D88">
        <v>1.0624119999999999</v>
      </c>
      <c r="E88">
        <v>1.7142869999999999</v>
      </c>
      <c r="G88">
        <v>1.184142</v>
      </c>
      <c r="H88">
        <v>1.1821520000000001</v>
      </c>
      <c r="I88">
        <v>2.088549</v>
      </c>
      <c r="K88">
        <v>1.229924</v>
      </c>
      <c r="L88">
        <v>1.244904</v>
      </c>
      <c r="M88">
        <v>2.5247739999999999</v>
      </c>
      <c r="O88">
        <v>1.379392</v>
      </c>
      <c r="P88">
        <v>1.383686</v>
      </c>
      <c r="Q88">
        <v>3.364109</v>
      </c>
      <c r="S88">
        <v>1.4376100000000001</v>
      </c>
      <c r="T88">
        <v>1.43781</v>
      </c>
      <c r="U88">
        <v>2.0861399999999999</v>
      </c>
      <c r="W88">
        <v>1.3683099999999999</v>
      </c>
      <c r="X88">
        <v>1.37232</v>
      </c>
      <c r="Y88">
        <v>2.1095000000000002</v>
      </c>
    </row>
    <row r="89" spans="2:25" x14ac:dyDescent="0.2">
      <c r="B89" t="s">
        <v>5</v>
      </c>
      <c r="C89">
        <v>0.25928499999999999</v>
      </c>
      <c r="D89">
        <v>0.25825500000000001</v>
      </c>
      <c r="E89">
        <v>0.71662300000000001</v>
      </c>
      <c r="G89">
        <v>0.36457200000000001</v>
      </c>
      <c r="H89">
        <v>0.37441400000000002</v>
      </c>
      <c r="I89">
        <v>1.075877</v>
      </c>
      <c r="K89">
        <v>0.41531400000000002</v>
      </c>
      <c r="L89">
        <v>0.44294099999999997</v>
      </c>
      <c r="M89">
        <v>1.520958</v>
      </c>
      <c r="O89">
        <v>0.566666</v>
      </c>
      <c r="P89">
        <v>0.58150100000000005</v>
      </c>
      <c r="Q89">
        <v>2.3565290000000001</v>
      </c>
      <c r="S89">
        <v>0.61696300000000004</v>
      </c>
      <c r="T89">
        <v>0.63197400000000004</v>
      </c>
      <c r="U89">
        <v>1.0752200000000001</v>
      </c>
      <c r="W89">
        <v>0.54899900000000001</v>
      </c>
      <c r="X89">
        <v>0.56945599999999996</v>
      </c>
      <c r="Y89">
        <v>1.1062399999999999</v>
      </c>
    </row>
    <row r="90" spans="2:25" x14ac:dyDescent="0.2">
      <c r="C90">
        <v>0.80767500000000003</v>
      </c>
      <c r="D90">
        <v>0.79684900000000003</v>
      </c>
      <c r="E90">
        <v>0.99610600000000005</v>
      </c>
      <c r="G90">
        <v>0.82106100000000004</v>
      </c>
      <c r="H90">
        <v>0.80954199999999998</v>
      </c>
      <c r="I90">
        <v>1.0186980000000001</v>
      </c>
      <c r="K90">
        <v>0.81323199999999995</v>
      </c>
      <c r="L90">
        <v>0.80276800000000004</v>
      </c>
      <c r="M90">
        <v>1.0047219999999999</v>
      </c>
      <c r="O90">
        <v>0.81593499999999997</v>
      </c>
      <c r="P90">
        <v>0.80563899999999999</v>
      </c>
      <c r="Q90">
        <v>1.0035829999999999</v>
      </c>
      <c r="S90">
        <v>0.81808599999999998</v>
      </c>
      <c r="T90">
        <v>0.80641399999999996</v>
      </c>
      <c r="U90">
        <v>1.0111600000000001</v>
      </c>
      <c r="W90">
        <v>0.81556799999999996</v>
      </c>
      <c r="X90">
        <v>0.80052599999999996</v>
      </c>
      <c r="Y90">
        <v>0.99766299999999997</v>
      </c>
    </row>
    <row r="91" spans="2:25" x14ac:dyDescent="0.2">
      <c r="C91">
        <v>1.037876</v>
      </c>
      <c r="D91">
        <v>1.040529</v>
      </c>
      <c r="E91">
        <v>1.675643</v>
      </c>
      <c r="G91">
        <v>1.204324</v>
      </c>
      <c r="H91">
        <v>1.2204809999999999</v>
      </c>
      <c r="I91">
        <v>1.8703099999999999</v>
      </c>
      <c r="K91">
        <v>0.91760699999999995</v>
      </c>
      <c r="L91">
        <v>0.90471100000000004</v>
      </c>
      <c r="M91">
        <v>1.7414480000000001</v>
      </c>
      <c r="O91">
        <v>1.4097109999999999</v>
      </c>
      <c r="P91">
        <v>1.4443589999999999</v>
      </c>
      <c r="Q91">
        <v>2.4362059999999999</v>
      </c>
      <c r="S91">
        <v>0.94380299999999995</v>
      </c>
      <c r="T91">
        <v>0.94929399999999997</v>
      </c>
      <c r="U91">
        <v>1.5202500000000001</v>
      </c>
      <c r="W91">
        <v>1.5476099999999999</v>
      </c>
      <c r="X91">
        <v>1.56064</v>
      </c>
      <c r="Y91">
        <v>3.3834300000000002</v>
      </c>
    </row>
    <row r="92" spans="2:25" x14ac:dyDescent="0.2">
      <c r="B92" t="s">
        <v>5</v>
      </c>
      <c r="C92">
        <v>0.23020099999999999</v>
      </c>
      <c r="D92">
        <v>0.24368000000000001</v>
      </c>
      <c r="E92">
        <v>0.67953699999999995</v>
      </c>
      <c r="G92">
        <v>0.38326300000000002</v>
      </c>
      <c r="H92">
        <v>0.410939</v>
      </c>
      <c r="I92">
        <v>0.85161200000000004</v>
      </c>
      <c r="K92">
        <v>0.104375</v>
      </c>
      <c r="L92">
        <v>0.10194300000000001</v>
      </c>
      <c r="M92">
        <v>0.73672599999999999</v>
      </c>
      <c r="O92">
        <v>0.59377599999999997</v>
      </c>
      <c r="P92">
        <v>0.63871999999999995</v>
      </c>
      <c r="Q92">
        <v>1.432623</v>
      </c>
      <c r="S92">
        <v>0.125717</v>
      </c>
      <c r="T92">
        <v>0.14288000000000001</v>
      </c>
      <c r="U92">
        <v>0.50909000000000004</v>
      </c>
      <c r="W92">
        <v>0.73204199999999997</v>
      </c>
      <c r="X92">
        <v>0.76011399999999996</v>
      </c>
      <c r="Y92">
        <v>2.385767</v>
      </c>
    </row>
    <row r="93" spans="2:25" x14ac:dyDescent="0.2">
      <c r="C93">
        <v>0.81323500000000004</v>
      </c>
      <c r="D93">
        <v>0.80484199999999995</v>
      </c>
      <c r="E93">
        <v>1.0043740000000001</v>
      </c>
      <c r="G93">
        <v>0.81709200000000004</v>
      </c>
      <c r="H93">
        <v>0.80579900000000004</v>
      </c>
      <c r="I93">
        <v>1.0092380000000001</v>
      </c>
      <c r="K93">
        <v>0.80965600000000004</v>
      </c>
      <c r="L93">
        <v>0.80139800000000005</v>
      </c>
      <c r="M93">
        <v>0.99984700000000004</v>
      </c>
      <c r="O93">
        <v>0.81506299999999998</v>
      </c>
      <c r="P93">
        <v>0.80347199999999996</v>
      </c>
      <c r="Q93">
        <v>1.0061640000000001</v>
      </c>
      <c r="S93">
        <v>0.81460500000000002</v>
      </c>
      <c r="T93">
        <v>0.80649800000000005</v>
      </c>
      <c r="U93">
        <v>0.99919599999999997</v>
      </c>
      <c r="W93">
        <v>0.82319900000000001</v>
      </c>
      <c r="X93">
        <v>0.81043699999999996</v>
      </c>
      <c r="Y93">
        <v>1.01322</v>
      </c>
    </row>
    <row r="94" spans="2:25" x14ac:dyDescent="0.2">
      <c r="C94">
        <v>0.870305</v>
      </c>
      <c r="D94">
        <v>0.86735499999999999</v>
      </c>
      <c r="E94">
        <v>1.3313299999999999</v>
      </c>
      <c r="G94">
        <v>1.123839</v>
      </c>
      <c r="H94">
        <v>1.118007</v>
      </c>
      <c r="I94">
        <v>2.1944949999999999</v>
      </c>
      <c r="K94">
        <v>1.2024919999999999</v>
      </c>
      <c r="L94">
        <v>1.2035769999999999</v>
      </c>
      <c r="M94">
        <v>2.2291240000000001</v>
      </c>
      <c r="O94">
        <v>1.348536</v>
      </c>
      <c r="P94">
        <v>1.355013</v>
      </c>
      <c r="Q94">
        <v>2.5805180000000001</v>
      </c>
      <c r="S94">
        <v>0.92903100000000005</v>
      </c>
      <c r="T94">
        <v>0.91886199999999996</v>
      </c>
      <c r="U94">
        <v>1.2908200000000001</v>
      </c>
      <c r="W94">
        <v>1.6948000000000001</v>
      </c>
      <c r="X94">
        <v>1.7252400000000001</v>
      </c>
      <c r="Y94">
        <v>5.3350099999999996</v>
      </c>
    </row>
    <row r="95" spans="2:25" x14ac:dyDescent="0.2">
      <c r="B95" t="s">
        <v>5</v>
      </c>
      <c r="C95">
        <v>5.7070000000000003E-2</v>
      </c>
      <c r="D95">
        <v>6.2512999999999999E-2</v>
      </c>
      <c r="E95">
        <v>0.32695600000000002</v>
      </c>
      <c r="G95">
        <v>0.30674699999999999</v>
      </c>
      <c r="H95">
        <v>0.31220799999999999</v>
      </c>
      <c r="I95">
        <v>1.185257</v>
      </c>
      <c r="K95">
        <v>0.39283600000000002</v>
      </c>
      <c r="L95">
        <v>0.40217900000000001</v>
      </c>
      <c r="M95">
        <v>1.229277</v>
      </c>
      <c r="O95">
        <v>0.53347299999999997</v>
      </c>
      <c r="P95">
        <v>0.55154099999999995</v>
      </c>
      <c r="Q95">
        <v>1.574354</v>
      </c>
      <c r="S95">
        <v>0.114426</v>
      </c>
      <c r="T95">
        <v>0.11236400000000001</v>
      </c>
      <c r="U95">
        <v>0.29162399999999999</v>
      </c>
      <c r="W95">
        <v>0.87160099999999996</v>
      </c>
      <c r="X95">
        <v>0.91480300000000003</v>
      </c>
      <c r="Y95">
        <v>4.32179</v>
      </c>
    </row>
    <row r="96" spans="2:25" x14ac:dyDescent="0.2">
      <c r="C96">
        <v>0.81744499999999998</v>
      </c>
      <c r="D96">
        <v>0.80671999999999999</v>
      </c>
      <c r="E96">
        <v>1.009436</v>
      </c>
      <c r="G96">
        <v>0.81229899999999999</v>
      </c>
      <c r="H96">
        <v>0.80366700000000002</v>
      </c>
      <c r="I96">
        <v>1.002615</v>
      </c>
      <c r="K96">
        <v>0.81542999999999999</v>
      </c>
      <c r="L96">
        <v>0.80558200000000002</v>
      </c>
      <c r="M96">
        <v>1.005333</v>
      </c>
      <c r="O96">
        <v>0.81312099999999998</v>
      </c>
      <c r="P96">
        <v>0.80379500000000004</v>
      </c>
      <c r="Q96">
        <v>0.99370700000000001</v>
      </c>
      <c r="S96">
        <v>0.82435099999999994</v>
      </c>
      <c r="T96">
        <v>0.80961899999999998</v>
      </c>
      <c r="U96">
        <v>1.0121899999999999</v>
      </c>
      <c r="W96">
        <v>0.82040199999999996</v>
      </c>
      <c r="X96">
        <v>0.805087</v>
      </c>
      <c r="Y96">
        <v>1.00109</v>
      </c>
    </row>
    <row r="97" spans="2:25" x14ac:dyDescent="0.2">
      <c r="C97">
        <v>1.0808869999999999</v>
      </c>
      <c r="D97">
        <v>1.073834</v>
      </c>
      <c r="E97">
        <v>1.9147529999999999</v>
      </c>
      <c r="G97">
        <v>0.89875499999999997</v>
      </c>
      <c r="H97">
        <v>0.88909800000000005</v>
      </c>
      <c r="I97">
        <v>1.358798</v>
      </c>
      <c r="K97">
        <v>1.291499</v>
      </c>
      <c r="L97">
        <v>1.2984370000000001</v>
      </c>
      <c r="M97">
        <v>2.3371209999999998</v>
      </c>
      <c r="O97">
        <v>0.91832100000000005</v>
      </c>
      <c r="P97">
        <v>0.91992700000000005</v>
      </c>
      <c r="Q97">
        <v>1.3714930000000001</v>
      </c>
      <c r="S97">
        <v>1.51467</v>
      </c>
      <c r="T97">
        <v>1.50976</v>
      </c>
      <c r="U97">
        <v>3.5067499999999998</v>
      </c>
      <c r="W97">
        <v>1.6322099999999999</v>
      </c>
      <c r="X97">
        <v>1.5942400000000001</v>
      </c>
      <c r="Y97">
        <v>3.4780600000000002</v>
      </c>
    </row>
    <row r="98" spans="2:25" x14ac:dyDescent="0.2">
      <c r="B98" t="s">
        <v>5</v>
      </c>
      <c r="C98">
        <v>0.26344200000000001</v>
      </c>
      <c r="D98">
        <v>0.26711400000000002</v>
      </c>
      <c r="E98">
        <v>0.90531700000000004</v>
      </c>
      <c r="G98">
        <v>8.6456000000000005E-2</v>
      </c>
      <c r="H98">
        <v>8.5431000000000007E-2</v>
      </c>
      <c r="I98">
        <v>0.35618300000000003</v>
      </c>
      <c r="K98">
        <v>0.47606900000000002</v>
      </c>
      <c r="L98">
        <v>0.49285499999999999</v>
      </c>
      <c r="M98">
        <v>1.331788</v>
      </c>
      <c r="O98">
        <v>0.1052</v>
      </c>
      <c r="P98">
        <v>0.116132</v>
      </c>
      <c r="Q98">
        <v>0.37778600000000001</v>
      </c>
      <c r="S98">
        <v>0.69031900000000002</v>
      </c>
      <c r="T98">
        <v>0.70014100000000001</v>
      </c>
      <c r="U98">
        <v>2.4945599999999999</v>
      </c>
      <c r="W98">
        <v>0.81180799999999997</v>
      </c>
      <c r="X98">
        <v>0.78915299999999999</v>
      </c>
      <c r="Y98">
        <v>2.4769700000000001</v>
      </c>
    </row>
    <row r="99" spans="2:25" x14ac:dyDescent="0.2">
      <c r="C99">
        <v>0.81433900000000004</v>
      </c>
      <c r="D99">
        <v>0.80567999999999995</v>
      </c>
      <c r="E99">
        <v>1.0070870000000001</v>
      </c>
      <c r="G99">
        <v>0.818631</v>
      </c>
      <c r="H99">
        <v>0.80805700000000003</v>
      </c>
      <c r="I99">
        <v>1.0097769999999999</v>
      </c>
      <c r="K99">
        <v>0.81385700000000005</v>
      </c>
      <c r="L99">
        <v>0.80320599999999998</v>
      </c>
      <c r="M99">
        <v>1.000014</v>
      </c>
      <c r="O99">
        <v>0.81366400000000005</v>
      </c>
      <c r="P99">
        <v>0.80146399999999995</v>
      </c>
      <c r="Q99">
        <v>1.0004869999999999</v>
      </c>
      <c r="S99">
        <v>0.82505799999999996</v>
      </c>
      <c r="T99">
        <v>0.81304600000000005</v>
      </c>
      <c r="U99">
        <v>1.0193700000000001</v>
      </c>
      <c r="W99">
        <v>0.81888399999999995</v>
      </c>
      <c r="X99">
        <v>0.80282600000000004</v>
      </c>
      <c r="Y99">
        <v>1.0107299999999999</v>
      </c>
    </row>
    <row r="100" spans="2:25" x14ac:dyDescent="0.2">
      <c r="C100">
        <v>0.87083500000000003</v>
      </c>
      <c r="D100">
        <v>0.86285100000000003</v>
      </c>
      <c r="E100">
        <v>1.3883650000000001</v>
      </c>
      <c r="G100">
        <v>1.0313950000000001</v>
      </c>
      <c r="H100">
        <v>1.034205</v>
      </c>
      <c r="I100">
        <v>1.5890880000000001</v>
      </c>
      <c r="K100">
        <v>1.3075410000000001</v>
      </c>
      <c r="L100">
        <v>1.319831</v>
      </c>
      <c r="M100">
        <v>2.2700010000000002</v>
      </c>
      <c r="O100">
        <v>1.4378249999999999</v>
      </c>
      <c r="P100">
        <v>1.460378</v>
      </c>
      <c r="Q100">
        <v>2.7138300000000002</v>
      </c>
      <c r="S100">
        <v>1.5858300000000001</v>
      </c>
      <c r="T100">
        <v>1.5943099999999999</v>
      </c>
      <c r="U100">
        <v>2.9841600000000001</v>
      </c>
      <c r="W100">
        <v>1.53823</v>
      </c>
      <c r="X100">
        <v>1.54772</v>
      </c>
      <c r="Y100">
        <v>2.9855100000000001</v>
      </c>
    </row>
    <row r="101" spans="2:25" x14ac:dyDescent="0.2">
      <c r="B101" t="s">
        <v>5</v>
      </c>
      <c r="C101">
        <v>5.6495999999999998E-2</v>
      </c>
      <c r="D101">
        <v>5.7171000000000097E-2</v>
      </c>
      <c r="E101">
        <v>0.38127800000000001</v>
      </c>
      <c r="G101">
        <v>0.21276400000000001</v>
      </c>
      <c r="H101">
        <v>0.22614799999999999</v>
      </c>
      <c r="I101">
        <v>0.57931100000000002</v>
      </c>
      <c r="K101">
        <v>0.49368400000000001</v>
      </c>
      <c r="L101">
        <v>0.516625</v>
      </c>
      <c r="M101">
        <v>1.269987</v>
      </c>
      <c r="O101">
        <v>0.62416099999999997</v>
      </c>
      <c r="P101">
        <v>0.658914</v>
      </c>
      <c r="Q101">
        <v>1.7133430000000001</v>
      </c>
      <c r="S101">
        <v>0.760772</v>
      </c>
      <c r="T101">
        <v>0.78126399999999996</v>
      </c>
      <c r="U101">
        <v>1.96479</v>
      </c>
      <c r="W101">
        <v>0.71934600000000004</v>
      </c>
      <c r="X101">
        <v>0.74489399999999995</v>
      </c>
      <c r="Y101">
        <v>1.97478</v>
      </c>
    </row>
    <row r="102" spans="2:25" x14ac:dyDescent="0.2">
      <c r="C102">
        <v>0.81642300000000001</v>
      </c>
      <c r="D102">
        <v>0.80609399999999998</v>
      </c>
      <c r="E102">
        <v>0.99764200000000003</v>
      </c>
      <c r="G102">
        <v>0.81658600000000003</v>
      </c>
      <c r="H102">
        <v>0.80567599999999995</v>
      </c>
      <c r="I102">
        <v>1.0048490000000001</v>
      </c>
      <c r="K102">
        <v>0.812083</v>
      </c>
      <c r="L102">
        <v>0.80139899999999997</v>
      </c>
      <c r="M102">
        <v>1.001398</v>
      </c>
      <c r="O102">
        <v>0.81527499999999997</v>
      </c>
      <c r="P102">
        <v>0.80354599999999998</v>
      </c>
      <c r="Q102">
        <v>1.0025679999999999</v>
      </c>
      <c r="S102">
        <v>0.81969499999999995</v>
      </c>
      <c r="T102">
        <v>0.81550699999999998</v>
      </c>
      <c r="U102">
        <v>1.0075700000000001</v>
      </c>
      <c r="W102">
        <v>0.81133100000000002</v>
      </c>
      <c r="X102">
        <v>0.80113400000000001</v>
      </c>
      <c r="Y102">
        <v>0.99626599999999998</v>
      </c>
    </row>
    <row r="103" spans="2:25" x14ac:dyDescent="0.2">
      <c r="C103">
        <v>1.095637</v>
      </c>
      <c r="D103">
        <v>1.1080859999999999</v>
      </c>
      <c r="E103">
        <v>1.6954469999999999</v>
      </c>
      <c r="G103">
        <v>1.147845</v>
      </c>
      <c r="H103">
        <v>1.137777</v>
      </c>
      <c r="I103">
        <v>2.048044</v>
      </c>
      <c r="K103">
        <v>1.3136950000000001</v>
      </c>
      <c r="L103">
        <v>1.3097730000000001</v>
      </c>
      <c r="M103">
        <v>2.4188969999999999</v>
      </c>
      <c r="O103">
        <v>1.1035470000000001</v>
      </c>
      <c r="P103">
        <v>1.084206</v>
      </c>
      <c r="Q103">
        <v>1.520321</v>
      </c>
      <c r="S103">
        <v>0.93665500000000002</v>
      </c>
      <c r="T103">
        <v>0.95111400000000001</v>
      </c>
      <c r="U103">
        <v>1.30264</v>
      </c>
      <c r="W103">
        <v>1.0095700000000001</v>
      </c>
      <c r="X103">
        <v>1.01475</v>
      </c>
      <c r="Y103">
        <v>1.77213</v>
      </c>
    </row>
    <row r="104" spans="2:25" x14ac:dyDescent="0.2">
      <c r="B104" t="s">
        <v>5</v>
      </c>
      <c r="C104">
        <v>0.27921400000000002</v>
      </c>
      <c r="D104">
        <v>0.30199199999999998</v>
      </c>
      <c r="E104">
        <v>0.69780500000000001</v>
      </c>
      <c r="G104">
        <v>0.33125900000000003</v>
      </c>
      <c r="H104">
        <v>0.33210099999999998</v>
      </c>
      <c r="I104">
        <v>1.0431950000000001</v>
      </c>
      <c r="K104">
        <v>0.50161199999999995</v>
      </c>
      <c r="L104">
        <v>0.50837399999999999</v>
      </c>
      <c r="M104">
        <v>1.4174990000000001</v>
      </c>
      <c r="O104">
        <v>0.28827199999999997</v>
      </c>
      <c r="P104">
        <v>0.28066000000000002</v>
      </c>
      <c r="Q104">
        <v>0.51775300000000002</v>
      </c>
      <c r="S104">
        <v>0.11695999999999999</v>
      </c>
      <c r="T104">
        <v>0.13560700000000001</v>
      </c>
      <c r="U104">
        <v>0.29507</v>
      </c>
      <c r="W104">
        <v>0.198239</v>
      </c>
      <c r="X104">
        <v>0.213616</v>
      </c>
      <c r="Y104">
        <v>0.775864</v>
      </c>
    </row>
    <row r="105" spans="2:25" x14ac:dyDescent="0.2">
      <c r="C105">
        <v>0.81344399999999994</v>
      </c>
      <c r="D105">
        <v>0.80432599999999999</v>
      </c>
      <c r="E105">
        <v>1.0105299999999999</v>
      </c>
      <c r="G105">
        <v>0.81568499999999999</v>
      </c>
      <c r="H105">
        <v>0.80571499999999996</v>
      </c>
      <c r="I105">
        <v>1.0040150000000001</v>
      </c>
      <c r="K105">
        <v>0.81259300000000001</v>
      </c>
      <c r="L105">
        <v>0.80371999999999999</v>
      </c>
      <c r="M105">
        <v>1.009293</v>
      </c>
      <c r="O105">
        <v>0.81763600000000003</v>
      </c>
      <c r="P105">
        <v>0.80636099999999999</v>
      </c>
      <c r="Q105">
        <v>0.99852700000000005</v>
      </c>
      <c r="S105">
        <v>0.81719900000000001</v>
      </c>
      <c r="T105">
        <v>0.80370200000000003</v>
      </c>
      <c r="U105">
        <v>1.00657</v>
      </c>
      <c r="W105">
        <v>0.81537999999999999</v>
      </c>
      <c r="X105">
        <v>0.80483700000000002</v>
      </c>
      <c r="Y105">
        <v>1.00806</v>
      </c>
    </row>
    <row r="106" spans="2:25" x14ac:dyDescent="0.2">
      <c r="C106">
        <v>1.0558190000000001</v>
      </c>
      <c r="D106">
        <v>1.0366709999999999</v>
      </c>
      <c r="E106">
        <v>1.712995</v>
      </c>
      <c r="G106">
        <v>1.2258819999999999</v>
      </c>
      <c r="H106">
        <v>1.212477</v>
      </c>
      <c r="I106">
        <v>2.4227889999999999</v>
      </c>
      <c r="K106">
        <v>0.89767600000000003</v>
      </c>
      <c r="L106">
        <v>0.89502999999999999</v>
      </c>
      <c r="M106">
        <v>1.155667</v>
      </c>
      <c r="O106">
        <v>1.390245</v>
      </c>
      <c r="P106">
        <v>1.410255</v>
      </c>
      <c r="Q106">
        <v>3.7078820000000001</v>
      </c>
      <c r="S106">
        <v>1.5538700000000001</v>
      </c>
      <c r="T106">
        <v>1.53627</v>
      </c>
      <c r="U106">
        <v>3.6095799999999998</v>
      </c>
      <c r="W106">
        <v>1.64564</v>
      </c>
      <c r="X106">
        <v>1.65937</v>
      </c>
      <c r="Y106">
        <v>5.8366800000000003</v>
      </c>
    </row>
    <row r="107" spans="2:25" x14ac:dyDescent="0.2">
      <c r="B107" t="s">
        <v>5</v>
      </c>
      <c r="C107">
        <v>0.24237500000000001</v>
      </c>
      <c r="D107">
        <v>0.232345</v>
      </c>
      <c r="E107">
        <v>0.70246500000000001</v>
      </c>
      <c r="G107">
        <v>0.41019699999999998</v>
      </c>
      <c r="H107">
        <v>0.40676200000000001</v>
      </c>
      <c r="I107">
        <v>1.418774</v>
      </c>
      <c r="K107">
        <v>8.5083000000000006E-2</v>
      </c>
      <c r="L107">
        <v>9.1310000000000002E-2</v>
      </c>
      <c r="M107">
        <v>0.146374</v>
      </c>
      <c r="O107">
        <v>0.57260900000000003</v>
      </c>
      <c r="P107">
        <v>0.60389400000000004</v>
      </c>
      <c r="Q107">
        <v>2.709355</v>
      </c>
      <c r="S107">
        <v>0.73667099999999996</v>
      </c>
      <c r="T107">
        <v>0.732568</v>
      </c>
      <c r="U107">
        <v>2.6030099999999998</v>
      </c>
      <c r="W107">
        <v>0.83026</v>
      </c>
      <c r="X107">
        <v>0.85453299999999999</v>
      </c>
      <c r="Y107">
        <v>4.8286199999999999</v>
      </c>
    </row>
    <row r="108" spans="2:25" x14ac:dyDescent="0.2">
      <c r="C108">
        <v>0.80878099999999997</v>
      </c>
      <c r="D108">
        <v>0.798732</v>
      </c>
      <c r="E108">
        <v>1.00451</v>
      </c>
      <c r="G108">
        <v>0.81882500000000003</v>
      </c>
      <c r="H108">
        <v>0.80407099999999998</v>
      </c>
      <c r="I108">
        <v>1.0075099999999999</v>
      </c>
      <c r="K108">
        <v>0.81700399999999995</v>
      </c>
      <c r="L108">
        <v>0.803427</v>
      </c>
      <c r="M108">
        <v>1.0096499999999999</v>
      </c>
      <c r="O108">
        <v>0.81611999999999996</v>
      </c>
      <c r="P108">
        <v>0.80081000000000002</v>
      </c>
      <c r="Q108">
        <v>1.0073799999999999</v>
      </c>
      <c r="S108">
        <v>0.82288399999999995</v>
      </c>
      <c r="T108">
        <v>0.80854899999999996</v>
      </c>
      <c r="U108">
        <v>1.0892599999999999</v>
      </c>
      <c r="W108">
        <v>0.81961200000000001</v>
      </c>
      <c r="X108">
        <v>0.80568399999999996</v>
      </c>
      <c r="Y108">
        <v>1.00827</v>
      </c>
    </row>
    <row r="109" spans="2:25" x14ac:dyDescent="0.2">
      <c r="C109">
        <v>1.03722</v>
      </c>
      <c r="D109">
        <v>1.04016</v>
      </c>
      <c r="E109">
        <v>1.85731</v>
      </c>
      <c r="G109">
        <v>1.0170399999999999</v>
      </c>
      <c r="H109">
        <v>0.971024</v>
      </c>
      <c r="I109">
        <v>1.3381099999999999</v>
      </c>
      <c r="K109">
        <v>1.23106</v>
      </c>
      <c r="L109">
        <v>1.2360899999999999</v>
      </c>
      <c r="M109">
        <v>2.7736399999999999</v>
      </c>
      <c r="O109">
        <v>1.28182</v>
      </c>
      <c r="P109">
        <v>1.2518899999999999</v>
      </c>
      <c r="Q109">
        <v>2.05755</v>
      </c>
      <c r="S109">
        <v>1.55078</v>
      </c>
      <c r="T109">
        <v>1.5850599999999999</v>
      </c>
      <c r="U109">
        <v>3.47201</v>
      </c>
      <c r="W109">
        <v>1.7493700000000001</v>
      </c>
      <c r="X109">
        <v>1.7156400000000001</v>
      </c>
      <c r="Y109">
        <v>3.97024</v>
      </c>
    </row>
    <row r="110" spans="2:25" x14ac:dyDescent="0.2">
      <c r="B110" t="s">
        <v>5</v>
      </c>
      <c r="C110">
        <v>0.228439</v>
      </c>
      <c r="D110">
        <v>0.241428</v>
      </c>
      <c r="E110">
        <v>0.8528</v>
      </c>
      <c r="G110">
        <v>0.198215</v>
      </c>
      <c r="H110">
        <v>0.16695299999999999</v>
      </c>
      <c r="I110">
        <v>0.3306</v>
      </c>
      <c r="K110">
        <v>0.41405599999999998</v>
      </c>
      <c r="L110">
        <v>0.43266300000000002</v>
      </c>
      <c r="M110">
        <v>1.7639899999999999</v>
      </c>
      <c r="O110">
        <v>0.4657</v>
      </c>
      <c r="P110">
        <v>0.45107999999999998</v>
      </c>
      <c r="Q110">
        <v>1.05017</v>
      </c>
      <c r="S110">
        <v>0.72789599999999999</v>
      </c>
      <c r="T110">
        <v>0.77651099999999995</v>
      </c>
      <c r="U110">
        <v>2.3827500000000001</v>
      </c>
      <c r="W110">
        <v>0.92975799999999997</v>
      </c>
      <c r="X110">
        <v>0.90995599999999999</v>
      </c>
      <c r="Y110">
        <v>2.96197</v>
      </c>
    </row>
    <row r="111" spans="2:25" x14ac:dyDescent="0.2">
      <c r="C111">
        <v>0.81382399999999999</v>
      </c>
      <c r="D111">
        <v>0.80116200000000004</v>
      </c>
      <c r="E111">
        <v>1.0027900000000001</v>
      </c>
      <c r="G111">
        <v>0.81358799999999998</v>
      </c>
      <c r="H111">
        <v>0.79898000000000002</v>
      </c>
      <c r="I111">
        <v>0.99889700000000003</v>
      </c>
      <c r="K111">
        <v>0.81618100000000005</v>
      </c>
      <c r="L111">
        <v>0.80161300000000002</v>
      </c>
      <c r="M111">
        <v>1.0061</v>
      </c>
      <c r="O111">
        <v>0.80995499999999998</v>
      </c>
      <c r="P111">
        <v>0.79624399999999995</v>
      </c>
      <c r="Q111">
        <v>0.99797499999999995</v>
      </c>
      <c r="S111">
        <v>0.82367900000000005</v>
      </c>
      <c r="T111">
        <v>0.80918999999999996</v>
      </c>
      <c r="U111">
        <v>1.0574600000000001</v>
      </c>
      <c r="W111">
        <v>0.82206900000000005</v>
      </c>
      <c r="X111">
        <v>0.80914399999999997</v>
      </c>
      <c r="Y111">
        <v>1.0065500000000001</v>
      </c>
    </row>
    <row r="112" spans="2:25" x14ac:dyDescent="0.2">
      <c r="C112">
        <v>1.07616</v>
      </c>
      <c r="D112">
        <v>1.0706800000000001</v>
      </c>
      <c r="E112">
        <v>1.8300700000000001</v>
      </c>
      <c r="G112">
        <v>1.1533199999999999</v>
      </c>
      <c r="H112">
        <v>1.1574199999999999</v>
      </c>
      <c r="I112">
        <v>1.67892</v>
      </c>
      <c r="K112">
        <v>1.3055399999999999</v>
      </c>
      <c r="L112">
        <v>1.3027899999999999</v>
      </c>
      <c r="M112">
        <v>3.49261</v>
      </c>
      <c r="O112">
        <v>1.3594299999999999</v>
      </c>
      <c r="P112">
        <v>1.3476999999999999</v>
      </c>
      <c r="Q112">
        <v>2.0394100000000002</v>
      </c>
      <c r="S112">
        <v>1.5348200000000001</v>
      </c>
      <c r="T112">
        <v>1.49688</v>
      </c>
      <c r="U112">
        <v>3.6650200000000002</v>
      </c>
      <c r="W112">
        <v>1.4918199999999999</v>
      </c>
      <c r="X112">
        <v>1.53952</v>
      </c>
      <c r="Y112">
        <v>2.8870499999999999</v>
      </c>
    </row>
    <row r="113" spans="2:25" x14ac:dyDescent="0.2">
      <c r="B113" t="s">
        <v>5</v>
      </c>
      <c r="C113">
        <v>0.26233600000000001</v>
      </c>
      <c r="D113">
        <v>0.26951799999999998</v>
      </c>
      <c r="E113">
        <v>0.82728000000000002</v>
      </c>
      <c r="G113">
        <v>0.33973199999999998</v>
      </c>
      <c r="H113">
        <v>0.35843999999999998</v>
      </c>
      <c r="I113">
        <v>0.68002300000000004</v>
      </c>
      <c r="K113">
        <v>0.48935899999999999</v>
      </c>
      <c r="L113">
        <v>0.50117699999999998</v>
      </c>
      <c r="M113">
        <v>2.48651</v>
      </c>
      <c r="O113">
        <v>0.54947500000000005</v>
      </c>
      <c r="P113">
        <v>0.55145599999999995</v>
      </c>
      <c r="Q113">
        <v>1.0414350000000001</v>
      </c>
      <c r="S113">
        <v>0.71114100000000002</v>
      </c>
      <c r="T113">
        <v>0.68769000000000002</v>
      </c>
      <c r="U113">
        <v>2.6075599999999999</v>
      </c>
      <c r="W113">
        <v>0.66975099999999999</v>
      </c>
      <c r="X113">
        <v>0.73037600000000003</v>
      </c>
      <c r="Y113">
        <v>1.8805000000000001</v>
      </c>
    </row>
    <row r="114" spans="2:25" x14ac:dyDescent="0.2">
      <c r="C114">
        <v>0.81807300000000005</v>
      </c>
      <c r="D114">
        <v>0.80401599999999995</v>
      </c>
      <c r="E114">
        <v>1.00457</v>
      </c>
      <c r="G114">
        <v>0.81949300000000003</v>
      </c>
      <c r="H114">
        <v>0.81020199999999998</v>
      </c>
      <c r="I114">
        <v>1.00929</v>
      </c>
      <c r="K114">
        <v>0.81453399999999998</v>
      </c>
      <c r="L114">
        <v>0.80379199999999995</v>
      </c>
      <c r="M114">
        <v>0.99657600000000002</v>
      </c>
      <c r="O114">
        <v>0.81611599999999995</v>
      </c>
      <c r="P114">
        <v>0.808195</v>
      </c>
      <c r="Q114">
        <v>1.0143500000000001</v>
      </c>
      <c r="S114">
        <v>0.81542499999999996</v>
      </c>
      <c r="T114">
        <v>0.81052100000000005</v>
      </c>
      <c r="U114">
        <v>1.0041899999999999</v>
      </c>
      <c r="W114">
        <v>0.81814100000000001</v>
      </c>
      <c r="X114">
        <v>0.80331699999999995</v>
      </c>
      <c r="Y114">
        <v>1.00048</v>
      </c>
    </row>
    <row r="115" spans="2:25" x14ac:dyDescent="0.2">
      <c r="C115">
        <v>1.06423</v>
      </c>
      <c r="D115">
        <v>1.06454</v>
      </c>
      <c r="E115">
        <v>2.0596999999999999</v>
      </c>
      <c r="G115">
        <v>0.890509</v>
      </c>
      <c r="H115">
        <v>0.89166699999999999</v>
      </c>
      <c r="I115">
        <v>1.3098799999999999</v>
      </c>
      <c r="K115">
        <v>0.89531799999999995</v>
      </c>
      <c r="L115">
        <v>0.88874299999999995</v>
      </c>
      <c r="M115">
        <v>1.1630499999999999</v>
      </c>
      <c r="O115">
        <v>0.925952</v>
      </c>
      <c r="P115">
        <v>0.91130800000000001</v>
      </c>
      <c r="Q115">
        <v>1.3621300000000001</v>
      </c>
      <c r="S115">
        <v>1.4306000000000001</v>
      </c>
      <c r="T115">
        <v>1.4714700000000001</v>
      </c>
      <c r="U115">
        <v>2.4341599999999999</v>
      </c>
      <c r="W115">
        <v>1.68188</v>
      </c>
      <c r="X115">
        <v>1.7232099999999999</v>
      </c>
      <c r="Y115">
        <v>5.0461200000000002</v>
      </c>
    </row>
    <row r="116" spans="2:25" x14ac:dyDescent="0.2">
      <c r="B116" t="s">
        <v>5</v>
      </c>
      <c r="C116">
        <v>0.24615699999999999</v>
      </c>
      <c r="D116">
        <v>0.26052399999999998</v>
      </c>
      <c r="E116">
        <v>1.0551299999999999</v>
      </c>
      <c r="G116">
        <v>7.1015999999999996E-2</v>
      </c>
      <c r="H116">
        <v>8.1464999999999996E-2</v>
      </c>
      <c r="I116">
        <v>0.30059000000000002</v>
      </c>
      <c r="K116">
        <v>8.0783999999999995E-2</v>
      </c>
      <c r="L116">
        <v>8.4950999999999999E-2</v>
      </c>
      <c r="M116">
        <v>0.16647400000000001</v>
      </c>
      <c r="O116">
        <v>0.109836</v>
      </c>
      <c r="P116">
        <v>0.103113</v>
      </c>
      <c r="Q116">
        <v>0.34777999999999998</v>
      </c>
      <c r="S116">
        <v>0.61517500000000003</v>
      </c>
      <c r="T116">
        <v>0.66094900000000001</v>
      </c>
      <c r="U116">
        <v>1.42997</v>
      </c>
      <c r="W116">
        <v>0.86373900000000003</v>
      </c>
      <c r="X116">
        <v>0.91989299999999996</v>
      </c>
      <c r="Y116">
        <v>4.0456399999999997</v>
      </c>
    </row>
    <row r="117" spans="2:25" x14ac:dyDescent="0.2">
      <c r="C117">
        <v>0.80838600000000005</v>
      </c>
      <c r="D117">
        <v>0.79487300000000005</v>
      </c>
      <c r="E117">
        <v>0.99913200000000002</v>
      </c>
      <c r="G117">
        <v>0.81676000000000004</v>
      </c>
      <c r="H117">
        <v>0.80483499999999997</v>
      </c>
      <c r="I117">
        <v>1.0056799999999999</v>
      </c>
      <c r="K117">
        <v>0.81579699999999999</v>
      </c>
      <c r="L117">
        <v>0.80136300000000005</v>
      </c>
      <c r="M117">
        <v>1.00017</v>
      </c>
      <c r="O117">
        <v>0.81988700000000003</v>
      </c>
      <c r="P117">
        <v>0.80629799999999996</v>
      </c>
      <c r="Q117">
        <v>1.00732</v>
      </c>
      <c r="S117">
        <v>0.8115</v>
      </c>
      <c r="T117">
        <v>0.799759</v>
      </c>
      <c r="U117">
        <v>1.00424</v>
      </c>
      <c r="W117">
        <v>0.81792500000000001</v>
      </c>
      <c r="X117">
        <v>0.812168</v>
      </c>
      <c r="Y117">
        <v>1.0125299999999999</v>
      </c>
    </row>
    <row r="118" spans="2:25" x14ac:dyDescent="0.2">
      <c r="C118">
        <v>1.0909199999999999</v>
      </c>
      <c r="D118">
        <v>1.0736000000000001</v>
      </c>
      <c r="E118">
        <v>1.76437</v>
      </c>
      <c r="G118">
        <v>0.88289499999999999</v>
      </c>
      <c r="H118">
        <v>0.87578400000000001</v>
      </c>
      <c r="I118">
        <v>1.0857699999999999</v>
      </c>
      <c r="K118">
        <v>1.1817599999999999</v>
      </c>
      <c r="L118">
        <v>1.1786700000000001</v>
      </c>
      <c r="M118">
        <v>2.3550300000000002</v>
      </c>
      <c r="O118">
        <v>1.4120600000000001</v>
      </c>
      <c r="P118">
        <v>1.44659</v>
      </c>
      <c r="Q118">
        <v>3.4681299999999999</v>
      </c>
      <c r="S118">
        <v>0.95067900000000005</v>
      </c>
      <c r="T118">
        <v>0.94782599999999995</v>
      </c>
      <c r="U118">
        <v>1.4625900000000001</v>
      </c>
      <c r="W118">
        <v>0.92066499999999996</v>
      </c>
      <c r="X118">
        <v>0.94078399999999995</v>
      </c>
      <c r="Y118">
        <v>1.26231</v>
      </c>
    </row>
    <row r="119" spans="2:25" x14ac:dyDescent="0.2">
      <c r="B119" t="s">
        <v>5</v>
      </c>
      <c r="C119">
        <v>0.28253400000000001</v>
      </c>
      <c r="D119">
        <v>0.278727</v>
      </c>
      <c r="E119">
        <v>0.76523799999999997</v>
      </c>
      <c r="G119">
        <v>6.6134999999999902E-2</v>
      </c>
      <c r="H119">
        <v>7.0948999999999998E-2</v>
      </c>
      <c r="I119">
        <v>8.0089999999999995E-2</v>
      </c>
      <c r="K119">
        <v>0.36596299999999998</v>
      </c>
      <c r="L119">
        <v>0.377307</v>
      </c>
      <c r="M119">
        <v>1.35486</v>
      </c>
      <c r="O119">
        <v>0.59217299999999995</v>
      </c>
      <c r="P119">
        <v>0.64029199999999997</v>
      </c>
      <c r="Q119">
        <v>2.4608099999999999</v>
      </c>
      <c r="S119">
        <v>0.139179</v>
      </c>
      <c r="T119">
        <v>0.148067</v>
      </c>
      <c r="U119">
        <v>0.45834999999999998</v>
      </c>
      <c r="W119">
        <v>0.10274</v>
      </c>
      <c r="X119">
        <v>0.12861600000000001</v>
      </c>
      <c r="Y119">
        <v>0.24978</v>
      </c>
    </row>
    <row r="120" spans="2:25" x14ac:dyDescent="0.2">
      <c r="C120">
        <v>0.81967699999999999</v>
      </c>
      <c r="D120">
        <v>0.80627800000000005</v>
      </c>
      <c r="E120">
        <v>1.02258</v>
      </c>
      <c r="G120">
        <v>0.81519900000000001</v>
      </c>
      <c r="H120">
        <v>0.80164199999999997</v>
      </c>
      <c r="I120">
        <v>0.99743400000000004</v>
      </c>
      <c r="K120">
        <v>0.81634499999999999</v>
      </c>
      <c r="L120">
        <v>0.80131200000000002</v>
      </c>
      <c r="M120">
        <v>1.00319</v>
      </c>
      <c r="O120">
        <v>0.81081499999999995</v>
      </c>
      <c r="P120">
        <v>0.79492200000000002</v>
      </c>
      <c r="Q120">
        <v>0.99823799999999996</v>
      </c>
      <c r="S120">
        <v>0.81566499999999997</v>
      </c>
      <c r="T120">
        <v>0.80879999999999996</v>
      </c>
      <c r="U120">
        <v>1.00786</v>
      </c>
      <c r="W120">
        <v>0.82010799999999995</v>
      </c>
      <c r="X120">
        <v>0.80457400000000001</v>
      </c>
      <c r="Y120">
        <v>1.00665</v>
      </c>
    </row>
    <row r="121" spans="2:25" x14ac:dyDescent="0.2">
      <c r="C121">
        <v>1.0795399999999999</v>
      </c>
      <c r="D121">
        <v>1.06511</v>
      </c>
      <c r="E121">
        <v>2.40456</v>
      </c>
      <c r="G121">
        <v>1.157</v>
      </c>
      <c r="H121">
        <v>1.1635599999999999</v>
      </c>
      <c r="I121">
        <v>2.0535899999999998</v>
      </c>
      <c r="K121">
        <v>1.3267899999999999</v>
      </c>
      <c r="L121">
        <v>1.3184899999999999</v>
      </c>
      <c r="M121">
        <v>2.4373300000000002</v>
      </c>
      <c r="O121">
        <v>1.15873</v>
      </c>
      <c r="P121">
        <v>1.12293</v>
      </c>
      <c r="Q121">
        <v>2.2242999999999999</v>
      </c>
      <c r="S121">
        <v>0.94867199999999996</v>
      </c>
      <c r="T121">
        <v>0.95443900000000004</v>
      </c>
      <c r="U121">
        <v>1.2850699999999999</v>
      </c>
      <c r="W121">
        <v>1.54084</v>
      </c>
      <c r="X121">
        <v>1.5463</v>
      </c>
      <c r="Y121">
        <v>3.39296</v>
      </c>
    </row>
    <row r="122" spans="2:25" x14ac:dyDescent="0.2">
      <c r="B122" t="s">
        <v>5</v>
      </c>
      <c r="C122">
        <v>0.25986300000000001</v>
      </c>
      <c r="D122">
        <v>0.25883200000000001</v>
      </c>
      <c r="E122">
        <v>1.38198</v>
      </c>
      <c r="G122">
        <v>0.34180100000000002</v>
      </c>
      <c r="H122">
        <v>0.36191800000000002</v>
      </c>
      <c r="I122">
        <v>1.0561560000000001</v>
      </c>
      <c r="K122">
        <v>0.51044500000000004</v>
      </c>
      <c r="L122">
        <v>0.51717800000000003</v>
      </c>
      <c r="M122">
        <v>1.43414</v>
      </c>
      <c r="O122">
        <v>0.34791499999999997</v>
      </c>
      <c r="P122">
        <v>0.32800800000000002</v>
      </c>
      <c r="Q122">
        <v>1.226062</v>
      </c>
      <c r="S122">
        <v>0.13300699999999999</v>
      </c>
      <c r="T122">
        <v>0.14563899999999999</v>
      </c>
      <c r="U122">
        <v>0.27721000000000001</v>
      </c>
      <c r="W122">
        <v>0.72073200000000004</v>
      </c>
      <c r="X122">
        <v>0.741726</v>
      </c>
      <c r="Y122">
        <v>2.3863099999999999</v>
      </c>
    </row>
    <row r="123" spans="2:25" x14ac:dyDescent="0.2">
      <c r="C123">
        <v>0.82981099999999997</v>
      </c>
      <c r="D123">
        <v>0.81615300000000002</v>
      </c>
      <c r="E123">
        <v>1.0199</v>
      </c>
      <c r="G123">
        <v>0.81758299999999995</v>
      </c>
      <c r="H123">
        <v>0.804118</v>
      </c>
      <c r="I123">
        <v>1.00983</v>
      </c>
      <c r="K123">
        <v>0.81579500000000005</v>
      </c>
      <c r="L123">
        <v>0.80363300000000004</v>
      </c>
      <c r="M123">
        <v>1.00179</v>
      </c>
      <c r="O123">
        <v>0.81691499999999995</v>
      </c>
      <c r="P123">
        <v>0.80399900000000002</v>
      </c>
      <c r="Q123">
        <v>1.00044</v>
      </c>
      <c r="S123">
        <v>0.81991800000000004</v>
      </c>
      <c r="T123">
        <v>0.80479599999999996</v>
      </c>
      <c r="U123">
        <v>1.00813</v>
      </c>
      <c r="W123">
        <v>0.81357199999999996</v>
      </c>
      <c r="X123">
        <v>0.79852800000000002</v>
      </c>
      <c r="Y123">
        <v>1.00397</v>
      </c>
    </row>
    <row r="124" spans="2:25" x14ac:dyDescent="0.2">
      <c r="C124">
        <v>1.08273</v>
      </c>
      <c r="D124">
        <v>1.07531</v>
      </c>
      <c r="E124">
        <v>1.7516</v>
      </c>
      <c r="G124">
        <v>1.1558299999999999</v>
      </c>
      <c r="H124">
        <v>1.1376900000000001</v>
      </c>
      <c r="I124">
        <v>2.0967500000000001</v>
      </c>
      <c r="K124">
        <v>1.2185999999999999</v>
      </c>
      <c r="L124">
        <v>1.2522599999999999</v>
      </c>
      <c r="M124">
        <v>2.0813799999999998</v>
      </c>
      <c r="O124">
        <v>1.41431</v>
      </c>
      <c r="P124">
        <v>1.4327799999999999</v>
      </c>
      <c r="Q124">
        <v>2.6347999999999998</v>
      </c>
      <c r="S124">
        <v>1.58538</v>
      </c>
      <c r="T124">
        <v>1.5819399999999999</v>
      </c>
      <c r="U124">
        <v>3.4859300000000002</v>
      </c>
      <c r="W124">
        <v>1.4018900000000001</v>
      </c>
      <c r="X124">
        <v>1.3927700000000001</v>
      </c>
      <c r="Y124">
        <v>2.55559</v>
      </c>
    </row>
    <row r="125" spans="2:25" x14ac:dyDescent="0.2">
      <c r="B125" t="s">
        <v>5</v>
      </c>
      <c r="C125">
        <v>0.252919</v>
      </c>
      <c r="D125">
        <v>0.25915700000000003</v>
      </c>
      <c r="E125">
        <v>0.73170000000000002</v>
      </c>
      <c r="G125">
        <v>0.33824700000000002</v>
      </c>
      <c r="H125">
        <v>0.33357199999999998</v>
      </c>
      <c r="I125">
        <v>1.0869200000000001</v>
      </c>
      <c r="K125">
        <v>0.40280500000000002</v>
      </c>
      <c r="L125">
        <v>0.448627</v>
      </c>
      <c r="M125">
        <v>1.07959</v>
      </c>
      <c r="O125">
        <v>0.59739500000000001</v>
      </c>
      <c r="P125">
        <v>0.62878100000000003</v>
      </c>
      <c r="Q125">
        <v>1.63436</v>
      </c>
      <c r="S125">
        <v>0.76546199999999998</v>
      </c>
      <c r="T125">
        <v>0.77714399999999995</v>
      </c>
      <c r="U125">
        <v>2.4777999999999998</v>
      </c>
      <c r="W125">
        <v>0.58831800000000001</v>
      </c>
      <c r="X125">
        <v>0.59424200000000005</v>
      </c>
      <c r="Y125">
        <v>1.55162</v>
      </c>
    </row>
    <row r="126" spans="2:25" x14ac:dyDescent="0.2">
      <c r="C126">
        <v>0.82081700000000002</v>
      </c>
      <c r="D126">
        <v>0.80853299999999995</v>
      </c>
      <c r="E126">
        <v>1.0064599999999999</v>
      </c>
      <c r="G126">
        <v>0.82007099999999999</v>
      </c>
      <c r="H126">
        <v>0.80562199999999995</v>
      </c>
      <c r="I126">
        <v>1.0159</v>
      </c>
      <c r="K126">
        <v>0.81684100000000004</v>
      </c>
      <c r="L126">
        <v>0.80358600000000002</v>
      </c>
      <c r="M126">
        <v>1.0070399999999999</v>
      </c>
      <c r="O126">
        <v>0.81775299999999995</v>
      </c>
      <c r="P126">
        <v>0.80296999999999996</v>
      </c>
      <c r="Q126">
        <v>1.0015700000000001</v>
      </c>
      <c r="S126">
        <v>0.81700700000000004</v>
      </c>
      <c r="T126">
        <v>0.80380700000000005</v>
      </c>
      <c r="U126">
        <v>1.0030300000000001</v>
      </c>
      <c r="W126">
        <v>0.81512499999999999</v>
      </c>
      <c r="X126">
        <v>0.80193099999999995</v>
      </c>
      <c r="Y126">
        <v>1.00275</v>
      </c>
    </row>
    <row r="127" spans="2:25" x14ac:dyDescent="0.2">
      <c r="C127">
        <v>0.86378500000000003</v>
      </c>
      <c r="D127">
        <v>0.85097500000000004</v>
      </c>
      <c r="E127">
        <v>1.0884100000000001</v>
      </c>
      <c r="G127">
        <v>1.21593</v>
      </c>
      <c r="H127">
        <v>1.2141299999999999</v>
      </c>
      <c r="I127">
        <v>2.9060100000000002</v>
      </c>
      <c r="K127">
        <v>1.2802800000000001</v>
      </c>
      <c r="L127">
        <v>1.29013</v>
      </c>
      <c r="M127">
        <v>2.0908099999999998</v>
      </c>
      <c r="O127">
        <v>1.3525400000000001</v>
      </c>
      <c r="P127">
        <v>1.3144199999999999</v>
      </c>
      <c r="Q127">
        <v>2.6840099999999998</v>
      </c>
      <c r="S127">
        <v>1.4489000000000001</v>
      </c>
      <c r="T127">
        <v>1.46451</v>
      </c>
      <c r="U127">
        <v>2.4936500000000001</v>
      </c>
      <c r="W127">
        <v>1.5318700000000001</v>
      </c>
      <c r="X127">
        <v>1.5349200000000001</v>
      </c>
      <c r="Y127">
        <v>2.8052600000000001</v>
      </c>
    </row>
    <row r="128" spans="2:25" x14ac:dyDescent="0.2">
      <c r="B128" t="s">
        <v>5</v>
      </c>
      <c r="C128">
        <v>4.2967999999999999E-2</v>
      </c>
      <c r="D128">
        <v>4.2442000000000098E-2</v>
      </c>
      <c r="E128">
        <v>8.1950000000000203E-2</v>
      </c>
      <c r="G128">
        <v>0.39585900000000002</v>
      </c>
      <c r="H128">
        <v>0.40850799999999998</v>
      </c>
      <c r="I128">
        <v>1.89011</v>
      </c>
      <c r="K128">
        <v>0.46343899999999999</v>
      </c>
      <c r="L128">
        <v>0.48654399999999998</v>
      </c>
      <c r="M128">
        <v>1.0837699999999999</v>
      </c>
      <c r="O128">
        <v>0.53478700000000001</v>
      </c>
      <c r="P128">
        <v>0.51144999999999996</v>
      </c>
      <c r="Q128">
        <v>1.6824399999999999</v>
      </c>
      <c r="S128">
        <v>0.63189300000000004</v>
      </c>
      <c r="T128">
        <v>0.66070300000000004</v>
      </c>
      <c r="U128">
        <v>1.4906200000000001</v>
      </c>
      <c r="W128">
        <v>0.71674499999999997</v>
      </c>
      <c r="X128">
        <v>0.732989</v>
      </c>
      <c r="Y128">
        <v>1.8025100000000001</v>
      </c>
    </row>
    <row r="129" spans="1:25" x14ac:dyDescent="0.2">
      <c r="C129">
        <v>0.81708000000000003</v>
      </c>
      <c r="D129">
        <v>0.80393099999999995</v>
      </c>
      <c r="E129">
        <v>1.01047</v>
      </c>
      <c r="G129">
        <v>0.81797600000000004</v>
      </c>
      <c r="H129">
        <v>0.80522199999999999</v>
      </c>
      <c r="I129">
        <v>1.0105</v>
      </c>
      <c r="K129">
        <v>0.81908099999999995</v>
      </c>
      <c r="L129">
        <v>0.80383300000000002</v>
      </c>
      <c r="M129">
        <v>1.01101</v>
      </c>
      <c r="O129">
        <v>0.81815400000000005</v>
      </c>
      <c r="P129">
        <v>0.80794100000000002</v>
      </c>
      <c r="Q129">
        <v>1.0192000000000001</v>
      </c>
      <c r="S129">
        <v>0.81919900000000001</v>
      </c>
      <c r="T129">
        <v>0.80535500000000004</v>
      </c>
      <c r="U129">
        <v>1.01183</v>
      </c>
      <c r="W129">
        <v>0.82029200000000002</v>
      </c>
      <c r="X129">
        <v>0.80599100000000001</v>
      </c>
      <c r="Y129">
        <v>1.0041100000000001</v>
      </c>
    </row>
    <row r="130" spans="1:25" x14ac:dyDescent="0.2">
      <c r="C130">
        <v>0.880888</v>
      </c>
      <c r="D130">
        <v>0.86614400000000002</v>
      </c>
      <c r="E130">
        <v>1.2720800000000001</v>
      </c>
      <c r="G130">
        <v>1.16039</v>
      </c>
      <c r="H130">
        <v>1.1635</v>
      </c>
      <c r="I130">
        <v>2.0476399999999999</v>
      </c>
      <c r="K130">
        <v>1.3003199999999999</v>
      </c>
      <c r="L130">
        <v>1.28348</v>
      </c>
      <c r="M130">
        <v>2.9400400000000002</v>
      </c>
      <c r="O130">
        <v>0.91266000000000003</v>
      </c>
      <c r="P130">
        <v>0.90420599999999995</v>
      </c>
      <c r="Q130">
        <v>1.25556</v>
      </c>
      <c r="S130">
        <v>1.50912</v>
      </c>
      <c r="T130">
        <v>1.5352699999999999</v>
      </c>
      <c r="U130">
        <v>3.5772699999999999</v>
      </c>
      <c r="W130">
        <v>1.7223200000000001</v>
      </c>
      <c r="X130">
        <v>1.75326</v>
      </c>
      <c r="Y130">
        <v>4.0919499999999998</v>
      </c>
    </row>
    <row r="131" spans="1:25" x14ac:dyDescent="0.2">
      <c r="B131" t="s">
        <v>5</v>
      </c>
      <c r="C131">
        <v>6.3808000000000004E-2</v>
      </c>
      <c r="D131">
        <v>6.2213000000000102E-2</v>
      </c>
      <c r="E131">
        <v>0.26161000000000001</v>
      </c>
      <c r="G131">
        <v>0.342414</v>
      </c>
      <c r="H131">
        <v>0.35827799999999999</v>
      </c>
      <c r="I131">
        <v>1.03714</v>
      </c>
      <c r="K131">
        <v>0.48123899999999997</v>
      </c>
      <c r="L131">
        <v>0.47964699999999999</v>
      </c>
      <c r="M131">
        <v>1.92903</v>
      </c>
      <c r="O131">
        <v>9.4506000000000007E-2</v>
      </c>
      <c r="P131">
        <v>9.6264999999999906E-2</v>
      </c>
      <c r="Q131">
        <v>0.23635999999999999</v>
      </c>
      <c r="S131">
        <v>0.68992100000000001</v>
      </c>
      <c r="T131">
        <v>0.72991499999999998</v>
      </c>
      <c r="U131">
        <v>2.5654400000000002</v>
      </c>
      <c r="W131">
        <v>0.90202800000000005</v>
      </c>
      <c r="X131">
        <v>0.94726900000000003</v>
      </c>
      <c r="Y131">
        <v>3.0878399999999999</v>
      </c>
    </row>
    <row r="132" spans="1:25" x14ac:dyDescent="0.2">
      <c r="C132">
        <v>0.82353299999999996</v>
      </c>
      <c r="D132">
        <v>0.80934899999999999</v>
      </c>
      <c r="E132">
        <v>1.0146200000000001</v>
      </c>
      <c r="G132">
        <v>0.81832199999999999</v>
      </c>
      <c r="H132">
        <v>0.80467299999999997</v>
      </c>
      <c r="I132">
        <v>1.0114300000000001</v>
      </c>
      <c r="K132">
        <v>0.82099999999999995</v>
      </c>
      <c r="L132">
        <v>0.80687699999999996</v>
      </c>
      <c r="M132">
        <v>1.01119</v>
      </c>
      <c r="O132">
        <v>0.81591499999999995</v>
      </c>
      <c r="P132">
        <v>0.80715499999999996</v>
      </c>
      <c r="Q132">
        <v>1.00176</v>
      </c>
      <c r="S132">
        <v>0.82378399999999996</v>
      </c>
      <c r="T132">
        <v>0.810002</v>
      </c>
      <c r="U132">
        <v>1.01186</v>
      </c>
      <c r="W132">
        <v>0.81873700000000005</v>
      </c>
      <c r="X132">
        <v>0.80264599999999997</v>
      </c>
      <c r="Y132">
        <v>1.00796</v>
      </c>
    </row>
    <row r="133" spans="1:25" x14ac:dyDescent="0.2">
      <c r="C133">
        <v>1.04366</v>
      </c>
      <c r="D133">
        <v>1.0319</v>
      </c>
      <c r="E133">
        <v>1.5499099999999999</v>
      </c>
      <c r="G133">
        <v>1.08158</v>
      </c>
      <c r="H133">
        <v>1.07677</v>
      </c>
      <c r="I133">
        <v>1.73309</v>
      </c>
      <c r="K133">
        <v>1.2644599999999999</v>
      </c>
      <c r="L133">
        <v>1.2925500000000001</v>
      </c>
      <c r="M133">
        <v>2.3186800000000001</v>
      </c>
      <c r="O133">
        <v>1.40452</v>
      </c>
      <c r="P133">
        <v>1.4389799999999999</v>
      </c>
      <c r="Q133">
        <v>2.17841</v>
      </c>
      <c r="S133">
        <v>1.53504</v>
      </c>
      <c r="T133">
        <v>1.56151</v>
      </c>
      <c r="U133">
        <v>4.6708299999999996</v>
      </c>
      <c r="W133">
        <v>1.3728100000000001</v>
      </c>
      <c r="X133">
        <v>1.37795</v>
      </c>
      <c r="Y133">
        <v>2.1713100000000001</v>
      </c>
    </row>
    <row r="134" spans="1:25" x14ac:dyDescent="0.2">
      <c r="B134" t="s">
        <v>5</v>
      </c>
      <c r="C134">
        <v>0.22012699999999999</v>
      </c>
      <c r="D134">
        <v>0.222551</v>
      </c>
      <c r="E134">
        <v>0.53529000000000004</v>
      </c>
      <c r="G134">
        <v>0.26325799999999999</v>
      </c>
      <c r="H134">
        <v>0.27209699999999998</v>
      </c>
      <c r="I134">
        <v>0.72165999999999997</v>
      </c>
      <c r="K134">
        <v>0.44346000000000002</v>
      </c>
      <c r="L134">
        <v>0.48567300000000002</v>
      </c>
      <c r="M134">
        <v>1.30749</v>
      </c>
      <c r="O134">
        <v>0.58860500000000004</v>
      </c>
      <c r="P134">
        <v>0.63182499999999997</v>
      </c>
      <c r="Q134">
        <v>1.17665</v>
      </c>
      <c r="S134">
        <v>0.711256</v>
      </c>
      <c r="T134">
        <v>0.75150799999999995</v>
      </c>
      <c r="U134">
        <v>3.6589700000000001</v>
      </c>
      <c r="W134">
        <v>0.55407300000000004</v>
      </c>
      <c r="X134">
        <v>0.57530400000000004</v>
      </c>
      <c r="Y134">
        <v>1.1633500000000001</v>
      </c>
    </row>
    <row r="135" spans="1:25" x14ac:dyDescent="0.2">
      <c r="C135">
        <v>0.81693499999999997</v>
      </c>
      <c r="D135">
        <v>0.80323800000000001</v>
      </c>
      <c r="E135">
        <v>0.99897899999999995</v>
      </c>
      <c r="G135">
        <v>0.81933999999999996</v>
      </c>
      <c r="H135">
        <v>0.80462599999999995</v>
      </c>
      <c r="I135">
        <v>1.0068999999999999</v>
      </c>
      <c r="K135">
        <v>0.81763799999999998</v>
      </c>
      <c r="L135">
        <v>0.804979</v>
      </c>
      <c r="M135">
        <v>1.0069999999999999</v>
      </c>
      <c r="O135">
        <v>0.81504500000000002</v>
      </c>
      <c r="P135">
        <v>0.80096900000000004</v>
      </c>
      <c r="Q135">
        <v>1.0021</v>
      </c>
      <c r="S135">
        <v>0.81624799999999997</v>
      </c>
      <c r="T135">
        <v>0.80729799999999996</v>
      </c>
      <c r="U135">
        <v>1.00223</v>
      </c>
      <c r="W135">
        <v>0.82730000000000004</v>
      </c>
      <c r="X135">
        <v>0.813612</v>
      </c>
      <c r="Y135">
        <v>1.0157700000000001</v>
      </c>
    </row>
    <row r="136" spans="1:25" x14ac:dyDescent="0.2">
      <c r="C136">
        <v>1.0617099999999999</v>
      </c>
      <c r="D136">
        <v>1.0404199999999999</v>
      </c>
      <c r="E136">
        <v>2.1512500000000001</v>
      </c>
      <c r="G136">
        <v>1.14028</v>
      </c>
      <c r="H136">
        <v>1.10853</v>
      </c>
      <c r="I136">
        <v>2.2740800000000001</v>
      </c>
      <c r="K136">
        <v>1.1031599999999999</v>
      </c>
      <c r="L136">
        <v>1.1032500000000001</v>
      </c>
      <c r="M136">
        <v>1.5915999999999999</v>
      </c>
      <c r="O136">
        <v>1.3755900000000001</v>
      </c>
      <c r="P136">
        <v>1.3654500000000001</v>
      </c>
      <c r="Q136">
        <v>3.0290900000000001</v>
      </c>
      <c r="S136">
        <v>1.405</v>
      </c>
      <c r="T136">
        <v>1.3759600000000001</v>
      </c>
      <c r="U136">
        <v>2.2297699999999998</v>
      </c>
      <c r="W136">
        <v>1.67031</v>
      </c>
      <c r="X136">
        <v>1.73447</v>
      </c>
      <c r="Y136">
        <v>3.3302999999999998</v>
      </c>
    </row>
    <row r="137" spans="1:25" x14ac:dyDescent="0.2">
      <c r="B137" t="s">
        <v>5</v>
      </c>
      <c r="C137">
        <v>0.24477499999999999</v>
      </c>
      <c r="D137">
        <v>0.237182</v>
      </c>
      <c r="E137">
        <v>1.152271</v>
      </c>
      <c r="G137">
        <v>0.32094</v>
      </c>
      <c r="H137">
        <v>0.30390400000000001</v>
      </c>
      <c r="I137">
        <v>1.26718</v>
      </c>
      <c r="K137">
        <v>0.285522</v>
      </c>
      <c r="L137">
        <v>0.29827100000000001</v>
      </c>
      <c r="M137">
        <v>0.58460000000000001</v>
      </c>
      <c r="O137">
        <v>0.56054499999999996</v>
      </c>
      <c r="P137">
        <v>0.56448100000000001</v>
      </c>
      <c r="Q137">
        <v>2.0269900000000001</v>
      </c>
      <c r="S137">
        <v>0.58875200000000005</v>
      </c>
      <c r="T137">
        <v>0.568662</v>
      </c>
      <c r="U137">
        <v>1.2275400000000001</v>
      </c>
      <c r="W137">
        <v>0.84301000000000004</v>
      </c>
      <c r="X137">
        <v>0.92085799999999995</v>
      </c>
      <c r="Y137">
        <v>2.31453</v>
      </c>
    </row>
    <row r="138" spans="1:25" x14ac:dyDescent="0.2">
      <c r="B138" t="s">
        <v>6</v>
      </c>
      <c r="C138" t="s">
        <v>7</v>
      </c>
      <c r="D138" t="s">
        <v>7</v>
      </c>
      <c r="E138" t="s">
        <v>7</v>
      </c>
      <c r="F138" t="s">
        <v>6</v>
      </c>
      <c r="G138" t="s">
        <v>7</v>
      </c>
      <c r="H138" t="s">
        <v>7</v>
      </c>
      <c r="I138" t="s">
        <v>7</v>
      </c>
      <c r="J138" t="s">
        <v>6</v>
      </c>
      <c r="K138" t="s">
        <v>7</v>
      </c>
      <c r="L138" t="s">
        <v>7</v>
      </c>
      <c r="M138" t="s">
        <v>7</v>
      </c>
      <c r="N138" t="s">
        <v>6</v>
      </c>
      <c r="O138" t="s">
        <v>7</v>
      </c>
      <c r="P138" t="s">
        <v>7</v>
      </c>
      <c r="Q138" t="s">
        <v>7</v>
      </c>
      <c r="R138" t="s">
        <v>6</v>
      </c>
      <c r="S138" t="s">
        <v>7</v>
      </c>
      <c r="T138" t="s">
        <v>7</v>
      </c>
      <c r="U138" t="s">
        <v>7</v>
      </c>
      <c r="V138" t="s">
        <v>6</v>
      </c>
      <c r="W138" t="s">
        <v>7</v>
      </c>
      <c r="X138" t="s">
        <v>7</v>
      </c>
      <c r="Y138" t="s">
        <v>7</v>
      </c>
    </row>
    <row r="139" spans="1:25" x14ac:dyDescent="0.2">
      <c r="A139" t="s">
        <v>31</v>
      </c>
      <c r="B139">
        <v>25.5</v>
      </c>
      <c r="C139">
        <f>AVERAGE(C86,C83,C80,C89,C92,C95,C98,C101,C104,C107,C110,C113,C116,C119,C122,C125,C128,C131,C134,C137)</f>
        <v>0.20165015</v>
      </c>
      <c r="D139">
        <f>AVERAGE(D86,D83,D80,D89,D92,D95,D98,D101,D104,D107,D110,D113,D116,D119,D122,D125,D128,D131,D134,D137)</f>
        <v>0.20609710000000009</v>
      </c>
      <c r="E139">
        <f>AVERAGE(E86,E83,E80,E89,E92,E95,E98,E101,E104,E107,E110,E113,E116,E119,E122,E125,E128,E131,E134,E137)</f>
        <v>0.70596040000000015</v>
      </c>
      <c r="F139">
        <v>25.5</v>
      </c>
      <c r="G139">
        <f>AVERAGE(G86,G83,G80,G89,G92,G95,G98,G101,G104,G107,G110,G113,G116,G119,G122,G125,G128,G131,G134,G137)</f>
        <v>0.28948685000000002</v>
      </c>
      <c r="H139">
        <f>AVERAGE(H86,H83,H80,H89,H92,H95,H98,H101,H104,H107,H110,H113,H116,H119,H122,H125,H128,H131,H134,H137)</f>
        <v>0.29567615000000003</v>
      </c>
      <c r="I139">
        <f>AVERAGE(I86,I83,I80,I89,I92,I95,I98,I101,I104,I107,I110,I113,I116,I119,I122,I125,I128,I131,I134,I137)</f>
        <v>0.92301770000000016</v>
      </c>
      <c r="J139">
        <v>25.5</v>
      </c>
      <c r="K139">
        <f>AVERAGE(K86,K83,K80,K89,K92,K95,K98,K101,K104,K107,K110,K113,K116,K119,K122,K125,K128,K131,K134,K137)</f>
        <v>0.38514995000000002</v>
      </c>
      <c r="L139">
        <f>AVERAGE(L86,L83,L80,L89,L92,L95,L98,L101,L104,L107,L110,L113,L116,L119,L122,L125,L128,L131,L134,L137)</f>
        <v>0.40175690000000008</v>
      </c>
      <c r="M139">
        <f>AVERAGE(M86,M83,M80,M89,M92,M95,M98,M101,M104,M107,M110,M113,M116,M119,M122,M125,M128,M131,M134,M137)</f>
        <v>1.2477848000000002</v>
      </c>
      <c r="N139">
        <v>25.5</v>
      </c>
      <c r="O139">
        <f>AVERAGE(O86,O83,O80,O89,O92,O95,O98,O101,O104,O107,O110,O113,O116,O119,O122,O125,O128,O131,O134,O137)</f>
        <v>0.44502759999999986</v>
      </c>
      <c r="P139">
        <f>AVERAGE(P86,P83,P80,P89,P92,P95,P98,P101,P104,P107,P110,P113,P116,P119,P122,P125,P128,P131,P134,P137)</f>
        <v>0.45463635000000002</v>
      </c>
      <c r="Q139">
        <f>AVERAGE(Q86,Q83,Q80,Q89,Q92,Q95,Q98,Q101,Q104,Q107,Q110,Q113,Q116,Q119,Q122,Q125,Q128,Q131,Q134,Q137)</f>
        <v>1.3551825500000001</v>
      </c>
      <c r="R139">
        <v>25.5</v>
      </c>
      <c r="S139">
        <f>AVERAGE(S86,S83,S80,S89,S92,S95,S98,S101,S104,S107,S110,S113,S116,S119,S122,S125,S128,S131,S134,S137)</f>
        <v>0.49666225000000008</v>
      </c>
      <c r="T139">
        <f>AVERAGE(T86,T83,T80,T89,T92,T95,T98,T101,T104,T107,T110,T113,T116,T119,T122,T125,T128,T131,T134,T137)</f>
        <v>0.51157074999999996</v>
      </c>
      <c r="U139">
        <f>AVERAGE(U86,U83,U80,U89,U92,U95,U98,U101,U104,U107,U110,U113,U116,U119,U122,U125,U128,U131,U134,U137)</f>
        <v>1.5408171999999998</v>
      </c>
      <c r="V139">
        <v>25.5</v>
      </c>
      <c r="W139">
        <f>AVERAGE(W86,W83,W80,W89,W92,W95,W98,W101,W104,W107,W110,W113,W116,W119,W122,W125,W128,W131,W134,W137)</f>
        <v>0.67029014999999992</v>
      </c>
      <c r="X139">
        <f>AVERAGE(X86,X83,X80,X89,X92,X95,X98,X101,X104,X107,X110,X113,X116,X119,X122,X125,X128,X131,X134,X137)</f>
        <v>0.69800094999999995</v>
      </c>
      <c r="Y139">
        <f>AVERAGE(Y86,Y83,Y80,Y89,Y92,Y95,Y98,Y101,Y104,Y107,Y110,Y113,Y116,Y119,Y122,Y125,Y128,Y131,Y134,Y137)</f>
        <v>2.3148860500000001</v>
      </c>
    </row>
    <row r="140" spans="1:25" x14ac:dyDescent="0.2">
      <c r="A140" t="s">
        <v>33</v>
      </c>
      <c r="C140">
        <f>STDEV(C86,C83,C80,C89,C92,C95,C98,C101,C104,C107,C110,C113,C116,C119,C122,C125,C128,C131,C134,C137)/SQRT(COUNT(C86,C83,C80,C89,C92,C95,C98,C101,C104,C107,C110,C113,C116,C119,C122,C125,C128,C131,C134,C137))</f>
        <v>1.9907704234565098E-2</v>
      </c>
      <c r="D140">
        <f>STDEV(D86,D83,D80,D89,D92,D95,D98,D101,D104,D107,D110,D113,D116,D119,D122,D125,D128,D131,D134,D137)/SQRT(COUNT(D86,D83,D80,D89,D92,D95,D98,D101,D104,D107,D110,D113,D116,D119,D122,D125,D128,D131,D134,D137))</f>
        <v>2.0453977696912345E-2</v>
      </c>
      <c r="E140">
        <f>STDEV(E86,E83,E80,E89,E92,E95,E98,E101,E104,E107,E110,E113,E116,E119,E122,E125,E128,E131,E134,E137)/SQRT(COUNT(E86,E83,E80,E89,E92,E95,E98,E101,E104,E107,E110,E113,E116,E119,E122,E125,E128,E131,E134,E137))</f>
        <v>8.0357830678403366E-2</v>
      </c>
      <c r="G140">
        <f>STDEV(G86,G83,G80,G89,G92,G95,G98,G101,G104,G107,G110,G113,G116,G119,G122,G125,G128,G131,G134,G137)/SQRT(COUNT(G86,G83,G80,G89,G92,G95,G98,G101,G104,G107,G110,G113,G116,G119,G122,G125,G128,G131,G134,G137))</f>
        <v>2.38586768174682E-2</v>
      </c>
      <c r="H140">
        <f>STDEV(H86,H83,H80,H89,H92,H95,H98,H101,H104,H107,H110,H113,H116,H119,H122,H125,H128,H131,H134,H137)/SQRT(COUNT(H86,H83,H80,H89,H92,H95,H98,H101,H104,H107,H110,H113,H116,H119,H122,H125,H128,H131,H134,H137))</f>
        <v>2.4772952375341141E-2</v>
      </c>
      <c r="I140">
        <f>STDEV(I86,I83,I80,I89,I92,I95,I98,I101,I104,I107,I110,I113,I116,I119,I122,I125,I128,I131,I134,I137)/SQRT(COUNT(I86,I83,I80,I89,I92,I95,I98,I101,I104,I107,I110,I113,I116,I119,I122,I125,I128,I131,I134,I137))</f>
        <v>9.9073976180324264E-2</v>
      </c>
      <c r="K140">
        <f>STDEV(K86,K83,K80,K89,K92,K95,K98,K101,K104,K107,K110,K113,K116,K119,K122,K125,K128,K131,K134,K137)/SQRT(COUNT(K86,K83,K80,K89,K92,K95,K98,K101,K104,K107,K110,K113,K116,K119,K122,K125,K128,K131,K134,K137))</f>
        <v>3.078956438431996E-2</v>
      </c>
      <c r="L140">
        <f>STDEV(L86,L83,L80,L89,L92,L95,L98,L101,L104,L107,L110,L113,L116,L119,L122,L125,L128,L131,L134,L137)/SQRT(COUNT(L86,L83,L80,L89,L92,L95,L98,L101,L104,L107,L110,L113,L116,L119,L122,L125,L128,L131,L134,L137))</f>
        <v>3.1971334341044287E-2</v>
      </c>
      <c r="M140">
        <f>STDEV(M86,M83,M80,M89,M92,M95,M98,M101,M104,M107,M110,M113,M116,M119,M122,M125,M128,M131,M134,M137)/SQRT(COUNT(M86,M83,M80,M89,M92,M95,M98,M101,M104,M107,M110,M113,M116,M119,M122,M125,M128,M131,M134,M137))</f>
        <v>0.12315722974772816</v>
      </c>
      <c r="O140">
        <f>STDEV(O86,O83,O80,O89,O92,O95,O98,O101,O104,O107,O110,O113,O116,O119,O122,O125,O128,O131,O134,O137)/SQRT(COUNT(O86,O83,O80,O89,O92,O95,O98,O101,O104,O107,O110,O113,O116,O119,O122,O125,O128,O131,O134,O137))</f>
        <v>4.2839419607376181E-2</v>
      </c>
      <c r="P140">
        <f>STDEV(P86,P83,P80,P89,P92,P95,P98,P101,P104,P107,P110,P113,P116,P119,P122,P125,P128,P131,P134,P137)/SQRT(COUNT(P86,P83,P80,P89,P92,P95,P98,P101,P104,P107,P110,P113,P116,P119,P122,P125,P128,P131,P134,P137))</f>
        <v>4.5455782783137305E-2</v>
      </c>
      <c r="Q140">
        <f>STDEV(Q86,Q83,Q80,Q89,Q92,Q95,Q98,Q101,Q104,Q107,Q110,Q113,Q116,Q119,Q122,Q125,Q128,Q131,Q134,Q137)/SQRT(COUNT(Q86,Q83,Q80,Q89,Q92,Q95,Q98,Q101,Q104,Q107,Q110,Q113,Q116,Q119,Q122,Q125,Q128,Q131,Q134,Q137))</f>
        <v>0.16786444207640747</v>
      </c>
      <c r="S140">
        <f>STDEV(S86,S83,S80,S89,S92,S95,S98,S101,S104,S107,S110,S113,S116,S119,S122,S125,S128,S131,S134,S137)/SQRT(COUNT(S86,S83,S80,S89,S92,S95,S98,S101,S104,S107,S110,S113,S116,S119,S122,S125,S128,S131,S134,S137))</f>
        <v>6.2827651084068445E-2</v>
      </c>
      <c r="T140">
        <f>STDEV(T86,T83,T80,T89,T92,T95,T98,T101,T104,T107,T110,T113,T116,T119,T122,T125,T128,T131,T134,T137)/SQRT(COUNT(T86,T83,T80,T89,T92,T95,T98,T101,T104,T107,T110,T113,T116,T119,T122,T125,T128,T131,T134,T137))</f>
        <v>6.3657586629224674E-2</v>
      </c>
      <c r="U140">
        <f>STDEV(U86,U83,U80,U89,U92,U95,U98,U101,U104,U107,U110,U113,U116,U119,U122,U125,U128,U131,U134,U137)/SQRT(COUNT(U86,U83,U80,U89,U92,U95,U98,U101,U104,U107,U110,U113,U116,U119,U122,U125,U128,U131,U134,U137))</f>
        <v>0.23702867205899489</v>
      </c>
      <c r="W140">
        <f>STDEV(W86,W83,W80,W89,W92,W95,W98,W101,W104,W107,W110,W113,W116,W119,W122,W125,W128,W131,W134,W137)/SQRT(COUNT(W86,W83,W80,W89,W92,W95,W98,W101,W104,W107,W110,W113,W116,W119,W122,W125,W128,W131,W134,W137))</f>
        <v>5.4782679634950905E-2</v>
      </c>
      <c r="X140">
        <f>STDEV(X86,X83,X80,X89,X92,X95,X98,X101,X104,X107,X110,X113,X116,X119,X122,X125,X128,X131,X134,X137)/SQRT(COUNT(X86,X83,X80,X89,X92,X95,X98,X101,X104,X107,X110,X113,X116,X119,X122,X125,X128,X131,X134,X137))</f>
        <v>5.5745818327026707E-2</v>
      </c>
      <c r="Y140">
        <f>STDEV(Y86,Y83,Y80,Y89,Y92,Y95,Y98,Y101,Y104,Y107,Y110,Y113,Y116,Y119,Y122,Y125,Y128,Y131,Y134,Y137)/SQRT(COUNT(Y86,Y83,Y80,Y89,Y92,Y95,Y98,Y101,Y104,Y107,Y110,Y113,Y116,Y119,Y122,Y125,Y128,Y131,Y134,Y137))</f>
        <v>0.28428608257580462</v>
      </c>
    </row>
    <row r="142" spans="1:25" x14ac:dyDescent="0.2">
      <c r="B142" t="s">
        <v>157</v>
      </c>
      <c r="C142">
        <f>AVERAGE(C80,C83,C86,C89,C92,C95,C98,C101,C104,C107)</f>
        <v>0.19290769999999999</v>
      </c>
      <c r="D142">
        <f t="shared" ref="D142:E142" si="0">AVERAGE(D80,D83,D86,D89,D92,D95,D98,D101,D104,D107)</f>
        <v>0.19893680000000002</v>
      </c>
      <c r="E142">
        <f t="shared" si="0"/>
        <v>0.64739590000000002</v>
      </c>
      <c r="G142">
        <f>AVERAGE(G80,G83,G86,G89,G92,G95,G98,G101,G104,G107)</f>
        <v>0.31121200000000004</v>
      </c>
      <c r="H142">
        <f t="shared" ref="H142:I142" si="1">AVERAGE(H80,H83,H86,H89,H92,H95,H98,H101,H104,H107)</f>
        <v>0.31974389999999997</v>
      </c>
      <c r="I142">
        <f t="shared" si="1"/>
        <v>1.0009885000000001</v>
      </c>
      <c r="K142">
        <f>AVERAGE(K80,K83,K86,K89,K92,K95,K98,K101,K104,K107)</f>
        <v>0.37659269999999995</v>
      </c>
      <c r="L142">
        <f t="shared" ref="L142:M142" si="2">AVERAGE(L80,L83,L86,L89,L92,L95,L98,L101,L104,L107)</f>
        <v>0.39230999999999999</v>
      </c>
      <c r="M142">
        <f t="shared" si="2"/>
        <v>1.1765242</v>
      </c>
      <c r="O142">
        <f>AVERAGE(O80,O83,O86,O89,O92,O95,O98,O101,O104,O107)</f>
        <v>0.44596150000000001</v>
      </c>
      <c r="P142">
        <f t="shared" ref="P142:Q142" si="3">AVERAGE(P80,P83,P86,P89,P92,P95,P98,P101,P104,P107)</f>
        <v>0.45859760000000005</v>
      </c>
      <c r="Q142">
        <f t="shared" si="3"/>
        <v>1.4220594000000002</v>
      </c>
      <c r="S142">
        <f>AVERAGE(S80,S83,S86,S89,S92,S95,S98,S101,S104,S107)</f>
        <v>0.42195630000000001</v>
      </c>
      <c r="T142">
        <f t="shared" ref="T142:U142" si="4">AVERAGE(T80,T83,T86,T89,T92,T95,T98,T101,T104,T107)</f>
        <v>0.43246269999999998</v>
      </c>
      <c r="U142">
        <f t="shared" si="4"/>
        <v>1.2240134</v>
      </c>
      <c r="W142">
        <f>AVERAGE(W80,W83,W86,W89,W92,W95,W98,W101,W104,W107)</f>
        <v>0.65149089999999998</v>
      </c>
      <c r="X142">
        <f t="shared" ref="X142:Y142" si="5">AVERAGE(X80,X83,X86,X89,X92,X95,X98,X101,X104,X107)</f>
        <v>0.6758789999999999</v>
      </c>
      <c r="Y142">
        <f t="shared" si="5"/>
        <v>2.4853670999999999</v>
      </c>
    </row>
    <row r="143" spans="1:25" x14ac:dyDescent="0.2">
      <c r="B143" t="s">
        <v>158</v>
      </c>
      <c r="C143">
        <f>AVERAGE(C137,C134,C131,C128,C125,C122,C119,C116,C113,C110)</f>
        <v>0.21039259999999999</v>
      </c>
      <c r="D143">
        <f t="shared" ref="D143:E143" si="6">AVERAGE(D137,D134,D131,D128,D125,D122,D119,D116,D113,D110)</f>
        <v>0.21325739999999999</v>
      </c>
      <c r="E143">
        <f t="shared" si="6"/>
        <v>0.76452490000000017</v>
      </c>
      <c r="G143">
        <f>AVERAGE(G137,G134,G131,G128,G125,G122,G119,G116,G113,G110)</f>
        <v>0.26776169999999999</v>
      </c>
      <c r="H143">
        <f t="shared" ref="H143:I143" si="7">AVERAGE(H137,H134,H131,H128,H125,H122,H119,H116,H113,H110)</f>
        <v>0.27160839999999997</v>
      </c>
      <c r="I143">
        <f t="shared" si="7"/>
        <v>0.84504690000000005</v>
      </c>
      <c r="K143">
        <f>AVERAGE(K137,K134,K131,K128,K125,K122,K119,K116,K113,K110)</f>
        <v>0.39370719999999992</v>
      </c>
      <c r="L143">
        <f t="shared" ref="L143:M143" si="8">AVERAGE(L137,L134,L131,L128,L125,L122,L119,L116,L113,L110)</f>
        <v>0.41120380000000001</v>
      </c>
      <c r="M143">
        <f t="shared" si="8"/>
        <v>1.3190453999999998</v>
      </c>
      <c r="O143">
        <f>AVERAGE(O137,O134,O131,O128,O125,O122,O119,O116,O113,O110)</f>
        <v>0.44409369999999998</v>
      </c>
      <c r="P143">
        <f t="shared" ref="P143:Q143" si="9">AVERAGE(P137,P134,P131,P128,P125,P122,P119,P116,P113,P110)</f>
        <v>0.45067510000000005</v>
      </c>
      <c r="Q143">
        <f t="shared" si="9"/>
        <v>1.2883057</v>
      </c>
      <c r="S143">
        <f>AVERAGE(S137,S134,S131,S128,S125,S122,S119,S116,S113,S110)</f>
        <v>0.57136819999999999</v>
      </c>
      <c r="T143">
        <f t="shared" ref="T143:U143" si="10">AVERAGE(T137,T134,T131,T128,T125,T122,T119,T116,T113,T110)</f>
        <v>0.59067879999999995</v>
      </c>
      <c r="U143">
        <f t="shared" si="10"/>
        <v>1.857621</v>
      </c>
      <c r="W143">
        <f>AVERAGE(W137,W134,W131,W128,W125,W122,W119,W116,W113,W110)</f>
        <v>0.68908939999999996</v>
      </c>
      <c r="X143">
        <f t="shared" ref="X143:Y143" si="11">AVERAGE(X137,X134,X131,X128,X125,X122,X119,X116,X113,X110)</f>
        <v>0.72012290000000001</v>
      </c>
      <c r="Y143">
        <f t="shared" si="11"/>
        <v>2.1444049999999999</v>
      </c>
    </row>
    <row r="145" spans="2:25" x14ac:dyDescent="0.2">
      <c r="B145" t="s">
        <v>23</v>
      </c>
      <c r="C145">
        <f>C139*10^-20</f>
        <v>2.0165015E-21</v>
      </c>
      <c r="D145">
        <f>D139*10^-20</f>
        <v>2.0609710000000009E-21</v>
      </c>
      <c r="E145">
        <f>E139*10^-20</f>
        <v>7.0596040000000006E-21</v>
      </c>
      <c r="F145" t="s">
        <v>23</v>
      </c>
      <c r="G145">
        <f>G139*10^-20</f>
        <v>2.8948685000000002E-21</v>
      </c>
      <c r="H145">
        <f>H139*10^-20</f>
        <v>2.9567615E-21</v>
      </c>
      <c r="I145">
        <f>I139*10^-20</f>
        <v>9.2301770000000004E-21</v>
      </c>
      <c r="J145" t="s">
        <v>23</v>
      </c>
      <c r="K145">
        <f>K139*10^-20</f>
        <v>3.8514995000000003E-21</v>
      </c>
      <c r="L145">
        <f>L139*10^-20</f>
        <v>4.0175690000000002E-21</v>
      </c>
      <c r="M145">
        <f>M139*10^-20</f>
        <v>1.2477848000000002E-20</v>
      </c>
      <c r="N145" t="s">
        <v>23</v>
      </c>
      <c r="O145">
        <f>O139*10^-20</f>
        <v>4.4502759999999983E-21</v>
      </c>
      <c r="P145">
        <f>P139*10^-20</f>
        <v>4.5463634999999997E-21</v>
      </c>
      <c r="Q145">
        <f>Q139*10^-20</f>
        <v>1.35518255E-20</v>
      </c>
      <c r="R145" t="s">
        <v>23</v>
      </c>
      <c r="S145">
        <f>S139*10^-20</f>
        <v>4.9666225000000005E-21</v>
      </c>
      <c r="T145">
        <f>T139*10^-20</f>
        <v>5.1157074999999996E-21</v>
      </c>
      <c r="U145">
        <f>U139*10^-20</f>
        <v>1.5408171999999998E-20</v>
      </c>
      <c r="V145" t="s">
        <v>23</v>
      </c>
      <c r="W145">
        <f>W139*10^-20</f>
        <v>6.702901499999999E-21</v>
      </c>
      <c r="X145">
        <f>X139*10^-20</f>
        <v>6.9800094999999994E-21</v>
      </c>
      <c r="Y145">
        <f>Y139*10^-20</f>
        <v>2.3148860499999999E-20</v>
      </c>
    </row>
    <row r="148" spans="2:25" x14ac:dyDescent="0.2">
      <c r="B148" t="s">
        <v>21</v>
      </c>
      <c r="C148">
        <v>20283095</v>
      </c>
      <c r="D148" t="s">
        <v>9</v>
      </c>
    </row>
    <row r="149" spans="2:25" x14ac:dyDescent="0.2">
      <c r="C149">
        <f>C148/(10^3)</f>
        <v>20283.095000000001</v>
      </c>
      <c r="D149" t="s">
        <v>10</v>
      </c>
    </row>
    <row r="150" spans="2:25" x14ac:dyDescent="0.2">
      <c r="E150" t="s">
        <v>31</v>
      </c>
      <c r="H150" t="s">
        <v>32</v>
      </c>
    </row>
    <row r="151" spans="2:25" x14ac:dyDescent="0.2">
      <c r="B151" t="s">
        <v>22</v>
      </c>
      <c r="C151" t="s">
        <v>11</v>
      </c>
      <c r="D151" t="s">
        <v>12</v>
      </c>
      <c r="E151" t="s">
        <v>16</v>
      </c>
      <c r="F151" t="s">
        <v>19</v>
      </c>
      <c r="G151" t="s">
        <v>18</v>
      </c>
    </row>
    <row r="152" spans="2:25" x14ac:dyDescent="0.2">
      <c r="B152">
        <v>2</v>
      </c>
      <c r="C152">
        <f>B152*1000/$C$149</f>
        <v>9.8604281052768319E-2</v>
      </c>
      <c r="D152">
        <f>C152/(10^-27)/(10^6)</f>
        <v>9.8604281052768322E+19</v>
      </c>
      <c r="E152">
        <v>1.2620349999999994E-2</v>
      </c>
      <c r="F152">
        <v>1.2872200000000014E-2</v>
      </c>
      <c r="G152">
        <v>6.5615549999999995E-2</v>
      </c>
      <c r="H152">
        <v>1.9253831256128601E-3</v>
      </c>
      <c r="I152">
        <v>1.9843331713038635E-3</v>
      </c>
      <c r="J152">
        <v>1.0376363978945251E-2</v>
      </c>
    </row>
    <row r="153" spans="2:25" x14ac:dyDescent="0.2">
      <c r="B153">
        <v>4</v>
      </c>
      <c r="C153">
        <f t="shared" ref="C152:C159" si="12">B153*1000/$C$149</f>
        <v>0.19720856210553664</v>
      </c>
      <c r="D153">
        <f t="shared" ref="D152:D159" si="13">C153/(10^-27)/(10^6)</f>
        <v>1.9720856210553664E+20</v>
      </c>
      <c r="E153">
        <v>4.4398400000000018E-2</v>
      </c>
      <c r="F153">
        <v>4.6779000000000001E-2</v>
      </c>
      <c r="G153">
        <v>0.15998075000000003</v>
      </c>
      <c r="H153">
        <v>4.5599390429905467E-3</v>
      </c>
      <c r="I153">
        <v>4.7171305299771081E-3</v>
      </c>
      <c r="J153">
        <v>2.0817839468119503E-2</v>
      </c>
    </row>
    <row r="154" spans="2:25" x14ac:dyDescent="0.2">
      <c r="B154">
        <v>6</v>
      </c>
      <c r="C154">
        <f t="shared" si="12"/>
        <v>0.29581284315830497</v>
      </c>
      <c r="D154">
        <f t="shared" si="13"/>
        <v>2.9581284315830498E+20</v>
      </c>
      <c r="E154">
        <v>7.7557100000000018E-2</v>
      </c>
      <c r="F154">
        <v>8.1094250000000007E-2</v>
      </c>
      <c r="G154">
        <v>0.25397294999999998</v>
      </c>
      <c r="H154">
        <v>9.0806521733964914E-3</v>
      </c>
      <c r="I154">
        <v>9.5707313576546861E-3</v>
      </c>
      <c r="J154">
        <v>3.5079155390456085E-2</v>
      </c>
    </row>
    <row r="155" spans="2:25" x14ac:dyDescent="0.2">
      <c r="B155">
        <v>8</v>
      </c>
      <c r="C155">
        <f t="shared" si="12"/>
        <v>0.39441712421107328</v>
      </c>
      <c r="D155">
        <f t="shared" si="13"/>
        <v>3.9441712421107329E+20</v>
      </c>
      <c r="E155">
        <v>0.10653350000000002</v>
      </c>
      <c r="F155">
        <v>0.11093975</v>
      </c>
      <c r="G155">
        <v>0.35082145000000003</v>
      </c>
      <c r="H155">
        <v>1.5054068314700974E-2</v>
      </c>
      <c r="I155">
        <v>1.5659053426200609E-2</v>
      </c>
      <c r="J155">
        <v>5.9190135883638154E-2</v>
      </c>
    </row>
    <row r="156" spans="2:25" x14ac:dyDescent="0.2">
      <c r="B156">
        <v>10</v>
      </c>
      <c r="C156">
        <f t="shared" si="12"/>
        <v>0.49302140526384158</v>
      </c>
      <c r="D156">
        <f t="shared" si="13"/>
        <v>4.9302140526384153E+20</v>
      </c>
      <c r="E156">
        <v>0.20165015</v>
      </c>
      <c r="F156">
        <v>0.20609710000000009</v>
      </c>
      <c r="G156">
        <v>0.70596040000000015</v>
      </c>
      <c r="H156">
        <v>1.9907704234565098E-2</v>
      </c>
      <c r="I156">
        <v>2.0453977696912345E-2</v>
      </c>
      <c r="J156">
        <v>8.0357830678403366E-2</v>
      </c>
    </row>
    <row r="157" spans="2:25" x14ac:dyDescent="0.2">
      <c r="B157">
        <v>12</v>
      </c>
      <c r="C157">
        <f t="shared" si="12"/>
        <v>0.59162568631660994</v>
      </c>
      <c r="D157">
        <f t="shared" si="13"/>
        <v>5.9162568631660996E+20</v>
      </c>
      <c r="E157">
        <v>0.28948685000000002</v>
      </c>
      <c r="F157">
        <v>0.29567615000000003</v>
      </c>
      <c r="G157">
        <v>0.92301770000000016</v>
      </c>
      <c r="H157">
        <v>2.38586768174682E-2</v>
      </c>
      <c r="I157">
        <v>2.4772952375341141E-2</v>
      </c>
      <c r="J157">
        <v>9.9073976180324264E-2</v>
      </c>
    </row>
    <row r="158" spans="2:25" x14ac:dyDescent="0.2">
      <c r="B158">
        <v>14</v>
      </c>
      <c r="C158">
        <f t="shared" si="12"/>
        <v>0.69022996736937825</v>
      </c>
      <c r="D158">
        <f t="shared" si="13"/>
        <v>6.902299673693782E+20</v>
      </c>
      <c r="E158">
        <v>0.38514995000000002</v>
      </c>
      <c r="F158">
        <v>0.40175690000000008</v>
      </c>
      <c r="G158">
        <v>1.2477848000000002</v>
      </c>
      <c r="H158">
        <v>3.078956438431996E-2</v>
      </c>
      <c r="I158">
        <v>3.1971334341044287E-2</v>
      </c>
      <c r="J158">
        <v>0.12315722974772816</v>
      </c>
    </row>
    <row r="159" spans="2:25" x14ac:dyDescent="0.2">
      <c r="B159">
        <v>16</v>
      </c>
      <c r="C159">
        <f t="shared" si="12"/>
        <v>0.78883424842214656</v>
      </c>
      <c r="D159">
        <f t="shared" si="13"/>
        <v>7.8883424842214657E+20</v>
      </c>
      <c r="E159">
        <v>0.44502759999999986</v>
      </c>
      <c r="F159">
        <v>0.45463635000000002</v>
      </c>
      <c r="G159">
        <v>1.3551825500000001</v>
      </c>
      <c r="H159">
        <v>4.2839419607376181E-2</v>
      </c>
      <c r="I159">
        <v>4.5455782783137305E-2</v>
      </c>
      <c r="J159">
        <v>0.16786444207640747</v>
      </c>
    </row>
    <row r="160" spans="2:25" x14ac:dyDescent="0.2">
      <c r="B160">
        <v>18</v>
      </c>
      <c r="C160">
        <f t="shared" ref="C160:C161" si="14">B160*1000/$C$149</f>
        <v>0.88743852947491486</v>
      </c>
      <c r="D160">
        <f t="shared" ref="D160:D161" si="15">C160/(10^-27)/(10^6)</f>
        <v>8.8743852947491481E+20</v>
      </c>
      <c r="E160">
        <v>0.49666225000000008</v>
      </c>
      <c r="F160">
        <v>0.51157074999999996</v>
      </c>
      <c r="G160">
        <v>1.5408171999999998</v>
      </c>
    </row>
    <row r="161" spans="2:10" x14ac:dyDescent="0.2">
      <c r="B161">
        <v>20</v>
      </c>
      <c r="C161">
        <f t="shared" si="14"/>
        <v>0.98604281052768317</v>
      </c>
      <c r="D161">
        <f t="shared" si="15"/>
        <v>9.8604281052768305E+20</v>
      </c>
      <c r="E161">
        <v>0.67029014999999992</v>
      </c>
      <c r="F161">
        <v>0.69800094999999995</v>
      </c>
      <c r="G161">
        <v>2.3148860500000001</v>
      </c>
    </row>
    <row r="163" spans="2:10" x14ac:dyDescent="0.2">
      <c r="B163">
        <v>2</v>
      </c>
      <c r="D163">
        <v>9.8604281052768322E+19</v>
      </c>
      <c r="E163">
        <f t="shared" ref="E163:J163" si="16">E152*(10^-20)</f>
        <v>1.2620349999999993E-22</v>
      </c>
      <c r="F163">
        <f t="shared" si="16"/>
        <v>1.2872200000000014E-22</v>
      </c>
      <c r="G163">
        <f t="shared" si="16"/>
        <v>6.5615549999999991E-22</v>
      </c>
      <c r="H163">
        <f t="shared" si="16"/>
        <v>1.9253831256128601E-23</v>
      </c>
      <c r="I163">
        <f t="shared" si="16"/>
        <v>1.9843331713038634E-23</v>
      </c>
      <c r="J163">
        <f t="shared" si="16"/>
        <v>1.0376363978945251E-22</v>
      </c>
    </row>
    <row r="164" spans="2:10" x14ac:dyDescent="0.2">
      <c r="B164">
        <v>4</v>
      </c>
      <c r="D164">
        <v>1.9720856210553664E+20</v>
      </c>
      <c r="E164">
        <f t="shared" ref="E164:J170" si="17">E153*(10^-20)</f>
        <v>4.4398400000000012E-22</v>
      </c>
      <c r="F164">
        <f t="shared" si="17"/>
        <v>4.6778999999999997E-22</v>
      </c>
      <c r="G164">
        <f t="shared" si="17"/>
        <v>1.5998075000000002E-21</v>
      </c>
      <c r="H164">
        <f t="shared" si="17"/>
        <v>4.5599390429905467E-23</v>
      </c>
      <c r="I164">
        <f t="shared" si="17"/>
        <v>4.7171305299771081E-23</v>
      </c>
      <c r="J164">
        <f t="shared" si="17"/>
        <v>2.0817839468119501E-22</v>
      </c>
    </row>
    <row r="165" spans="2:10" x14ac:dyDescent="0.2">
      <c r="B165">
        <v>6</v>
      </c>
      <c r="D165">
        <v>2.9581284315830498E+20</v>
      </c>
      <c r="E165">
        <f t="shared" si="17"/>
        <v>7.755710000000001E-22</v>
      </c>
      <c r="F165">
        <f t="shared" si="17"/>
        <v>8.1094249999999999E-22</v>
      </c>
      <c r="G165">
        <f t="shared" si="17"/>
        <v>2.5397294999999996E-21</v>
      </c>
      <c r="H165">
        <f t="shared" si="17"/>
        <v>9.0806521733964908E-23</v>
      </c>
      <c r="I165">
        <f t="shared" si="17"/>
        <v>9.5707313576546854E-23</v>
      </c>
      <c r="J165">
        <f t="shared" si="17"/>
        <v>3.5079155390456084E-22</v>
      </c>
    </row>
    <row r="166" spans="2:10" x14ac:dyDescent="0.2">
      <c r="B166">
        <v>8</v>
      </c>
      <c r="D166">
        <v>3.9441712421107329E+20</v>
      </c>
      <c r="E166">
        <f t="shared" si="17"/>
        <v>1.0653350000000001E-21</v>
      </c>
      <c r="F166">
        <f t="shared" si="17"/>
        <v>1.1093975E-21</v>
      </c>
      <c r="G166">
        <f t="shared" si="17"/>
        <v>3.5082145000000002E-21</v>
      </c>
      <c r="H166">
        <f t="shared" si="17"/>
        <v>1.5054068314700974E-22</v>
      </c>
      <c r="I166">
        <f t="shared" si="17"/>
        <v>1.5659053426200607E-22</v>
      </c>
      <c r="J166">
        <f t="shared" si="17"/>
        <v>5.9190135883638155E-22</v>
      </c>
    </row>
    <row r="167" spans="2:10" x14ac:dyDescent="0.2">
      <c r="B167">
        <v>10</v>
      </c>
      <c r="D167">
        <v>4.9302140526384153E+20</v>
      </c>
      <c r="E167">
        <f t="shared" si="17"/>
        <v>2.0165015E-21</v>
      </c>
      <c r="F167">
        <f t="shared" si="17"/>
        <v>2.0609710000000009E-21</v>
      </c>
      <c r="G167">
        <f t="shared" si="17"/>
        <v>7.0596040000000006E-21</v>
      </c>
      <c r="H167">
        <f t="shared" si="17"/>
        <v>1.9907704234565097E-22</v>
      </c>
      <c r="I167">
        <f t="shared" si="17"/>
        <v>2.0453977696912345E-22</v>
      </c>
      <c r="J167">
        <f t="shared" si="17"/>
        <v>8.035783067840336E-22</v>
      </c>
    </row>
    <row r="168" spans="2:10" x14ac:dyDescent="0.2">
      <c r="B168">
        <v>12</v>
      </c>
      <c r="D168">
        <v>5.9162568631660996E+20</v>
      </c>
      <c r="E168">
        <f t="shared" si="17"/>
        <v>2.8948685000000002E-21</v>
      </c>
      <c r="F168">
        <f t="shared" si="17"/>
        <v>2.9567615E-21</v>
      </c>
      <c r="G168">
        <f t="shared" si="17"/>
        <v>9.2301770000000004E-21</v>
      </c>
      <c r="H168">
        <f t="shared" si="17"/>
        <v>2.3858676817468198E-22</v>
      </c>
      <c r="I168">
        <f t="shared" si="17"/>
        <v>2.477295237534114E-22</v>
      </c>
      <c r="J168">
        <f t="shared" si="17"/>
        <v>9.9073976180324252E-22</v>
      </c>
    </row>
    <row r="169" spans="2:10" x14ac:dyDescent="0.2">
      <c r="B169">
        <v>14</v>
      </c>
      <c r="D169">
        <v>6.902299673693782E+20</v>
      </c>
      <c r="E169">
        <f t="shared" si="17"/>
        <v>3.8514995000000003E-21</v>
      </c>
      <c r="F169">
        <f t="shared" si="17"/>
        <v>4.0175690000000002E-21</v>
      </c>
      <c r="G169">
        <f t="shared" si="17"/>
        <v>1.2477848000000002E-20</v>
      </c>
      <c r="H169">
        <f t="shared" si="17"/>
        <v>3.0789564384319957E-22</v>
      </c>
      <c r="I169">
        <f t="shared" si="17"/>
        <v>3.1971334341044286E-22</v>
      </c>
      <c r="J169">
        <f t="shared" si="17"/>
        <v>1.2315722974772816E-21</v>
      </c>
    </row>
    <row r="170" spans="2:10" x14ac:dyDescent="0.2">
      <c r="B170">
        <v>16</v>
      </c>
      <c r="D170">
        <v>7.8883424842214657E+20</v>
      </c>
      <c r="E170">
        <f t="shared" si="17"/>
        <v>4.4502759999999983E-21</v>
      </c>
      <c r="F170">
        <f t="shared" si="17"/>
        <v>4.5463634999999997E-21</v>
      </c>
      <c r="G170">
        <f t="shared" si="17"/>
        <v>1.35518255E-20</v>
      </c>
      <c r="H170">
        <f t="shared" si="17"/>
        <v>4.2839419607376176E-22</v>
      </c>
      <c r="I170">
        <f t="shared" si="17"/>
        <v>4.5455782783137307E-22</v>
      </c>
      <c r="J170">
        <f t="shared" si="17"/>
        <v>1.6786444207640745E-21</v>
      </c>
    </row>
    <row r="171" spans="2:10" x14ac:dyDescent="0.2">
      <c r="B171">
        <v>18</v>
      </c>
      <c r="D171">
        <v>8.8743852947491481E+20</v>
      </c>
      <c r="E171">
        <f t="shared" ref="E171:G172" si="18">E160*(10^-20)</f>
        <v>4.9666225000000005E-21</v>
      </c>
      <c r="F171">
        <f t="shared" si="18"/>
        <v>5.1157074999999996E-21</v>
      </c>
      <c r="G171">
        <f t="shared" si="18"/>
        <v>1.5408171999999998E-20</v>
      </c>
    </row>
    <row r="172" spans="2:10" x14ac:dyDescent="0.2">
      <c r="B172">
        <v>20</v>
      </c>
      <c r="D172">
        <v>9.8604281052768305E+20</v>
      </c>
      <c r="E172">
        <f t="shared" si="18"/>
        <v>6.702901499999999E-21</v>
      </c>
      <c r="F172">
        <f t="shared" si="18"/>
        <v>6.9800094999999994E-21</v>
      </c>
      <c r="G172">
        <f t="shared" si="18"/>
        <v>2.3148860499999999E-20</v>
      </c>
    </row>
    <row r="176" spans="2:10" x14ac:dyDescent="0.2">
      <c r="B176" t="s">
        <v>15</v>
      </c>
    </row>
    <row r="177" spans="1:24" x14ac:dyDescent="0.2">
      <c r="B177" t="s">
        <v>1</v>
      </c>
      <c r="C177" t="s">
        <v>16</v>
      </c>
      <c r="D177" t="s">
        <v>103</v>
      </c>
      <c r="E177" t="s">
        <v>18</v>
      </c>
    </row>
    <row r="178" spans="1:24" x14ac:dyDescent="0.2">
      <c r="A178" t="s">
        <v>101</v>
      </c>
      <c r="B178" t="s">
        <v>13</v>
      </c>
      <c r="C178" s="1">
        <v>4.0000000000000002E-42</v>
      </c>
      <c r="D178" s="1">
        <v>9.0000000000000002E-42</v>
      </c>
      <c r="E178" s="1">
        <v>5.8000000000000006E-42</v>
      </c>
    </row>
    <row r="180" spans="1:24" x14ac:dyDescent="0.2">
      <c r="A180" t="s">
        <v>102</v>
      </c>
      <c r="B180" t="s">
        <v>13</v>
      </c>
      <c r="C180" s="1">
        <v>1.4E-42</v>
      </c>
      <c r="D180" s="1">
        <v>1.34E-42</v>
      </c>
      <c r="E180" s="1">
        <v>1.4E-42</v>
      </c>
      <c r="M180" t="s">
        <v>41</v>
      </c>
    </row>
    <row r="181" spans="1:24" x14ac:dyDescent="0.2">
      <c r="C181" t="s">
        <v>16</v>
      </c>
      <c r="D181" t="s">
        <v>105</v>
      </c>
      <c r="E181" t="s">
        <v>18</v>
      </c>
    </row>
    <row r="182" spans="1:24" x14ac:dyDescent="0.2">
      <c r="C182" t="s">
        <v>16</v>
      </c>
      <c r="D182" t="s">
        <v>19</v>
      </c>
      <c r="E182" t="s">
        <v>18</v>
      </c>
      <c r="M182">
        <v>0</v>
      </c>
      <c r="N182">
        <v>25000</v>
      </c>
    </row>
    <row r="183" spans="1:24" x14ac:dyDescent="0.2">
      <c r="A183" t="s">
        <v>104</v>
      </c>
      <c r="B183" t="s">
        <v>13</v>
      </c>
      <c r="C183" s="1">
        <v>7.2799999999999994E-42</v>
      </c>
      <c r="D183" s="1">
        <v>7.5299999999999997E-42</v>
      </c>
      <c r="E183" s="1">
        <v>2.36E-41</v>
      </c>
      <c r="M183">
        <f>M182+(N183-N182)*0.00005</f>
        <v>0.05</v>
      </c>
      <c r="N183">
        <v>26000</v>
      </c>
      <c r="O183">
        <v>403.62667099999999</v>
      </c>
      <c r="P183">
        <v>-4589226.0235409997</v>
      </c>
      <c r="Q183">
        <v>20282085.268178999</v>
      </c>
      <c r="R183">
        <v>1227.3973390000001</v>
      </c>
      <c r="S183">
        <v>0.81611800000000001</v>
      </c>
      <c r="T183">
        <v>0.80437199999999998</v>
      </c>
      <c r="U183">
        <v>1.059472</v>
      </c>
      <c r="V183">
        <f>S183-$S$183</f>
        <v>0</v>
      </c>
      <c r="W183">
        <f>T183-$T$183</f>
        <v>0</v>
      </c>
      <c r="X183">
        <f>U183-$U$183</f>
        <v>0</v>
      </c>
    </row>
    <row r="184" spans="1:24" x14ac:dyDescent="0.2">
      <c r="B184" t="s">
        <v>34</v>
      </c>
      <c r="C184" s="1">
        <f>C183*0.1/6*170</f>
        <v>2.0626666666666662E-41</v>
      </c>
      <c r="D184" s="1">
        <f>D183*0.1/6*170</f>
        <v>2.1335000000000002E-41</v>
      </c>
      <c r="E184" s="1">
        <f>E183*0.1/6*170</f>
        <v>6.6866666666666668E-41</v>
      </c>
      <c r="M184">
        <f t="shared" ref="M184:M232" si="19">M183+(N184-N183)*0.00005</f>
        <v>0.1</v>
      </c>
      <c r="N184">
        <v>27000</v>
      </c>
      <c r="O184">
        <v>396.47372999999999</v>
      </c>
      <c r="P184">
        <v>-4588280.1087100003</v>
      </c>
      <c r="Q184">
        <v>20282085.268178999</v>
      </c>
      <c r="R184">
        <v>1768.7179080000001</v>
      </c>
      <c r="S184">
        <v>0.81918999999999997</v>
      </c>
      <c r="T184">
        <v>0.805948</v>
      </c>
      <c r="U184">
        <v>1.0511189999999999</v>
      </c>
      <c r="V184">
        <f t="shared" ref="V184:V247" si="20">S184-$S$183</f>
        <v>3.0719999999999636E-3</v>
      </c>
      <c r="W184">
        <f t="shared" ref="W184:W247" si="21">T184-$T$183</f>
        <v>1.5760000000000218E-3</v>
      </c>
      <c r="X184">
        <f t="shared" ref="X184:X247" si="22">U184-$U$183</f>
        <v>-8.3530000000000548E-3</v>
      </c>
    </row>
    <row r="185" spans="1:24" x14ac:dyDescent="0.2">
      <c r="B185" t="s">
        <v>35</v>
      </c>
      <c r="C185" s="1">
        <f>C184*10^19</f>
        <v>2.0626666666666663E-22</v>
      </c>
      <c r="D185" s="1">
        <f>D184*10^19</f>
        <v>2.1335000000000001E-22</v>
      </c>
      <c r="E185" s="1">
        <f>E184*10^19</f>
        <v>6.6866666666666667E-22</v>
      </c>
      <c r="M185">
        <f t="shared" si="19"/>
        <v>0.15000000000000002</v>
      </c>
      <c r="N185">
        <v>28000</v>
      </c>
      <c r="O185">
        <v>391.54009300000001</v>
      </c>
      <c r="P185">
        <v>-4587625.2984790001</v>
      </c>
      <c r="Q185">
        <v>20282085.268178999</v>
      </c>
      <c r="R185">
        <v>2051.8316829999999</v>
      </c>
      <c r="S185">
        <v>0.82315400000000005</v>
      </c>
      <c r="T185">
        <v>0.80891500000000005</v>
      </c>
      <c r="U185">
        <v>1.052697</v>
      </c>
      <c r="V185">
        <f t="shared" si="20"/>
        <v>7.0360000000000422E-3</v>
      </c>
      <c r="W185">
        <f t="shared" si="21"/>
        <v>4.5430000000000748E-3</v>
      </c>
      <c r="X185">
        <f t="shared" si="22"/>
        <v>-6.7749999999999755E-3</v>
      </c>
    </row>
    <row r="186" spans="1:24" x14ac:dyDescent="0.2">
      <c r="M186">
        <f t="shared" si="19"/>
        <v>0.2</v>
      </c>
      <c r="N186">
        <v>29000</v>
      </c>
      <c r="O186">
        <v>385.52089100000001</v>
      </c>
      <c r="P186">
        <v>-4586828.5767440004</v>
      </c>
      <c r="Q186">
        <v>20282085.268178999</v>
      </c>
      <c r="R186">
        <v>2337.6243629999999</v>
      </c>
      <c r="S186">
        <v>0.82845100000000005</v>
      </c>
      <c r="T186">
        <v>0.81389299999999998</v>
      </c>
      <c r="U186">
        <v>1.053631</v>
      </c>
      <c r="V186">
        <f>S186-$S$183</f>
        <v>1.2333000000000038E-2</v>
      </c>
      <c r="W186">
        <f t="shared" si="21"/>
        <v>9.5210000000000017E-3</v>
      </c>
      <c r="X186">
        <f t="shared" si="22"/>
        <v>-5.8409999999999851E-3</v>
      </c>
    </row>
    <row r="187" spans="1:24" x14ac:dyDescent="0.2">
      <c r="B187" t="s">
        <v>74</v>
      </c>
      <c r="C187" t="s">
        <v>16</v>
      </c>
      <c r="D187" t="s">
        <v>19</v>
      </c>
      <c r="E187" t="s">
        <v>18</v>
      </c>
      <c r="M187">
        <f t="shared" si="19"/>
        <v>0.25</v>
      </c>
      <c r="N187">
        <v>30000</v>
      </c>
      <c r="O187">
        <v>380.406925</v>
      </c>
      <c r="P187">
        <v>-4586151.6901129996</v>
      </c>
      <c r="Q187">
        <v>20282085.268178999</v>
      </c>
      <c r="R187">
        <v>2469.853376</v>
      </c>
      <c r="S187">
        <v>0.83491499999999996</v>
      </c>
      <c r="T187">
        <v>0.82005600000000001</v>
      </c>
      <c r="U187">
        <v>1.059709</v>
      </c>
      <c r="V187">
        <f t="shared" si="20"/>
        <v>1.8796999999999953E-2</v>
      </c>
      <c r="W187">
        <f t="shared" si="21"/>
        <v>1.5684000000000031E-2</v>
      </c>
      <c r="X187">
        <f t="shared" si="22"/>
        <v>2.3700000000004273E-4</v>
      </c>
    </row>
    <row r="188" spans="1:24" x14ac:dyDescent="0.2">
      <c r="B188" t="s">
        <v>13</v>
      </c>
      <c r="C188" s="1">
        <v>8.7599999999999994E-42</v>
      </c>
      <c r="D188" s="1">
        <v>9.1599999999999994E-42</v>
      </c>
      <c r="E188" s="1">
        <v>2.8999999999999998E-41</v>
      </c>
      <c r="M188">
        <f t="shared" si="19"/>
        <v>0.3</v>
      </c>
      <c r="N188">
        <v>31000</v>
      </c>
      <c r="O188">
        <v>377.393686</v>
      </c>
      <c r="P188">
        <v>-4585752.8525710003</v>
      </c>
      <c r="Q188">
        <v>20282085.268178999</v>
      </c>
      <c r="R188">
        <v>2538.157944</v>
      </c>
      <c r="S188">
        <v>0.84221800000000002</v>
      </c>
      <c r="T188">
        <v>0.82706999999999997</v>
      </c>
      <c r="U188">
        <v>1.061903</v>
      </c>
      <c r="V188">
        <f t="shared" si="20"/>
        <v>2.6100000000000012E-2</v>
      </c>
      <c r="W188">
        <f t="shared" si="21"/>
        <v>2.2697999999999996E-2</v>
      </c>
      <c r="X188">
        <f t="shared" si="22"/>
        <v>2.431000000000072E-3</v>
      </c>
    </row>
    <row r="189" spans="1:24" x14ac:dyDescent="0.2">
      <c r="M189">
        <f t="shared" si="19"/>
        <v>0.35</v>
      </c>
      <c r="N189">
        <v>32000</v>
      </c>
      <c r="O189">
        <v>374.03040199999998</v>
      </c>
      <c r="P189">
        <v>-4585307.6776919998</v>
      </c>
      <c r="Q189">
        <v>20282085.268178999</v>
      </c>
      <c r="R189">
        <v>2583.3307829999999</v>
      </c>
      <c r="S189">
        <v>0.850163</v>
      </c>
      <c r="T189">
        <v>0.83455500000000005</v>
      </c>
      <c r="U189">
        <v>1.065142</v>
      </c>
      <c r="V189">
        <f t="shared" si="20"/>
        <v>3.4044999999999992E-2</v>
      </c>
      <c r="W189">
        <f t="shared" si="21"/>
        <v>3.0183000000000071E-2</v>
      </c>
      <c r="X189">
        <f t="shared" si="22"/>
        <v>5.6700000000000639E-3</v>
      </c>
    </row>
    <row r="190" spans="1:24" x14ac:dyDescent="0.2">
      <c r="M190">
        <f t="shared" si="19"/>
        <v>0.39999999999999997</v>
      </c>
      <c r="N190">
        <v>33000</v>
      </c>
      <c r="O190">
        <v>371.53754300000003</v>
      </c>
      <c r="P190">
        <v>-4584977.7172739999</v>
      </c>
      <c r="Q190">
        <v>20282085.268178999</v>
      </c>
      <c r="R190">
        <v>2712.9862199999998</v>
      </c>
      <c r="S190">
        <v>0.858904</v>
      </c>
      <c r="T190">
        <v>0.842862</v>
      </c>
      <c r="U190">
        <v>1.076492</v>
      </c>
      <c r="V190">
        <f t="shared" si="20"/>
        <v>4.2785999999999991E-2</v>
      </c>
      <c r="W190">
        <f t="shared" si="21"/>
        <v>3.8490000000000024E-2</v>
      </c>
      <c r="X190">
        <f t="shared" si="22"/>
        <v>1.7020000000000035E-2</v>
      </c>
    </row>
    <row r="191" spans="1:24" x14ac:dyDescent="0.2">
      <c r="M191">
        <f t="shared" si="19"/>
        <v>0.44999999999999996</v>
      </c>
      <c r="N191">
        <v>34000</v>
      </c>
      <c r="O191">
        <v>369.95207699999997</v>
      </c>
      <c r="P191">
        <v>-4584767.8603330003</v>
      </c>
      <c r="Q191">
        <v>20282085.268178999</v>
      </c>
      <c r="R191">
        <v>2733.1347259999998</v>
      </c>
      <c r="S191">
        <v>0.86818099999999998</v>
      </c>
      <c r="T191">
        <v>0.85177800000000004</v>
      </c>
      <c r="U191">
        <v>1.0819430000000001</v>
      </c>
      <c r="V191">
        <f t="shared" si="20"/>
        <v>5.206299999999997E-2</v>
      </c>
      <c r="W191">
        <f t="shared" si="21"/>
        <v>4.7406000000000059E-2</v>
      </c>
      <c r="X191">
        <f t="shared" si="22"/>
        <v>2.247100000000013E-2</v>
      </c>
    </row>
    <row r="192" spans="1:24" x14ac:dyDescent="0.2">
      <c r="M192">
        <f t="shared" si="19"/>
        <v>0.49999999999999994</v>
      </c>
      <c r="N192">
        <v>35000</v>
      </c>
      <c r="O192">
        <v>368.30934100000002</v>
      </c>
      <c r="P192">
        <v>-4584550.4231430003</v>
      </c>
      <c r="Q192">
        <v>20282085.268178999</v>
      </c>
      <c r="R192">
        <v>2720.0308839999998</v>
      </c>
      <c r="S192">
        <v>0.87823499999999999</v>
      </c>
      <c r="T192">
        <v>0.86172199999999999</v>
      </c>
      <c r="U192">
        <v>1.0859700000000001</v>
      </c>
      <c r="V192">
        <f t="shared" si="20"/>
        <v>6.2116999999999978E-2</v>
      </c>
      <c r="W192">
        <f t="shared" si="21"/>
        <v>5.7350000000000012E-2</v>
      </c>
      <c r="X192">
        <f t="shared" si="22"/>
        <v>2.6498000000000133E-2</v>
      </c>
    </row>
    <row r="193" spans="13:24" x14ac:dyDescent="0.2">
      <c r="M193">
        <f t="shared" si="19"/>
        <v>0.54999999999999993</v>
      </c>
      <c r="N193">
        <v>36000</v>
      </c>
      <c r="O193">
        <v>367.02318100000002</v>
      </c>
      <c r="P193">
        <v>-4584380.1853400003</v>
      </c>
      <c r="Q193">
        <v>20282085.268178999</v>
      </c>
      <c r="R193">
        <v>2726.933767</v>
      </c>
      <c r="S193">
        <v>0.88897800000000005</v>
      </c>
      <c r="T193">
        <v>0.87187300000000001</v>
      </c>
      <c r="U193">
        <v>1.0948880000000001</v>
      </c>
      <c r="V193">
        <f t="shared" si="20"/>
        <v>7.2860000000000036E-2</v>
      </c>
      <c r="W193">
        <f t="shared" si="21"/>
        <v>6.7501000000000033E-2</v>
      </c>
      <c r="X193">
        <f t="shared" si="22"/>
        <v>3.5416000000000114E-2</v>
      </c>
    </row>
    <row r="194" spans="13:24" x14ac:dyDescent="0.2">
      <c r="M194">
        <f t="shared" si="19"/>
        <v>0.6</v>
      </c>
      <c r="N194">
        <v>37000</v>
      </c>
      <c r="O194">
        <v>366.07139699999999</v>
      </c>
      <c r="P194">
        <v>-4584254.2042260002</v>
      </c>
      <c r="Q194">
        <v>20282085.268178999</v>
      </c>
      <c r="R194">
        <v>2753.9412609999999</v>
      </c>
      <c r="S194">
        <v>0.900308</v>
      </c>
      <c r="T194">
        <v>0.88233399999999995</v>
      </c>
      <c r="U194">
        <v>1.1109640000000001</v>
      </c>
      <c r="V194">
        <f t="shared" si="20"/>
        <v>8.4189999999999987E-2</v>
      </c>
      <c r="W194">
        <f t="shared" si="21"/>
        <v>7.7961999999999976E-2</v>
      </c>
      <c r="X194">
        <f t="shared" si="22"/>
        <v>5.1492000000000093E-2</v>
      </c>
    </row>
    <row r="195" spans="13:24" x14ac:dyDescent="0.2">
      <c r="M195">
        <f t="shared" si="19"/>
        <v>0.65</v>
      </c>
      <c r="N195">
        <v>38000</v>
      </c>
      <c r="O195">
        <v>365.13374599999997</v>
      </c>
      <c r="P195">
        <v>-4584130.0941420002</v>
      </c>
      <c r="Q195">
        <v>20282085.268178999</v>
      </c>
      <c r="R195">
        <v>2818.83671</v>
      </c>
      <c r="S195">
        <v>0.91203999999999996</v>
      </c>
      <c r="T195">
        <v>0.89300599999999997</v>
      </c>
      <c r="U195">
        <v>1.123013</v>
      </c>
      <c r="V195">
        <f t="shared" si="20"/>
        <v>9.5921999999999952E-2</v>
      </c>
      <c r="W195">
        <f t="shared" si="21"/>
        <v>8.8633999999999991E-2</v>
      </c>
      <c r="X195">
        <f t="shared" si="22"/>
        <v>6.354100000000007E-2</v>
      </c>
    </row>
    <row r="196" spans="13:24" x14ac:dyDescent="0.2">
      <c r="M196">
        <f t="shared" si="19"/>
        <v>0.70000000000000007</v>
      </c>
      <c r="N196">
        <v>39000</v>
      </c>
      <c r="O196">
        <v>364.404179</v>
      </c>
      <c r="P196">
        <v>-4584033.526482</v>
      </c>
      <c r="Q196">
        <v>20282085.268178999</v>
      </c>
      <c r="R196">
        <v>2845.9116979999999</v>
      </c>
      <c r="S196">
        <v>0.92447199999999996</v>
      </c>
      <c r="T196">
        <v>0.90528900000000001</v>
      </c>
      <c r="U196">
        <v>1.1324419999999999</v>
      </c>
      <c r="V196">
        <f t="shared" si="20"/>
        <v>0.10835399999999995</v>
      </c>
      <c r="W196">
        <f t="shared" si="21"/>
        <v>0.10091700000000003</v>
      </c>
      <c r="X196">
        <f t="shared" si="22"/>
        <v>7.2969999999999979E-2</v>
      </c>
    </row>
    <row r="197" spans="13:24" x14ac:dyDescent="0.2">
      <c r="M197">
        <f t="shared" si="19"/>
        <v>0.75000000000000011</v>
      </c>
      <c r="N197">
        <v>40000</v>
      </c>
      <c r="O197">
        <v>363.529989</v>
      </c>
      <c r="P197">
        <v>-4583917.8166629998</v>
      </c>
      <c r="Q197">
        <v>20282085.268178999</v>
      </c>
      <c r="R197">
        <v>2813.9615520000002</v>
      </c>
      <c r="S197">
        <v>0.937527</v>
      </c>
      <c r="T197">
        <v>0.91888599999999998</v>
      </c>
      <c r="U197">
        <v>1.144936</v>
      </c>
      <c r="V197">
        <f t="shared" si="20"/>
        <v>0.12140899999999999</v>
      </c>
      <c r="W197">
        <f t="shared" si="21"/>
        <v>0.114514</v>
      </c>
      <c r="X197">
        <f t="shared" si="22"/>
        <v>8.5463999999999984E-2</v>
      </c>
    </row>
    <row r="198" spans="13:24" x14ac:dyDescent="0.2">
      <c r="M198">
        <f t="shared" si="19"/>
        <v>0.80000000000000016</v>
      </c>
      <c r="N198">
        <v>41000</v>
      </c>
      <c r="O198">
        <v>362.55819400000001</v>
      </c>
      <c r="P198">
        <v>-4583789.1875360003</v>
      </c>
      <c r="Q198">
        <v>20282085.268178999</v>
      </c>
      <c r="R198">
        <v>2762.5053240000002</v>
      </c>
      <c r="S198">
        <v>0.95100899999999999</v>
      </c>
      <c r="T198">
        <v>0.93246200000000001</v>
      </c>
      <c r="U198">
        <v>1.1559250000000001</v>
      </c>
      <c r="V198">
        <f t="shared" si="20"/>
        <v>0.13489099999999998</v>
      </c>
      <c r="W198">
        <f t="shared" si="21"/>
        <v>0.12809000000000004</v>
      </c>
      <c r="X198">
        <f t="shared" si="22"/>
        <v>9.6453000000000122E-2</v>
      </c>
    </row>
    <row r="199" spans="13:24" x14ac:dyDescent="0.2">
      <c r="M199">
        <f t="shared" si="19"/>
        <v>0.8500000000000002</v>
      </c>
      <c r="N199">
        <v>42000</v>
      </c>
      <c r="O199">
        <v>361.892428</v>
      </c>
      <c r="P199">
        <v>-4583701.065192</v>
      </c>
      <c r="Q199">
        <v>20282085.268178999</v>
      </c>
      <c r="R199">
        <v>2774.4099110000002</v>
      </c>
      <c r="S199">
        <v>0.96480699999999997</v>
      </c>
      <c r="T199">
        <v>0.94609399999999999</v>
      </c>
      <c r="U199">
        <v>1.164774</v>
      </c>
      <c r="V199">
        <f t="shared" si="20"/>
        <v>0.14868899999999996</v>
      </c>
      <c r="W199">
        <f t="shared" si="21"/>
        <v>0.14172200000000001</v>
      </c>
      <c r="X199">
        <f t="shared" si="22"/>
        <v>0.10530200000000001</v>
      </c>
    </row>
    <row r="200" spans="13:24" x14ac:dyDescent="0.2">
      <c r="M200">
        <f t="shared" si="19"/>
        <v>0.90000000000000024</v>
      </c>
      <c r="N200">
        <v>43000</v>
      </c>
      <c r="O200">
        <v>360.82889699999998</v>
      </c>
      <c r="P200">
        <v>-4583560.2933299998</v>
      </c>
      <c r="Q200">
        <v>20282085.268178999</v>
      </c>
      <c r="R200">
        <v>2886.6335020000001</v>
      </c>
      <c r="S200">
        <v>0.97908300000000004</v>
      </c>
      <c r="T200">
        <v>0.96026500000000004</v>
      </c>
      <c r="U200">
        <v>1.1768890000000001</v>
      </c>
      <c r="V200">
        <f t="shared" si="20"/>
        <v>0.16296500000000003</v>
      </c>
      <c r="W200">
        <f t="shared" si="21"/>
        <v>0.15589300000000006</v>
      </c>
      <c r="X200">
        <f t="shared" si="22"/>
        <v>0.1174170000000001</v>
      </c>
    </row>
    <row r="201" spans="13:24" x14ac:dyDescent="0.2">
      <c r="M201">
        <f t="shared" si="19"/>
        <v>0.95000000000000029</v>
      </c>
      <c r="N201">
        <v>44000</v>
      </c>
      <c r="O201">
        <v>360.65992499999999</v>
      </c>
      <c r="P201">
        <v>-4583537.9274749998</v>
      </c>
      <c r="Q201">
        <v>20282085.268178999</v>
      </c>
      <c r="R201">
        <v>2870.2915389999998</v>
      </c>
      <c r="S201">
        <v>0.99377800000000005</v>
      </c>
      <c r="T201">
        <v>0.97539799999999999</v>
      </c>
      <c r="U201">
        <v>1.1893089999999999</v>
      </c>
      <c r="V201">
        <f t="shared" si="20"/>
        <v>0.17766000000000004</v>
      </c>
      <c r="W201">
        <f t="shared" si="21"/>
        <v>0.17102600000000001</v>
      </c>
      <c r="X201">
        <f t="shared" si="22"/>
        <v>0.12983699999999998</v>
      </c>
    </row>
    <row r="202" spans="13:24" x14ac:dyDescent="0.2">
      <c r="M202">
        <f t="shared" si="19"/>
        <v>1.0000000000000002</v>
      </c>
      <c r="N202">
        <v>45000</v>
      </c>
      <c r="O202">
        <v>359.52558499999998</v>
      </c>
      <c r="P202">
        <v>-4583387.7838949999</v>
      </c>
      <c r="Q202">
        <v>20282085.268178999</v>
      </c>
      <c r="R202">
        <v>2926.813114</v>
      </c>
      <c r="S202">
        <v>1.0087930000000001</v>
      </c>
      <c r="T202">
        <v>0.990707</v>
      </c>
      <c r="U202">
        <v>1.198523</v>
      </c>
      <c r="V202">
        <f t="shared" si="20"/>
        <v>0.19267500000000004</v>
      </c>
      <c r="W202">
        <f t="shared" si="21"/>
        <v>0.18633500000000003</v>
      </c>
      <c r="X202">
        <f t="shared" si="22"/>
        <v>0.13905100000000004</v>
      </c>
    </row>
    <row r="203" spans="13:24" x14ac:dyDescent="0.2">
      <c r="M203">
        <f t="shared" si="19"/>
        <v>1.0500000000000003</v>
      </c>
      <c r="N203">
        <v>46000</v>
      </c>
      <c r="O203">
        <v>358.93611499999997</v>
      </c>
      <c r="P203">
        <v>-4583309.7603949998</v>
      </c>
      <c r="Q203">
        <v>20282085.268178999</v>
      </c>
      <c r="R203">
        <v>2915.0360190000001</v>
      </c>
      <c r="S203">
        <v>1.023936</v>
      </c>
      <c r="T203">
        <v>1.005833</v>
      </c>
      <c r="U203">
        <v>1.207838</v>
      </c>
      <c r="V203">
        <f t="shared" si="20"/>
        <v>0.20781799999999995</v>
      </c>
      <c r="W203">
        <f t="shared" si="21"/>
        <v>0.201461</v>
      </c>
      <c r="X203">
        <f t="shared" si="22"/>
        <v>0.148366</v>
      </c>
    </row>
    <row r="204" spans="13:24" x14ac:dyDescent="0.2">
      <c r="M204">
        <f t="shared" si="19"/>
        <v>1.1000000000000003</v>
      </c>
      <c r="N204">
        <v>47000</v>
      </c>
      <c r="O204">
        <v>358.26841400000001</v>
      </c>
      <c r="P204">
        <v>-4583221.3821369996</v>
      </c>
      <c r="Q204">
        <v>20282085.268178999</v>
      </c>
      <c r="R204">
        <v>2901.8071420000001</v>
      </c>
      <c r="S204">
        <v>1.0393810000000001</v>
      </c>
      <c r="T204">
        <v>1.0211410000000001</v>
      </c>
      <c r="U204">
        <v>1.2172179999999999</v>
      </c>
      <c r="V204">
        <f t="shared" si="20"/>
        <v>0.2232630000000001</v>
      </c>
      <c r="W204">
        <f t="shared" si="21"/>
        <v>0.2167690000000001</v>
      </c>
      <c r="X204">
        <f t="shared" si="22"/>
        <v>0.15774599999999994</v>
      </c>
    </row>
    <row r="205" spans="13:24" x14ac:dyDescent="0.2">
      <c r="M205">
        <f t="shared" si="19"/>
        <v>1.1500000000000004</v>
      </c>
      <c r="N205">
        <v>48000</v>
      </c>
      <c r="O205">
        <v>357.365163</v>
      </c>
      <c r="P205">
        <v>-4583101.8259410001</v>
      </c>
      <c r="Q205">
        <v>20282085.268178999</v>
      </c>
      <c r="R205">
        <v>2881.578986</v>
      </c>
      <c r="S205">
        <v>1.0551109999999999</v>
      </c>
      <c r="T205">
        <v>1.0362640000000001</v>
      </c>
      <c r="U205">
        <v>1.229989</v>
      </c>
      <c r="V205">
        <f t="shared" si="20"/>
        <v>0.2389929999999999</v>
      </c>
      <c r="W205">
        <f t="shared" si="21"/>
        <v>0.2318920000000001</v>
      </c>
      <c r="X205">
        <f t="shared" si="22"/>
        <v>0.17051700000000003</v>
      </c>
    </row>
    <row r="206" spans="13:24" x14ac:dyDescent="0.2">
      <c r="M206">
        <f t="shared" si="19"/>
        <v>1.2000000000000004</v>
      </c>
      <c r="N206">
        <v>49000</v>
      </c>
      <c r="O206">
        <v>356.84852100000001</v>
      </c>
      <c r="P206">
        <v>-4583033.4421189995</v>
      </c>
      <c r="Q206">
        <v>20282085.268178999</v>
      </c>
      <c r="R206">
        <v>2883.450323</v>
      </c>
      <c r="S206">
        <v>1.070918</v>
      </c>
      <c r="T206">
        <v>1.051196</v>
      </c>
      <c r="U206">
        <v>1.2439659999999999</v>
      </c>
      <c r="V206">
        <f t="shared" si="20"/>
        <v>0.25480000000000003</v>
      </c>
      <c r="W206">
        <f t="shared" si="21"/>
        <v>0.24682400000000004</v>
      </c>
      <c r="X206">
        <f t="shared" si="22"/>
        <v>0.18449399999999994</v>
      </c>
    </row>
    <row r="207" spans="13:24" x14ac:dyDescent="0.2">
      <c r="M207">
        <f t="shared" si="19"/>
        <v>1.2500000000000004</v>
      </c>
      <c r="N207">
        <v>50000</v>
      </c>
      <c r="O207">
        <v>356.66418099999999</v>
      </c>
      <c r="P207">
        <v>-4583009.0425030002</v>
      </c>
      <c r="Q207">
        <v>20282085.268178999</v>
      </c>
      <c r="R207">
        <v>2951.6095270000001</v>
      </c>
      <c r="S207">
        <v>1.0870249999999999</v>
      </c>
      <c r="T207">
        <v>1.0672159999999999</v>
      </c>
      <c r="U207">
        <v>1.258982</v>
      </c>
      <c r="V207">
        <f t="shared" si="20"/>
        <v>0.2709069999999999</v>
      </c>
      <c r="W207">
        <f t="shared" si="21"/>
        <v>0.26284399999999997</v>
      </c>
      <c r="X207">
        <f t="shared" si="22"/>
        <v>0.19951000000000008</v>
      </c>
    </row>
    <row r="208" spans="13:24" x14ac:dyDescent="0.2">
      <c r="M208">
        <f t="shared" si="19"/>
        <v>1.3000000000000005</v>
      </c>
      <c r="N208">
        <v>51000</v>
      </c>
      <c r="O208">
        <v>356.02587399999999</v>
      </c>
      <c r="P208">
        <v>-4582924.5549640004</v>
      </c>
      <c r="Q208">
        <v>20282085.268178999</v>
      </c>
      <c r="R208">
        <v>3020.3035839999998</v>
      </c>
      <c r="S208">
        <v>1.1031679999999999</v>
      </c>
      <c r="T208">
        <v>1.0833759999999999</v>
      </c>
      <c r="U208">
        <v>1.273048</v>
      </c>
      <c r="V208">
        <f t="shared" si="20"/>
        <v>0.28704999999999992</v>
      </c>
      <c r="W208">
        <f t="shared" si="21"/>
        <v>0.27900399999999992</v>
      </c>
      <c r="X208">
        <f t="shared" si="22"/>
        <v>0.21357599999999999</v>
      </c>
    </row>
    <row r="209" spans="13:24" x14ac:dyDescent="0.2">
      <c r="M209">
        <f t="shared" si="19"/>
        <v>1.3500000000000005</v>
      </c>
      <c r="N209">
        <v>52000</v>
      </c>
      <c r="O209">
        <v>355.24556999999999</v>
      </c>
      <c r="P209">
        <v>-4582821.2723949999</v>
      </c>
      <c r="Q209">
        <v>20282085.268178999</v>
      </c>
      <c r="R209">
        <v>2953.0476010000002</v>
      </c>
      <c r="S209">
        <v>1.1193059999999999</v>
      </c>
      <c r="T209">
        <v>1.0994710000000001</v>
      </c>
      <c r="U209">
        <v>1.2843739999999999</v>
      </c>
      <c r="V209">
        <f t="shared" si="20"/>
        <v>0.3031879999999999</v>
      </c>
      <c r="W209">
        <f t="shared" si="21"/>
        <v>0.29509900000000011</v>
      </c>
      <c r="X209">
        <f t="shared" si="22"/>
        <v>0.22490199999999994</v>
      </c>
    </row>
    <row r="210" spans="13:24" x14ac:dyDescent="0.2">
      <c r="M210">
        <f t="shared" si="19"/>
        <v>1.4000000000000006</v>
      </c>
      <c r="N210">
        <v>53000</v>
      </c>
      <c r="O210">
        <v>355.07508100000001</v>
      </c>
      <c r="P210">
        <v>-4582798.7061879998</v>
      </c>
      <c r="Q210">
        <v>20282085.268178999</v>
      </c>
      <c r="R210">
        <v>2926.9968290000002</v>
      </c>
      <c r="S210">
        <v>1.135348</v>
      </c>
      <c r="T210">
        <v>1.115245</v>
      </c>
      <c r="U210">
        <v>1.2970079999999999</v>
      </c>
      <c r="V210">
        <f t="shared" si="20"/>
        <v>0.31923000000000001</v>
      </c>
      <c r="W210">
        <f t="shared" si="21"/>
        <v>0.31087300000000007</v>
      </c>
      <c r="X210">
        <f t="shared" si="22"/>
        <v>0.23753599999999997</v>
      </c>
    </row>
    <row r="211" spans="13:24" x14ac:dyDescent="0.2">
      <c r="M211">
        <f t="shared" si="19"/>
        <v>1.4500000000000006</v>
      </c>
      <c r="N211">
        <v>54000</v>
      </c>
      <c r="O211">
        <v>354.401186</v>
      </c>
      <c r="P211">
        <v>-4582709.5077520004</v>
      </c>
      <c r="Q211">
        <v>20282085.268178999</v>
      </c>
      <c r="R211">
        <v>2959.626002</v>
      </c>
      <c r="S211">
        <v>1.151321</v>
      </c>
      <c r="T211">
        <v>1.130363</v>
      </c>
      <c r="U211">
        <v>1.3131809999999999</v>
      </c>
      <c r="V211">
        <f t="shared" si="20"/>
        <v>0.33520300000000003</v>
      </c>
      <c r="W211">
        <f t="shared" si="21"/>
        <v>0.32599100000000003</v>
      </c>
      <c r="X211">
        <f t="shared" si="22"/>
        <v>0.25370899999999996</v>
      </c>
    </row>
    <row r="212" spans="13:24" x14ac:dyDescent="0.2">
      <c r="M212">
        <f t="shared" si="19"/>
        <v>1.5000000000000007</v>
      </c>
      <c r="N212">
        <v>55000</v>
      </c>
      <c r="O212">
        <v>353.8775</v>
      </c>
      <c r="P212">
        <v>-4582640.1918860003</v>
      </c>
      <c r="Q212">
        <v>20282085.268178999</v>
      </c>
      <c r="R212">
        <v>2956.1446209999999</v>
      </c>
      <c r="S212">
        <v>1.167319</v>
      </c>
      <c r="T212">
        <v>1.1454340000000001</v>
      </c>
      <c r="U212">
        <v>1.3304769999999999</v>
      </c>
      <c r="V212">
        <f t="shared" si="20"/>
        <v>0.35120099999999999</v>
      </c>
      <c r="W212">
        <f t="shared" si="21"/>
        <v>0.34106200000000009</v>
      </c>
      <c r="X212">
        <f t="shared" si="22"/>
        <v>0.27100499999999994</v>
      </c>
    </row>
    <row r="213" spans="13:24" x14ac:dyDescent="0.2">
      <c r="M213">
        <f t="shared" si="19"/>
        <v>1.5500000000000007</v>
      </c>
      <c r="N213">
        <v>56000</v>
      </c>
      <c r="O213">
        <v>353.66039799999999</v>
      </c>
      <c r="P213">
        <v>-4582611.4561109999</v>
      </c>
      <c r="Q213">
        <v>20282085.268178999</v>
      </c>
      <c r="R213">
        <v>2938.708873</v>
      </c>
      <c r="S213">
        <v>1.1833659999999999</v>
      </c>
      <c r="T213">
        <v>1.161084</v>
      </c>
      <c r="U213">
        <v>1.3442419999999999</v>
      </c>
      <c r="V213">
        <f t="shared" si="20"/>
        <v>0.36724799999999991</v>
      </c>
      <c r="W213">
        <f t="shared" si="21"/>
        <v>0.35671200000000003</v>
      </c>
      <c r="X213">
        <f t="shared" si="22"/>
        <v>0.28476999999999997</v>
      </c>
    </row>
    <row r="214" spans="13:24" x14ac:dyDescent="0.2">
      <c r="M214">
        <f t="shared" si="19"/>
        <v>1.6000000000000008</v>
      </c>
      <c r="N214">
        <v>57000</v>
      </c>
      <c r="O214">
        <v>353.29544199999998</v>
      </c>
      <c r="P214">
        <v>-4582563.1495449999</v>
      </c>
      <c r="Q214">
        <v>20282085.268178999</v>
      </c>
      <c r="R214">
        <v>2972.3973249999999</v>
      </c>
      <c r="S214">
        <v>1.1993640000000001</v>
      </c>
      <c r="T214">
        <v>1.177362</v>
      </c>
      <c r="U214">
        <v>1.3553409999999999</v>
      </c>
      <c r="V214">
        <f t="shared" si="20"/>
        <v>0.38324600000000009</v>
      </c>
      <c r="W214">
        <f t="shared" si="21"/>
        <v>0.37299000000000004</v>
      </c>
      <c r="X214">
        <f t="shared" si="22"/>
        <v>0.29586899999999994</v>
      </c>
    </row>
    <row r="215" spans="13:24" x14ac:dyDescent="0.2">
      <c r="M215">
        <f t="shared" si="19"/>
        <v>1.6500000000000008</v>
      </c>
      <c r="N215">
        <v>58000</v>
      </c>
      <c r="O215">
        <v>353.09737999999999</v>
      </c>
      <c r="P215">
        <v>-4582536.9335679999</v>
      </c>
      <c r="Q215">
        <v>20282085.268178999</v>
      </c>
      <c r="R215">
        <v>2998.6440240000002</v>
      </c>
      <c r="S215">
        <v>1.215122</v>
      </c>
      <c r="T215">
        <v>1.192782</v>
      </c>
      <c r="U215">
        <v>1.3672029999999999</v>
      </c>
      <c r="V215">
        <f t="shared" si="20"/>
        <v>0.39900400000000003</v>
      </c>
      <c r="W215">
        <f t="shared" si="21"/>
        <v>0.38841000000000003</v>
      </c>
      <c r="X215">
        <f t="shared" si="22"/>
        <v>0.30773099999999998</v>
      </c>
    </row>
    <row r="216" spans="13:24" x14ac:dyDescent="0.2">
      <c r="M216">
        <f t="shared" si="19"/>
        <v>1.7000000000000008</v>
      </c>
      <c r="N216">
        <v>59000</v>
      </c>
      <c r="O216">
        <v>352.73261500000001</v>
      </c>
      <c r="P216">
        <v>-4582488.6524630003</v>
      </c>
      <c r="Q216">
        <v>20282085.268178999</v>
      </c>
      <c r="R216">
        <v>3006.4324839999999</v>
      </c>
      <c r="S216">
        <v>1.230896</v>
      </c>
      <c r="T216">
        <v>1.2091510000000001</v>
      </c>
      <c r="U216">
        <v>1.3832880000000001</v>
      </c>
      <c r="V216">
        <f t="shared" si="20"/>
        <v>0.41477799999999998</v>
      </c>
      <c r="W216">
        <f t="shared" si="21"/>
        <v>0.40477900000000011</v>
      </c>
      <c r="X216">
        <f t="shared" si="22"/>
        <v>0.3238160000000001</v>
      </c>
    </row>
    <row r="217" spans="13:24" x14ac:dyDescent="0.2">
      <c r="M217">
        <f t="shared" si="19"/>
        <v>1.7500000000000009</v>
      </c>
      <c r="N217">
        <v>60000</v>
      </c>
      <c r="O217">
        <v>352.10404999999997</v>
      </c>
      <c r="P217">
        <v>-4582405.4540200001</v>
      </c>
      <c r="Q217">
        <v>20282085.268178999</v>
      </c>
      <c r="R217">
        <v>2993.335572</v>
      </c>
      <c r="S217">
        <v>1.246578</v>
      </c>
      <c r="T217">
        <v>1.225492</v>
      </c>
      <c r="U217">
        <v>1.402585</v>
      </c>
      <c r="V217">
        <f t="shared" si="20"/>
        <v>0.43045999999999995</v>
      </c>
      <c r="W217">
        <f t="shared" si="21"/>
        <v>0.42112000000000005</v>
      </c>
      <c r="X217">
        <f t="shared" si="22"/>
        <v>0.343113</v>
      </c>
    </row>
    <row r="218" spans="13:24" x14ac:dyDescent="0.2">
      <c r="M218">
        <f t="shared" si="19"/>
        <v>1.8000000000000009</v>
      </c>
      <c r="N218">
        <v>61000</v>
      </c>
      <c r="O218">
        <v>352.105186</v>
      </c>
      <c r="P218">
        <v>-4582405.6043079998</v>
      </c>
      <c r="Q218">
        <v>20282085.268178999</v>
      </c>
      <c r="R218">
        <v>2969.5436359999999</v>
      </c>
      <c r="S218">
        <v>1.2621690000000001</v>
      </c>
      <c r="T218">
        <v>1.2417</v>
      </c>
      <c r="U218">
        <v>1.4187529999999999</v>
      </c>
      <c r="V218">
        <f t="shared" si="20"/>
        <v>0.44605100000000009</v>
      </c>
      <c r="W218">
        <f t="shared" si="21"/>
        <v>0.43732800000000005</v>
      </c>
      <c r="X218">
        <f t="shared" si="22"/>
        <v>0.35928099999999996</v>
      </c>
    </row>
    <row r="219" spans="13:24" x14ac:dyDescent="0.2">
      <c r="M219">
        <f t="shared" si="19"/>
        <v>1.850000000000001</v>
      </c>
      <c r="N219">
        <v>62000</v>
      </c>
      <c r="O219">
        <v>351.83096899999998</v>
      </c>
      <c r="P219">
        <v>-4582369.3082020003</v>
      </c>
      <c r="Q219">
        <v>20282085.268178999</v>
      </c>
      <c r="R219">
        <v>2988.0312610000001</v>
      </c>
      <c r="S219">
        <v>1.2775259999999999</v>
      </c>
      <c r="T219">
        <v>1.2572779999999999</v>
      </c>
      <c r="U219">
        <v>1.431163</v>
      </c>
      <c r="V219">
        <f t="shared" si="20"/>
        <v>0.46140799999999993</v>
      </c>
      <c r="W219">
        <f t="shared" si="21"/>
        <v>0.45290599999999992</v>
      </c>
      <c r="X219">
        <f t="shared" si="22"/>
        <v>0.37169099999999999</v>
      </c>
    </row>
    <row r="220" spans="13:24" x14ac:dyDescent="0.2">
      <c r="M220">
        <f t="shared" si="19"/>
        <v>1.900000000000001</v>
      </c>
      <c r="N220">
        <v>63000</v>
      </c>
      <c r="O220">
        <v>351.50597699999997</v>
      </c>
      <c r="P220">
        <v>-4582326.2916360004</v>
      </c>
      <c r="Q220">
        <v>20282085.268178999</v>
      </c>
      <c r="R220">
        <v>2984.242589</v>
      </c>
      <c r="S220">
        <v>1.292727</v>
      </c>
      <c r="T220">
        <v>1.271566</v>
      </c>
      <c r="U220">
        <v>1.4452739999999999</v>
      </c>
      <c r="V220">
        <f t="shared" si="20"/>
        <v>0.47660899999999995</v>
      </c>
      <c r="W220">
        <f t="shared" si="21"/>
        <v>0.467194</v>
      </c>
      <c r="X220">
        <f t="shared" si="22"/>
        <v>0.38580199999999998</v>
      </c>
    </row>
    <row r="221" spans="13:24" x14ac:dyDescent="0.2">
      <c r="M221">
        <f t="shared" si="19"/>
        <v>1.9500000000000011</v>
      </c>
      <c r="N221">
        <v>64000</v>
      </c>
      <c r="O221">
        <v>351.880832</v>
      </c>
      <c r="P221">
        <v>-4582375.9085250003</v>
      </c>
      <c r="Q221">
        <v>20282085.268178999</v>
      </c>
      <c r="R221">
        <v>2994.7747960000002</v>
      </c>
      <c r="S221">
        <v>1.307788</v>
      </c>
      <c r="T221">
        <v>1.2855970000000001</v>
      </c>
      <c r="U221">
        <v>1.463384</v>
      </c>
      <c r="V221">
        <f t="shared" si="20"/>
        <v>0.49166999999999994</v>
      </c>
      <c r="W221">
        <f t="shared" si="21"/>
        <v>0.48122500000000012</v>
      </c>
      <c r="X221">
        <f t="shared" si="22"/>
        <v>0.40391200000000005</v>
      </c>
    </row>
    <row r="222" spans="13:24" x14ac:dyDescent="0.2">
      <c r="M222">
        <f t="shared" si="19"/>
        <v>2.0000000000000009</v>
      </c>
      <c r="N222">
        <v>65000</v>
      </c>
      <c r="O222">
        <v>350.99881800000003</v>
      </c>
      <c r="P222">
        <v>-4582259.1640760005</v>
      </c>
      <c r="Q222">
        <v>20282085.268178999</v>
      </c>
      <c r="R222">
        <v>3055.0895740000001</v>
      </c>
      <c r="S222">
        <v>1.3227450000000001</v>
      </c>
      <c r="T222">
        <v>1.3003629999999999</v>
      </c>
      <c r="U222">
        <v>1.478391</v>
      </c>
      <c r="V222">
        <f t="shared" si="20"/>
        <v>0.50662700000000005</v>
      </c>
      <c r="W222">
        <f t="shared" si="21"/>
        <v>0.49599099999999996</v>
      </c>
      <c r="X222">
        <f t="shared" si="22"/>
        <v>0.41891900000000004</v>
      </c>
    </row>
    <row r="223" spans="13:24" x14ac:dyDescent="0.2">
      <c r="M223">
        <f t="shared" si="19"/>
        <v>2.0500000000000007</v>
      </c>
      <c r="N223">
        <v>66000</v>
      </c>
      <c r="O223">
        <v>350.60100499999999</v>
      </c>
      <c r="P223">
        <v>-4582206.508773</v>
      </c>
      <c r="Q223">
        <v>20282085.268178999</v>
      </c>
      <c r="R223">
        <v>3066.3342419999999</v>
      </c>
      <c r="S223">
        <v>1.337502</v>
      </c>
      <c r="T223">
        <v>1.3153349999999999</v>
      </c>
      <c r="U223">
        <v>1.4938800000000001</v>
      </c>
      <c r="V223">
        <f t="shared" si="20"/>
        <v>0.52138399999999996</v>
      </c>
      <c r="W223">
        <f t="shared" si="21"/>
        <v>0.51096299999999995</v>
      </c>
      <c r="X223">
        <f t="shared" si="22"/>
        <v>0.43440800000000013</v>
      </c>
    </row>
    <row r="224" spans="13:24" x14ac:dyDescent="0.2">
      <c r="M224">
        <f t="shared" si="19"/>
        <v>2.1000000000000005</v>
      </c>
      <c r="N224">
        <v>67000</v>
      </c>
      <c r="O224">
        <v>350.75720999999999</v>
      </c>
      <c r="P224">
        <v>-4582227.184537</v>
      </c>
      <c r="Q224">
        <v>20282085.268178999</v>
      </c>
      <c r="R224">
        <v>3022.5684030000002</v>
      </c>
      <c r="S224">
        <v>1.3519639999999999</v>
      </c>
      <c r="T224">
        <v>1.3294900000000001</v>
      </c>
      <c r="U224">
        <v>1.5117689999999999</v>
      </c>
      <c r="V224">
        <f t="shared" si="20"/>
        <v>0.53584599999999993</v>
      </c>
      <c r="W224">
        <f t="shared" si="21"/>
        <v>0.52511800000000008</v>
      </c>
      <c r="X224">
        <f t="shared" si="22"/>
        <v>0.45229699999999995</v>
      </c>
    </row>
    <row r="225" spans="13:24" x14ac:dyDescent="0.2">
      <c r="M225">
        <f t="shared" si="19"/>
        <v>2.1500000000000004</v>
      </c>
      <c r="N225">
        <v>68000</v>
      </c>
      <c r="O225">
        <v>350.766257</v>
      </c>
      <c r="P225">
        <v>-4582228.3820150001</v>
      </c>
      <c r="Q225">
        <v>20282085.268178999</v>
      </c>
      <c r="R225">
        <v>3063.2111129999998</v>
      </c>
      <c r="S225">
        <v>1.366209</v>
      </c>
      <c r="T225">
        <v>1.343369</v>
      </c>
      <c r="U225">
        <v>1.5295399999999999</v>
      </c>
      <c r="V225">
        <f t="shared" si="20"/>
        <v>0.550091</v>
      </c>
      <c r="W225">
        <f t="shared" si="21"/>
        <v>0.53899700000000006</v>
      </c>
      <c r="X225">
        <f t="shared" si="22"/>
        <v>0.47006799999999993</v>
      </c>
    </row>
    <row r="226" spans="13:24" x14ac:dyDescent="0.2">
      <c r="M226">
        <f t="shared" si="19"/>
        <v>2.2000000000000002</v>
      </c>
      <c r="N226">
        <v>69000</v>
      </c>
      <c r="O226">
        <v>350.94654200000002</v>
      </c>
      <c r="P226">
        <v>-4582252.2447739998</v>
      </c>
      <c r="Q226">
        <v>20282085.268178999</v>
      </c>
      <c r="R226">
        <v>3055.8399770000001</v>
      </c>
      <c r="S226">
        <v>1.3801669999999999</v>
      </c>
      <c r="T226">
        <v>1.356649</v>
      </c>
      <c r="U226">
        <v>1.544978</v>
      </c>
      <c r="V226">
        <f t="shared" si="20"/>
        <v>0.56404899999999991</v>
      </c>
      <c r="W226">
        <f t="shared" si="21"/>
        <v>0.55227700000000002</v>
      </c>
      <c r="X226">
        <f t="shared" si="22"/>
        <v>0.48550599999999999</v>
      </c>
    </row>
    <row r="227" spans="13:24" x14ac:dyDescent="0.2">
      <c r="M227">
        <f t="shared" si="19"/>
        <v>2.25</v>
      </c>
      <c r="N227">
        <v>70000</v>
      </c>
      <c r="O227">
        <v>350.65569499999998</v>
      </c>
      <c r="P227">
        <v>-4582213.7478569997</v>
      </c>
      <c r="Q227">
        <v>20282085.268178999</v>
      </c>
      <c r="R227">
        <v>3086.3932410000002</v>
      </c>
      <c r="S227">
        <v>1.394069</v>
      </c>
      <c r="T227">
        <v>1.3701570000000001</v>
      </c>
      <c r="U227">
        <v>1.5592649999999999</v>
      </c>
      <c r="V227">
        <f t="shared" si="20"/>
        <v>0.57795099999999999</v>
      </c>
      <c r="W227">
        <f t="shared" si="21"/>
        <v>0.56578500000000009</v>
      </c>
      <c r="X227">
        <f t="shared" si="22"/>
        <v>0.49979299999999993</v>
      </c>
    </row>
    <row r="228" spans="13:24" x14ac:dyDescent="0.2">
      <c r="M228">
        <f t="shared" si="19"/>
        <v>2.2999999999999998</v>
      </c>
      <c r="N228">
        <v>71000</v>
      </c>
      <c r="O228">
        <v>350.38418799999999</v>
      </c>
      <c r="P228">
        <v>-4582177.8105769996</v>
      </c>
      <c r="Q228">
        <v>20282085.268178999</v>
      </c>
      <c r="R228">
        <v>3096.3974640000001</v>
      </c>
      <c r="S228">
        <v>1.40802</v>
      </c>
      <c r="T228">
        <v>1.3852899999999999</v>
      </c>
      <c r="U228">
        <v>1.5741540000000001</v>
      </c>
      <c r="V228">
        <f t="shared" si="20"/>
        <v>0.59190200000000004</v>
      </c>
      <c r="W228">
        <f t="shared" si="21"/>
        <v>0.58091799999999993</v>
      </c>
      <c r="X228">
        <f t="shared" si="22"/>
        <v>0.51468200000000008</v>
      </c>
    </row>
    <row r="229" spans="13:24" x14ac:dyDescent="0.2">
      <c r="M229">
        <f t="shared" si="19"/>
        <v>2.3499999999999996</v>
      </c>
      <c r="N229">
        <v>72000</v>
      </c>
      <c r="O229">
        <v>350.425588</v>
      </c>
      <c r="P229">
        <v>-4582183.2901839996</v>
      </c>
      <c r="Q229">
        <v>20282085.268178999</v>
      </c>
      <c r="R229">
        <v>3057.006668</v>
      </c>
      <c r="S229">
        <v>1.4216569999999999</v>
      </c>
      <c r="T229">
        <v>1.400903</v>
      </c>
      <c r="U229">
        <v>1.5867709999999999</v>
      </c>
      <c r="V229">
        <f t="shared" si="20"/>
        <v>0.60553899999999994</v>
      </c>
      <c r="W229">
        <f t="shared" si="21"/>
        <v>0.59653100000000003</v>
      </c>
      <c r="X229">
        <f t="shared" si="22"/>
        <v>0.52729899999999996</v>
      </c>
    </row>
    <row r="230" spans="13:24" x14ac:dyDescent="0.2">
      <c r="M230">
        <f t="shared" si="19"/>
        <v>2.3999999999999995</v>
      </c>
      <c r="N230">
        <v>73000</v>
      </c>
      <c r="O230">
        <v>350.355526</v>
      </c>
      <c r="P230">
        <v>-4582174.0167770004</v>
      </c>
      <c r="Q230">
        <v>20282085.268178999</v>
      </c>
      <c r="R230">
        <v>3066.2276609999999</v>
      </c>
      <c r="S230">
        <v>1.434742</v>
      </c>
      <c r="T230">
        <v>1.4149400000000001</v>
      </c>
      <c r="U230">
        <v>1.596098</v>
      </c>
      <c r="V230">
        <f t="shared" si="20"/>
        <v>0.61862399999999995</v>
      </c>
      <c r="W230">
        <f t="shared" si="21"/>
        <v>0.61056800000000011</v>
      </c>
      <c r="X230">
        <f t="shared" si="22"/>
        <v>0.53662600000000005</v>
      </c>
    </row>
    <row r="231" spans="13:24" x14ac:dyDescent="0.2">
      <c r="M231">
        <f t="shared" si="19"/>
        <v>2.4499999999999993</v>
      </c>
      <c r="N231">
        <v>74000</v>
      </c>
      <c r="O231">
        <v>349.84780000000001</v>
      </c>
      <c r="P231">
        <v>-4582106.8131980002</v>
      </c>
      <c r="Q231">
        <v>20282085.268178999</v>
      </c>
      <c r="R231">
        <v>3086.105125</v>
      </c>
      <c r="S231">
        <v>1.4474070000000001</v>
      </c>
      <c r="T231">
        <v>1.4270769999999999</v>
      </c>
      <c r="U231">
        <v>1.6074900000000001</v>
      </c>
      <c r="V231">
        <f t="shared" si="20"/>
        <v>0.6312890000000001</v>
      </c>
      <c r="W231">
        <f t="shared" si="21"/>
        <v>0.62270499999999995</v>
      </c>
      <c r="X231">
        <f t="shared" si="22"/>
        <v>0.54801800000000012</v>
      </c>
    </row>
    <row r="232" spans="13:24" x14ac:dyDescent="0.2">
      <c r="M232">
        <f t="shared" si="19"/>
        <v>2.4999999999999991</v>
      </c>
      <c r="N232">
        <v>75000</v>
      </c>
      <c r="O232">
        <v>349.67387100000002</v>
      </c>
      <c r="P232">
        <v>-4582083.7914140001</v>
      </c>
      <c r="Q232">
        <v>20282085.268178999</v>
      </c>
      <c r="R232">
        <v>3095.7952620000001</v>
      </c>
      <c r="S232">
        <v>1.460108</v>
      </c>
      <c r="T232">
        <v>1.439662</v>
      </c>
      <c r="U232">
        <v>1.6218300000000001</v>
      </c>
      <c r="V232">
        <f t="shared" si="20"/>
        <v>0.64398999999999995</v>
      </c>
      <c r="W232">
        <f t="shared" si="21"/>
        <v>0.63529000000000002</v>
      </c>
      <c r="X232">
        <f t="shared" si="22"/>
        <v>0.56235800000000014</v>
      </c>
    </row>
    <row r="233" spans="13:24" x14ac:dyDescent="0.2">
      <c r="M233">
        <f>M232+(N233-N232)*0.0005</f>
        <v>2.9999999999999991</v>
      </c>
      <c r="N233">
        <v>76000</v>
      </c>
      <c r="O233">
        <v>349.35904699999998</v>
      </c>
      <c r="P233">
        <v>-4582042.1227320004</v>
      </c>
      <c r="Q233">
        <v>20282085.268178999</v>
      </c>
      <c r="R233">
        <v>3253.391181</v>
      </c>
      <c r="S233">
        <v>1.571725</v>
      </c>
      <c r="T233">
        <v>1.5529729999999999</v>
      </c>
      <c r="U233">
        <v>1.732521</v>
      </c>
      <c r="V233">
        <f t="shared" si="20"/>
        <v>0.75560700000000003</v>
      </c>
      <c r="W233">
        <f t="shared" si="21"/>
        <v>0.74860099999999996</v>
      </c>
      <c r="X233">
        <f t="shared" si="22"/>
        <v>0.67304900000000001</v>
      </c>
    </row>
    <row r="234" spans="13:24" x14ac:dyDescent="0.2">
      <c r="M234">
        <f t="shared" ref="M234:M282" si="23">M233+(N234-N233)*0.0005</f>
        <v>3.4999999999999991</v>
      </c>
      <c r="N234">
        <v>77000</v>
      </c>
      <c r="O234">
        <v>348.29364900000002</v>
      </c>
      <c r="P234">
        <v>-4581901.0972030004</v>
      </c>
      <c r="Q234">
        <v>20282085.268178999</v>
      </c>
      <c r="R234">
        <v>3264.5005299999998</v>
      </c>
      <c r="S234">
        <v>1.6712830000000001</v>
      </c>
      <c r="T234">
        <v>1.657689</v>
      </c>
      <c r="U234">
        <v>1.7987660000000001</v>
      </c>
      <c r="V234">
        <f t="shared" si="20"/>
        <v>0.85516500000000006</v>
      </c>
      <c r="W234">
        <f t="shared" si="21"/>
        <v>0.85331699999999999</v>
      </c>
      <c r="X234">
        <f t="shared" si="22"/>
        <v>0.73929400000000012</v>
      </c>
    </row>
    <row r="235" spans="13:24" x14ac:dyDescent="0.2">
      <c r="M235">
        <f t="shared" si="23"/>
        <v>3.9999999999999991</v>
      </c>
      <c r="N235">
        <v>78000</v>
      </c>
      <c r="O235">
        <v>348.33659499999999</v>
      </c>
      <c r="P235">
        <v>-4581906.6605240004</v>
      </c>
      <c r="Q235">
        <v>20282085.268178999</v>
      </c>
      <c r="R235">
        <v>3270.7035540000002</v>
      </c>
      <c r="S235">
        <v>1.7404390000000001</v>
      </c>
      <c r="T235">
        <v>1.7292149999999999</v>
      </c>
      <c r="U235">
        <v>1.8732139999999999</v>
      </c>
      <c r="V235">
        <f t="shared" si="20"/>
        <v>0.92432100000000006</v>
      </c>
      <c r="W235">
        <f t="shared" si="21"/>
        <v>0.92484299999999997</v>
      </c>
      <c r="X235">
        <f t="shared" si="22"/>
        <v>0.81374199999999997</v>
      </c>
    </row>
    <row r="236" spans="13:24" x14ac:dyDescent="0.2">
      <c r="M236">
        <f t="shared" si="23"/>
        <v>4.4999999999999991</v>
      </c>
      <c r="N236">
        <v>79000</v>
      </c>
      <c r="O236">
        <v>347.985367</v>
      </c>
      <c r="P236">
        <v>-4581860.1627280004</v>
      </c>
      <c r="Q236">
        <v>20282085.268178999</v>
      </c>
      <c r="R236">
        <v>3291.4520240000002</v>
      </c>
      <c r="S236">
        <v>1.775425</v>
      </c>
      <c r="T236">
        <v>1.766027</v>
      </c>
      <c r="U236">
        <v>1.951865</v>
      </c>
      <c r="V236">
        <f t="shared" si="20"/>
        <v>0.95930700000000002</v>
      </c>
      <c r="W236">
        <f t="shared" si="21"/>
        <v>0.96165500000000004</v>
      </c>
      <c r="X236">
        <f t="shared" si="22"/>
        <v>0.89239299999999999</v>
      </c>
    </row>
    <row r="237" spans="13:24" x14ac:dyDescent="0.2">
      <c r="M237">
        <f t="shared" si="23"/>
        <v>4.9999999999999991</v>
      </c>
      <c r="N237">
        <v>80000</v>
      </c>
      <c r="O237">
        <v>348.71995500000003</v>
      </c>
      <c r="P237">
        <v>-4581957.3684599996</v>
      </c>
      <c r="Q237">
        <v>20282085.268178999</v>
      </c>
      <c r="R237">
        <v>3170.1941270000002</v>
      </c>
      <c r="S237">
        <v>1.769568</v>
      </c>
      <c r="T237">
        <v>1.7632840000000001</v>
      </c>
      <c r="U237">
        <v>2.0383719999999999</v>
      </c>
      <c r="V237">
        <f t="shared" si="20"/>
        <v>0.95345000000000002</v>
      </c>
      <c r="W237">
        <f t="shared" si="21"/>
        <v>0.9589120000000001</v>
      </c>
      <c r="X237">
        <f t="shared" si="22"/>
        <v>0.97889999999999988</v>
      </c>
    </row>
    <row r="238" spans="13:24" x14ac:dyDescent="0.2">
      <c r="M238">
        <f t="shared" si="23"/>
        <v>5.4999999999999991</v>
      </c>
      <c r="N238">
        <v>81000</v>
      </c>
      <c r="O238">
        <v>349.23707000000002</v>
      </c>
      <c r="P238">
        <v>-4582025.8439339995</v>
      </c>
      <c r="Q238">
        <v>20282085.268178999</v>
      </c>
      <c r="R238">
        <v>3069.6932059999999</v>
      </c>
      <c r="S238">
        <v>1.729813</v>
      </c>
      <c r="T238">
        <v>1.7235339999999999</v>
      </c>
      <c r="U238">
        <v>2.0888409999999999</v>
      </c>
      <c r="V238">
        <f t="shared" si="20"/>
        <v>0.91369500000000003</v>
      </c>
      <c r="W238">
        <f t="shared" si="21"/>
        <v>0.91916199999999992</v>
      </c>
      <c r="X238">
        <f t="shared" si="22"/>
        <v>1.029369</v>
      </c>
    </row>
    <row r="239" spans="13:24" x14ac:dyDescent="0.2">
      <c r="M239">
        <f t="shared" si="23"/>
        <v>5.9999999999999991</v>
      </c>
      <c r="N239">
        <v>82000</v>
      </c>
      <c r="O239">
        <v>349.656228</v>
      </c>
      <c r="P239">
        <v>-4582081.3218710003</v>
      </c>
      <c r="Q239">
        <v>20282085.268178999</v>
      </c>
      <c r="R239">
        <v>2945.5928789999998</v>
      </c>
      <c r="S239">
        <v>1.671881</v>
      </c>
      <c r="T239">
        <v>1.669719</v>
      </c>
      <c r="U239">
        <v>2.2135470000000002</v>
      </c>
      <c r="V239">
        <f t="shared" si="20"/>
        <v>0.85576299999999994</v>
      </c>
      <c r="W239">
        <f t="shared" si="21"/>
        <v>0.86534699999999998</v>
      </c>
      <c r="X239">
        <f t="shared" si="22"/>
        <v>1.1540750000000002</v>
      </c>
    </row>
    <row r="240" spans="13:24" x14ac:dyDescent="0.2">
      <c r="M240">
        <f t="shared" si="23"/>
        <v>6.4999999999999991</v>
      </c>
      <c r="N240">
        <v>83000</v>
      </c>
      <c r="O240">
        <v>349.88597600000003</v>
      </c>
      <c r="P240">
        <v>-4582111.7419760004</v>
      </c>
      <c r="Q240">
        <v>20282085.268178999</v>
      </c>
      <c r="R240">
        <v>2832.2002459999999</v>
      </c>
      <c r="S240">
        <v>1.5989249999999999</v>
      </c>
      <c r="T240">
        <v>1.5986199999999999</v>
      </c>
      <c r="U240">
        <v>2.3062279999999999</v>
      </c>
      <c r="V240">
        <f t="shared" si="20"/>
        <v>0.78280699999999992</v>
      </c>
      <c r="W240">
        <f t="shared" si="21"/>
        <v>0.79424799999999995</v>
      </c>
      <c r="X240">
        <f t="shared" si="22"/>
        <v>1.246756</v>
      </c>
    </row>
    <row r="241" spans="13:24" x14ac:dyDescent="0.2">
      <c r="M241">
        <f t="shared" si="23"/>
        <v>6.9999999999999991</v>
      </c>
      <c r="N241">
        <v>84000</v>
      </c>
      <c r="O241">
        <v>350.661089</v>
      </c>
      <c r="P241">
        <v>-4582214.3298709998</v>
      </c>
      <c r="Q241">
        <v>20282085.268178999</v>
      </c>
      <c r="R241">
        <v>2640.14678</v>
      </c>
      <c r="S241">
        <v>1.520627</v>
      </c>
      <c r="T241">
        <v>1.5217510000000001</v>
      </c>
      <c r="U241">
        <v>2.430269</v>
      </c>
      <c r="V241">
        <f t="shared" si="20"/>
        <v>0.70450899999999994</v>
      </c>
      <c r="W241">
        <f t="shared" si="21"/>
        <v>0.7173790000000001</v>
      </c>
      <c r="X241">
        <f t="shared" si="22"/>
        <v>1.370797</v>
      </c>
    </row>
    <row r="242" spans="13:24" x14ac:dyDescent="0.2">
      <c r="M242">
        <f t="shared" si="23"/>
        <v>7.4999999999999991</v>
      </c>
      <c r="N242">
        <v>85000</v>
      </c>
      <c r="O242">
        <v>351.82998400000002</v>
      </c>
      <c r="P242">
        <v>-4582369.0495739998</v>
      </c>
      <c r="Q242">
        <v>20282085.268178999</v>
      </c>
      <c r="R242">
        <v>2519.078137</v>
      </c>
      <c r="S242">
        <v>1.4416530000000001</v>
      </c>
      <c r="T242">
        <v>1.4435910000000001</v>
      </c>
      <c r="U242">
        <v>2.6376490000000001</v>
      </c>
      <c r="V242">
        <f t="shared" si="20"/>
        <v>0.62553500000000006</v>
      </c>
      <c r="W242">
        <f t="shared" si="21"/>
        <v>0.63921900000000009</v>
      </c>
      <c r="X242">
        <f t="shared" si="22"/>
        <v>1.5781770000000002</v>
      </c>
    </row>
    <row r="243" spans="13:24" x14ac:dyDescent="0.2">
      <c r="M243">
        <f t="shared" si="23"/>
        <v>7.9999999999999991</v>
      </c>
      <c r="N243">
        <v>86000</v>
      </c>
      <c r="O243">
        <v>352.86433899999997</v>
      </c>
      <c r="P243">
        <v>-4582505.9597129999</v>
      </c>
      <c r="Q243">
        <v>20282085.268178999</v>
      </c>
      <c r="R243">
        <v>2280.6125520000001</v>
      </c>
      <c r="S243">
        <v>1.369135</v>
      </c>
      <c r="T243">
        <v>1.36829</v>
      </c>
      <c r="U243">
        <v>2.7103389999999998</v>
      </c>
      <c r="V243">
        <f t="shared" si="20"/>
        <v>0.55301699999999998</v>
      </c>
      <c r="W243">
        <f t="shared" si="21"/>
        <v>0.56391800000000003</v>
      </c>
      <c r="X243">
        <f t="shared" si="22"/>
        <v>1.6508669999999999</v>
      </c>
    </row>
    <row r="244" spans="13:24" x14ac:dyDescent="0.2">
      <c r="M244">
        <f t="shared" si="23"/>
        <v>8.5</v>
      </c>
      <c r="N244">
        <v>87000</v>
      </c>
      <c r="O244">
        <v>353.12152400000002</v>
      </c>
      <c r="P244">
        <v>-4582540.0023480002</v>
      </c>
      <c r="Q244">
        <v>20282085.268178999</v>
      </c>
      <c r="R244">
        <v>2088.7766590000001</v>
      </c>
      <c r="S244">
        <v>1.308943</v>
      </c>
      <c r="T244">
        <v>1.308657</v>
      </c>
      <c r="U244">
        <v>2.7052139999999998</v>
      </c>
      <c r="V244">
        <f t="shared" si="20"/>
        <v>0.49282499999999996</v>
      </c>
      <c r="W244">
        <f t="shared" si="21"/>
        <v>0.50428499999999998</v>
      </c>
      <c r="X244">
        <f t="shared" si="22"/>
        <v>1.6457419999999998</v>
      </c>
    </row>
    <row r="245" spans="13:24" x14ac:dyDescent="0.2">
      <c r="M245">
        <f t="shared" si="23"/>
        <v>9</v>
      </c>
      <c r="N245">
        <v>88000</v>
      </c>
      <c r="O245">
        <v>353.76500299999998</v>
      </c>
      <c r="P245">
        <v>-4582625.1735739997</v>
      </c>
      <c r="Q245">
        <v>20282085.268178999</v>
      </c>
      <c r="R245">
        <v>1899.195322</v>
      </c>
      <c r="S245">
        <v>1.27094</v>
      </c>
      <c r="T245">
        <v>1.2721169999999999</v>
      </c>
      <c r="U245">
        <v>2.7007539999999999</v>
      </c>
      <c r="V245">
        <f t="shared" si="20"/>
        <v>0.45482199999999995</v>
      </c>
      <c r="W245">
        <f t="shared" si="21"/>
        <v>0.46774499999999997</v>
      </c>
      <c r="X245">
        <f t="shared" si="22"/>
        <v>1.6412819999999999</v>
      </c>
    </row>
    <row r="246" spans="13:24" x14ac:dyDescent="0.2">
      <c r="M246">
        <f t="shared" si="23"/>
        <v>9.5</v>
      </c>
      <c r="N246">
        <v>89000</v>
      </c>
      <c r="O246">
        <v>353.40036400000002</v>
      </c>
      <c r="P246">
        <v>-4582576.9093599999</v>
      </c>
      <c r="Q246">
        <v>20282085.268178999</v>
      </c>
      <c r="R246">
        <v>1780.252919</v>
      </c>
      <c r="S246">
        <v>1.2569049999999999</v>
      </c>
      <c r="T246">
        <v>1.2607109999999999</v>
      </c>
      <c r="U246">
        <v>2.812643</v>
      </c>
      <c r="V246">
        <f t="shared" si="20"/>
        <v>0.44078699999999993</v>
      </c>
      <c r="W246">
        <f t="shared" si="21"/>
        <v>0.45633899999999994</v>
      </c>
      <c r="X246">
        <f t="shared" si="22"/>
        <v>1.753171</v>
      </c>
    </row>
    <row r="247" spans="13:24" x14ac:dyDescent="0.2">
      <c r="M247">
        <f t="shared" si="23"/>
        <v>10</v>
      </c>
      <c r="N247">
        <v>90000</v>
      </c>
      <c r="O247">
        <v>352.31355600000001</v>
      </c>
      <c r="P247">
        <v>-4582433.0199269997</v>
      </c>
      <c r="Q247">
        <v>20282085.268178999</v>
      </c>
      <c r="R247">
        <v>1760.5954139999999</v>
      </c>
      <c r="S247">
        <v>1.260581</v>
      </c>
      <c r="T247">
        <v>1.2639830000000001</v>
      </c>
      <c r="U247">
        <v>2.7767729999999999</v>
      </c>
      <c r="V247">
        <f t="shared" si="20"/>
        <v>0.44446299999999994</v>
      </c>
      <c r="W247">
        <f t="shared" si="21"/>
        <v>0.4596110000000001</v>
      </c>
      <c r="X247">
        <f t="shared" si="22"/>
        <v>1.717301</v>
      </c>
    </row>
    <row r="248" spans="13:24" x14ac:dyDescent="0.2">
      <c r="M248">
        <f t="shared" si="23"/>
        <v>10.5</v>
      </c>
      <c r="N248">
        <v>91000</v>
      </c>
      <c r="O248">
        <v>352.30041399999999</v>
      </c>
      <c r="P248">
        <v>-4582431.2793840002</v>
      </c>
      <c r="Q248">
        <v>20282085.268178999</v>
      </c>
      <c r="R248">
        <v>1722.348154</v>
      </c>
      <c r="S248">
        <v>1.275504</v>
      </c>
      <c r="T248">
        <v>1.2795019999999999</v>
      </c>
      <c r="U248">
        <v>2.8045930000000001</v>
      </c>
      <c r="V248">
        <f t="shared" ref="V248:V311" si="24">S248-$S$183</f>
        <v>0.45938599999999996</v>
      </c>
      <c r="W248">
        <f t="shared" ref="W248:W311" si="25">T248-$T$183</f>
        <v>0.47512999999999994</v>
      </c>
      <c r="X248">
        <f t="shared" ref="X248:X311" si="26">U248-$U$183</f>
        <v>1.7451210000000001</v>
      </c>
    </row>
    <row r="249" spans="13:24" x14ac:dyDescent="0.2">
      <c r="M249">
        <f t="shared" si="23"/>
        <v>11</v>
      </c>
      <c r="N249">
        <v>92000</v>
      </c>
      <c r="O249">
        <v>351.90559300000001</v>
      </c>
      <c r="P249">
        <v>-4582379.022539</v>
      </c>
      <c r="Q249">
        <v>20282085.268178999</v>
      </c>
      <c r="R249">
        <v>1748.192939</v>
      </c>
      <c r="S249">
        <v>1.290254</v>
      </c>
      <c r="T249">
        <v>1.293113</v>
      </c>
      <c r="U249">
        <v>2.8187440000000001</v>
      </c>
      <c r="V249">
        <f t="shared" si="24"/>
        <v>0.474136</v>
      </c>
      <c r="W249">
        <f t="shared" si="25"/>
        <v>0.48874099999999998</v>
      </c>
      <c r="X249">
        <f t="shared" si="26"/>
        <v>1.7592720000000002</v>
      </c>
    </row>
    <row r="250" spans="13:24" x14ac:dyDescent="0.2">
      <c r="M250">
        <f t="shared" si="23"/>
        <v>11.5</v>
      </c>
      <c r="N250">
        <v>93000</v>
      </c>
      <c r="O250">
        <v>352.14433400000001</v>
      </c>
      <c r="P250">
        <v>-4582410.6189569999</v>
      </c>
      <c r="Q250">
        <v>20282085.268178999</v>
      </c>
      <c r="R250">
        <v>1757.399341</v>
      </c>
      <c r="S250">
        <v>1.2995110000000001</v>
      </c>
      <c r="T250">
        <v>1.301744</v>
      </c>
      <c r="U250">
        <v>2.853742</v>
      </c>
      <c r="V250">
        <f t="shared" si="24"/>
        <v>0.48339300000000007</v>
      </c>
      <c r="W250">
        <f t="shared" si="25"/>
        <v>0.49737200000000004</v>
      </c>
      <c r="X250">
        <f t="shared" si="26"/>
        <v>1.79427</v>
      </c>
    </row>
    <row r="251" spans="13:24" x14ac:dyDescent="0.2">
      <c r="M251">
        <f t="shared" si="23"/>
        <v>12</v>
      </c>
      <c r="N251">
        <v>94000</v>
      </c>
      <c r="O251">
        <v>352.737641</v>
      </c>
      <c r="P251">
        <v>-4582489.1476379996</v>
      </c>
      <c r="Q251">
        <v>20282085.268178999</v>
      </c>
      <c r="R251">
        <v>1744.3953759999999</v>
      </c>
      <c r="S251">
        <v>1.30054</v>
      </c>
      <c r="T251">
        <v>1.3060389999999999</v>
      </c>
      <c r="U251">
        <v>2.875578</v>
      </c>
      <c r="V251">
        <f t="shared" si="24"/>
        <v>0.48442200000000002</v>
      </c>
      <c r="W251">
        <f t="shared" si="25"/>
        <v>0.50166699999999997</v>
      </c>
      <c r="X251">
        <f t="shared" si="26"/>
        <v>1.816106</v>
      </c>
    </row>
    <row r="252" spans="13:24" x14ac:dyDescent="0.2">
      <c r="M252">
        <f t="shared" si="23"/>
        <v>12.5</v>
      </c>
      <c r="N252">
        <v>95000</v>
      </c>
      <c r="O252">
        <v>352.98205799999999</v>
      </c>
      <c r="P252">
        <v>-4582521.4954159996</v>
      </c>
      <c r="Q252">
        <v>20282085.268178999</v>
      </c>
      <c r="R252">
        <v>1701.796848</v>
      </c>
      <c r="S252">
        <v>1.3015680000000001</v>
      </c>
      <c r="T252">
        <v>1.3105260000000001</v>
      </c>
      <c r="U252">
        <v>2.9212820000000002</v>
      </c>
      <c r="V252">
        <f t="shared" si="24"/>
        <v>0.48545000000000005</v>
      </c>
      <c r="W252">
        <f t="shared" si="25"/>
        <v>0.5061540000000001</v>
      </c>
      <c r="X252">
        <f t="shared" si="26"/>
        <v>1.8618100000000002</v>
      </c>
    </row>
    <row r="253" spans="13:24" x14ac:dyDescent="0.2">
      <c r="M253">
        <f t="shared" si="23"/>
        <v>13</v>
      </c>
      <c r="N253">
        <v>96000</v>
      </c>
      <c r="O253">
        <v>353.62719800000002</v>
      </c>
      <c r="P253">
        <v>-4582606.8883039998</v>
      </c>
      <c r="Q253">
        <v>20282085.268178999</v>
      </c>
      <c r="R253">
        <v>1688.6392969999999</v>
      </c>
      <c r="S253">
        <v>1.305151</v>
      </c>
      <c r="T253">
        <v>1.3136859999999999</v>
      </c>
      <c r="U253">
        <v>2.9218920000000002</v>
      </c>
      <c r="V253">
        <f t="shared" si="24"/>
        <v>0.48903299999999994</v>
      </c>
      <c r="W253">
        <f t="shared" si="25"/>
        <v>0.50931399999999993</v>
      </c>
      <c r="X253">
        <f t="shared" si="26"/>
        <v>1.8624200000000002</v>
      </c>
    </row>
    <row r="254" spans="13:24" x14ac:dyDescent="0.2">
      <c r="M254">
        <f t="shared" si="23"/>
        <v>13.5</v>
      </c>
      <c r="N254">
        <v>97000</v>
      </c>
      <c r="O254">
        <v>353.772156</v>
      </c>
      <c r="P254">
        <v>-4582626.0750979995</v>
      </c>
      <c r="Q254">
        <v>20282085.268178999</v>
      </c>
      <c r="R254">
        <v>1685.292005</v>
      </c>
      <c r="S254">
        <v>1.3186690000000001</v>
      </c>
      <c r="T254">
        <v>1.3264480000000001</v>
      </c>
      <c r="U254">
        <v>2.8909250000000002</v>
      </c>
      <c r="V254">
        <f t="shared" si="24"/>
        <v>0.50255100000000008</v>
      </c>
      <c r="W254">
        <f t="shared" si="25"/>
        <v>0.5220760000000001</v>
      </c>
      <c r="X254">
        <f t="shared" si="26"/>
        <v>1.8314530000000002</v>
      </c>
    </row>
    <row r="255" spans="13:24" x14ac:dyDescent="0.2">
      <c r="M255">
        <f t="shared" si="23"/>
        <v>14</v>
      </c>
      <c r="N255">
        <v>98000</v>
      </c>
      <c r="O255">
        <v>352.621217</v>
      </c>
      <c r="P255">
        <v>-4582473.7273319997</v>
      </c>
      <c r="Q255">
        <v>20282085.268178999</v>
      </c>
      <c r="R255">
        <v>1603.468695</v>
      </c>
      <c r="S255">
        <v>1.3414140000000001</v>
      </c>
      <c r="T255">
        <v>1.3509119999999999</v>
      </c>
      <c r="U255">
        <v>2.9251680000000002</v>
      </c>
      <c r="V255">
        <f t="shared" si="24"/>
        <v>0.5252960000000001</v>
      </c>
      <c r="W255">
        <f t="shared" si="25"/>
        <v>0.54653999999999991</v>
      </c>
      <c r="X255">
        <f t="shared" si="26"/>
        <v>1.8656960000000002</v>
      </c>
    </row>
    <row r="256" spans="13:24" x14ac:dyDescent="0.2">
      <c r="M256">
        <f t="shared" si="23"/>
        <v>14.5</v>
      </c>
      <c r="N256">
        <v>99000</v>
      </c>
      <c r="O256">
        <v>352.55706900000001</v>
      </c>
      <c r="P256">
        <v>-4582465.2370419996</v>
      </c>
      <c r="Q256">
        <v>20282085.268178999</v>
      </c>
      <c r="R256">
        <v>1579.0196739999999</v>
      </c>
      <c r="S256">
        <v>1.36951</v>
      </c>
      <c r="T256">
        <v>1.378563</v>
      </c>
      <c r="U256">
        <v>2.9051749999999998</v>
      </c>
      <c r="V256">
        <f t="shared" si="24"/>
        <v>0.553392</v>
      </c>
      <c r="W256">
        <f t="shared" si="25"/>
        <v>0.57419100000000001</v>
      </c>
      <c r="X256">
        <f t="shared" si="26"/>
        <v>1.8457029999999999</v>
      </c>
    </row>
    <row r="257" spans="13:24" x14ac:dyDescent="0.2">
      <c r="M257">
        <f t="shared" si="23"/>
        <v>15</v>
      </c>
      <c r="N257">
        <v>100000</v>
      </c>
      <c r="O257">
        <v>351.81800099999998</v>
      </c>
      <c r="P257">
        <v>-4582367.4114950001</v>
      </c>
      <c r="Q257">
        <v>20282085.268178999</v>
      </c>
      <c r="R257">
        <v>1682.369717</v>
      </c>
      <c r="S257">
        <v>1.3944000000000001</v>
      </c>
      <c r="T257">
        <v>1.404935</v>
      </c>
      <c r="U257">
        <v>2.9059439999999999</v>
      </c>
      <c r="V257">
        <f t="shared" si="24"/>
        <v>0.57828200000000007</v>
      </c>
      <c r="W257">
        <f t="shared" si="25"/>
        <v>0.60056300000000007</v>
      </c>
      <c r="X257">
        <f t="shared" si="26"/>
        <v>1.8464719999999999</v>
      </c>
    </row>
    <row r="258" spans="13:24" x14ac:dyDescent="0.2">
      <c r="M258">
        <f t="shared" si="23"/>
        <v>15.5</v>
      </c>
      <c r="N258">
        <v>101000</v>
      </c>
      <c r="O258">
        <v>351.88155699999999</v>
      </c>
      <c r="P258">
        <v>-4582375.8223940004</v>
      </c>
      <c r="Q258">
        <v>20282085.268178999</v>
      </c>
      <c r="R258">
        <v>1633.55927</v>
      </c>
      <c r="S258">
        <v>1.4141570000000001</v>
      </c>
      <c r="T258">
        <v>1.4254199999999999</v>
      </c>
      <c r="U258">
        <v>2.9498540000000002</v>
      </c>
      <c r="V258">
        <f t="shared" si="24"/>
        <v>0.5980390000000001</v>
      </c>
      <c r="W258">
        <f t="shared" si="25"/>
        <v>0.62104799999999993</v>
      </c>
      <c r="X258">
        <f t="shared" si="26"/>
        <v>1.8903820000000002</v>
      </c>
    </row>
    <row r="259" spans="13:24" x14ac:dyDescent="0.2">
      <c r="M259">
        <f t="shared" si="23"/>
        <v>16</v>
      </c>
      <c r="N259">
        <v>102000</v>
      </c>
      <c r="O259">
        <v>352.14332300000001</v>
      </c>
      <c r="P259">
        <v>-4582410.4690279998</v>
      </c>
      <c r="Q259">
        <v>20282085.268178999</v>
      </c>
      <c r="R259">
        <v>1614.9313050000001</v>
      </c>
      <c r="S259">
        <v>1.4256500000000001</v>
      </c>
      <c r="T259">
        <v>1.4375329999999999</v>
      </c>
      <c r="U259">
        <v>2.9909119999999998</v>
      </c>
      <c r="V259">
        <f t="shared" si="24"/>
        <v>0.60953200000000007</v>
      </c>
      <c r="W259">
        <f t="shared" si="25"/>
        <v>0.63316099999999997</v>
      </c>
      <c r="X259">
        <f t="shared" si="26"/>
        <v>1.9314399999999998</v>
      </c>
    </row>
    <row r="260" spans="13:24" x14ac:dyDescent="0.2">
      <c r="M260">
        <f t="shared" si="23"/>
        <v>16.5</v>
      </c>
      <c r="N260">
        <v>103000</v>
      </c>
      <c r="O260">
        <v>352.16562599999997</v>
      </c>
      <c r="P260">
        <v>-4582413.4168020003</v>
      </c>
      <c r="Q260">
        <v>20282085.268178999</v>
      </c>
      <c r="R260">
        <v>1638.293553</v>
      </c>
      <c r="S260">
        <v>1.4302820000000001</v>
      </c>
      <c r="T260">
        <v>1.4426319999999999</v>
      </c>
      <c r="U260">
        <v>3.0305040000000001</v>
      </c>
      <c r="V260">
        <f t="shared" si="24"/>
        <v>0.61416400000000004</v>
      </c>
      <c r="W260">
        <f t="shared" si="25"/>
        <v>0.63825999999999994</v>
      </c>
      <c r="X260">
        <f t="shared" si="26"/>
        <v>1.9710320000000001</v>
      </c>
    </row>
    <row r="261" spans="13:24" x14ac:dyDescent="0.2">
      <c r="M261">
        <f t="shared" si="23"/>
        <v>17</v>
      </c>
      <c r="N261">
        <v>104000</v>
      </c>
      <c r="O261">
        <v>352.05307800000003</v>
      </c>
      <c r="P261">
        <v>-4582398.5181630002</v>
      </c>
      <c r="Q261">
        <v>20282085.268178999</v>
      </c>
      <c r="R261">
        <v>1687.451192</v>
      </c>
      <c r="S261">
        <v>1.4249780000000001</v>
      </c>
      <c r="T261">
        <v>1.4369879999999999</v>
      </c>
      <c r="U261">
        <v>3.0119020000000001</v>
      </c>
      <c r="V261">
        <f t="shared" si="24"/>
        <v>0.60886000000000007</v>
      </c>
      <c r="W261">
        <f t="shared" si="25"/>
        <v>0.63261599999999996</v>
      </c>
      <c r="X261">
        <f t="shared" si="26"/>
        <v>1.9524300000000001</v>
      </c>
    </row>
    <row r="262" spans="13:24" x14ac:dyDescent="0.2">
      <c r="M262">
        <f t="shared" si="23"/>
        <v>17.5</v>
      </c>
      <c r="N262">
        <v>105000</v>
      </c>
      <c r="O262">
        <v>352.06543900000003</v>
      </c>
      <c r="P262">
        <v>-4582400.1541240001</v>
      </c>
      <c r="Q262">
        <v>20282085.268178999</v>
      </c>
      <c r="R262">
        <v>1549.4303910000001</v>
      </c>
      <c r="S262">
        <v>1.4130119999999999</v>
      </c>
      <c r="T262">
        <v>1.426572</v>
      </c>
      <c r="U262">
        <v>2.985719</v>
      </c>
      <c r="V262">
        <f t="shared" si="24"/>
        <v>0.59689399999999992</v>
      </c>
      <c r="W262">
        <f t="shared" si="25"/>
        <v>0.62219999999999998</v>
      </c>
      <c r="X262">
        <f t="shared" si="26"/>
        <v>1.926247</v>
      </c>
    </row>
    <row r="263" spans="13:24" x14ac:dyDescent="0.2">
      <c r="M263">
        <f t="shared" si="23"/>
        <v>18</v>
      </c>
      <c r="N263">
        <v>106000</v>
      </c>
      <c r="O263">
        <v>352.72472599999998</v>
      </c>
      <c r="P263">
        <v>-4582487.4182820003</v>
      </c>
      <c r="Q263">
        <v>20282085.268178999</v>
      </c>
      <c r="R263">
        <v>1609.4673250000001</v>
      </c>
      <c r="S263">
        <v>1.3956409999999999</v>
      </c>
      <c r="T263">
        <v>1.409511</v>
      </c>
      <c r="U263">
        <v>2.9983939999999998</v>
      </c>
      <c r="V263">
        <f t="shared" si="24"/>
        <v>0.5795229999999999</v>
      </c>
      <c r="W263">
        <f t="shared" si="25"/>
        <v>0.60513899999999998</v>
      </c>
      <c r="X263">
        <f t="shared" si="26"/>
        <v>1.9389219999999998</v>
      </c>
    </row>
    <row r="264" spans="13:24" x14ac:dyDescent="0.2">
      <c r="M264">
        <f t="shared" si="23"/>
        <v>18.5</v>
      </c>
      <c r="N264">
        <v>107000</v>
      </c>
      <c r="O264">
        <v>353.385876</v>
      </c>
      <c r="P264">
        <v>-4582574.9354490004</v>
      </c>
      <c r="Q264">
        <v>20282085.268178999</v>
      </c>
      <c r="R264">
        <v>1616.9604919999999</v>
      </c>
      <c r="S264">
        <v>1.378946</v>
      </c>
      <c r="T264">
        <v>1.3888130000000001</v>
      </c>
      <c r="U264">
        <v>3.0504099999999998</v>
      </c>
      <c r="V264">
        <f t="shared" si="24"/>
        <v>0.56282799999999999</v>
      </c>
      <c r="W264">
        <f t="shared" si="25"/>
        <v>0.5844410000000001</v>
      </c>
      <c r="X264">
        <f t="shared" si="26"/>
        <v>1.9909379999999999</v>
      </c>
    </row>
    <row r="265" spans="13:24" x14ac:dyDescent="0.2">
      <c r="M265">
        <f t="shared" si="23"/>
        <v>19</v>
      </c>
      <c r="N265">
        <v>108000</v>
      </c>
      <c r="O265">
        <v>353.427235</v>
      </c>
      <c r="P265">
        <v>-4582580.4093580004</v>
      </c>
      <c r="Q265">
        <v>20282085.268178999</v>
      </c>
      <c r="R265">
        <v>1583.3126930000001</v>
      </c>
      <c r="S265">
        <v>1.3644289999999999</v>
      </c>
      <c r="T265">
        <v>1.3710789999999999</v>
      </c>
      <c r="U265">
        <v>3.0353189999999999</v>
      </c>
      <c r="V265">
        <f t="shared" si="24"/>
        <v>0.54831099999999988</v>
      </c>
      <c r="W265">
        <f t="shared" si="25"/>
        <v>0.56670699999999996</v>
      </c>
      <c r="X265">
        <f t="shared" si="26"/>
        <v>1.9758469999999999</v>
      </c>
    </row>
    <row r="266" spans="13:24" x14ac:dyDescent="0.2">
      <c r="M266">
        <f t="shared" si="23"/>
        <v>19.5</v>
      </c>
      <c r="N266">
        <v>109000</v>
      </c>
      <c r="O266">
        <v>353.39210800000001</v>
      </c>
      <c r="P266">
        <v>-4582575.7594539998</v>
      </c>
      <c r="Q266">
        <v>20282085.268178999</v>
      </c>
      <c r="R266">
        <v>1506.6009879999999</v>
      </c>
      <c r="S266">
        <v>1.356347</v>
      </c>
      <c r="T266">
        <v>1.3639159999999999</v>
      </c>
      <c r="U266">
        <v>3.0223499999999999</v>
      </c>
      <c r="V266">
        <f t="shared" si="24"/>
        <v>0.54022899999999996</v>
      </c>
      <c r="W266">
        <f t="shared" si="25"/>
        <v>0.55954399999999993</v>
      </c>
      <c r="X266">
        <f t="shared" si="26"/>
        <v>1.9628779999999999</v>
      </c>
    </row>
    <row r="267" spans="13:24" x14ac:dyDescent="0.2">
      <c r="M267">
        <f t="shared" si="23"/>
        <v>20</v>
      </c>
      <c r="N267">
        <v>110000</v>
      </c>
      <c r="O267">
        <v>353.69061299999998</v>
      </c>
      <c r="P267">
        <v>-4582615.2686179997</v>
      </c>
      <c r="Q267">
        <v>20282085.268178999</v>
      </c>
      <c r="R267">
        <v>1527.7797800000001</v>
      </c>
      <c r="S267">
        <v>1.351621</v>
      </c>
      <c r="T267">
        <v>1.3590930000000001</v>
      </c>
      <c r="U267">
        <v>3.0197310000000002</v>
      </c>
      <c r="V267">
        <f t="shared" si="24"/>
        <v>0.53550299999999995</v>
      </c>
      <c r="W267">
        <f t="shared" si="25"/>
        <v>0.55472100000000013</v>
      </c>
      <c r="X267">
        <f t="shared" si="26"/>
        <v>1.9602590000000002</v>
      </c>
    </row>
    <row r="268" spans="13:24" x14ac:dyDescent="0.2">
      <c r="M268">
        <f t="shared" si="23"/>
        <v>20.5</v>
      </c>
      <c r="N268">
        <v>111000</v>
      </c>
      <c r="O268">
        <v>353.60135100000002</v>
      </c>
      <c r="P268">
        <v>-4582603.4539430002</v>
      </c>
      <c r="Q268">
        <v>20282085.268178999</v>
      </c>
      <c r="R268">
        <v>1460.7800440000001</v>
      </c>
      <c r="S268">
        <v>1.3508519999999999</v>
      </c>
      <c r="T268">
        <v>1.358368</v>
      </c>
      <c r="U268">
        <v>3.020286</v>
      </c>
      <c r="V268">
        <f t="shared" si="24"/>
        <v>0.53473399999999993</v>
      </c>
      <c r="W268">
        <f t="shared" si="25"/>
        <v>0.55399600000000004</v>
      </c>
      <c r="X268">
        <f t="shared" si="26"/>
        <v>1.9608140000000001</v>
      </c>
    </row>
    <row r="269" spans="13:24" x14ac:dyDescent="0.2">
      <c r="M269">
        <f t="shared" si="23"/>
        <v>21</v>
      </c>
      <c r="N269">
        <v>112000</v>
      </c>
      <c r="O269">
        <v>353.74249700000001</v>
      </c>
      <c r="P269">
        <v>-4582622.1373920003</v>
      </c>
      <c r="Q269">
        <v>20282085.268178999</v>
      </c>
      <c r="R269">
        <v>1444.117769</v>
      </c>
      <c r="S269">
        <v>1.3515010000000001</v>
      </c>
      <c r="T269">
        <v>1.3583799999999999</v>
      </c>
      <c r="U269">
        <v>3.0495749999999999</v>
      </c>
      <c r="V269">
        <f t="shared" si="24"/>
        <v>0.53538300000000005</v>
      </c>
      <c r="W269">
        <f t="shared" si="25"/>
        <v>0.55400799999999994</v>
      </c>
      <c r="X269">
        <f t="shared" si="26"/>
        <v>1.990103</v>
      </c>
    </row>
    <row r="270" spans="13:24" x14ac:dyDescent="0.2">
      <c r="M270">
        <f t="shared" si="23"/>
        <v>21.5</v>
      </c>
      <c r="N270">
        <v>113000</v>
      </c>
      <c r="O270">
        <v>353.82412399999998</v>
      </c>
      <c r="P270">
        <v>-4582632.9419590002</v>
      </c>
      <c r="Q270">
        <v>20282085.268178999</v>
      </c>
      <c r="R270">
        <v>1477.629778</v>
      </c>
      <c r="S270">
        <v>1.352894</v>
      </c>
      <c r="T270">
        <v>1.3597889999999999</v>
      </c>
      <c r="U270">
        <v>3.0534150000000002</v>
      </c>
      <c r="V270">
        <f t="shared" si="24"/>
        <v>0.53677600000000003</v>
      </c>
      <c r="W270">
        <f t="shared" si="25"/>
        <v>0.55541699999999994</v>
      </c>
      <c r="X270">
        <f t="shared" si="26"/>
        <v>1.9939430000000002</v>
      </c>
    </row>
    <row r="271" spans="13:24" x14ac:dyDescent="0.2">
      <c r="M271">
        <f t="shared" si="23"/>
        <v>22</v>
      </c>
      <c r="N271">
        <v>114000</v>
      </c>
      <c r="O271">
        <v>354.15454799999998</v>
      </c>
      <c r="P271">
        <v>-4582676.6792529998</v>
      </c>
      <c r="Q271">
        <v>20282085.268178999</v>
      </c>
      <c r="R271">
        <v>1457.0197619999999</v>
      </c>
      <c r="S271">
        <v>1.3540559999999999</v>
      </c>
      <c r="T271">
        <v>1.3606149999999999</v>
      </c>
      <c r="U271">
        <v>3.0729169999999999</v>
      </c>
      <c r="V271">
        <f t="shared" si="24"/>
        <v>0.53793799999999992</v>
      </c>
      <c r="W271">
        <f t="shared" si="25"/>
        <v>0.55624299999999993</v>
      </c>
      <c r="X271">
        <f t="shared" si="26"/>
        <v>2.0134449999999999</v>
      </c>
    </row>
    <row r="272" spans="13:24" x14ac:dyDescent="0.2">
      <c r="M272">
        <f t="shared" si="23"/>
        <v>22.5</v>
      </c>
      <c r="N272">
        <v>115000</v>
      </c>
      <c r="O272">
        <v>354.63776999999999</v>
      </c>
      <c r="P272">
        <v>-4582740.6353719998</v>
      </c>
      <c r="Q272">
        <v>20282085.268178999</v>
      </c>
      <c r="R272">
        <v>1434.9420339999999</v>
      </c>
      <c r="S272">
        <v>1.3557680000000001</v>
      </c>
      <c r="T272">
        <v>1.3632550000000001</v>
      </c>
      <c r="U272">
        <v>3.062522</v>
      </c>
      <c r="V272">
        <f t="shared" si="24"/>
        <v>0.53965000000000007</v>
      </c>
      <c r="W272">
        <f t="shared" si="25"/>
        <v>0.55888300000000013</v>
      </c>
      <c r="X272">
        <f t="shared" si="26"/>
        <v>2.00305</v>
      </c>
    </row>
    <row r="273" spans="13:24" x14ac:dyDescent="0.2">
      <c r="M273">
        <f t="shared" si="23"/>
        <v>23</v>
      </c>
      <c r="N273">
        <v>116000</v>
      </c>
      <c r="O273">
        <v>354.32466599999998</v>
      </c>
      <c r="P273">
        <v>-4582699.1923820004</v>
      </c>
      <c r="Q273">
        <v>20282085.268178999</v>
      </c>
      <c r="R273">
        <v>1389.0724170000001</v>
      </c>
      <c r="S273">
        <v>1.3639429999999999</v>
      </c>
      <c r="T273">
        <v>1.3692800000000001</v>
      </c>
      <c r="U273">
        <v>3.0784699999999998</v>
      </c>
      <c r="V273">
        <f t="shared" si="24"/>
        <v>0.5478249999999999</v>
      </c>
      <c r="W273">
        <f t="shared" si="25"/>
        <v>0.56490800000000008</v>
      </c>
      <c r="X273">
        <f t="shared" si="26"/>
        <v>2.0189979999999998</v>
      </c>
    </row>
    <row r="274" spans="13:24" x14ac:dyDescent="0.2">
      <c r="M274">
        <f t="shared" si="23"/>
        <v>23.5</v>
      </c>
      <c r="N274">
        <v>117000</v>
      </c>
      <c r="O274">
        <v>354.02126299999998</v>
      </c>
      <c r="P274">
        <v>-4582659.0318320002</v>
      </c>
      <c r="Q274">
        <v>20282085.268178999</v>
      </c>
      <c r="R274">
        <v>1396.3954900000001</v>
      </c>
      <c r="S274">
        <v>1.3768180000000001</v>
      </c>
      <c r="T274">
        <v>1.381632</v>
      </c>
      <c r="U274">
        <v>3.1251509999999998</v>
      </c>
      <c r="V274">
        <f t="shared" si="24"/>
        <v>0.56070000000000009</v>
      </c>
      <c r="W274">
        <f t="shared" si="25"/>
        <v>0.57726</v>
      </c>
      <c r="X274">
        <f t="shared" si="26"/>
        <v>2.0656789999999998</v>
      </c>
    </row>
    <row r="275" spans="13:24" x14ac:dyDescent="0.2">
      <c r="M275">
        <f t="shared" si="23"/>
        <v>24</v>
      </c>
      <c r="N275">
        <v>118000</v>
      </c>
      <c r="O275">
        <v>354.016592</v>
      </c>
      <c r="P275">
        <v>-4582658.4142180001</v>
      </c>
      <c r="Q275">
        <v>20282085.268178999</v>
      </c>
      <c r="R275">
        <v>1334.504205</v>
      </c>
      <c r="S275">
        <v>1.39194</v>
      </c>
      <c r="T275">
        <v>1.397502</v>
      </c>
      <c r="U275">
        <v>3.127856</v>
      </c>
      <c r="V275">
        <f t="shared" si="24"/>
        <v>0.57582199999999994</v>
      </c>
      <c r="W275">
        <f t="shared" si="25"/>
        <v>0.59313000000000005</v>
      </c>
      <c r="X275">
        <f t="shared" si="26"/>
        <v>2.068384</v>
      </c>
    </row>
    <row r="276" spans="13:24" x14ac:dyDescent="0.2">
      <c r="M276">
        <f t="shared" si="23"/>
        <v>24.5</v>
      </c>
      <c r="N276">
        <v>119000</v>
      </c>
      <c r="O276">
        <v>353.40334000000001</v>
      </c>
      <c r="P276">
        <v>-4582577.2433770001</v>
      </c>
      <c r="Q276">
        <v>20282085.268178999</v>
      </c>
      <c r="R276">
        <v>1399.6030909999999</v>
      </c>
      <c r="S276">
        <v>1.4106339999999999</v>
      </c>
      <c r="T276">
        <v>1.4150389999999999</v>
      </c>
      <c r="U276">
        <v>3.1357780000000002</v>
      </c>
      <c r="V276">
        <f t="shared" si="24"/>
        <v>0.59451599999999993</v>
      </c>
      <c r="W276">
        <f t="shared" si="25"/>
        <v>0.61066699999999996</v>
      </c>
      <c r="X276">
        <f t="shared" si="26"/>
        <v>2.0763060000000002</v>
      </c>
    </row>
    <row r="277" spans="13:24" x14ac:dyDescent="0.2">
      <c r="M277">
        <f t="shared" si="23"/>
        <v>25</v>
      </c>
      <c r="N277">
        <v>120000</v>
      </c>
      <c r="O277">
        <v>353.20099499999998</v>
      </c>
      <c r="P277">
        <v>-4582550.4599040002</v>
      </c>
      <c r="Q277">
        <v>20282085.268178999</v>
      </c>
      <c r="R277">
        <v>1478.582989</v>
      </c>
      <c r="S277">
        <v>1.4255089999999999</v>
      </c>
      <c r="T277">
        <v>1.4294089999999999</v>
      </c>
      <c r="U277">
        <v>3.1345459999999998</v>
      </c>
      <c r="V277">
        <f t="shared" si="24"/>
        <v>0.6093909999999999</v>
      </c>
      <c r="W277">
        <f t="shared" si="25"/>
        <v>0.62503699999999995</v>
      </c>
      <c r="X277">
        <f t="shared" si="26"/>
        <v>2.0750739999999999</v>
      </c>
    </row>
    <row r="278" spans="13:24" x14ac:dyDescent="0.2">
      <c r="M278">
        <f t="shared" si="23"/>
        <v>25.5</v>
      </c>
      <c r="N278">
        <v>121000</v>
      </c>
      <c r="O278">
        <v>353.15180400000003</v>
      </c>
      <c r="P278">
        <v>-4582543.9469489995</v>
      </c>
      <c r="Q278">
        <v>20282085.268178999</v>
      </c>
      <c r="R278">
        <v>1448.900895</v>
      </c>
      <c r="S278">
        <v>1.436285</v>
      </c>
      <c r="T278">
        <v>1.442404</v>
      </c>
      <c r="U278">
        <v>3.1236959999999998</v>
      </c>
      <c r="V278">
        <f t="shared" si="24"/>
        <v>0.62016700000000002</v>
      </c>
      <c r="W278">
        <f t="shared" si="25"/>
        <v>0.63803200000000004</v>
      </c>
      <c r="X278">
        <f t="shared" si="26"/>
        <v>2.0642239999999998</v>
      </c>
    </row>
    <row r="279" spans="13:24" x14ac:dyDescent="0.2">
      <c r="M279">
        <f t="shared" si="23"/>
        <v>26</v>
      </c>
      <c r="N279">
        <v>122000</v>
      </c>
      <c r="O279">
        <v>352.74742800000001</v>
      </c>
      <c r="P279">
        <v>-4582490.4233010001</v>
      </c>
      <c r="Q279">
        <v>20282085.268178999</v>
      </c>
      <c r="R279">
        <v>1462.3552910000001</v>
      </c>
      <c r="S279">
        <v>1.4409160000000001</v>
      </c>
      <c r="T279">
        <v>1.4478230000000001</v>
      </c>
      <c r="U279">
        <v>3.1852930000000002</v>
      </c>
      <c r="V279">
        <f t="shared" si="24"/>
        <v>0.62479800000000008</v>
      </c>
      <c r="W279">
        <f t="shared" si="25"/>
        <v>0.64345100000000011</v>
      </c>
      <c r="X279">
        <f t="shared" si="26"/>
        <v>2.1258210000000002</v>
      </c>
    </row>
    <row r="280" spans="13:24" x14ac:dyDescent="0.2">
      <c r="M280">
        <f t="shared" si="23"/>
        <v>26.5</v>
      </c>
      <c r="N280">
        <v>123000</v>
      </c>
      <c r="O280">
        <v>352.96853299999998</v>
      </c>
      <c r="P280">
        <v>-4582519.6906120004</v>
      </c>
      <c r="Q280">
        <v>20282085.268178999</v>
      </c>
      <c r="R280">
        <v>1394.055861</v>
      </c>
      <c r="S280">
        <v>1.4385049999999999</v>
      </c>
      <c r="T280">
        <v>1.445368</v>
      </c>
      <c r="U280">
        <v>3.19007</v>
      </c>
      <c r="V280">
        <f t="shared" si="24"/>
        <v>0.62238699999999991</v>
      </c>
      <c r="W280">
        <f t="shared" si="25"/>
        <v>0.64099600000000001</v>
      </c>
      <c r="X280">
        <f t="shared" si="26"/>
        <v>2.130598</v>
      </c>
    </row>
    <row r="281" spans="13:24" x14ac:dyDescent="0.2">
      <c r="M281">
        <f t="shared" si="23"/>
        <v>27</v>
      </c>
      <c r="N281">
        <v>124000</v>
      </c>
      <c r="O281">
        <v>353.623786</v>
      </c>
      <c r="P281">
        <v>-4582606.422483</v>
      </c>
      <c r="Q281">
        <v>20282085.268178999</v>
      </c>
      <c r="R281">
        <v>1388.727054</v>
      </c>
      <c r="S281">
        <v>1.4295</v>
      </c>
      <c r="T281">
        <v>1.43475</v>
      </c>
      <c r="U281">
        <v>3.1398999999999999</v>
      </c>
      <c r="V281">
        <f t="shared" si="24"/>
        <v>0.61338199999999998</v>
      </c>
      <c r="W281">
        <f t="shared" si="25"/>
        <v>0.63037799999999999</v>
      </c>
      <c r="X281">
        <f t="shared" si="26"/>
        <v>2.0804279999999999</v>
      </c>
    </row>
    <row r="282" spans="13:24" x14ac:dyDescent="0.2">
      <c r="M282">
        <f t="shared" si="23"/>
        <v>27.5</v>
      </c>
      <c r="N282">
        <v>125000</v>
      </c>
      <c r="O282">
        <v>353.57714399999998</v>
      </c>
      <c r="P282">
        <v>-4582600.2514000004</v>
      </c>
      <c r="Q282">
        <v>20282085.268178999</v>
      </c>
      <c r="R282">
        <v>1388.8327389999999</v>
      </c>
      <c r="S282">
        <v>1.416814</v>
      </c>
      <c r="T282">
        <v>1.4212290000000001</v>
      </c>
      <c r="U282">
        <v>3.093194</v>
      </c>
      <c r="V282">
        <f t="shared" si="24"/>
        <v>0.60069600000000001</v>
      </c>
      <c r="W282">
        <f t="shared" si="25"/>
        <v>0.6168570000000001</v>
      </c>
      <c r="X282">
        <f t="shared" si="26"/>
        <v>2.033722</v>
      </c>
    </row>
    <row r="283" spans="13:24" x14ac:dyDescent="0.2">
      <c r="M283">
        <f>M282+(N283-N282)*0.001</f>
        <v>28.5</v>
      </c>
      <c r="N283">
        <v>126000</v>
      </c>
      <c r="O283">
        <v>354.19589500000001</v>
      </c>
      <c r="P283">
        <v>-4582682.1593110003</v>
      </c>
      <c r="Q283">
        <v>20282085.268178999</v>
      </c>
      <c r="R283">
        <v>1413.5097029999999</v>
      </c>
      <c r="S283">
        <v>1.3904069999999999</v>
      </c>
      <c r="T283">
        <v>1.3974709999999999</v>
      </c>
      <c r="U283">
        <v>3.0645229999999999</v>
      </c>
      <c r="V283">
        <f t="shared" si="24"/>
        <v>0.57428899999999994</v>
      </c>
      <c r="W283">
        <f t="shared" si="25"/>
        <v>0.59309899999999993</v>
      </c>
      <c r="X283">
        <f t="shared" si="26"/>
        <v>2.0050509999999999</v>
      </c>
    </row>
    <row r="284" spans="13:24" x14ac:dyDescent="0.2">
      <c r="M284">
        <f t="shared" ref="M284:M332" si="27">M283+(N284-N283)*0.001</f>
        <v>29.5</v>
      </c>
      <c r="N284">
        <v>127000</v>
      </c>
      <c r="O284">
        <v>354.558221</v>
      </c>
      <c r="P284">
        <v>-4582730.116684</v>
      </c>
      <c r="Q284">
        <v>20282085.268178999</v>
      </c>
      <c r="R284">
        <v>1303.6135690000001</v>
      </c>
      <c r="S284">
        <v>1.3785080000000001</v>
      </c>
      <c r="T284">
        <v>1.383586</v>
      </c>
      <c r="U284">
        <v>3.044632</v>
      </c>
      <c r="V284">
        <f t="shared" si="24"/>
        <v>0.56239000000000006</v>
      </c>
      <c r="W284">
        <f t="shared" si="25"/>
        <v>0.57921400000000001</v>
      </c>
      <c r="X284">
        <f t="shared" si="26"/>
        <v>1.98516</v>
      </c>
    </row>
    <row r="285" spans="13:24" x14ac:dyDescent="0.2">
      <c r="M285">
        <f t="shared" si="27"/>
        <v>30.5</v>
      </c>
      <c r="N285">
        <v>128000</v>
      </c>
      <c r="O285">
        <v>354.50289199999997</v>
      </c>
      <c r="P285">
        <v>-4582722.7931209998</v>
      </c>
      <c r="Q285">
        <v>20282085.268178999</v>
      </c>
      <c r="R285">
        <v>1298.818526</v>
      </c>
      <c r="S285">
        <v>1.3836029999999999</v>
      </c>
      <c r="T285">
        <v>1.3850150000000001</v>
      </c>
      <c r="U285">
        <v>3.0798549999999998</v>
      </c>
      <c r="V285">
        <f t="shared" si="24"/>
        <v>0.56748499999999991</v>
      </c>
      <c r="W285">
        <f t="shared" si="25"/>
        <v>0.58064300000000013</v>
      </c>
      <c r="X285">
        <f t="shared" si="26"/>
        <v>2.0203829999999998</v>
      </c>
    </row>
    <row r="286" spans="13:24" x14ac:dyDescent="0.2">
      <c r="M286">
        <f t="shared" si="27"/>
        <v>31.5</v>
      </c>
      <c r="N286">
        <v>129000</v>
      </c>
      <c r="O286">
        <v>354.33443699999998</v>
      </c>
      <c r="P286">
        <v>-4582700.4986180002</v>
      </c>
      <c r="Q286">
        <v>20282085.268178999</v>
      </c>
      <c r="R286">
        <v>1345.1838130000001</v>
      </c>
      <c r="S286">
        <v>1.3889689999999999</v>
      </c>
      <c r="T286">
        <v>1.3892370000000001</v>
      </c>
      <c r="U286">
        <v>3.0986210000000001</v>
      </c>
      <c r="V286">
        <f t="shared" si="24"/>
        <v>0.57285099999999989</v>
      </c>
      <c r="W286">
        <f t="shared" si="25"/>
        <v>0.58486500000000008</v>
      </c>
      <c r="X286">
        <f t="shared" si="26"/>
        <v>2.0391490000000001</v>
      </c>
    </row>
    <row r="287" spans="13:24" x14ac:dyDescent="0.2">
      <c r="M287">
        <f t="shared" si="27"/>
        <v>32.5</v>
      </c>
      <c r="N287">
        <v>130000</v>
      </c>
      <c r="O287">
        <v>354.63713000000001</v>
      </c>
      <c r="P287">
        <v>-4582740.5606720001</v>
      </c>
      <c r="Q287">
        <v>20282085.268178999</v>
      </c>
      <c r="R287">
        <v>1218.6356229999999</v>
      </c>
      <c r="S287">
        <v>1.394576</v>
      </c>
      <c r="T287">
        <v>1.3968929999999999</v>
      </c>
      <c r="U287">
        <v>3.1500780000000002</v>
      </c>
      <c r="V287">
        <f t="shared" si="24"/>
        <v>0.57845800000000003</v>
      </c>
      <c r="W287">
        <f t="shared" si="25"/>
        <v>0.59252099999999996</v>
      </c>
      <c r="X287">
        <f t="shared" si="26"/>
        <v>2.0906060000000002</v>
      </c>
    </row>
    <row r="288" spans="13:24" x14ac:dyDescent="0.2">
      <c r="M288">
        <f t="shared" si="27"/>
        <v>33.5</v>
      </c>
      <c r="N288">
        <v>131000</v>
      </c>
      <c r="O288">
        <v>354.61775599999999</v>
      </c>
      <c r="P288">
        <v>-4582737.9991560001</v>
      </c>
      <c r="Q288">
        <v>20282085.268178999</v>
      </c>
      <c r="R288">
        <v>1252.2415530000001</v>
      </c>
      <c r="S288">
        <v>1.4011290000000001</v>
      </c>
      <c r="T288">
        <v>1.4020269999999999</v>
      </c>
      <c r="U288">
        <v>3.103186</v>
      </c>
      <c r="V288">
        <f t="shared" si="24"/>
        <v>0.58501100000000006</v>
      </c>
      <c r="W288">
        <f t="shared" si="25"/>
        <v>0.59765499999999994</v>
      </c>
      <c r="X288">
        <f t="shared" si="26"/>
        <v>2.043714</v>
      </c>
    </row>
    <row r="289" spans="13:24" x14ac:dyDescent="0.2">
      <c r="M289">
        <f t="shared" si="27"/>
        <v>34.5</v>
      </c>
      <c r="N289">
        <v>132000</v>
      </c>
      <c r="O289">
        <v>354.68443600000001</v>
      </c>
      <c r="P289">
        <v>-4582746.8206270002</v>
      </c>
      <c r="Q289">
        <v>20282085.268178999</v>
      </c>
      <c r="R289">
        <v>1229.7176810000001</v>
      </c>
      <c r="S289">
        <v>1.4145300000000001</v>
      </c>
      <c r="T289">
        <v>1.4136930000000001</v>
      </c>
      <c r="U289">
        <v>3.1092379999999999</v>
      </c>
      <c r="V289">
        <f t="shared" si="24"/>
        <v>0.59841200000000005</v>
      </c>
      <c r="W289">
        <f t="shared" si="25"/>
        <v>0.60932100000000011</v>
      </c>
      <c r="X289">
        <f t="shared" si="26"/>
        <v>2.049766</v>
      </c>
    </row>
    <row r="290" spans="13:24" x14ac:dyDescent="0.2">
      <c r="M290">
        <f t="shared" si="27"/>
        <v>35.5</v>
      </c>
      <c r="N290">
        <v>133000</v>
      </c>
      <c r="O290">
        <v>354.39928500000002</v>
      </c>
      <c r="P290">
        <v>-4582709.0707090003</v>
      </c>
      <c r="Q290">
        <v>20282085.268178999</v>
      </c>
      <c r="R290">
        <v>1219.8786110000001</v>
      </c>
      <c r="S290">
        <v>1.426882</v>
      </c>
      <c r="T290">
        <v>1.4246369999999999</v>
      </c>
      <c r="U290">
        <v>3.1117309999999998</v>
      </c>
      <c r="V290">
        <f t="shared" si="24"/>
        <v>0.61076399999999997</v>
      </c>
      <c r="W290">
        <f t="shared" si="25"/>
        <v>0.62026499999999996</v>
      </c>
      <c r="X290">
        <f t="shared" si="26"/>
        <v>2.0522589999999998</v>
      </c>
    </row>
    <row r="291" spans="13:24" x14ac:dyDescent="0.2">
      <c r="M291">
        <f t="shared" si="27"/>
        <v>36.5</v>
      </c>
      <c r="N291">
        <v>134000</v>
      </c>
      <c r="O291">
        <v>354.16418099999999</v>
      </c>
      <c r="P291">
        <v>-4582677.9420689996</v>
      </c>
      <c r="Q291">
        <v>20282085.268178999</v>
      </c>
      <c r="R291">
        <v>1256.3024499999999</v>
      </c>
      <c r="S291">
        <v>1.4281919999999999</v>
      </c>
      <c r="T291">
        <v>1.4256500000000001</v>
      </c>
      <c r="U291">
        <v>3.138747</v>
      </c>
      <c r="V291">
        <f t="shared" si="24"/>
        <v>0.6120739999999999</v>
      </c>
      <c r="W291">
        <f t="shared" si="25"/>
        <v>0.62127800000000011</v>
      </c>
      <c r="X291">
        <f t="shared" si="26"/>
        <v>2.079275</v>
      </c>
    </row>
    <row r="292" spans="13:24" x14ac:dyDescent="0.2">
      <c r="M292">
        <f t="shared" si="27"/>
        <v>37.5</v>
      </c>
      <c r="N292">
        <v>135000</v>
      </c>
      <c r="O292">
        <v>354.38433900000001</v>
      </c>
      <c r="P292">
        <v>-4582707.0849299999</v>
      </c>
      <c r="Q292">
        <v>20282085.268178999</v>
      </c>
      <c r="R292">
        <v>1284.000714</v>
      </c>
      <c r="S292">
        <v>1.4250350000000001</v>
      </c>
      <c r="T292">
        <v>1.423643</v>
      </c>
      <c r="U292">
        <v>3.1145930000000002</v>
      </c>
      <c r="V292">
        <f t="shared" si="24"/>
        <v>0.60891700000000004</v>
      </c>
      <c r="W292">
        <f t="shared" si="25"/>
        <v>0.61927100000000002</v>
      </c>
      <c r="X292">
        <f t="shared" si="26"/>
        <v>2.0551210000000002</v>
      </c>
    </row>
    <row r="293" spans="13:24" x14ac:dyDescent="0.2">
      <c r="M293">
        <f t="shared" si="27"/>
        <v>38.5</v>
      </c>
      <c r="N293">
        <v>136000</v>
      </c>
      <c r="O293">
        <v>354.63220899999999</v>
      </c>
      <c r="P293">
        <v>-4582739.8945709998</v>
      </c>
      <c r="Q293">
        <v>20282085.268178999</v>
      </c>
      <c r="R293">
        <v>1210.3229899999999</v>
      </c>
      <c r="S293">
        <v>1.4121950000000001</v>
      </c>
      <c r="T293">
        <v>1.408336</v>
      </c>
      <c r="U293">
        <v>3.0833560000000002</v>
      </c>
      <c r="V293">
        <f t="shared" si="24"/>
        <v>0.59607700000000008</v>
      </c>
      <c r="W293">
        <f t="shared" si="25"/>
        <v>0.60396400000000006</v>
      </c>
      <c r="X293">
        <f t="shared" si="26"/>
        <v>2.0238840000000002</v>
      </c>
    </row>
    <row r="294" spans="13:24" x14ac:dyDescent="0.2">
      <c r="M294">
        <f t="shared" si="27"/>
        <v>39.5</v>
      </c>
      <c r="N294">
        <v>137000</v>
      </c>
      <c r="O294">
        <v>354.82338099999998</v>
      </c>
      <c r="P294">
        <v>-4582765.2035579998</v>
      </c>
      <c r="Q294">
        <v>20282085.268178999</v>
      </c>
      <c r="R294">
        <v>1188.614229</v>
      </c>
      <c r="S294">
        <v>1.4014279999999999</v>
      </c>
      <c r="T294">
        <v>1.397778</v>
      </c>
      <c r="U294">
        <v>3.0982449999999999</v>
      </c>
      <c r="V294">
        <f t="shared" si="24"/>
        <v>0.58530999999999989</v>
      </c>
      <c r="W294">
        <f t="shared" si="25"/>
        <v>0.59340599999999999</v>
      </c>
      <c r="X294">
        <f t="shared" si="26"/>
        <v>2.0387729999999999</v>
      </c>
    </row>
    <row r="295" spans="13:24" x14ac:dyDescent="0.2">
      <c r="M295">
        <f t="shared" si="27"/>
        <v>40.5</v>
      </c>
      <c r="N295">
        <v>138000</v>
      </c>
      <c r="O295">
        <v>355.171786</v>
      </c>
      <c r="P295">
        <v>-4582811.3191290004</v>
      </c>
      <c r="Q295">
        <v>20282085.268178999</v>
      </c>
      <c r="R295">
        <v>1215.933636</v>
      </c>
      <c r="S295">
        <v>1.3981170000000001</v>
      </c>
      <c r="T295">
        <v>1.3935340000000001</v>
      </c>
      <c r="U295">
        <v>3.0720170000000002</v>
      </c>
      <c r="V295">
        <f t="shared" si="24"/>
        <v>0.58199900000000004</v>
      </c>
      <c r="W295">
        <f t="shared" si="25"/>
        <v>0.58916200000000007</v>
      </c>
      <c r="X295">
        <f t="shared" si="26"/>
        <v>2.0125450000000003</v>
      </c>
    </row>
    <row r="296" spans="13:24" x14ac:dyDescent="0.2">
      <c r="M296">
        <f t="shared" si="27"/>
        <v>41.5</v>
      </c>
      <c r="N296">
        <v>139000</v>
      </c>
      <c r="O296">
        <v>355.16994399999999</v>
      </c>
      <c r="P296">
        <v>-4582811.076688</v>
      </c>
      <c r="Q296">
        <v>20282085.268178999</v>
      </c>
      <c r="R296">
        <v>1149.6829190000001</v>
      </c>
      <c r="S296">
        <v>1.399165</v>
      </c>
      <c r="T296">
        <v>1.3937470000000001</v>
      </c>
      <c r="U296">
        <v>3.0830989999999998</v>
      </c>
      <c r="V296">
        <f t="shared" si="24"/>
        <v>0.58304699999999998</v>
      </c>
      <c r="W296">
        <f t="shared" si="25"/>
        <v>0.58937500000000009</v>
      </c>
      <c r="X296">
        <f t="shared" si="26"/>
        <v>2.0236269999999998</v>
      </c>
    </row>
    <row r="297" spans="13:24" x14ac:dyDescent="0.2">
      <c r="M297">
        <f t="shared" si="27"/>
        <v>42.5</v>
      </c>
      <c r="N297">
        <v>140000</v>
      </c>
      <c r="O297">
        <v>355.16327100000001</v>
      </c>
      <c r="P297">
        <v>-4582810.195603</v>
      </c>
      <c r="Q297">
        <v>20282085.268178999</v>
      </c>
      <c r="R297">
        <v>1131.3383710000001</v>
      </c>
      <c r="S297">
        <v>1.4040220000000001</v>
      </c>
      <c r="T297">
        <v>1.398104</v>
      </c>
      <c r="U297">
        <v>3.1039479999999999</v>
      </c>
      <c r="V297">
        <f t="shared" si="24"/>
        <v>0.58790400000000009</v>
      </c>
      <c r="W297">
        <f t="shared" si="25"/>
        <v>0.59373200000000004</v>
      </c>
      <c r="X297">
        <f t="shared" si="26"/>
        <v>2.044476</v>
      </c>
    </row>
    <row r="298" spans="13:24" x14ac:dyDescent="0.2">
      <c r="M298">
        <f t="shared" si="27"/>
        <v>43.5</v>
      </c>
      <c r="N298">
        <v>141000</v>
      </c>
      <c r="O298">
        <v>355.22302999999999</v>
      </c>
      <c r="P298">
        <v>-4582818.1015720004</v>
      </c>
      <c r="Q298">
        <v>20282085.268178999</v>
      </c>
      <c r="R298">
        <v>1111.180224</v>
      </c>
      <c r="S298">
        <v>1.4091720000000001</v>
      </c>
      <c r="T298">
        <v>1.4031009999999999</v>
      </c>
      <c r="U298">
        <v>3.1222470000000002</v>
      </c>
      <c r="V298">
        <f t="shared" si="24"/>
        <v>0.59305400000000008</v>
      </c>
      <c r="W298">
        <f t="shared" si="25"/>
        <v>0.59872899999999996</v>
      </c>
      <c r="X298">
        <f t="shared" si="26"/>
        <v>2.0627750000000002</v>
      </c>
    </row>
    <row r="299" spans="13:24" x14ac:dyDescent="0.2">
      <c r="M299">
        <f t="shared" si="27"/>
        <v>44.5</v>
      </c>
      <c r="N299">
        <v>142000</v>
      </c>
      <c r="O299">
        <v>355.00290000000001</v>
      </c>
      <c r="P299">
        <v>-4582788.957188</v>
      </c>
      <c r="Q299">
        <v>20282085.268178999</v>
      </c>
      <c r="R299">
        <v>1125.972964</v>
      </c>
      <c r="S299">
        <v>1.4174640000000001</v>
      </c>
      <c r="T299">
        <v>1.4094359999999999</v>
      </c>
      <c r="U299">
        <v>3.1327099999999999</v>
      </c>
      <c r="V299">
        <f t="shared" si="24"/>
        <v>0.60134600000000005</v>
      </c>
      <c r="W299">
        <f t="shared" si="25"/>
        <v>0.60506399999999994</v>
      </c>
      <c r="X299">
        <f t="shared" si="26"/>
        <v>2.0732379999999999</v>
      </c>
    </row>
    <row r="300" spans="13:24" x14ac:dyDescent="0.2">
      <c r="M300">
        <f t="shared" si="27"/>
        <v>45.5</v>
      </c>
      <c r="N300">
        <v>143000</v>
      </c>
      <c r="O300">
        <v>354.99320999999998</v>
      </c>
      <c r="P300">
        <v>-4582787.6734039998</v>
      </c>
      <c r="Q300">
        <v>20282085.268178999</v>
      </c>
      <c r="R300">
        <v>1170.6455020000001</v>
      </c>
      <c r="S300">
        <v>1.4233739999999999</v>
      </c>
      <c r="T300">
        <v>1.4156010000000001</v>
      </c>
      <c r="U300">
        <v>3.1597650000000002</v>
      </c>
      <c r="V300">
        <f t="shared" si="24"/>
        <v>0.60725599999999991</v>
      </c>
      <c r="W300">
        <f t="shared" si="25"/>
        <v>0.61122900000000013</v>
      </c>
      <c r="X300">
        <f t="shared" si="26"/>
        <v>2.1002930000000002</v>
      </c>
    </row>
    <row r="301" spans="13:24" x14ac:dyDescent="0.2">
      <c r="M301">
        <f t="shared" si="27"/>
        <v>46.5</v>
      </c>
      <c r="N301">
        <v>144000</v>
      </c>
      <c r="O301">
        <v>354.794847</v>
      </c>
      <c r="P301">
        <v>-4582761.4179429999</v>
      </c>
      <c r="Q301">
        <v>20282085.268178999</v>
      </c>
      <c r="R301">
        <v>1093.211384</v>
      </c>
      <c r="S301">
        <v>1.425327</v>
      </c>
      <c r="T301">
        <v>1.419389</v>
      </c>
      <c r="U301">
        <v>3.1696650000000002</v>
      </c>
      <c r="V301">
        <f t="shared" si="24"/>
        <v>0.609209</v>
      </c>
      <c r="W301">
        <f t="shared" si="25"/>
        <v>0.61501700000000004</v>
      </c>
      <c r="X301">
        <f t="shared" si="26"/>
        <v>2.1101930000000002</v>
      </c>
    </row>
    <row r="302" spans="13:24" x14ac:dyDescent="0.2">
      <c r="M302">
        <f t="shared" si="27"/>
        <v>47.5</v>
      </c>
      <c r="N302">
        <v>145000</v>
      </c>
      <c r="O302">
        <v>355.178515</v>
      </c>
      <c r="P302">
        <v>-4582812.2000949997</v>
      </c>
      <c r="Q302">
        <v>20282085.268178999</v>
      </c>
      <c r="R302">
        <v>1085.8815770000001</v>
      </c>
      <c r="S302">
        <v>1.4169389999999999</v>
      </c>
      <c r="T302">
        <v>1.411187</v>
      </c>
      <c r="U302">
        <v>3.1372580000000001</v>
      </c>
      <c r="V302">
        <f t="shared" si="24"/>
        <v>0.60082099999999994</v>
      </c>
      <c r="W302">
        <f t="shared" si="25"/>
        <v>0.60681499999999999</v>
      </c>
      <c r="X302">
        <f t="shared" si="26"/>
        <v>2.0777860000000001</v>
      </c>
    </row>
    <row r="303" spans="13:24" x14ac:dyDescent="0.2">
      <c r="M303">
        <f t="shared" si="27"/>
        <v>48.5</v>
      </c>
      <c r="N303">
        <v>146000</v>
      </c>
      <c r="O303">
        <v>355.09507200000002</v>
      </c>
      <c r="P303">
        <v>-4582801.1608539997</v>
      </c>
      <c r="Q303">
        <v>20282085.268178999</v>
      </c>
      <c r="R303">
        <v>1145.882376</v>
      </c>
      <c r="S303">
        <v>1.4101060000000001</v>
      </c>
      <c r="T303">
        <v>1.4042859999999999</v>
      </c>
      <c r="U303">
        <v>3.131062</v>
      </c>
      <c r="V303">
        <f t="shared" si="24"/>
        <v>0.59398800000000007</v>
      </c>
      <c r="W303">
        <f t="shared" si="25"/>
        <v>0.59991399999999995</v>
      </c>
      <c r="X303">
        <f t="shared" si="26"/>
        <v>2.07159</v>
      </c>
    </row>
    <row r="304" spans="13:24" x14ac:dyDescent="0.2">
      <c r="M304">
        <f t="shared" si="27"/>
        <v>49.5</v>
      </c>
      <c r="N304">
        <v>147000</v>
      </c>
      <c r="O304">
        <v>355.03748000000002</v>
      </c>
      <c r="P304">
        <v>-4582793.5339900004</v>
      </c>
      <c r="Q304">
        <v>20282085.268178999</v>
      </c>
      <c r="R304">
        <v>1127.878215</v>
      </c>
      <c r="S304">
        <v>1.404417</v>
      </c>
      <c r="T304">
        <v>1.3988339999999999</v>
      </c>
      <c r="U304">
        <v>3.1391770000000001</v>
      </c>
      <c r="V304">
        <f t="shared" si="24"/>
        <v>0.58829900000000002</v>
      </c>
      <c r="W304">
        <f t="shared" si="25"/>
        <v>0.59446199999999993</v>
      </c>
      <c r="X304">
        <f t="shared" si="26"/>
        <v>2.0797050000000001</v>
      </c>
    </row>
    <row r="305" spans="13:24" x14ac:dyDescent="0.2">
      <c r="M305">
        <f t="shared" si="27"/>
        <v>50.5</v>
      </c>
      <c r="N305">
        <v>148000</v>
      </c>
      <c r="O305">
        <v>355.37442399999998</v>
      </c>
      <c r="P305">
        <v>-4582838.1303239996</v>
      </c>
      <c r="Q305">
        <v>20282085.268178999</v>
      </c>
      <c r="R305">
        <v>1070.2331240000001</v>
      </c>
      <c r="S305">
        <v>1.4038729999999999</v>
      </c>
      <c r="T305">
        <v>1.3988389999999999</v>
      </c>
      <c r="U305">
        <v>3.1233149999999998</v>
      </c>
      <c r="V305">
        <f t="shared" si="24"/>
        <v>0.58775499999999992</v>
      </c>
      <c r="W305">
        <f t="shared" si="25"/>
        <v>0.59446699999999997</v>
      </c>
      <c r="X305">
        <f t="shared" si="26"/>
        <v>2.0638429999999999</v>
      </c>
    </row>
    <row r="306" spans="13:24" x14ac:dyDescent="0.2">
      <c r="M306">
        <f t="shared" si="27"/>
        <v>51.5</v>
      </c>
      <c r="N306">
        <v>149000</v>
      </c>
      <c r="O306">
        <v>355.23333500000001</v>
      </c>
      <c r="P306">
        <v>-4582819.4574480001</v>
      </c>
      <c r="Q306">
        <v>20282085.268178999</v>
      </c>
      <c r="R306">
        <v>1052.3397629999999</v>
      </c>
      <c r="S306">
        <v>1.407637</v>
      </c>
      <c r="T306">
        <v>1.4014009999999999</v>
      </c>
      <c r="U306">
        <v>3.1082390000000002</v>
      </c>
      <c r="V306">
        <f t="shared" si="24"/>
        <v>0.59151900000000002</v>
      </c>
      <c r="W306">
        <f t="shared" si="25"/>
        <v>0.59702899999999992</v>
      </c>
      <c r="X306">
        <f t="shared" si="26"/>
        <v>2.0487670000000002</v>
      </c>
    </row>
    <row r="307" spans="13:24" x14ac:dyDescent="0.2">
      <c r="M307">
        <f t="shared" si="27"/>
        <v>52.5</v>
      </c>
      <c r="N307">
        <v>150000</v>
      </c>
      <c r="O307">
        <v>355.43808200000001</v>
      </c>
      <c r="P307">
        <v>-4582846.5628140001</v>
      </c>
      <c r="Q307">
        <v>20282085.268178999</v>
      </c>
      <c r="R307">
        <v>1091.6779389999999</v>
      </c>
      <c r="S307">
        <v>1.4110549999999999</v>
      </c>
      <c r="T307">
        <v>1.4045719999999999</v>
      </c>
      <c r="U307">
        <v>3.1456409999999999</v>
      </c>
      <c r="V307">
        <f t="shared" si="24"/>
        <v>0.59493699999999994</v>
      </c>
      <c r="W307">
        <f t="shared" si="25"/>
        <v>0.60019999999999996</v>
      </c>
      <c r="X307">
        <f t="shared" si="26"/>
        <v>2.0861689999999999</v>
      </c>
    </row>
    <row r="308" spans="13:24" x14ac:dyDescent="0.2">
      <c r="M308">
        <f t="shared" si="27"/>
        <v>53.5</v>
      </c>
      <c r="N308">
        <v>151000</v>
      </c>
      <c r="O308">
        <v>355.35739899999999</v>
      </c>
      <c r="P308">
        <v>-4582835.8786810003</v>
      </c>
      <c r="Q308">
        <v>20282085.268178999</v>
      </c>
      <c r="R308">
        <v>1065.600428</v>
      </c>
      <c r="S308">
        <v>1.4152169999999999</v>
      </c>
      <c r="T308">
        <v>1.4080520000000001</v>
      </c>
      <c r="U308">
        <v>3.143303</v>
      </c>
      <c r="V308">
        <f t="shared" si="24"/>
        <v>0.59909899999999994</v>
      </c>
      <c r="W308">
        <f t="shared" si="25"/>
        <v>0.60368000000000011</v>
      </c>
      <c r="X308">
        <f t="shared" si="26"/>
        <v>2.083831</v>
      </c>
    </row>
    <row r="309" spans="13:24" x14ac:dyDescent="0.2">
      <c r="M309">
        <f t="shared" si="27"/>
        <v>54.5</v>
      </c>
      <c r="N309">
        <v>152000</v>
      </c>
      <c r="O309">
        <v>355.35096900000002</v>
      </c>
      <c r="P309">
        <v>-4582835.0271749999</v>
      </c>
      <c r="Q309">
        <v>20282085.268178999</v>
      </c>
      <c r="R309">
        <v>1025.7982420000001</v>
      </c>
      <c r="S309">
        <v>1.418847</v>
      </c>
      <c r="T309">
        <v>1.411861</v>
      </c>
      <c r="U309">
        <v>3.1360130000000002</v>
      </c>
      <c r="V309">
        <f t="shared" si="24"/>
        <v>0.60272899999999996</v>
      </c>
      <c r="W309">
        <f t="shared" si="25"/>
        <v>0.60748900000000006</v>
      </c>
      <c r="X309">
        <f t="shared" si="26"/>
        <v>2.0765410000000002</v>
      </c>
    </row>
    <row r="310" spans="13:24" x14ac:dyDescent="0.2">
      <c r="M310">
        <f t="shared" si="27"/>
        <v>55.5</v>
      </c>
      <c r="N310">
        <v>153000</v>
      </c>
      <c r="O310">
        <v>355.122589</v>
      </c>
      <c r="P310">
        <v>-4582804.8070970001</v>
      </c>
      <c r="Q310">
        <v>20282085.268178999</v>
      </c>
      <c r="R310">
        <v>1072.7505140000001</v>
      </c>
      <c r="S310">
        <v>1.422077</v>
      </c>
      <c r="T310">
        <v>1.4159839999999999</v>
      </c>
      <c r="U310">
        <v>3.1444740000000002</v>
      </c>
      <c r="V310">
        <f t="shared" si="24"/>
        <v>0.60595900000000003</v>
      </c>
      <c r="W310">
        <f t="shared" si="25"/>
        <v>0.61161199999999993</v>
      </c>
      <c r="X310">
        <f t="shared" si="26"/>
        <v>2.0850020000000002</v>
      </c>
    </row>
    <row r="311" spans="13:24" x14ac:dyDescent="0.2">
      <c r="M311">
        <f t="shared" si="27"/>
        <v>56.5</v>
      </c>
      <c r="N311">
        <v>154000</v>
      </c>
      <c r="O311">
        <v>355.14255300000002</v>
      </c>
      <c r="P311">
        <v>-4582807.4481610004</v>
      </c>
      <c r="Q311">
        <v>20282085.268178999</v>
      </c>
      <c r="R311">
        <v>1045.383415</v>
      </c>
      <c r="S311">
        <v>1.421305</v>
      </c>
      <c r="T311">
        <v>1.4146620000000001</v>
      </c>
      <c r="U311">
        <v>3.154261</v>
      </c>
      <c r="V311">
        <f t="shared" si="24"/>
        <v>0.60518700000000003</v>
      </c>
      <c r="W311">
        <f t="shared" si="25"/>
        <v>0.61029000000000011</v>
      </c>
      <c r="X311">
        <f t="shared" si="26"/>
        <v>2.094789</v>
      </c>
    </row>
    <row r="312" spans="13:24" x14ac:dyDescent="0.2">
      <c r="M312">
        <f t="shared" si="27"/>
        <v>57.5</v>
      </c>
      <c r="N312">
        <v>155000</v>
      </c>
      <c r="O312">
        <v>355.26795299999998</v>
      </c>
      <c r="P312">
        <v>-4582824.0489210002</v>
      </c>
      <c r="Q312">
        <v>20282085.268178999</v>
      </c>
      <c r="R312">
        <v>1030.7598640000001</v>
      </c>
      <c r="S312">
        <v>1.415756</v>
      </c>
      <c r="T312">
        <v>1.4081459999999999</v>
      </c>
      <c r="U312">
        <v>3.1589010000000002</v>
      </c>
      <c r="V312">
        <f t="shared" ref="V312:V332" si="28">S312-$S$183</f>
        <v>0.599638</v>
      </c>
      <c r="W312">
        <f t="shared" ref="W312:W332" si="29">T312-$T$183</f>
        <v>0.60377399999999992</v>
      </c>
      <c r="X312">
        <f t="shared" ref="X312:X332" si="30">U312-$U$183</f>
        <v>2.0994290000000002</v>
      </c>
    </row>
    <row r="313" spans="13:24" x14ac:dyDescent="0.2">
      <c r="M313">
        <f t="shared" si="27"/>
        <v>58.5</v>
      </c>
      <c r="N313">
        <v>156000</v>
      </c>
      <c r="O313">
        <v>355.43730699999998</v>
      </c>
      <c r="P313">
        <v>-4582846.4701680001</v>
      </c>
      <c r="Q313">
        <v>20282085.268178999</v>
      </c>
      <c r="R313">
        <v>1020.957114</v>
      </c>
      <c r="S313">
        <v>1.4133739999999999</v>
      </c>
      <c r="T313">
        <v>1.4049929999999999</v>
      </c>
      <c r="U313">
        <v>3.1570369999999999</v>
      </c>
      <c r="V313">
        <f t="shared" si="28"/>
        <v>0.5972559999999999</v>
      </c>
      <c r="W313">
        <f t="shared" si="29"/>
        <v>0.60062099999999996</v>
      </c>
      <c r="X313">
        <f t="shared" si="30"/>
        <v>2.0975649999999999</v>
      </c>
    </row>
    <row r="314" spans="13:24" x14ac:dyDescent="0.2">
      <c r="M314">
        <f t="shared" si="27"/>
        <v>59.5</v>
      </c>
      <c r="N314">
        <v>157000</v>
      </c>
      <c r="O314">
        <v>355.49393700000002</v>
      </c>
      <c r="P314">
        <v>-4582853.9661769997</v>
      </c>
      <c r="Q314">
        <v>20282085.268178999</v>
      </c>
      <c r="R314">
        <v>1037.8567499999999</v>
      </c>
      <c r="S314">
        <v>1.40951</v>
      </c>
      <c r="T314">
        <v>1.4015029999999999</v>
      </c>
      <c r="U314">
        <v>3.1567660000000002</v>
      </c>
      <c r="V314">
        <f t="shared" si="28"/>
        <v>0.59339200000000003</v>
      </c>
      <c r="W314">
        <f t="shared" si="29"/>
        <v>0.59713099999999997</v>
      </c>
      <c r="X314">
        <f t="shared" si="30"/>
        <v>2.0972940000000002</v>
      </c>
    </row>
    <row r="315" spans="13:24" x14ac:dyDescent="0.2">
      <c r="M315">
        <f t="shared" si="27"/>
        <v>60.5</v>
      </c>
      <c r="N315">
        <v>158000</v>
      </c>
      <c r="O315">
        <v>355.84665200000001</v>
      </c>
      <c r="P315">
        <v>-4582900.6559680002</v>
      </c>
      <c r="Q315">
        <v>20282085.268178999</v>
      </c>
      <c r="R315">
        <v>1026.5146090000001</v>
      </c>
      <c r="S315">
        <v>1.4080919999999999</v>
      </c>
      <c r="T315">
        <v>1.3986860000000001</v>
      </c>
      <c r="U315">
        <v>3.1476069999999998</v>
      </c>
      <c r="V315">
        <f t="shared" si="28"/>
        <v>0.59197399999999989</v>
      </c>
      <c r="W315">
        <f t="shared" si="29"/>
        <v>0.59431400000000012</v>
      </c>
      <c r="X315">
        <f t="shared" si="30"/>
        <v>2.0881349999999999</v>
      </c>
    </row>
    <row r="316" spans="13:24" x14ac:dyDescent="0.2">
      <c r="M316">
        <f t="shared" si="27"/>
        <v>61.5</v>
      </c>
      <c r="N316">
        <v>159000</v>
      </c>
      <c r="O316">
        <v>355.27520600000003</v>
      </c>
      <c r="P316">
        <v>-4582825.0146369999</v>
      </c>
      <c r="Q316">
        <v>20282085.268178999</v>
      </c>
      <c r="R316">
        <v>956.91727600000002</v>
      </c>
      <c r="S316">
        <v>1.410814</v>
      </c>
      <c r="T316">
        <v>1.400906</v>
      </c>
      <c r="U316">
        <v>3.156628</v>
      </c>
      <c r="V316">
        <f t="shared" si="28"/>
        <v>0.594696</v>
      </c>
      <c r="W316">
        <f t="shared" si="29"/>
        <v>0.59653400000000001</v>
      </c>
      <c r="X316">
        <f t="shared" si="30"/>
        <v>2.097156</v>
      </c>
    </row>
    <row r="317" spans="13:24" x14ac:dyDescent="0.2">
      <c r="M317">
        <f t="shared" si="27"/>
        <v>62.5</v>
      </c>
      <c r="N317">
        <v>160000</v>
      </c>
      <c r="O317">
        <v>355.50573600000001</v>
      </c>
      <c r="P317">
        <v>-4582855.5308659999</v>
      </c>
      <c r="Q317">
        <v>20282085.268178999</v>
      </c>
      <c r="R317">
        <v>1043.187244</v>
      </c>
      <c r="S317">
        <v>1.414088</v>
      </c>
      <c r="T317">
        <v>1.4047339999999999</v>
      </c>
      <c r="U317">
        <v>3.1743830000000002</v>
      </c>
      <c r="V317">
        <f t="shared" si="28"/>
        <v>0.59797</v>
      </c>
      <c r="W317">
        <f t="shared" si="29"/>
        <v>0.60036199999999995</v>
      </c>
      <c r="X317">
        <f t="shared" si="30"/>
        <v>2.1149110000000002</v>
      </c>
    </row>
    <row r="318" spans="13:24" x14ac:dyDescent="0.2">
      <c r="M318">
        <f t="shared" si="27"/>
        <v>63.5</v>
      </c>
      <c r="N318">
        <v>161000</v>
      </c>
      <c r="O318">
        <v>355.59277900000001</v>
      </c>
      <c r="P318">
        <v>-4582867.0468269996</v>
      </c>
      <c r="Q318">
        <v>20282085.268178999</v>
      </c>
      <c r="R318">
        <v>960.73716000000002</v>
      </c>
      <c r="S318">
        <v>1.418024</v>
      </c>
      <c r="T318">
        <v>1.409324</v>
      </c>
      <c r="U318">
        <v>3.1576409999999999</v>
      </c>
      <c r="V318">
        <f t="shared" si="28"/>
        <v>0.60190599999999994</v>
      </c>
      <c r="W318">
        <f t="shared" si="29"/>
        <v>0.60495200000000005</v>
      </c>
      <c r="X318">
        <f t="shared" si="30"/>
        <v>2.098169</v>
      </c>
    </row>
    <row r="319" spans="13:24" x14ac:dyDescent="0.2">
      <c r="M319">
        <f t="shared" si="27"/>
        <v>64.5</v>
      </c>
      <c r="N319">
        <v>162000</v>
      </c>
      <c r="O319">
        <v>355.35404699999998</v>
      </c>
      <c r="P319">
        <v>-4582835.4465319999</v>
      </c>
      <c r="Q319">
        <v>20282085.268178999</v>
      </c>
      <c r="R319">
        <v>956.30570899999998</v>
      </c>
      <c r="S319">
        <v>1.420973</v>
      </c>
      <c r="T319">
        <v>1.4117</v>
      </c>
      <c r="U319">
        <v>3.1710799999999999</v>
      </c>
      <c r="V319">
        <f t="shared" si="28"/>
        <v>0.60485500000000003</v>
      </c>
      <c r="W319">
        <f t="shared" si="29"/>
        <v>0.60732799999999998</v>
      </c>
      <c r="X319">
        <f t="shared" si="30"/>
        <v>2.1116079999999999</v>
      </c>
    </row>
    <row r="320" spans="13:24" x14ac:dyDescent="0.2">
      <c r="M320">
        <f t="shared" si="27"/>
        <v>65.5</v>
      </c>
      <c r="N320">
        <v>163000</v>
      </c>
      <c r="O320">
        <v>355.20042799999999</v>
      </c>
      <c r="P320">
        <v>-4582815.1100080004</v>
      </c>
      <c r="Q320">
        <v>20282085.268178999</v>
      </c>
      <c r="R320">
        <v>1007.053071</v>
      </c>
      <c r="S320">
        <v>1.4248769999999999</v>
      </c>
      <c r="T320">
        <v>1.4149940000000001</v>
      </c>
      <c r="U320">
        <v>3.179208</v>
      </c>
      <c r="V320">
        <f t="shared" si="28"/>
        <v>0.60875899999999994</v>
      </c>
      <c r="W320">
        <f t="shared" si="29"/>
        <v>0.61062200000000011</v>
      </c>
      <c r="X320">
        <f t="shared" si="30"/>
        <v>2.1197360000000001</v>
      </c>
    </row>
    <row r="321" spans="13:24" x14ac:dyDescent="0.2">
      <c r="M321">
        <f t="shared" si="27"/>
        <v>66.5</v>
      </c>
      <c r="N321">
        <v>164000</v>
      </c>
      <c r="O321">
        <v>355.48879199999999</v>
      </c>
      <c r="P321">
        <v>-4582853.2848230004</v>
      </c>
      <c r="Q321">
        <v>20282085.268178999</v>
      </c>
      <c r="R321">
        <v>1018.889132</v>
      </c>
      <c r="S321">
        <v>1.4244300000000001</v>
      </c>
      <c r="T321">
        <v>1.414542</v>
      </c>
      <c r="U321">
        <v>3.1719240000000002</v>
      </c>
      <c r="V321">
        <f t="shared" si="28"/>
        <v>0.60831200000000007</v>
      </c>
      <c r="W321">
        <f t="shared" si="29"/>
        <v>0.61016999999999999</v>
      </c>
      <c r="X321">
        <f t="shared" si="30"/>
        <v>2.1124520000000002</v>
      </c>
    </row>
    <row r="322" spans="13:24" x14ac:dyDescent="0.2">
      <c r="M322">
        <f t="shared" si="27"/>
        <v>67.5</v>
      </c>
      <c r="N322">
        <v>165000</v>
      </c>
      <c r="O322">
        <v>355.435405</v>
      </c>
      <c r="P322">
        <v>-4582846.2217929997</v>
      </c>
      <c r="Q322">
        <v>20282085.268178999</v>
      </c>
      <c r="R322">
        <v>993.54241300000001</v>
      </c>
      <c r="S322">
        <v>1.4239660000000001</v>
      </c>
      <c r="T322">
        <v>1.413958</v>
      </c>
      <c r="U322">
        <v>3.1782539999999999</v>
      </c>
      <c r="V322">
        <f t="shared" si="28"/>
        <v>0.60784800000000005</v>
      </c>
      <c r="W322">
        <f t="shared" si="29"/>
        <v>0.60958600000000007</v>
      </c>
      <c r="X322">
        <f t="shared" si="30"/>
        <v>2.1187819999999999</v>
      </c>
    </row>
    <row r="323" spans="13:24" x14ac:dyDescent="0.2">
      <c r="M323">
        <f t="shared" si="27"/>
        <v>68.5</v>
      </c>
      <c r="N323">
        <v>166000</v>
      </c>
      <c r="O323">
        <v>355.523774</v>
      </c>
      <c r="P323">
        <v>-4582857.9237230001</v>
      </c>
      <c r="Q323">
        <v>20282085.268178999</v>
      </c>
      <c r="R323">
        <v>940.37499100000002</v>
      </c>
      <c r="S323">
        <v>1.4188460000000001</v>
      </c>
      <c r="T323">
        <v>1.407964</v>
      </c>
      <c r="U323">
        <v>3.1950189999999998</v>
      </c>
      <c r="V323">
        <f t="shared" si="28"/>
        <v>0.60272800000000004</v>
      </c>
      <c r="W323">
        <f t="shared" si="29"/>
        <v>0.60359200000000002</v>
      </c>
      <c r="X323">
        <f t="shared" si="30"/>
        <v>2.1355469999999999</v>
      </c>
    </row>
    <row r="324" spans="13:24" x14ac:dyDescent="0.2">
      <c r="M324">
        <f t="shared" si="27"/>
        <v>69.5</v>
      </c>
      <c r="N324">
        <v>167000</v>
      </c>
      <c r="O324">
        <v>355.58238499999999</v>
      </c>
      <c r="P324">
        <v>-4582865.678874</v>
      </c>
      <c r="Q324">
        <v>20282085.268178999</v>
      </c>
      <c r="R324">
        <v>997.61101499999995</v>
      </c>
      <c r="S324">
        <v>1.4157949999999999</v>
      </c>
      <c r="T324">
        <v>1.4050240000000001</v>
      </c>
      <c r="U324">
        <v>3.196971</v>
      </c>
      <c r="V324">
        <f t="shared" si="28"/>
        <v>0.5996769999999999</v>
      </c>
      <c r="W324">
        <f t="shared" si="29"/>
        <v>0.60065200000000007</v>
      </c>
      <c r="X324">
        <f t="shared" si="30"/>
        <v>2.137499</v>
      </c>
    </row>
    <row r="325" spans="13:24" x14ac:dyDescent="0.2">
      <c r="M325">
        <f t="shared" si="27"/>
        <v>70.5</v>
      </c>
      <c r="N325">
        <v>168000</v>
      </c>
      <c r="O325">
        <v>355.49221499999999</v>
      </c>
      <c r="P325">
        <v>-4582853.7458509998</v>
      </c>
      <c r="Q325">
        <v>20282085.268178999</v>
      </c>
      <c r="R325">
        <v>969.80333099999996</v>
      </c>
      <c r="S325">
        <v>1.4119459999999999</v>
      </c>
      <c r="T325">
        <v>1.4026590000000001</v>
      </c>
      <c r="U325">
        <v>3.180952</v>
      </c>
      <c r="V325">
        <f t="shared" si="28"/>
        <v>0.59582799999999991</v>
      </c>
      <c r="W325">
        <f t="shared" si="29"/>
        <v>0.59828700000000012</v>
      </c>
      <c r="X325">
        <f t="shared" si="30"/>
        <v>2.12148</v>
      </c>
    </row>
    <row r="326" spans="13:24" x14ac:dyDescent="0.2">
      <c r="M326">
        <f t="shared" si="27"/>
        <v>71.5</v>
      </c>
      <c r="N326">
        <v>169000</v>
      </c>
      <c r="O326">
        <v>355.72277400000002</v>
      </c>
      <c r="P326">
        <v>-4582884.2622769997</v>
      </c>
      <c r="Q326">
        <v>20282085.268178999</v>
      </c>
      <c r="R326">
        <v>958.67035799999996</v>
      </c>
      <c r="S326">
        <v>1.4134880000000001</v>
      </c>
      <c r="T326">
        <v>1.4038269999999999</v>
      </c>
      <c r="U326">
        <v>3.1945420000000002</v>
      </c>
      <c r="V326">
        <f t="shared" si="28"/>
        <v>0.59737000000000007</v>
      </c>
      <c r="W326">
        <f t="shared" si="29"/>
        <v>0.59945499999999996</v>
      </c>
      <c r="X326">
        <f t="shared" si="30"/>
        <v>2.1350700000000002</v>
      </c>
    </row>
    <row r="327" spans="13:24" x14ac:dyDescent="0.2">
      <c r="M327">
        <f t="shared" si="27"/>
        <v>72.5</v>
      </c>
      <c r="N327">
        <v>170000</v>
      </c>
      <c r="O327">
        <v>355.847374</v>
      </c>
      <c r="P327">
        <v>-4582900.7564610001</v>
      </c>
      <c r="Q327">
        <v>20282085.268178999</v>
      </c>
      <c r="R327">
        <v>975.98370399999999</v>
      </c>
      <c r="S327">
        <v>1.4158770000000001</v>
      </c>
      <c r="T327">
        <v>1.4059299999999999</v>
      </c>
      <c r="U327">
        <v>3.1848510000000001</v>
      </c>
      <c r="V327">
        <f t="shared" si="28"/>
        <v>0.59975900000000004</v>
      </c>
      <c r="W327">
        <f t="shared" si="29"/>
        <v>0.60155799999999993</v>
      </c>
      <c r="X327">
        <f t="shared" si="30"/>
        <v>2.1253790000000001</v>
      </c>
    </row>
    <row r="328" spans="13:24" x14ac:dyDescent="0.2">
      <c r="M328">
        <f t="shared" si="27"/>
        <v>73.5</v>
      </c>
      <c r="N328">
        <v>171000</v>
      </c>
      <c r="O328">
        <v>355.70550200000002</v>
      </c>
      <c r="P328">
        <v>-4582881.9739030004</v>
      </c>
      <c r="Q328">
        <v>20282085.268178999</v>
      </c>
      <c r="R328">
        <v>965.56305299999997</v>
      </c>
      <c r="S328">
        <v>1.420323</v>
      </c>
      <c r="T328">
        <v>1.409713</v>
      </c>
      <c r="U328">
        <v>3.2106330000000001</v>
      </c>
      <c r="V328">
        <f t="shared" si="28"/>
        <v>0.60420499999999999</v>
      </c>
      <c r="W328">
        <f t="shared" si="29"/>
        <v>0.60534100000000002</v>
      </c>
      <c r="X328">
        <f t="shared" si="30"/>
        <v>2.1511610000000001</v>
      </c>
    </row>
    <row r="329" spans="13:24" x14ac:dyDescent="0.2">
      <c r="M329">
        <f t="shared" si="27"/>
        <v>74.5</v>
      </c>
      <c r="N329">
        <v>172000</v>
      </c>
      <c r="O329">
        <v>355.803133</v>
      </c>
      <c r="P329">
        <v>-4582894.8945939997</v>
      </c>
      <c r="Q329">
        <v>20282085.268178999</v>
      </c>
      <c r="R329">
        <v>933.14909399999999</v>
      </c>
      <c r="S329">
        <v>1.4251799999999999</v>
      </c>
      <c r="T329">
        <v>1.4159409999999999</v>
      </c>
      <c r="U329">
        <v>3.1967789999999998</v>
      </c>
      <c r="V329">
        <f t="shared" si="28"/>
        <v>0.60906199999999988</v>
      </c>
      <c r="W329">
        <f t="shared" si="29"/>
        <v>0.61156899999999992</v>
      </c>
      <c r="X329">
        <f t="shared" si="30"/>
        <v>2.1373069999999998</v>
      </c>
    </row>
    <row r="330" spans="13:24" x14ac:dyDescent="0.2">
      <c r="M330">
        <f t="shared" si="27"/>
        <v>75.5</v>
      </c>
      <c r="N330">
        <v>173000</v>
      </c>
      <c r="O330">
        <v>355.86604899999998</v>
      </c>
      <c r="P330">
        <v>-4582903.2236169996</v>
      </c>
      <c r="Q330">
        <v>20282085.268178999</v>
      </c>
      <c r="R330">
        <v>979.76251200000002</v>
      </c>
      <c r="S330">
        <v>1.4272750000000001</v>
      </c>
      <c r="T330">
        <v>1.4191450000000001</v>
      </c>
      <c r="U330">
        <v>3.1801689999999998</v>
      </c>
      <c r="V330">
        <f t="shared" si="28"/>
        <v>0.61115700000000006</v>
      </c>
      <c r="W330">
        <f t="shared" si="29"/>
        <v>0.61477300000000012</v>
      </c>
      <c r="X330">
        <f t="shared" si="30"/>
        <v>2.1206969999999998</v>
      </c>
    </row>
    <row r="331" spans="13:24" x14ac:dyDescent="0.2">
      <c r="M331">
        <f t="shared" si="27"/>
        <v>76.5</v>
      </c>
      <c r="N331">
        <v>174000</v>
      </c>
      <c r="O331">
        <v>355.48752300000001</v>
      </c>
      <c r="P331">
        <v>-4582853.1186629999</v>
      </c>
      <c r="Q331">
        <v>20282085.268178999</v>
      </c>
      <c r="R331">
        <v>962.51472799999999</v>
      </c>
      <c r="S331">
        <v>1.4284030000000001</v>
      </c>
      <c r="T331">
        <v>1.4192039999999999</v>
      </c>
      <c r="U331">
        <v>3.1802649999999999</v>
      </c>
      <c r="V331">
        <f t="shared" si="28"/>
        <v>0.61228500000000008</v>
      </c>
      <c r="W331">
        <f t="shared" si="29"/>
        <v>0.61483199999999993</v>
      </c>
      <c r="X331">
        <f t="shared" si="30"/>
        <v>2.1207929999999999</v>
      </c>
    </row>
    <row r="332" spans="13:24" x14ac:dyDescent="0.2">
      <c r="M332">
        <f t="shared" si="27"/>
        <v>77.5</v>
      </c>
      <c r="N332">
        <v>175000</v>
      </c>
      <c r="O332">
        <v>355.63153699999998</v>
      </c>
      <c r="P332">
        <v>-4582872.189053</v>
      </c>
      <c r="Q332">
        <v>20282085.268178999</v>
      </c>
      <c r="R332">
        <v>969.73051499999997</v>
      </c>
      <c r="S332">
        <v>1.4253020000000001</v>
      </c>
      <c r="T332">
        <v>1.4155230000000001</v>
      </c>
      <c r="U332">
        <v>3.1758950000000001</v>
      </c>
      <c r="V332">
        <f t="shared" si="28"/>
        <v>0.60918400000000006</v>
      </c>
      <c r="W332">
        <f t="shared" si="29"/>
        <v>0.61115100000000011</v>
      </c>
      <c r="X332">
        <f t="shared" si="30"/>
        <v>2.1164230000000002</v>
      </c>
    </row>
    <row r="335" spans="13:24" x14ac:dyDescent="0.2">
      <c r="P335">
        <f>MAX(P183:P332)-MIN(P183:P332)</f>
        <v>7365.8608129993081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B3DBE-229F-6243-B3B4-8A5F9D2706BA}">
  <dimension ref="B3:M40"/>
  <sheetViews>
    <sheetView workbookViewId="0">
      <selection activeCell="K34" sqref="K34"/>
    </sheetView>
  </sheetViews>
  <sheetFormatPr baseColWidth="10" defaultRowHeight="16" x14ac:dyDescent="0.2"/>
  <sheetData>
    <row r="3" spans="2:13" x14ac:dyDescent="0.2">
      <c r="C3" t="s">
        <v>132</v>
      </c>
    </row>
    <row r="4" spans="2:13" x14ac:dyDescent="0.2">
      <c r="C4" t="s">
        <v>133</v>
      </c>
      <c r="D4">
        <v>1024000</v>
      </c>
    </row>
    <row r="5" spans="2:13" x14ac:dyDescent="0.2">
      <c r="F5" t="s">
        <v>134</v>
      </c>
    </row>
    <row r="6" spans="2:13" x14ac:dyDescent="0.2">
      <c r="B6" t="s">
        <v>137</v>
      </c>
      <c r="C6" t="s">
        <v>114</v>
      </c>
      <c r="D6" t="s">
        <v>130</v>
      </c>
      <c r="E6" t="s">
        <v>131</v>
      </c>
      <c r="F6" t="s">
        <v>135</v>
      </c>
      <c r="G6" t="s">
        <v>136</v>
      </c>
      <c r="J6" t="s">
        <v>153</v>
      </c>
    </row>
    <row r="7" spans="2:13" x14ac:dyDescent="0.2">
      <c r="B7">
        <v>0</v>
      </c>
      <c r="C7">
        <v>30000</v>
      </c>
      <c r="D7" s="1">
        <v>1024000</v>
      </c>
      <c r="E7" s="1">
        <v>1024000</v>
      </c>
      <c r="F7" s="1">
        <f>D7-$D$4</f>
        <v>0</v>
      </c>
      <c r="G7" s="1">
        <f>E7-$D$4</f>
        <v>0</v>
      </c>
      <c r="J7">
        <v>180000</v>
      </c>
      <c r="K7" s="1">
        <v>1024000</v>
      </c>
      <c r="L7" s="1">
        <v>1024650</v>
      </c>
      <c r="M7" s="1">
        <f>L7-$D$4</f>
        <v>650</v>
      </c>
    </row>
    <row r="8" spans="2:13" x14ac:dyDescent="0.2">
      <c r="B8">
        <f>(C8-C7)*0.00005+B7</f>
        <v>0.25</v>
      </c>
      <c r="C8">
        <v>35000</v>
      </c>
      <c r="D8" s="1">
        <v>1024000</v>
      </c>
      <c r="E8" s="1">
        <v>1025170</v>
      </c>
      <c r="F8" s="1">
        <f t="shared" ref="F8:F10" si="0">D8-$D$4</f>
        <v>0</v>
      </c>
      <c r="G8" s="1">
        <f t="shared" ref="G8:G10" si="1">E8-$D$4</f>
        <v>1170</v>
      </c>
      <c r="J8">
        <v>180000</v>
      </c>
      <c r="K8" s="1">
        <v>1024000</v>
      </c>
      <c r="L8" s="1">
        <v>1024590</v>
      </c>
      <c r="M8" s="1">
        <f t="shared" ref="M8:M26" si="2">L8-$D$4</f>
        <v>590</v>
      </c>
    </row>
    <row r="9" spans="2:13" x14ac:dyDescent="0.2">
      <c r="B9">
        <f t="shared" ref="B9:B17" si="3">(C9-C8)*0.00005+B8</f>
        <v>0.5</v>
      </c>
      <c r="C9">
        <v>40000</v>
      </c>
      <c r="D9" s="1">
        <v>1024000</v>
      </c>
      <c r="E9" s="1">
        <v>1027050</v>
      </c>
      <c r="F9" s="1">
        <f t="shared" si="0"/>
        <v>0</v>
      </c>
      <c r="G9" s="1">
        <f t="shared" si="1"/>
        <v>3050</v>
      </c>
      <c r="J9">
        <v>180000</v>
      </c>
      <c r="K9" s="1">
        <v>1024000</v>
      </c>
      <c r="L9" s="1">
        <v>1024580</v>
      </c>
      <c r="M9" s="1">
        <f t="shared" si="2"/>
        <v>580</v>
      </c>
    </row>
    <row r="10" spans="2:13" x14ac:dyDescent="0.2">
      <c r="B10">
        <f t="shared" si="3"/>
        <v>0.75</v>
      </c>
      <c r="C10">
        <v>45000</v>
      </c>
      <c r="D10" s="1">
        <v>1024000</v>
      </c>
      <c r="E10" s="1">
        <v>1028930</v>
      </c>
      <c r="F10" s="1">
        <f t="shared" si="0"/>
        <v>0</v>
      </c>
      <c r="G10" s="1">
        <f t="shared" si="1"/>
        <v>4930</v>
      </c>
      <c r="J10">
        <v>180000</v>
      </c>
      <c r="K10" s="1">
        <v>1024000</v>
      </c>
      <c r="L10" s="1">
        <v>1024620</v>
      </c>
      <c r="M10" s="1">
        <f t="shared" si="2"/>
        <v>620</v>
      </c>
    </row>
    <row r="11" spans="2:13" x14ac:dyDescent="0.2">
      <c r="B11">
        <f t="shared" si="3"/>
        <v>1</v>
      </c>
      <c r="C11">
        <v>50000</v>
      </c>
      <c r="D11" s="1">
        <v>1024000</v>
      </c>
      <c r="E11" s="1">
        <v>1030670</v>
      </c>
      <c r="F11" s="1">
        <f t="shared" ref="F11:F37" si="4">D11-$D$4</f>
        <v>0</v>
      </c>
      <c r="G11" s="1">
        <f t="shared" ref="G11:G37" si="5">E11-$D$4</f>
        <v>6670</v>
      </c>
      <c r="J11">
        <v>180000</v>
      </c>
      <c r="K11" s="1">
        <v>1024000</v>
      </c>
      <c r="L11" s="1">
        <v>1024620</v>
      </c>
      <c r="M11" s="1">
        <f t="shared" si="2"/>
        <v>620</v>
      </c>
    </row>
    <row r="12" spans="2:13" x14ac:dyDescent="0.2">
      <c r="B12">
        <f t="shared" si="3"/>
        <v>1.25</v>
      </c>
      <c r="C12">
        <v>55000</v>
      </c>
      <c r="D12" s="1">
        <v>1024000</v>
      </c>
      <c r="E12" s="1">
        <v>1032400</v>
      </c>
      <c r="F12" s="1">
        <f t="shared" si="4"/>
        <v>0</v>
      </c>
      <c r="G12" s="1">
        <f t="shared" si="5"/>
        <v>8400</v>
      </c>
      <c r="J12">
        <v>180000</v>
      </c>
      <c r="K12" s="1">
        <v>1024000</v>
      </c>
      <c r="L12" s="1">
        <v>1024640</v>
      </c>
      <c r="M12" s="1">
        <f t="shared" si="2"/>
        <v>640</v>
      </c>
    </row>
    <row r="13" spans="2:13" x14ac:dyDescent="0.2">
      <c r="B13">
        <f t="shared" si="3"/>
        <v>1.5</v>
      </c>
      <c r="C13">
        <v>60000</v>
      </c>
      <c r="D13" s="1">
        <v>1024000</v>
      </c>
      <c r="E13" s="1">
        <v>1033620</v>
      </c>
      <c r="F13" s="1">
        <f t="shared" si="4"/>
        <v>0</v>
      </c>
      <c r="G13" s="1">
        <f t="shared" si="5"/>
        <v>9620</v>
      </c>
      <c r="J13">
        <v>180000</v>
      </c>
      <c r="K13" s="1">
        <v>1024000</v>
      </c>
      <c r="L13" s="1">
        <v>1024650</v>
      </c>
      <c r="M13" s="1">
        <f t="shared" si="2"/>
        <v>650</v>
      </c>
    </row>
    <row r="14" spans="2:13" x14ac:dyDescent="0.2">
      <c r="B14">
        <f t="shared" si="3"/>
        <v>1.75</v>
      </c>
      <c r="C14">
        <v>65000</v>
      </c>
      <c r="D14" s="1">
        <v>1024000</v>
      </c>
      <c r="E14" s="1">
        <v>1034660</v>
      </c>
      <c r="F14" s="1">
        <f t="shared" si="4"/>
        <v>0</v>
      </c>
      <c r="G14" s="1">
        <f t="shared" si="5"/>
        <v>10660</v>
      </c>
      <c r="J14">
        <v>180000</v>
      </c>
      <c r="K14" s="1">
        <v>1024000</v>
      </c>
      <c r="L14" s="1">
        <v>1024660</v>
      </c>
      <c r="M14" s="1">
        <f t="shared" si="2"/>
        <v>660</v>
      </c>
    </row>
    <row r="15" spans="2:13" x14ac:dyDescent="0.2">
      <c r="B15">
        <f t="shared" si="3"/>
        <v>2</v>
      </c>
      <c r="C15">
        <v>70000</v>
      </c>
      <c r="D15" s="1">
        <v>1024000</v>
      </c>
      <c r="E15" s="1">
        <v>1035400</v>
      </c>
      <c r="F15" s="1">
        <f t="shared" si="4"/>
        <v>0</v>
      </c>
      <c r="G15" s="1">
        <f t="shared" si="5"/>
        <v>11400</v>
      </c>
      <c r="J15">
        <v>180000</v>
      </c>
      <c r="K15" s="1">
        <v>1024000</v>
      </c>
      <c r="L15" s="1">
        <v>1024310</v>
      </c>
      <c r="M15" s="1">
        <f t="shared" si="2"/>
        <v>310</v>
      </c>
    </row>
    <row r="16" spans="2:13" x14ac:dyDescent="0.2">
      <c r="B16">
        <f t="shared" si="3"/>
        <v>2.25</v>
      </c>
      <c r="C16">
        <v>75000</v>
      </c>
      <c r="D16" s="1">
        <v>1024000</v>
      </c>
      <c r="E16" s="1">
        <v>1035980</v>
      </c>
      <c r="F16" s="1">
        <f t="shared" si="4"/>
        <v>0</v>
      </c>
      <c r="G16" s="1">
        <f t="shared" si="5"/>
        <v>11980</v>
      </c>
      <c r="J16">
        <v>180000</v>
      </c>
      <c r="K16" s="1">
        <v>1024000</v>
      </c>
      <c r="L16" s="1">
        <v>1024560</v>
      </c>
      <c r="M16" s="1">
        <f t="shared" si="2"/>
        <v>560</v>
      </c>
    </row>
    <row r="17" spans="2:13" x14ac:dyDescent="0.2">
      <c r="B17">
        <f t="shared" si="3"/>
        <v>2.5</v>
      </c>
      <c r="C17">
        <v>80000</v>
      </c>
      <c r="D17" s="1">
        <v>1024000</v>
      </c>
      <c r="E17" s="1">
        <v>1036300</v>
      </c>
      <c r="F17" s="1">
        <f t="shared" si="4"/>
        <v>0</v>
      </c>
      <c r="G17" s="1">
        <f t="shared" si="5"/>
        <v>12300</v>
      </c>
      <c r="J17">
        <v>180000</v>
      </c>
      <c r="K17" s="1">
        <v>1024000</v>
      </c>
      <c r="L17" s="1">
        <v>1024610</v>
      </c>
      <c r="M17" s="1">
        <f t="shared" si="2"/>
        <v>610</v>
      </c>
    </row>
    <row r="18" spans="2:13" x14ac:dyDescent="0.2">
      <c r="B18">
        <f>(C18-C17)*0.0005+B17</f>
        <v>5</v>
      </c>
      <c r="C18">
        <v>85000</v>
      </c>
      <c r="D18" s="1">
        <v>1024000</v>
      </c>
      <c r="E18" s="1">
        <v>1033270</v>
      </c>
      <c r="F18" s="1">
        <f t="shared" si="4"/>
        <v>0</v>
      </c>
      <c r="G18" s="1">
        <f t="shared" si="5"/>
        <v>9270</v>
      </c>
      <c r="J18">
        <v>180000</v>
      </c>
      <c r="K18" s="1">
        <v>1024000</v>
      </c>
      <c r="L18" s="1">
        <v>1024230</v>
      </c>
      <c r="M18" s="1">
        <f t="shared" si="2"/>
        <v>230</v>
      </c>
    </row>
    <row r="19" spans="2:13" x14ac:dyDescent="0.2">
      <c r="B19">
        <f t="shared" ref="B19:B27" si="6">(C19-C18)*0.0005+B18</f>
        <v>7.5</v>
      </c>
      <c r="C19">
        <v>90000</v>
      </c>
      <c r="D19" s="1">
        <v>1024000</v>
      </c>
      <c r="E19" s="1">
        <v>1029490</v>
      </c>
      <c r="F19" s="1">
        <f t="shared" si="4"/>
        <v>0</v>
      </c>
      <c r="G19" s="1">
        <f t="shared" si="5"/>
        <v>5490</v>
      </c>
      <c r="J19">
        <v>180000</v>
      </c>
      <c r="K19" s="1">
        <v>1024000</v>
      </c>
      <c r="L19" s="1">
        <v>1024320</v>
      </c>
      <c r="M19" s="1">
        <f t="shared" si="2"/>
        <v>320</v>
      </c>
    </row>
    <row r="20" spans="2:13" x14ac:dyDescent="0.2">
      <c r="B20">
        <f t="shared" si="6"/>
        <v>10</v>
      </c>
      <c r="C20">
        <v>95000</v>
      </c>
      <c r="D20" s="1">
        <v>1024000</v>
      </c>
      <c r="E20" s="1">
        <v>1028380</v>
      </c>
      <c r="F20" s="1">
        <f t="shared" si="4"/>
        <v>0</v>
      </c>
      <c r="G20" s="1">
        <f t="shared" si="5"/>
        <v>4380</v>
      </c>
      <c r="J20">
        <v>180000</v>
      </c>
      <c r="K20" s="1">
        <v>1024000</v>
      </c>
      <c r="L20" s="1">
        <v>1024670</v>
      </c>
      <c r="M20" s="1">
        <f t="shared" si="2"/>
        <v>670</v>
      </c>
    </row>
    <row r="21" spans="2:13" x14ac:dyDescent="0.2">
      <c r="B21">
        <f t="shared" si="6"/>
        <v>12.5</v>
      </c>
      <c r="C21">
        <v>100000</v>
      </c>
      <c r="D21" s="1">
        <v>1024000</v>
      </c>
      <c r="E21" s="1">
        <v>1028240</v>
      </c>
      <c r="F21" s="1">
        <f t="shared" si="4"/>
        <v>0</v>
      </c>
      <c r="G21" s="1">
        <f t="shared" si="5"/>
        <v>4240</v>
      </c>
      <c r="J21">
        <v>180000</v>
      </c>
      <c r="K21" s="1">
        <v>1024000</v>
      </c>
      <c r="L21" s="1">
        <v>1024660</v>
      </c>
      <c r="M21" s="1">
        <f t="shared" si="2"/>
        <v>660</v>
      </c>
    </row>
    <row r="22" spans="2:13" x14ac:dyDescent="0.2">
      <c r="B22">
        <f t="shared" si="6"/>
        <v>15</v>
      </c>
      <c r="C22">
        <v>105000</v>
      </c>
      <c r="D22" s="1">
        <v>1024000</v>
      </c>
      <c r="E22" s="1">
        <v>1028110</v>
      </c>
      <c r="F22" s="1">
        <f t="shared" si="4"/>
        <v>0</v>
      </c>
      <c r="G22" s="1">
        <f t="shared" si="5"/>
        <v>4110</v>
      </c>
      <c r="J22">
        <v>180000</v>
      </c>
      <c r="K22" s="1">
        <v>1024000</v>
      </c>
      <c r="L22" s="1">
        <v>1024640</v>
      </c>
      <c r="M22" s="1">
        <f t="shared" si="2"/>
        <v>640</v>
      </c>
    </row>
    <row r="23" spans="2:13" x14ac:dyDescent="0.2">
      <c r="B23">
        <f t="shared" si="6"/>
        <v>17.5</v>
      </c>
      <c r="C23">
        <v>110000</v>
      </c>
      <c r="D23" s="1">
        <v>1024000</v>
      </c>
      <c r="E23" s="1">
        <v>1027720</v>
      </c>
      <c r="F23" s="1">
        <f t="shared" si="4"/>
        <v>0</v>
      </c>
      <c r="G23" s="1">
        <f t="shared" si="5"/>
        <v>3720</v>
      </c>
      <c r="J23">
        <v>180000</v>
      </c>
      <c r="K23" s="1">
        <v>1024000</v>
      </c>
      <c r="L23" s="1">
        <v>1024570</v>
      </c>
      <c r="M23" s="1">
        <f t="shared" si="2"/>
        <v>570</v>
      </c>
    </row>
    <row r="24" spans="2:13" x14ac:dyDescent="0.2">
      <c r="B24">
        <f t="shared" si="6"/>
        <v>20</v>
      </c>
      <c r="C24">
        <v>115000</v>
      </c>
      <c r="D24" s="1">
        <v>1024000</v>
      </c>
      <c r="E24" s="1">
        <v>1027300</v>
      </c>
      <c r="F24" s="1">
        <f t="shared" si="4"/>
        <v>0</v>
      </c>
      <c r="G24" s="1">
        <f t="shared" si="5"/>
        <v>3300</v>
      </c>
      <c r="J24">
        <v>180000</v>
      </c>
      <c r="K24" s="1">
        <v>1024000</v>
      </c>
      <c r="L24" s="1">
        <v>1024650</v>
      </c>
      <c r="M24" s="1">
        <f t="shared" si="2"/>
        <v>650</v>
      </c>
    </row>
    <row r="25" spans="2:13" x14ac:dyDescent="0.2">
      <c r="B25">
        <f t="shared" si="6"/>
        <v>22.5</v>
      </c>
      <c r="C25">
        <v>120000</v>
      </c>
      <c r="D25" s="1">
        <v>1024000</v>
      </c>
      <c r="E25" s="1">
        <v>1027120</v>
      </c>
      <c r="F25" s="1">
        <f t="shared" si="4"/>
        <v>0</v>
      </c>
      <c r="G25" s="1">
        <f t="shared" si="5"/>
        <v>3120</v>
      </c>
      <c r="J25">
        <v>180000</v>
      </c>
      <c r="K25" s="1">
        <v>1024000</v>
      </c>
      <c r="L25" s="1">
        <v>1024630</v>
      </c>
      <c r="M25" s="1">
        <f t="shared" si="2"/>
        <v>630</v>
      </c>
    </row>
    <row r="26" spans="2:13" x14ac:dyDescent="0.2">
      <c r="B26">
        <f t="shared" si="6"/>
        <v>25</v>
      </c>
      <c r="C26">
        <v>125000</v>
      </c>
      <c r="D26" s="1">
        <v>1024000</v>
      </c>
      <c r="E26" s="1">
        <v>1026880</v>
      </c>
      <c r="F26" s="1">
        <f t="shared" si="4"/>
        <v>0</v>
      </c>
      <c r="G26" s="1">
        <f t="shared" si="5"/>
        <v>2880</v>
      </c>
      <c r="J26">
        <v>180000</v>
      </c>
      <c r="K26" s="1">
        <v>1024000</v>
      </c>
      <c r="L26" s="1">
        <v>1024590</v>
      </c>
      <c r="M26" s="1">
        <f t="shared" si="2"/>
        <v>590</v>
      </c>
    </row>
    <row r="27" spans="2:13" x14ac:dyDescent="0.2">
      <c r="B27">
        <f t="shared" si="6"/>
        <v>27.5</v>
      </c>
      <c r="C27">
        <v>130000</v>
      </c>
      <c r="D27" s="1">
        <v>1024000</v>
      </c>
      <c r="E27" s="1">
        <v>1026550</v>
      </c>
      <c r="F27" s="1">
        <f t="shared" si="4"/>
        <v>0</v>
      </c>
      <c r="G27" s="1">
        <f t="shared" si="5"/>
        <v>2550</v>
      </c>
    </row>
    <row r="28" spans="2:13" x14ac:dyDescent="0.2">
      <c r="B28">
        <f>(C28-C27)*0.001+B27</f>
        <v>32.5</v>
      </c>
      <c r="C28">
        <v>135000</v>
      </c>
      <c r="D28" s="1">
        <v>1024000</v>
      </c>
      <c r="E28" s="1">
        <v>1026140</v>
      </c>
      <c r="F28" s="1">
        <f t="shared" si="4"/>
        <v>0</v>
      </c>
      <c r="G28" s="1">
        <f t="shared" si="5"/>
        <v>2140</v>
      </c>
      <c r="K28" s="1">
        <f>AVERAGE(K7:K26)</f>
        <v>1024000</v>
      </c>
      <c r="L28" s="1">
        <f>AVERAGE(L7:L26)</f>
        <v>1024572.5</v>
      </c>
    </row>
    <row r="29" spans="2:13" x14ac:dyDescent="0.2">
      <c r="B29">
        <f t="shared" ref="B29:B37" si="7">(C29-C28)*0.001+B28</f>
        <v>37.5</v>
      </c>
      <c r="C29">
        <v>140000</v>
      </c>
      <c r="D29" s="1">
        <v>1024000</v>
      </c>
      <c r="E29" s="1">
        <v>1025770</v>
      </c>
      <c r="F29" s="1">
        <f t="shared" si="4"/>
        <v>0</v>
      </c>
      <c r="G29" s="1">
        <f t="shared" si="5"/>
        <v>1770</v>
      </c>
      <c r="K29" s="1">
        <f>K28-$D$4</f>
        <v>0</v>
      </c>
      <c r="L29" s="6">
        <f>L28-$D$4</f>
        <v>572.5</v>
      </c>
    </row>
    <row r="30" spans="2:13" x14ac:dyDescent="0.2">
      <c r="B30">
        <f t="shared" si="7"/>
        <v>42.5</v>
      </c>
      <c r="C30">
        <v>145000</v>
      </c>
      <c r="D30" s="1">
        <v>1024000</v>
      </c>
      <c r="E30" s="1">
        <v>1025450</v>
      </c>
      <c r="F30" s="1">
        <f t="shared" si="4"/>
        <v>0</v>
      </c>
      <c r="G30" s="1">
        <f t="shared" si="5"/>
        <v>1450</v>
      </c>
    </row>
    <row r="31" spans="2:13" x14ac:dyDescent="0.2">
      <c r="B31">
        <f t="shared" si="7"/>
        <v>47.5</v>
      </c>
      <c r="C31">
        <v>150000</v>
      </c>
      <c r="D31" s="1">
        <v>1024000</v>
      </c>
      <c r="E31" s="1">
        <v>1025190</v>
      </c>
      <c r="F31" s="1">
        <f t="shared" si="4"/>
        <v>0</v>
      </c>
      <c r="G31" s="1">
        <f t="shared" si="5"/>
        <v>1190</v>
      </c>
    </row>
    <row r="32" spans="2:13" x14ac:dyDescent="0.2">
      <c r="B32">
        <f t="shared" si="7"/>
        <v>52.5</v>
      </c>
      <c r="C32">
        <v>155000</v>
      </c>
      <c r="D32" s="1">
        <v>1024000</v>
      </c>
      <c r="E32" s="1">
        <v>1025030</v>
      </c>
      <c r="F32" s="1">
        <f t="shared" si="4"/>
        <v>0</v>
      </c>
      <c r="G32" s="1">
        <f t="shared" si="5"/>
        <v>1030</v>
      </c>
    </row>
    <row r="33" spans="2:7" x14ac:dyDescent="0.2">
      <c r="B33">
        <f t="shared" si="7"/>
        <v>57.5</v>
      </c>
      <c r="C33">
        <v>160000</v>
      </c>
      <c r="D33" s="1">
        <v>1024000</v>
      </c>
      <c r="E33" s="1">
        <v>1024880</v>
      </c>
      <c r="F33" s="1">
        <f t="shared" si="4"/>
        <v>0</v>
      </c>
      <c r="G33" s="1">
        <f t="shared" si="5"/>
        <v>880</v>
      </c>
    </row>
    <row r="34" spans="2:7" x14ac:dyDescent="0.2">
      <c r="B34">
        <f t="shared" si="7"/>
        <v>62.5</v>
      </c>
      <c r="C34">
        <v>165000</v>
      </c>
      <c r="D34" s="1">
        <v>1024000</v>
      </c>
      <c r="E34" s="1">
        <v>1024780</v>
      </c>
      <c r="F34" s="1">
        <f t="shared" si="4"/>
        <v>0</v>
      </c>
      <c r="G34" s="1">
        <f t="shared" si="5"/>
        <v>780</v>
      </c>
    </row>
    <row r="35" spans="2:7" x14ac:dyDescent="0.2">
      <c r="B35">
        <f t="shared" si="7"/>
        <v>67.5</v>
      </c>
      <c r="C35">
        <v>170000</v>
      </c>
      <c r="D35" s="1">
        <v>1024000</v>
      </c>
      <c r="E35" s="1">
        <v>1024680</v>
      </c>
      <c r="F35" s="1">
        <f t="shared" si="4"/>
        <v>0</v>
      </c>
      <c r="G35" s="1">
        <f t="shared" si="5"/>
        <v>680</v>
      </c>
    </row>
    <row r="36" spans="2:7" x14ac:dyDescent="0.2">
      <c r="B36">
        <f t="shared" si="7"/>
        <v>72.5</v>
      </c>
      <c r="C36">
        <v>175000</v>
      </c>
      <c r="D36" s="1">
        <v>1024000</v>
      </c>
      <c r="E36" s="1">
        <v>1024670</v>
      </c>
      <c r="F36" s="1">
        <f t="shared" si="4"/>
        <v>0</v>
      </c>
      <c r="G36" s="1">
        <f t="shared" si="5"/>
        <v>670</v>
      </c>
    </row>
    <row r="37" spans="2:7" x14ac:dyDescent="0.2">
      <c r="B37">
        <f t="shared" si="7"/>
        <v>77.5</v>
      </c>
      <c r="C37">
        <v>180000</v>
      </c>
      <c r="D37" s="1">
        <v>1024000</v>
      </c>
      <c r="E37" s="1">
        <v>1024650</v>
      </c>
      <c r="F37" s="1">
        <f t="shared" si="4"/>
        <v>0</v>
      </c>
      <c r="G37" s="1">
        <f t="shared" si="5"/>
        <v>650</v>
      </c>
    </row>
    <row r="39" spans="2:7" x14ac:dyDescent="0.2">
      <c r="G39" s="1">
        <f>MAX(G8:G37)</f>
        <v>12300</v>
      </c>
    </row>
    <row r="40" spans="2:7" x14ac:dyDescent="0.2">
      <c r="F40" t="s">
        <v>154</v>
      </c>
      <c r="G40" s="6">
        <f>G37/G39</f>
        <v>5.2845528455284556E-2</v>
      </c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9F64D-BB8C-7840-87A4-756311D3A07C}">
  <dimension ref="B3:AZ273"/>
  <sheetViews>
    <sheetView topLeftCell="AD1" workbookViewId="0">
      <selection activeCell="AT37" sqref="AT37:AV37"/>
    </sheetView>
  </sheetViews>
  <sheetFormatPr baseColWidth="10" defaultRowHeight="16" x14ac:dyDescent="0.2"/>
  <cols>
    <col min="44" max="44" width="11.1640625" bestFit="1" customWidth="1"/>
    <col min="45" max="46" width="12.1640625" bestFit="1" customWidth="1"/>
  </cols>
  <sheetData>
    <row r="3" spans="2:48" x14ac:dyDescent="0.2">
      <c r="B3" t="s">
        <v>1</v>
      </c>
      <c r="AQ3" t="s">
        <v>144</v>
      </c>
      <c r="AR3">
        <v>21926928</v>
      </c>
    </row>
    <row r="4" spans="2:48" x14ac:dyDescent="0.2">
      <c r="AR4">
        <f>AR3/1000</f>
        <v>21926.928</v>
      </c>
    </row>
    <row r="5" spans="2:48" x14ac:dyDescent="0.2">
      <c r="B5" t="s">
        <v>27</v>
      </c>
      <c r="F5" t="s">
        <v>28</v>
      </c>
      <c r="J5" t="s">
        <v>29</v>
      </c>
      <c r="N5" t="s">
        <v>30</v>
      </c>
      <c r="R5" t="s">
        <v>138</v>
      </c>
      <c r="V5" t="s">
        <v>139</v>
      </c>
      <c r="Z5" t="s">
        <v>140</v>
      </c>
      <c r="AD5" t="s">
        <v>141</v>
      </c>
      <c r="AH5" t="s">
        <v>142</v>
      </c>
      <c r="AL5" t="s">
        <v>143</v>
      </c>
      <c r="AT5" t="s">
        <v>31</v>
      </c>
    </row>
    <row r="6" spans="2:48" x14ac:dyDescent="0.2">
      <c r="C6" t="s">
        <v>2</v>
      </c>
      <c r="D6" t="s">
        <v>3</v>
      </c>
      <c r="E6" t="s">
        <v>4</v>
      </c>
      <c r="G6" t="s">
        <v>2</v>
      </c>
      <c r="H6" t="s">
        <v>3</v>
      </c>
      <c r="I6" t="s">
        <v>4</v>
      </c>
      <c r="K6" t="s">
        <v>2</v>
      </c>
      <c r="L6" t="s">
        <v>3</v>
      </c>
      <c r="M6" t="s">
        <v>4</v>
      </c>
      <c r="O6" t="s">
        <v>2</v>
      </c>
      <c r="P6" t="s">
        <v>3</v>
      </c>
      <c r="Q6" t="s">
        <v>4</v>
      </c>
      <c r="S6" t="s">
        <v>2</v>
      </c>
      <c r="T6" t="s">
        <v>3</v>
      </c>
      <c r="U6" t="s">
        <v>4</v>
      </c>
      <c r="W6" t="s">
        <v>2</v>
      </c>
      <c r="X6" t="s">
        <v>3</v>
      </c>
      <c r="Y6" t="s">
        <v>4</v>
      </c>
      <c r="AA6" t="s">
        <v>2</v>
      </c>
      <c r="AB6" t="s">
        <v>3</v>
      </c>
      <c r="AC6" t="s">
        <v>4</v>
      </c>
      <c r="AE6" t="s">
        <v>2</v>
      </c>
      <c r="AF6" t="s">
        <v>3</v>
      </c>
      <c r="AG6" t="s">
        <v>4</v>
      </c>
      <c r="AI6" t="s">
        <v>2</v>
      </c>
      <c r="AJ6" t="s">
        <v>3</v>
      </c>
      <c r="AK6" t="s">
        <v>4</v>
      </c>
      <c r="AM6" t="s">
        <v>2</v>
      </c>
      <c r="AN6" t="s">
        <v>3</v>
      </c>
      <c r="AO6" t="s">
        <v>4</v>
      </c>
      <c r="AQ6" t="s">
        <v>22</v>
      </c>
      <c r="AR6" t="s">
        <v>11</v>
      </c>
      <c r="AS6" t="s">
        <v>12</v>
      </c>
      <c r="AT6" t="s">
        <v>16</v>
      </c>
      <c r="AU6" t="s">
        <v>19</v>
      </c>
      <c r="AV6" t="s">
        <v>18</v>
      </c>
    </row>
    <row r="7" spans="2:48" x14ac:dyDescent="0.2">
      <c r="C7">
        <v>7.6423699999999997</v>
      </c>
      <c r="D7">
        <v>7.6754899999999999</v>
      </c>
      <c r="E7">
        <v>7.9691700000000001</v>
      </c>
      <c r="G7">
        <v>7.6324399999999999</v>
      </c>
      <c r="H7">
        <v>7.67659</v>
      </c>
      <c r="I7">
        <v>7.9798</v>
      </c>
      <c r="K7">
        <v>7.6405799999999999</v>
      </c>
      <c r="L7">
        <v>7.6673999999999998</v>
      </c>
      <c r="M7">
        <v>7.94834</v>
      </c>
      <c r="O7">
        <v>7.6079400000000001</v>
      </c>
      <c r="P7">
        <v>7.6734900000000001</v>
      </c>
      <c r="Q7">
        <v>7.9588599999999996</v>
      </c>
      <c r="S7">
        <v>7.5152099999999997</v>
      </c>
      <c r="T7">
        <v>7.5337100000000001</v>
      </c>
      <c r="U7">
        <v>7.8106900000000001</v>
      </c>
      <c r="W7">
        <v>7.4975500000000004</v>
      </c>
      <c r="X7">
        <v>7.5200199999999997</v>
      </c>
      <c r="Y7">
        <v>7.8698199999999998</v>
      </c>
      <c r="AA7">
        <v>7.5628099999999998</v>
      </c>
      <c r="AB7">
        <v>7.5775899999999998</v>
      </c>
      <c r="AC7">
        <v>7.8428399999999998</v>
      </c>
      <c r="AE7">
        <v>7.67096</v>
      </c>
      <c r="AF7">
        <v>7.7382099999999996</v>
      </c>
      <c r="AG7">
        <v>8.0517800000000008</v>
      </c>
      <c r="AI7">
        <v>7.5930600000000004</v>
      </c>
      <c r="AJ7">
        <v>7.6128200000000001</v>
      </c>
      <c r="AK7">
        <v>7.9152300000000002</v>
      </c>
      <c r="AM7">
        <v>7.5617599999999996</v>
      </c>
      <c r="AN7">
        <v>7.5830099999999998</v>
      </c>
      <c r="AO7">
        <v>7.9321900000000003</v>
      </c>
      <c r="AQ7">
        <v>2</v>
      </c>
      <c r="AR7">
        <f>AQ7*1000/$AR$4</f>
        <v>9.121204757912281E-2</v>
      </c>
      <c r="AS7">
        <f>AR7/(10^-27)/(10^6)</f>
        <v>9.1212047579122811E+19</v>
      </c>
      <c r="AT7">
        <v>2.2763684210526242E-2</v>
      </c>
      <c r="AU7">
        <v>2.3168421052631515E-2</v>
      </c>
      <c r="AV7">
        <v>7.6316315789473704E-2</v>
      </c>
    </row>
    <row r="8" spans="2:48" x14ac:dyDescent="0.2">
      <c r="C8">
        <v>7.6486700000000001</v>
      </c>
      <c r="D8">
        <v>7.68154</v>
      </c>
      <c r="E8">
        <v>8.0065000000000008</v>
      </c>
      <c r="G8">
        <v>7.7011700000000003</v>
      </c>
      <c r="H8">
        <v>7.7464300000000001</v>
      </c>
      <c r="I8">
        <v>8.1314600000000006</v>
      </c>
      <c r="K8">
        <v>7.77433</v>
      </c>
      <c r="L8">
        <v>7.8018200000000002</v>
      </c>
      <c r="M8">
        <v>8.4359000000000002</v>
      </c>
      <c r="O8">
        <v>7.7463699999999998</v>
      </c>
      <c r="P8">
        <v>7.8011600000000003</v>
      </c>
      <c r="Q8">
        <v>8.2071500000000004</v>
      </c>
      <c r="S8">
        <v>7.8842100000000004</v>
      </c>
      <c r="T8">
        <v>7.9065200000000004</v>
      </c>
      <c r="U8">
        <v>9.1103699999999996</v>
      </c>
      <c r="W8">
        <v>7.9263000000000003</v>
      </c>
      <c r="X8">
        <v>7.9405900000000003</v>
      </c>
      <c r="Y8">
        <v>9.2125000000000004</v>
      </c>
      <c r="AA8">
        <v>8.2010000000000005</v>
      </c>
      <c r="AB8">
        <v>8.2441300000000002</v>
      </c>
      <c r="AC8">
        <v>9.2027900000000002</v>
      </c>
      <c r="AE8">
        <v>8.3044399999999996</v>
      </c>
      <c r="AF8">
        <v>8.3917099999999998</v>
      </c>
      <c r="AG8">
        <v>9.4208499999999997</v>
      </c>
      <c r="AI8">
        <v>8.4880300000000002</v>
      </c>
      <c r="AJ8">
        <v>8.5767000000000007</v>
      </c>
      <c r="AK8">
        <v>10.6798</v>
      </c>
      <c r="AM8">
        <v>8.3155599999999996</v>
      </c>
      <c r="AN8">
        <v>8.4062199999999994</v>
      </c>
      <c r="AO8">
        <v>10.4443</v>
      </c>
      <c r="AQ8">
        <v>4</v>
      </c>
      <c r="AR8">
        <f t="shared" ref="AR8:AR16" si="0">AQ8*1000/$AR$4</f>
        <v>0.18242409515824562</v>
      </c>
      <c r="AS8">
        <f t="shared" ref="AS7:AS16" si="1">AR8/(10^-27)/(10^6)</f>
        <v>1.8242409515824562E+20</v>
      </c>
      <c r="AT8">
        <v>5.8309999999999952E-2</v>
      </c>
      <c r="AU8">
        <v>6.2643000000000046E-2</v>
      </c>
      <c r="AV8">
        <v>0.18714850000000011</v>
      </c>
    </row>
    <row r="9" spans="2:48" x14ac:dyDescent="0.2">
      <c r="B9" t="s">
        <v>5</v>
      </c>
      <c r="C9">
        <f>C8-C7</f>
        <v>6.3000000000004164E-3</v>
      </c>
      <c r="D9">
        <f t="shared" ref="D9:E9" si="2">D8-D7</f>
        <v>6.0500000000001108E-3</v>
      </c>
      <c r="E9">
        <f t="shared" si="2"/>
        <v>3.7330000000000751E-2</v>
      </c>
      <c r="G9">
        <v>6.8730000000000402E-2</v>
      </c>
      <c r="H9">
        <v>6.9840000000000096E-2</v>
      </c>
      <c r="I9">
        <v>0.15166000000000099</v>
      </c>
      <c r="K9">
        <v>0.13375000000000001</v>
      </c>
      <c r="L9">
        <v>0.13442000000000001</v>
      </c>
      <c r="M9">
        <v>0.48755999999999999</v>
      </c>
      <c r="O9">
        <v>0.13843</v>
      </c>
      <c r="P9">
        <v>0.12767000000000001</v>
      </c>
      <c r="Q9">
        <v>0.24829000000000101</v>
      </c>
      <c r="S9">
        <v>0.36900000000000099</v>
      </c>
      <c r="T9">
        <v>0.37280999999999997</v>
      </c>
      <c r="U9">
        <v>1.2996799999999999</v>
      </c>
      <c r="W9">
        <v>0.42875000000000002</v>
      </c>
      <c r="X9">
        <v>0.420570000000001</v>
      </c>
      <c r="Y9">
        <v>1.3426800000000001</v>
      </c>
      <c r="AA9">
        <v>0.63819000000000103</v>
      </c>
      <c r="AB9">
        <v>0.66654000000000002</v>
      </c>
      <c r="AC9">
        <v>1.35995</v>
      </c>
      <c r="AE9">
        <v>0.63348000000000004</v>
      </c>
      <c r="AF9">
        <v>0.65349999999999897</v>
      </c>
      <c r="AG9">
        <v>1.36907</v>
      </c>
      <c r="AI9">
        <v>0.89497000000000004</v>
      </c>
      <c r="AJ9">
        <v>0.96388000000000096</v>
      </c>
      <c r="AK9">
        <v>2.76457</v>
      </c>
      <c r="AM9">
        <v>0.75380000000000003</v>
      </c>
      <c r="AN9">
        <v>0.82321</v>
      </c>
      <c r="AO9">
        <v>2.5121099999999998</v>
      </c>
      <c r="AQ9">
        <v>6</v>
      </c>
      <c r="AR9">
        <f t="shared" si="0"/>
        <v>0.27363614273736842</v>
      </c>
      <c r="AS9">
        <f t="shared" si="1"/>
        <v>2.7363614273736842E+20</v>
      </c>
      <c r="AT9">
        <v>0.12052299999999971</v>
      </c>
      <c r="AU9">
        <v>0.12326249999999998</v>
      </c>
      <c r="AV9">
        <v>0.41965349999999979</v>
      </c>
    </row>
    <row r="10" spans="2:48" x14ac:dyDescent="0.2">
      <c r="C10">
        <v>7.5673300000000001</v>
      </c>
      <c r="D10">
        <v>7.6256500000000003</v>
      </c>
      <c r="E10">
        <v>7.9451400000000003</v>
      </c>
      <c r="G10">
        <v>7.6364099999999997</v>
      </c>
      <c r="H10">
        <v>7.6585599999999996</v>
      </c>
      <c r="I10">
        <v>7.8597200000000003</v>
      </c>
      <c r="K10">
        <v>7.6240500000000004</v>
      </c>
      <c r="L10">
        <v>7.6509400000000003</v>
      </c>
      <c r="M10">
        <v>8.0013400000000008</v>
      </c>
      <c r="O10">
        <v>7.5134499999999997</v>
      </c>
      <c r="P10">
        <v>7.5304099999999998</v>
      </c>
      <c r="Q10">
        <v>7.8944299999999998</v>
      </c>
      <c r="S10">
        <v>7.5349199999999996</v>
      </c>
      <c r="T10">
        <v>7.5716700000000001</v>
      </c>
      <c r="U10">
        <v>7.8162200000000004</v>
      </c>
      <c r="W10">
        <v>7.6318700000000002</v>
      </c>
      <c r="X10">
        <v>7.6575100000000003</v>
      </c>
      <c r="Y10">
        <v>7.9793200000000004</v>
      </c>
      <c r="AA10">
        <v>7.6512200000000004</v>
      </c>
      <c r="AB10">
        <v>7.6787400000000003</v>
      </c>
      <c r="AC10">
        <v>7.9437499999999996</v>
      </c>
      <c r="AE10">
        <v>7.5369700000000002</v>
      </c>
      <c r="AF10">
        <v>7.5621600000000004</v>
      </c>
      <c r="AG10">
        <v>7.9104599999999996</v>
      </c>
      <c r="AI10">
        <v>7.5627399999999998</v>
      </c>
      <c r="AJ10">
        <v>7.5785900000000002</v>
      </c>
      <c r="AK10">
        <v>7.8011299999999997</v>
      </c>
      <c r="AM10">
        <v>7.57836</v>
      </c>
      <c r="AN10">
        <v>7.6265099999999997</v>
      </c>
      <c r="AO10">
        <v>7.8909500000000001</v>
      </c>
      <c r="AQ10">
        <v>8</v>
      </c>
      <c r="AR10">
        <f t="shared" si="0"/>
        <v>0.36484819031649124</v>
      </c>
      <c r="AS10">
        <f t="shared" si="1"/>
        <v>3.6484819031649124E+20</v>
      </c>
      <c r="AT10">
        <v>0.19937850000000013</v>
      </c>
      <c r="AU10">
        <v>0.21151500000000012</v>
      </c>
      <c r="AV10">
        <v>0.64932599999999985</v>
      </c>
    </row>
    <row r="11" spans="2:48" x14ac:dyDescent="0.2">
      <c r="C11">
        <v>7.6006099999999996</v>
      </c>
      <c r="D11">
        <v>7.6594800000000003</v>
      </c>
      <c r="E11">
        <v>8.0387699999999995</v>
      </c>
      <c r="G11">
        <v>7.7077799999999996</v>
      </c>
      <c r="H11">
        <v>7.7393200000000002</v>
      </c>
      <c r="I11">
        <v>8.0690600000000003</v>
      </c>
      <c r="K11">
        <v>7.7444800000000003</v>
      </c>
      <c r="L11">
        <v>7.7802600000000002</v>
      </c>
      <c r="M11">
        <v>8.3600700000000003</v>
      </c>
      <c r="O11">
        <v>7.7144399999999997</v>
      </c>
      <c r="P11">
        <v>7.7305099999999998</v>
      </c>
      <c r="Q11">
        <v>8.3660899999999998</v>
      </c>
      <c r="S11">
        <v>7.77935</v>
      </c>
      <c r="T11">
        <v>7.8306699999999996</v>
      </c>
      <c r="U11">
        <v>8.5108099999999993</v>
      </c>
      <c r="W11">
        <v>8.0688399999999998</v>
      </c>
      <c r="X11">
        <v>8.1390700000000002</v>
      </c>
      <c r="Y11">
        <v>9.8962000000000003</v>
      </c>
      <c r="AA11">
        <v>8.2891100000000009</v>
      </c>
      <c r="AB11">
        <v>8.2927700000000009</v>
      </c>
      <c r="AC11">
        <v>9.1984700000000004</v>
      </c>
      <c r="AE11">
        <v>8.3637099999999993</v>
      </c>
      <c r="AF11">
        <v>8.5078399999999998</v>
      </c>
      <c r="AG11">
        <v>12.6393</v>
      </c>
      <c r="AI11">
        <v>8.3380399999999995</v>
      </c>
      <c r="AJ11">
        <v>8.3979599999999994</v>
      </c>
      <c r="AK11">
        <v>9.7162600000000001</v>
      </c>
      <c r="AM11">
        <v>8.6911699999999996</v>
      </c>
      <c r="AN11">
        <v>8.8227600000000006</v>
      </c>
      <c r="AO11">
        <v>9.8461999999999996</v>
      </c>
      <c r="AQ11">
        <v>10</v>
      </c>
      <c r="AR11">
        <f t="shared" si="0"/>
        <v>0.45606023789561401</v>
      </c>
      <c r="AS11">
        <f t="shared" si="1"/>
        <v>4.5606023789561394E+20</v>
      </c>
      <c r="AT11">
        <v>0.30660349999999992</v>
      </c>
      <c r="AU11">
        <v>0.32430749999999992</v>
      </c>
      <c r="AV11">
        <v>0.92671949999999992</v>
      </c>
    </row>
    <row r="12" spans="2:48" x14ac:dyDescent="0.2">
      <c r="B12" t="s">
        <v>5</v>
      </c>
      <c r="C12">
        <f>C11-C10</f>
        <v>3.3279999999999532E-2</v>
      </c>
      <c r="D12">
        <f t="shared" ref="D12" si="3">D11-D10</f>
        <v>3.3830000000000027E-2</v>
      </c>
      <c r="E12">
        <f t="shared" ref="E12" si="4">E11-E10</f>
        <v>9.3629999999999214E-2</v>
      </c>
      <c r="G12">
        <v>7.1369999999999906E-2</v>
      </c>
      <c r="H12">
        <v>8.0760000000000595E-2</v>
      </c>
      <c r="I12">
        <v>0.20934</v>
      </c>
      <c r="K12">
        <v>0.12043</v>
      </c>
      <c r="L12">
        <v>0.12931999999999999</v>
      </c>
      <c r="M12">
        <v>0.35872999999999999</v>
      </c>
      <c r="O12">
        <v>0.20099</v>
      </c>
      <c r="P12">
        <v>0.2001</v>
      </c>
      <c r="Q12">
        <v>0.47166000000000002</v>
      </c>
      <c r="S12">
        <v>0.24443000000000001</v>
      </c>
      <c r="T12">
        <v>0.25899999999999901</v>
      </c>
      <c r="U12">
        <v>0.69459000000000004</v>
      </c>
      <c r="W12">
        <v>0.43697000000000003</v>
      </c>
      <c r="X12">
        <v>0.48155999999999999</v>
      </c>
      <c r="Y12">
        <v>1.9168799999999999</v>
      </c>
      <c r="AA12">
        <v>0.63789000000000096</v>
      </c>
      <c r="AB12">
        <v>0.61403000000000096</v>
      </c>
      <c r="AC12">
        <v>1.2547200000000001</v>
      </c>
      <c r="AE12">
        <v>0.82673999999999903</v>
      </c>
      <c r="AF12">
        <v>0.94567999999999897</v>
      </c>
      <c r="AG12">
        <v>4.7288399999999999</v>
      </c>
      <c r="AI12">
        <v>0.77529999999999999</v>
      </c>
      <c r="AJ12">
        <v>0.81936999999999904</v>
      </c>
      <c r="AK12">
        <v>1.91513</v>
      </c>
      <c r="AM12">
        <v>1.1128100000000001</v>
      </c>
      <c r="AN12">
        <v>1.19625</v>
      </c>
      <c r="AO12">
        <v>1.9552499999999999</v>
      </c>
      <c r="AQ12">
        <v>12</v>
      </c>
      <c r="AR12">
        <f t="shared" si="0"/>
        <v>0.54727228547473683</v>
      </c>
      <c r="AS12">
        <f t="shared" si="1"/>
        <v>5.4727228547473683E+20</v>
      </c>
      <c r="AT12">
        <v>0.42983894736842126</v>
      </c>
      <c r="AU12">
        <v>0.45728263157894733</v>
      </c>
      <c r="AV12">
        <v>1.2662589473684212</v>
      </c>
    </row>
    <row r="13" spans="2:48" x14ac:dyDescent="0.2">
      <c r="C13">
        <v>7.5273300000000001</v>
      </c>
      <c r="D13">
        <v>7.5557400000000001</v>
      </c>
      <c r="E13">
        <v>7.8102900000000002</v>
      </c>
      <c r="G13">
        <v>7.6132999999999997</v>
      </c>
      <c r="H13">
        <v>7.65245</v>
      </c>
      <c r="I13">
        <v>8.0334599999999998</v>
      </c>
      <c r="K13">
        <v>7.6985599999999996</v>
      </c>
      <c r="L13">
        <v>7.7179099999999998</v>
      </c>
      <c r="M13">
        <v>8.0261499999999995</v>
      </c>
      <c r="O13">
        <v>7.64771</v>
      </c>
      <c r="P13">
        <v>7.6736599999999999</v>
      </c>
      <c r="Q13">
        <v>7.91676</v>
      </c>
      <c r="S13">
        <v>7.6403499999999998</v>
      </c>
      <c r="T13">
        <v>7.6957100000000001</v>
      </c>
      <c r="U13">
        <v>7.9815399999999999</v>
      </c>
      <c r="W13">
        <v>7.62547</v>
      </c>
      <c r="X13">
        <v>7.64879</v>
      </c>
      <c r="Y13">
        <v>7.9635800000000003</v>
      </c>
      <c r="AA13">
        <v>7.6053300000000004</v>
      </c>
      <c r="AB13">
        <v>7.6348700000000003</v>
      </c>
      <c r="AC13">
        <v>7.9018600000000001</v>
      </c>
      <c r="AE13">
        <v>7.5686299999999997</v>
      </c>
      <c r="AF13">
        <v>7.5834799999999998</v>
      </c>
      <c r="AG13">
        <v>7.8358600000000003</v>
      </c>
      <c r="AI13">
        <v>7.5681599999999998</v>
      </c>
      <c r="AJ13">
        <v>7.5831900000000001</v>
      </c>
      <c r="AK13">
        <v>7.9517499999999997</v>
      </c>
      <c r="AM13">
        <v>7.5372899999999996</v>
      </c>
      <c r="AN13">
        <v>7.5537000000000001</v>
      </c>
      <c r="AO13">
        <v>7.8452700000000002</v>
      </c>
      <c r="AQ13">
        <v>14</v>
      </c>
      <c r="AR13">
        <f t="shared" si="0"/>
        <v>0.63848433305385965</v>
      </c>
      <c r="AS13">
        <f t="shared" si="1"/>
        <v>6.3848433305385959E+20</v>
      </c>
      <c r="AT13">
        <v>0.4393310526315789</v>
      </c>
      <c r="AU13">
        <v>0.46106105263157882</v>
      </c>
      <c r="AV13">
        <v>1.2638226315789474</v>
      </c>
    </row>
    <row r="14" spans="2:48" x14ac:dyDescent="0.2">
      <c r="C14">
        <v>7.5543899999999997</v>
      </c>
      <c r="D14">
        <v>7.5776700000000003</v>
      </c>
      <c r="E14">
        <v>7.9070600000000004</v>
      </c>
      <c r="G14">
        <v>7.67286</v>
      </c>
      <c r="H14">
        <v>7.7220800000000001</v>
      </c>
      <c r="I14">
        <v>8.3202700000000007</v>
      </c>
      <c r="K14">
        <v>7.8091900000000001</v>
      </c>
      <c r="L14">
        <v>7.8394199999999996</v>
      </c>
      <c r="M14">
        <v>8.4418500000000005</v>
      </c>
      <c r="O14">
        <v>7.8354499999999998</v>
      </c>
      <c r="P14">
        <v>7.8839199999999998</v>
      </c>
      <c r="Q14">
        <v>8.2848199999999999</v>
      </c>
      <c r="S14">
        <v>7.96021</v>
      </c>
      <c r="T14">
        <v>8.0368999999999993</v>
      </c>
      <c r="U14">
        <v>9.2206600000000005</v>
      </c>
      <c r="W14">
        <v>8.0644500000000008</v>
      </c>
      <c r="X14">
        <v>8.1296999999999997</v>
      </c>
      <c r="Y14">
        <v>9.2056000000000004</v>
      </c>
      <c r="AA14">
        <v>8.2607999999999997</v>
      </c>
      <c r="AB14">
        <v>8.3112100000000009</v>
      </c>
      <c r="AC14">
        <v>9.9685699999999997</v>
      </c>
      <c r="AE14">
        <v>8.3017900000000004</v>
      </c>
      <c r="AF14">
        <v>8.3782399999999999</v>
      </c>
      <c r="AG14">
        <v>9.6677700000000009</v>
      </c>
      <c r="AI14">
        <v>8.4395500000000006</v>
      </c>
      <c r="AJ14">
        <v>8.5271500000000007</v>
      </c>
      <c r="AK14">
        <v>11.0312</v>
      </c>
      <c r="AM14">
        <v>8.6479900000000001</v>
      </c>
      <c r="AN14">
        <v>8.7178500000000003</v>
      </c>
      <c r="AO14">
        <v>11.6122</v>
      </c>
      <c r="AQ14">
        <v>16</v>
      </c>
      <c r="AR14">
        <f t="shared" si="0"/>
        <v>0.72969638063298248</v>
      </c>
      <c r="AS14">
        <f t="shared" si="1"/>
        <v>7.2969638063298249E+20</v>
      </c>
      <c r="AT14">
        <v>0.62513999999999981</v>
      </c>
      <c r="AU14">
        <v>0.6586185</v>
      </c>
      <c r="AV14">
        <v>1.6062724999999998</v>
      </c>
    </row>
    <row r="15" spans="2:48" x14ac:dyDescent="0.2">
      <c r="B15" t="s">
        <v>5</v>
      </c>
      <c r="C15">
        <v>2.7059999999999602E-2</v>
      </c>
      <c r="D15">
        <v>2.1930000000000199E-2</v>
      </c>
      <c r="E15">
        <v>9.6769999999999398E-2</v>
      </c>
      <c r="G15">
        <v>5.95600000000003E-2</v>
      </c>
      <c r="H15">
        <v>6.9630000000000095E-2</v>
      </c>
      <c r="I15">
        <v>0.28681000000000101</v>
      </c>
      <c r="K15">
        <v>0.11063000000000001</v>
      </c>
      <c r="L15">
        <v>0.12151000000000101</v>
      </c>
      <c r="M15">
        <v>0.41570000000000101</v>
      </c>
      <c r="O15">
        <v>0.18773999999999999</v>
      </c>
      <c r="P15">
        <v>0.21026</v>
      </c>
      <c r="Q15">
        <v>0.36806</v>
      </c>
      <c r="S15">
        <v>0.31985999999999998</v>
      </c>
      <c r="T15">
        <v>0.34118999999999899</v>
      </c>
      <c r="U15">
        <v>1.23912</v>
      </c>
      <c r="W15">
        <v>0.43898000000000098</v>
      </c>
      <c r="X15">
        <v>0.48091</v>
      </c>
      <c r="Y15">
        <v>1.2420199999999999</v>
      </c>
      <c r="AA15">
        <v>0.655469999999999</v>
      </c>
      <c r="AB15">
        <v>0.67633999999999905</v>
      </c>
      <c r="AC15">
        <v>2.06671</v>
      </c>
      <c r="AE15">
        <v>0.73316000000000103</v>
      </c>
      <c r="AF15">
        <v>0.79476000000000002</v>
      </c>
      <c r="AG15">
        <v>1.8319099999999999</v>
      </c>
      <c r="AI15">
        <v>0.871390000000001</v>
      </c>
      <c r="AJ15">
        <v>0.94396000000000102</v>
      </c>
      <c r="AK15">
        <v>3.07945</v>
      </c>
      <c r="AM15">
        <v>1.1107</v>
      </c>
      <c r="AN15">
        <v>1.16415</v>
      </c>
      <c r="AO15">
        <v>3.7669299999999999</v>
      </c>
      <c r="AQ15">
        <v>18</v>
      </c>
      <c r="AR15">
        <f t="shared" si="0"/>
        <v>0.82090842821210519</v>
      </c>
      <c r="AS15">
        <f t="shared" si="1"/>
        <v>8.2090842821210525E+20</v>
      </c>
      <c r="AT15">
        <v>0.76041549999999991</v>
      </c>
      <c r="AU15">
        <v>0.78915849999999987</v>
      </c>
      <c r="AV15">
        <v>1.9789269999999999</v>
      </c>
    </row>
    <row r="16" spans="2:48" x14ac:dyDescent="0.2">
      <c r="C16">
        <v>7.5563599999999997</v>
      </c>
      <c r="D16">
        <v>7.5837399999999997</v>
      </c>
      <c r="E16">
        <v>7.92502</v>
      </c>
      <c r="G16">
        <v>7.6156899999999998</v>
      </c>
      <c r="H16">
        <v>7.6528799999999997</v>
      </c>
      <c r="I16">
        <v>7.8978700000000002</v>
      </c>
      <c r="K16">
        <v>7.5913899999999996</v>
      </c>
      <c r="L16">
        <v>7.6092300000000002</v>
      </c>
      <c r="M16">
        <v>7.9527000000000001</v>
      </c>
      <c r="O16">
        <v>7.5723700000000003</v>
      </c>
      <c r="P16">
        <v>7.58927</v>
      </c>
      <c r="Q16">
        <v>7.95031</v>
      </c>
      <c r="S16">
        <v>7.5961100000000004</v>
      </c>
      <c r="T16">
        <v>7.6165000000000003</v>
      </c>
      <c r="U16">
        <v>7.9187500000000002</v>
      </c>
      <c r="W16">
        <v>7.5772899999999996</v>
      </c>
      <c r="X16">
        <v>7.6193900000000001</v>
      </c>
      <c r="Y16">
        <v>7.83711</v>
      </c>
      <c r="AA16">
        <v>7.56372</v>
      </c>
      <c r="AB16">
        <v>7.5808900000000001</v>
      </c>
      <c r="AC16">
        <v>7.90672</v>
      </c>
      <c r="AE16">
        <v>7.5187099999999996</v>
      </c>
      <c r="AF16">
        <v>7.5189700000000004</v>
      </c>
      <c r="AG16">
        <v>7.8376400000000004</v>
      </c>
      <c r="AI16">
        <v>7.6292299999999997</v>
      </c>
      <c r="AJ16">
        <v>7.6733099999999999</v>
      </c>
      <c r="AK16">
        <v>8.0155399999999997</v>
      </c>
      <c r="AM16">
        <v>7.5855600000000001</v>
      </c>
      <c r="AN16">
        <v>7.59823</v>
      </c>
      <c r="AO16">
        <v>7.8961399999999999</v>
      </c>
      <c r="AQ16">
        <v>20</v>
      </c>
      <c r="AR16">
        <f t="shared" si="0"/>
        <v>0.91212047579122801</v>
      </c>
      <c r="AS16">
        <f t="shared" si="1"/>
        <v>9.1212047579122788E+20</v>
      </c>
      <c r="AT16">
        <v>0.95795449999999993</v>
      </c>
      <c r="AU16">
        <v>1.0052425</v>
      </c>
      <c r="AV16">
        <v>2.6503330000000003</v>
      </c>
    </row>
    <row r="17" spans="2:48" x14ac:dyDescent="0.2">
      <c r="C17">
        <v>7.5723799999999999</v>
      </c>
      <c r="D17">
        <v>7.6039300000000001</v>
      </c>
      <c r="E17">
        <v>7.96915</v>
      </c>
      <c r="G17">
        <v>7.6332599999999999</v>
      </c>
      <c r="H17">
        <v>7.6689400000000001</v>
      </c>
      <c r="I17">
        <v>7.9385300000000001</v>
      </c>
      <c r="K17">
        <v>7.6960199999999999</v>
      </c>
      <c r="L17">
        <v>7.7175500000000001</v>
      </c>
      <c r="M17">
        <v>8.4005600000000005</v>
      </c>
      <c r="O17">
        <v>7.7888799999999998</v>
      </c>
      <c r="P17">
        <v>7.8042100000000003</v>
      </c>
      <c r="Q17">
        <v>8.4606300000000001</v>
      </c>
      <c r="S17">
        <v>7.8754499999999998</v>
      </c>
      <c r="T17">
        <v>7.9134700000000002</v>
      </c>
      <c r="U17">
        <v>8.4584799999999998</v>
      </c>
      <c r="W17">
        <v>7.9235499999999996</v>
      </c>
      <c r="X17">
        <v>7.97187</v>
      </c>
      <c r="Y17">
        <v>8.8877299999999995</v>
      </c>
      <c r="AA17">
        <v>8.0248500000000007</v>
      </c>
      <c r="AB17">
        <v>8.0898000000000003</v>
      </c>
      <c r="AC17">
        <v>9.1400100000000002</v>
      </c>
      <c r="AE17">
        <v>8.1174499999999998</v>
      </c>
      <c r="AF17">
        <v>8.15733</v>
      </c>
      <c r="AG17">
        <v>8.8997799999999998</v>
      </c>
      <c r="AI17">
        <v>8.4150700000000001</v>
      </c>
      <c r="AJ17">
        <v>8.4675600000000006</v>
      </c>
      <c r="AK17">
        <v>10.7454</v>
      </c>
      <c r="AM17">
        <v>8.5785699999999991</v>
      </c>
      <c r="AN17">
        <v>8.7193000000000005</v>
      </c>
      <c r="AO17">
        <v>10.541499999999999</v>
      </c>
    </row>
    <row r="18" spans="2:48" x14ac:dyDescent="0.2">
      <c r="B18" t="s">
        <v>5</v>
      </c>
      <c r="C18">
        <v>1.60200000000001E-2</v>
      </c>
      <c r="D18">
        <v>2.0190000000000399E-2</v>
      </c>
      <c r="E18">
        <v>4.4130000000000003E-2</v>
      </c>
      <c r="G18">
        <v>1.7570000000000099E-2</v>
      </c>
      <c r="H18">
        <v>1.60600000000004E-2</v>
      </c>
      <c r="I18">
        <v>4.0659999999999898E-2</v>
      </c>
      <c r="K18">
        <v>0.10463</v>
      </c>
      <c r="L18">
        <v>0.10832</v>
      </c>
      <c r="M18">
        <v>0.44785999999999998</v>
      </c>
      <c r="O18">
        <v>0.21651000000000001</v>
      </c>
      <c r="P18">
        <v>0.21493999999999999</v>
      </c>
      <c r="Q18">
        <v>0.51032</v>
      </c>
      <c r="S18">
        <v>0.27933999999999898</v>
      </c>
      <c r="T18">
        <v>0.29697000000000001</v>
      </c>
      <c r="U18">
        <v>0.53973000000000004</v>
      </c>
      <c r="W18">
        <v>0.34626000000000001</v>
      </c>
      <c r="X18">
        <v>0.35248000000000002</v>
      </c>
      <c r="Y18">
        <v>1.0506200000000001</v>
      </c>
      <c r="AA18">
        <v>0.46113000000000098</v>
      </c>
      <c r="AB18">
        <v>0.50890999999999997</v>
      </c>
      <c r="AC18">
        <v>1.23329</v>
      </c>
      <c r="AE18">
        <v>0.59873999999999905</v>
      </c>
      <c r="AF18">
        <v>0.63836000000000004</v>
      </c>
      <c r="AG18">
        <v>1.0621400000000001</v>
      </c>
      <c r="AI18">
        <v>0.78583999999999998</v>
      </c>
      <c r="AJ18">
        <v>0.79425000000000101</v>
      </c>
      <c r="AK18">
        <v>2.72986</v>
      </c>
      <c r="AM18">
        <v>0.99300999999999895</v>
      </c>
      <c r="AN18">
        <v>1.12107</v>
      </c>
      <c r="AO18">
        <v>2.6453600000000002</v>
      </c>
      <c r="AQ18">
        <v>2</v>
      </c>
      <c r="AS18">
        <v>9.1212047579122811E+19</v>
      </c>
      <c r="AT18">
        <f>AT7*(10^-20)</f>
        <v>2.2763684210526242E-22</v>
      </c>
      <c r="AU18">
        <f t="shared" ref="AT18:AV27" si="5">AU7*(10^-20)</f>
        <v>2.3168421052631513E-22</v>
      </c>
      <c r="AV18">
        <f t="shared" si="5"/>
        <v>7.6316315789473696E-22</v>
      </c>
    </row>
    <row r="19" spans="2:48" x14ac:dyDescent="0.2">
      <c r="C19">
        <v>7.5354400000000004</v>
      </c>
      <c r="D19">
        <v>7.5459800000000001</v>
      </c>
      <c r="E19">
        <v>7.8650900000000004</v>
      </c>
      <c r="G19">
        <v>7.5403399999999996</v>
      </c>
      <c r="H19">
        <v>7.57437</v>
      </c>
      <c r="I19">
        <v>7.8976800000000003</v>
      </c>
      <c r="K19">
        <v>7.5677899999999996</v>
      </c>
      <c r="L19">
        <v>7.5951599999999999</v>
      </c>
      <c r="M19">
        <v>7.8835899999999999</v>
      </c>
      <c r="O19">
        <v>7.5444000000000004</v>
      </c>
      <c r="P19">
        <v>7.5636999999999999</v>
      </c>
      <c r="Q19">
        <v>7.9832700000000001</v>
      </c>
      <c r="S19">
        <v>7.6417700000000002</v>
      </c>
      <c r="T19">
        <v>7.6693300000000004</v>
      </c>
      <c r="U19">
        <v>7.9671200000000004</v>
      </c>
      <c r="W19">
        <v>7.5985199999999997</v>
      </c>
      <c r="X19">
        <v>7.6360599999999996</v>
      </c>
      <c r="Y19">
        <v>7.8639599999999996</v>
      </c>
      <c r="AA19">
        <v>7.6121100000000004</v>
      </c>
      <c r="AB19">
        <v>7.6650999999999998</v>
      </c>
      <c r="AC19">
        <v>8.0603599999999993</v>
      </c>
      <c r="AE19">
        <v>7.6208600000000004</v>
      </c>
      <c r="AF19">
        <v>7.6616799999999996</v>
      </c>
      <c r="AG19">
        <v>7.9987000000000004</v>
      </c>
      <c r="AI19">
        <v>7.61</v>
      </c>
      <c r="AJ19">
        <v>7.6389699999999996</v>
      </c>
      <c r="AK19">
        <v>7.9570699999999999</v>
      </c>
      <c r="AM19">
        <v>7.5879799999999999</v>
      </c>
      <c r="AN19">
        <v>7.6077700000000004</v>
      </c>
      <c r="AO19">
        <v>7.9683900000000003</v>
      </c>
      <c r="AQ19">
        <v>4</v>
      </c>
      <c r="AS19">
        <v>1.8242409515824562E+20</v>
      </c>
      <c r="AT19">
        <f t="shared" si="5"/>
        <v>5.8309999999999948E-22</v>
      </c>
      <c r="AU19">
        <f t="shared" si="5"/>
        <v>6.2643000000000039E-22</v>
      </c>
      <c r="AV19">
        <f t="shared" si="5"/>
        <v>1.8714850000000009E-21</v>
      </c>
    </row>
    <row r="20" spans="2:48" x14ac:dyDescent="0.2">
      <c r="C20">
        <v>7.5683400000000001</v>
      </c>
      <c r="D20">
        <v>7.5822200000000004</v>
      </c>
      <c r="E20">
        <v>7.9425999999999997</v>
      </c>
      <c r="G20">
        <v>7.6005099999999999</v>
      </c>
      <c r="H20">
        <v>7.6371200000000004</v>
      </c>
      <c r="I20">
        <v>8.1179199999999998</v>
      </c>
      <c r="K20">
        <v>7.7148099999999999</v>
      </c>
      <c r="L20">
        <v>7.7579500000000001</v>
      </c>
      <c r="M20">
        <v>8.2944999999999993</v>
      </c>
      <c r="O20">
        <v>7.7156599999999997</v>
      </c>
      <c r="P20">
        <v>7.7664400000000002</v>
      </c>
      <c r="Q20">
        <v>8.4372699999999998</v>
      </c>
      <c r="S20">
        <v>7.9562400000000002</v>
      </c>
      <c r="T20">
        <v>8.0222700000000007</v>
      </c>
      <c r="U20">
        <v>9.0790400000000009</v>
      </c>
      <c r="W20">
        <v>8.1220199999999991</v>
      </c>
      <c r="X20">
        <v>8.2149199999999993</v>
      </c>
      <c r="Y20">
        <v>9.8325600000000009</v>
      </c>
      <c r="AA20">
        <v>8.2507699999999993</v>
      </c>
      <c r="AB20">
        <v>8.3333499999999994</v>
      </c>
      <c r="AC20">
        <v>10.7026</v>
      </c>
      <c r="AE20">
        <v>8.2610200000000003</v>
      </c>
      <c r="AF20">
        <v>8.3254099999999998</v>
      </c>
      <c r="AG20">
        <v>9.89208</v>
      </c>
      <c r="AI20">
        <v>8.4571199999999997</v>
      </c>
      <c r="AJ20">
        <v>8.5425400000000007</v>
      </c>
      <c r="AK20">
        <v>10.036099999999999</v>
      </c>
      <c r="AM20">
        <v>8.3028499999999994</v>
      </c>
      <c r="AN20">
        <v>8.3654899999999994</v>
      </c>
      <c r="AO20">
        <v>9.3713200000000008</v>
      </c>
      <c r="AQ20">
        <v>6</v>
      </c>
      <c r="AS20">
        <v>2.7363614273736842E+20</v>
      </c>
      <c r="AT20">
        <f t="shared" si="5"/>
        <v>1.2052299999999971E-21</v>
      </c>
      <c r="AU20">
        <f t="shared" si="5"/>
        <v>1.2326249999999997E-21</v>
      </c>
      <c r="AV20">
        <f t="shared" si="5"/>
        <v>4.1965349999999978E-21</v>
      </c>
    </row>
    <row r="21" spans="2:48" x14ac:dyDescent="0.2">
      <c r="B21" t="s">
        <v>5</v>
      </c>
      <c r="C21">
        <v>3.28999999999997E-2</v>
      </c>
      <c r="D21">
        <v>3.6239999999999398E-2</v>
      </c>
      <c r="E21">
        <v>7.7509999999999302E-2</v>
      </c>
      <c r="G21">
        <v>6.0169999999999398E-2</v>
      </c>
      <c r="H21">
        <v>6.2750000000000306E-2</v>
      </c>
      <c r="I21">
        <v>0.22023999999999999</v>
      </c>
      <c r="K21">
        <v>0.14701999999999901</v>
      </c>
      <c r="L21">
        <v>0.16278999999999999</v>
      </c>
      <c r="M21">
        <v>0.410909999999999</v>
      </c>
      <c r="O21">
        <v>0.17126</v>
      </c>
      <c r="P21">
        <v>0.20274</v>
      </c>
      <c r="Q21">
        <v>0.45400000000000001</v>
      </c>
      <c r="S21">
        <v>0.31447000000000003</v>
      </c>
      <c r="T21">
        <v>0.35293999999999998</v>
      </c>
      <c r="U21">
        <v>1.11192</v>
      </c>
      <c r="W21">
        <v>0.52349999999999897</v>
      </c>
      <c r="X21">
        <v>0.57886000000000004</v>
      </c>
      <c r="Y21">
        <v>1.9685999999999999</v>
      </c>
      <c r="AA21">
        <v>0.63865999999999901</v>
      </c>
      <c r="AB21">
        <v>0.66825000000000001</v>
      </c>
      <c r="AC21">
        <v>2.6422400000000001</v>
      </c>
      <c r="AE21">
        <v>0.64015999999999995</v>
      </c>
      <c r="AF21">
        <v>0.66372999999999904</v>
      </c>
      <c r="AG21">
        <v>1.8933800000000001</v>
      </c>
      <c r="AI21">
        <v>0.84711999999999898</v>
      </c>
      <c r="AJ21">
        <v>0.90356999999999998</v>
      </c>
      <c r="AK21">
        <v>2.0790299999999999</v>
      </c>
      <c r="AM21">
        <v>0.71486999999999901</v>
      </c>
      <c r="AN21">
        <v>0.75771999999999895</v>
      </c>
      <c r="AO21">
        <v>1.40293</v>
      </c>
      <c r="AQ21">
        <v>8</v>
      </c>
      <c r="AS21">
        <v>3.6484819031649124E+20</v>
      </c>
      <c r="AT21">
        <f t="shared" si="5"/>
        <v>1.9937850000000011E-21</v>
      </c>
      <c r="AU21">
        <f t="shared" si="5"/>
        <v>2.1151500000000009E-21</v>
      </c>
      <c r="AV21">
        <f t="shared" si="5"/>
        <v>6.4932599999999979E-21</v>
      </c>
    </row>
    <row r="22" spans="2:48" x14ac:dyDescent="0.2">
      <c r="C22">
        <v>7.6043500000000002</v>
      </c>
      <c r="D22">
        <v>7.6482999999999999</v>
      </c>
      <c r="E22">
        <v>7.9137300000000002</v>
      </c>
      <c r="G22">
        <v>7.6244300000000003</v>
      </c>
      <c r="H22">
        <v>7.66364</v>
      </c>
      <c r="I22">
        <v>7.9479699999999998</v>
      </c>
      <c r="K22">
        <v>7.5937700000000001</v>
      </c>
      <c r="L22">
        <v>7.6358600000000001</v>
      </c>
      <c r="M22">
        <v>7.9413400000000003</v>
      </c>
      <c r="O22">
        <v>7.5596100000000002</v>
      </c>
      <c r="P22">
        <v>7.6019800000000002</v>
      </c>
      <c r="Q22">
        <v>7.8473100000000002</v>
      </c>
      <c r="S22">
        <v>7.6044600000000004</v>
      </c>
      <c r="T22">
        <v>7.6294199999999996</v>
      </c>
      <c r="U22">
        <v>7.9087199999999998</v>
      </c>
      <c r="W22">
        <v>7.6296499999999998</v>
      </c>
      <c r="X22">
        <v>7.6669999999999998</v>
      </c>
      <c r="Y22">
        <v>7.9256000000000002</v>
      </c>
      <c r="AA22">
        <v>7.6017700000000001</v>
      </c>
      <c r="AB22">
        <v>7.6117900000000001</v>
      </c>
      <c r="AC22">
        <v>7.9255500000000003</v>
      </c>
      <c r="AE22">
        <v>7.5960700000000001</v>
      </c>
      <c r="AF22">
        <v>7.6155999999999997</v>
      </c>
      <c r="AG22">
        <v>7.94</v>
      </c>
      <c r="AI22">
        <v>7.6310399999999996</v>
      </c>
      <c r="AJ22">
        <v>7.6709899999999998</v>
      </c>
      <c r="AK22">
        <v>8.0333400000000008</v>
      </c>
      <c r="AM22">
        <v>7.6074000000000002</v>
      </c>
      <c r="AN22">
        <v>7.6375500000000001</v>
      </c>
      <c r="AO22">
        <v>7.9381899999999996</v>
      </c>
      <c r="AQ22">
        <v>10</v>
      </c>
      <c r="AS22">
        <v>4.5606023789561394E+20</v>
      </c>
      <c r="AT22">
        <f>AT11*(10^-20)</f>
        <v>3.0660349999999988E-21</v>
      </c>
      <c r="AU22">
        <f t="shared" si="5"/>
        <v>3.2430749999999988E-21</v>
      </c>
      <c r="AV22">
        <f t="shared" si="5"/>
        <v>9.2671949999999989E-21</v>
      </c>
    </row>
    <row r="23" spans="2:48" x14ac:dyDescent="0.2">
      <c r="C23">
        <v>7.6386799999999999</v>
      </c>
      <c r="D23">
        <v>7.6880800000000002</v>
      </c>
      <c r="E23">
        <v>8.0798900000000007</v>
      </c>
      <c r="G23">
        <v>7.6983499999999996</v>
      </c>
      <c r="H23">
        <v>7.7435400000000003</v>
      </c>
      <c r="I23">
        <v>8.0950699999999998</v>
      </c>
      <c r="K23">
        <v>7.7140000000000004</v>
      </c>
      <c r="L23">
        <v>7.7766000000000002</v>
      </c>
      <c r="M23">
        <v>8.2910799999999991</v>
      </c>
      <c r="O23">
        <v>7.7732700000000001</v>
      </c>
      <c r="P23">
        <v>7.81928</v>
      </c>
      <c r="Q23">
        <v>8.2700999999999993</v>
      </c>
      <c r="S23">
        <v>7.9328200000000004</v>
      </c>
      <c r="T23">
        <v>7.9687200000000002</v>
      </c>
      <c r="U23">
        <v>8.7543500000000005</v>
      </c>
      <c r="W23">
        <v>8.1195400000000006</v>
      </c>
      <c r="X23">
        <v>8.2151800000000001</v>
      </c>
      <c r="Y23">
        <v>9.3014299999999999</v>
      </c>
      <c r="AA23">
        <v>8.0572199999999992</v>
      </c>
      <c r="AB23">
        <v>8.1290099999999992</v>
      </c>
      <c r="AC23">
        <v>9.1961399999999998</v>
      </c>
      <c r="AE23">
        <v>7.7500099999999996</v>
      </c>
      <c r="AF23">
        <v>7.7819500000000001</v>
      </c>
      <c r="AG23">
        <v>8.6571499999999997</v>
      </c>
      <c r="AI23">
        <v>7.8152900000000001</v>
      </c>
      <c r="AJ23">
        <v>7.8675800000000002</v>
      </c>
      <c r="AK23">
        <v>8.6517900000000001</v>
      </c>
      <c r="AM23">
        <v>8.3493200000000005</v>
      </c>
      <c r="AN23">
        <v>8.4313300000000009</v>
      </c>
      <c r="AO23">
        <v>10.1912</v>
      </c>
      <c r="AQ23">
        <v>12</v>
      </c>
      <c r="AS23">
        <v>5.4727228547473683E+20</v>
      </c>
      <c r="AT23">
        <f t="shared" si="5"/>
        <v>4.2983894736842124E-21</v>
      </c>
      <c r="AU23">
        <f t="shared" si="5"/>
        <v>4.572826315789473E-21</v>
      </c>
      <c r="AV23">
        <f t="shared" si="5"/>
        <v>1.2662589473684211E-20</v>
      </c>
    </row>
    <row r="24" spans="2:48" x14ac:dyDescent="0.2">
      <c r="B24" t="s">
        <v>5</v>
      </c>
      <c r="C24">
        <v>3.4329999999999701E-2</v>
      </c>
      <c r="D24">
        <v>3.9780000000000398E-2</v>
      </c>
      <c r="E24">
        <v>0.166160000000001</v>
      </c>
      <c r="G24">
        <v>7.3919999999999306E-2</v>
      </c>
      <c r="H24">
        <v>7.9900000000000304E-2</v>
      </c>
      <c r="I24">
        <v>0.14710000000000001</v>
      </c>
      <c r="K24">
        <v>0.12023</v>
      </c>
      <c r="L24">
        <v>0.14074</v>
      </c>
      <c r="M24">
        <v>0.34974000000000099</v>
      </c>
      <c r="O24">
        <v>0.21365999999999999</v>
      </c>
      <c r="P24">
        <v>0.21729999999999999</v>
      </c>
      <c r="Q24">
        <v>0.422789999999999</v>
      </c>
      <c r="S24">
        <v>0.32835999999999999</v>
      </c>
      <c r="T24">
        <v>0.33930000000000099</v>
      </c>
      <c r="U24">
        <v>0.84563000000000099</v>
      </c>
      <c r="W24">
        <v>0.48989000000000099</v>
      </c>
      <c r="X24">
        <v>0.54818</v>
      </c>
      <c r="Y24">
        <v>1.3758300000000001</v>
      </c>
      <c r="AA24">
        <v>0.45544999999999902</v>
      </c>
      <c r="AB24">
        <v>0.51721999999999901</v>
      </c>
      <c r="AC24">
        <v>1.2705900000000001</v>
      </c>
      <c r="AE24">
        <v>0.15393999999999999</v>
      </c>
      <c r="AF24">
        <v>0.16635</v>
      </c>
      <c r="AG24">
        <v>0.71714999999999995</v>
      </c>
      <c r="AI24">
        <v>0.18425</v>
      </c>
      <c r="AJ24">
        <v>0.19658999999999999</v>
      </c>
      <c r="AK24">
        <v>0.61844999999999895</v>
      </c>
      <c r="AM24">
        <v>0.74192000000000002</v>
      </c>
      <c r="AN24">
        <v>0.79377999999999904</v>
      </c>
      <c r="AO24">
        <v>2.2530100000000002</v>
      </c>
      <c r="AQ24">
        <v>14</v>
      </c>
      <c r="AS24">
        <v>6.3848433305385959E+20</v>
      </c>
      <c r="AT24">
        <f t="shared" si="5"/>
        <v>4.3933105263157889E-21</v>
      </c>
      <c r="AU24">
        <f t="shared" si="5"/>
        <v>4.610610526315788E-21</v>
      </c>
      <c r="AV24">
        <f t="shared" si="5"/>
        <v>1.2638226315789473E-20</v>
      </c>
    </row>
    <row r="25" spans="2:48" x14ac:dyDescent="0.2">
      <c r="C25">
        <v>7.59544</v>
      </c>
      <c r="D25">
        <v>7.6169099999999998</v>
      </c>
      <c r="E25">
        <v>7.9058900000000003</v>
      </c>
      <c r="G25">
        <v>7.5899700000000001</v>
      </c>
      <c r="H25">
        <v>7.6375299999999999</v>
      </c>
      <c r="I25">
        <v>7.8897500000000003</v>
      </c>
      <c r="K25">
        <v>7.6823100000000002</v>
      </c>
      <c r="L25">
        <v>7.7110900000000004</v>
      </c>
      <c r="M25">
        <v>8.0859699999999997</v>
      </c>
      <c r="O25">
        <v>7.5004799999999996</v>
      </c>
      <c r="P25">
        <v>7.5260600000000002</v>
      </c>
      <c r="Q25">
        <v>7.8443500000000004</v>
      </c>
      <c r="S25">
        <v>7.5942100000000003</v>
      </c>
      <c r="T25">
        <v>7.62155</v>
      </c>
      <c r="U25">
        <v>7.9078900000000001</v>
      </c>
      <c r="W25">
        <v>7.5724200000000002</v>
      </c>
      <c r="X25">
        <v>7.6063000000000001</v>
      </c>
      <c r="Y25">
        <v>7.9076599999999999</v>
      </c>
      <c r="AA25">
        <v>7.4912200000000002</v>
      </c>
      <c r="AB25">
        <v>7.5266900000000003</v>
      </c>
      <c r="AC25">
        <v>7.8234700000000004</v>
      </c>
      <c r="AE25">
        <v>7.5797699999999999</v>
      </c>
      <c r="AF25">
        <v>7.6239400000000002</v>
      </c>
      <c r="AG25">
        <v>7.8798300000000001</v>
      </c>
      <c r="AI25">
        <v>7.5051199999999998</v>
      </c>
      <c r="AJ25">
        <v>7.5388799999999998</v>
      </c>
      <c r="AK25">
        <v>7.8184500000000003</v>
      </c>
      <c r="AM25">
        <v>7.6060299999999996</v>
      </c>
      <c r="AN25">
        <v>7.6339899999999998</v>
      </c>
      <c r="AO25">
        <v>7.92394</v>
      </c>
      <c r="AQ25">
        <v>16</v>
      </c>
      <c r="AS25">
        <v>7.2969638063298249E+20</v>
      </c>
      <c r="AT25">
        <f t="shared" si="5"/>
        <v>6.2513999999999977E-21</v>
      </c>
      <c r="AU25">
        <f t="shared" si="5"/>
        <v>6.5861849999999999E-21</v>
      </c>
      <c r="AV25">
        <f t="shared" si="5"/>
        <v>1.6062724999999998E-20</v>
      </c>
    </row>
    <row r="26" spans="2:48" x14ac:dyDescent="0.2">
      <c r="C26">
        <v>7.6150200000000003</v>
      </c>
      <c r="D26">
        <v>7.6295099999999998</v>
      </c>
      <c r="E26">
        <v>7.9979500000000003</v>
      </c>
      <c r="G26">
        <v>7.66127</v>
      </c>
      <c r="H26">
        <v>7.7290799999999997</v>
      </c>
      <c r="I26">
        <v>7.9822800000000003</v>
      </c>
      <c r="K26">
        <v>7.8451700000000004</v>
      </c>
      <c r="L26">
        <v>7.8844000000000003</v>
      </c>
      <c r="M26">
        <v>8.5836600000000001</v>
      </c>
      <c r="O26">
        <v>7.7280499999999996</v>
      </c>
      <c r="P26">
        <v>7.7722300000000004</v>
      </c>
      <c r="Q26">
        <v>8.5360600000000009</v>
      </c>
      <c r="S26">
        <v>7.9275500000000001</v>
      </c>
      <c r="T26">
        <v>8.0733300000000003</v>
      </c>
      <c r="U26">
        <v>9.0356900000000007</v>
      </c>
      <c r="W26">
        <v>8.0202600000000004</v>
      </c>
      <c r="X26">
        <v>8.1226299999999991</v>
      </c>
      <c r="Y26">
        <v>9.2048799999999993</v>
      </c>
      <c r="AA26">
        <v>8.1536299999999997</v>
      </c>
      <c r="AB26">
        <v>8.2717799999999997</v>
      </c>
      <c r="AC26">
        <v>9.9745899999999992</v>
      </c>
      <c r="AE26">
        <v>8.3482699999999994</v>
      </c>
      <c r="AF26">
        <v>8.3954500000000003</v>
      </c>
      <c r="AG26">
        <v>9.5816800000000004</v>
      </c>
      <c r="AI26">
        <v>8.2940799999999992</v>
      </c>
      <c r="AJ26">
        <v>8.3021799999999999</v>
      </c>
      <c r="AK26">
        <v>10.1</v>
      </c>
      <c r="AM26">
        <v>8.6070899999999995</v>
      </c>
      <c r="AN26">
        <v>8.6609400000000001</v>
      </c>
      <c r="AO26">
        <v>10.4856</v>
      </c>
      <c r="AQ26">
        <v>18</v>
      </c>
      <c r="AS26">
        <v>8.2090842821210525E+20</v>
      </c>
      <c r="AT26">
        <f t="shared" si="5"/>
        <v>7.6041549999999993E-21</v>
      </c>
      <c r="AU26">
        <f t="shared" si="5"/>
        <v>7.891584999999999E-21</v>
      </c>
      <c r="AV26">
        <f t="shared" si="5"/>
        <v>1.9789269999999998E-20</v>
      </c>
    </row>
    <row r="27" spans="2:48" x14ac:dyDescent="0.2">
      <c r="B27" t="s">
        <v>5</v>
      </c>
      <c r="C27">
        <v>1.9580000000000399E-2</v>
      </c>
      <c r="D27">
        <v>1.2599999999999899E-2</v>
      </c>
      <c r="E27">
        <v>9.2060000000000003E-2</v>
      </c>
      <c r="G27">
        <v>7.1299999999999905E-2</v>
      </c>
      <c r="H27">
        <v>9.1549999999999798E-2</v>
      </c>
      <c r="I27">
        <v>9.2530000000000001E-2</v>
      </c>
      <c r="K27">
        <v>0.16285999999999901</v>
      </c>
      <c r="L27">
        <v>0.17330999999999999</v>
      </c>
      <c r="M27">
        <v>0.49769000000000002</v>
      </c>
      <c r="O27">
        <v>0.22756999999999999</v>
      </c>
      <c r="P27">
        <v>0.24617</v>
      </c>
      <c r="Q27">
        <v>0.69170999999999905</v>
      </c>
      <c r="S27">
        <v>0.33334000000000003</v>
      </c>
      <c r="T27">
        <v>0.45178000000000001</v>
      </c>
      <c r="U27">
        <v>1.1277999999999999</v>
      </c>
      <c r="W27">
        <v>0.44784000000000002</v>
      </c>
      <c r="X27">
        <v>0.51632999999999896</v>
      </c>
      <c r="Y27">
        <v>1.29722</v>
      </c>
      <c r="AA27">
        <v>0.66240999999999906</v>
      </c>
      <c r="AB27">
        <v>0.74508999999999903</v>
      </c>
      <c r="AC27">
        <v>2.1511200000000001</v>
      </c>
      <c r="AE27">
        <v>0.76849999999999996</v>
      </c>
      <c r="AF27">
        <v>0.77151000000000003</v>
      </c>
      <c r="AG27">
        <v>1.7018500000000001</v>
      </c>
      <c r="AI27">
        <v>0.788959999999999</v>
      </c>
      <c r="AJ27">
        <v>0.76329999999999998</v>
      </c>
      <c r="AK27">
        <v>2.2815500000000002</v>
      </c>
      <c r="AM27">
        <v>1.0010600000000001</v>
      </c>
      <c r="AN27">
        <v>1.02695</v>
      </c>
      <c r="AO27">
        <v>2.5616599999999998</v>
      </c>
      <c r="AQ27">
        <v>20</v>
      </c>
      <c r="AS27">
        <v>9.1212047579122788E+20</v>
      </c>
      <c r="AT27">
        <f t="shared" si="5"/>
        <v>9.5795449999999986E-21</v>
      </c>
      <c r="AU27">
        <f t="shared" si="5"/>
        <v>1.0052424999999999E-20</v>
      </c>
      <c r="AV27">
        <f t="shared" si="5"/>
        <v>2.6503330000000001E-20</v>
      </c>
    </row>
    <row r="28" spans="2:48" x14ac:dyDescent="0.2">
      <c r="C28">
        <v>7.6053300000000004</v>
      </c>
      <c r="D28">
        <v>7.6492599999999999</v>
      </c>
      <c r="E28">
        <v>7.9893900000000002</v>
      </c>
      <c r="G28">
        <v>7.5885100000000003</v>
      </c>
      <c r="H28">
        <v>7.6337099999999998</v>
      </c>
      <c r="I28">
        <v>7.94726</v>
      </c>
      <c r="K28">
        <v>7.5972</v>
      </c>
      <c r="L28">
        <v>7.6251300000000004</v>
      </c>
      <c r="M28">
        <v>7.8676199999999996</v>
      </c>
      <c r="O28">
        <v>7.6211599999999997</v>
      </c>
      <c r="P28">
        <v>7.6393899999999997</v>
      </c>
      <c r="Q28">
        <v>7.8841599999999996</v>
      </c>
      <c r="S28">
        <v>7.6020200000000004</v>
      </c>
      <c r="T28">
        <v>7.6284200000000002</v>
      </c>
      <c r="U28">
        <v>7.9455600000000004</v>
      </c>
      <c r="W28">
        <v>7.6018299999999996</v>
      </c>
      <c r="X28">
        <v>7.6238299999999999</v>
      </c>
      <c r="Y28">
        <v>7.93405</v>
      </c>
      <c r="AA28">
        <v>7.4870200000000002</v>
      </c>
      <c r="AB28">
        <v>7.5205900000000003</v>
      </c>
      <c r="AC28">
        <v>7.8236699999999999</v>
      </c>
      <c r="AE28">
        <v>7.5845599999999997</v>
      </c>
      <c r="AF28">
        <v>7.5933400000000004</v>
      </c>
      <c r="AG28">
        <v>7.9003399999999999</v>
      </c>
      <c r="AI28">
        <v>7.5842499999999999</v>
      </c>
      <c r="AJ28">
        <v>7.59558</v>
      </c>
      <c r="AK28">
        <v>7.9305599999999998</v>
      </c>
      <c r="AM28">
        <v>7.5744800000000003</v>
      </c>
      <c r="AN28">
        <v>7.61435</v>
      </c>
      <c r="AO28">
        <v>7.8748899999999997</v>
      </c>
    </row>
    <row r="29" spans="2:48" x14ac:dyDescent="0.2">
      <c r="C29">
        <v>7.6206899999999997</v>
      </c>
      <c r="D29">
        <v>7.6622700000000004</v>
      </c>
      <c r="E29">
        <v>8.0839700000000008</v>
      </c>
      <c r="G29">
        <v>7.6419199999999998</v>
      </c>
      <c r="H29">
        <v>7.68804</v>
      </c>
      <c r="I29">
        <v>8.0641099999999994</v>
      </c>
      <c r="K29">
        <v>7.7194900000000004</v>
      </c>
      <c r="L29">
        <v>7.7482899999999999</v>
      </c>
      <c r="M29">
        <v>8.1980900000000005</v>
      </c>
      <c r="O29">
        <v>7.8149100000000002</v>
      </c>
      <c r="P29">
        <v>7.84077</v>
      </c>
      <c r="Q29">
        <v>8.6310400000000005</v>
      </c>
      <c r="S29">
        <v>7.6671300000000002</v>
      </c>
      <c r="T29">
        <v>7.7038000000000002</v>
      </c>
      <c r="U29">
        <v>8.12805</v>
      </c>
      <c r="W29">
        <v>7.9845899999999999</v>
      </c>
      <c r="X29">
        <v>7.9816399999999996</v>
      </c>
      <c r="Y29">
        <v>8.7349300000000003</v>
      </c>
      <c r="AA29">
        <v>7.58908</v>
      </c>
      <c r="AB29">
        <v>7.6520200000000003</v>
      </c>
      <c r="AC29">
        <v>8.0403699999999994</v>
      </c>
      <c r="AE29">
        <v>8.1704899999999991</v>
      </c>
      <c r="AF29">
        <v>8.2507900000000003</v>
      </c>
      <c r="AG29">
        <v>9.6934699999999996</v>
      </c>
      <c r="AI29">
        <v>8.5367800000000003</v>
      </c>
      <c r="AJ29">
        <v>8.5937800000000006</v>
      </c>
      <c r="AK29">
        <v>11.442399999999999</v>
      </c>
      <c r="AM29">
        <v>8.6856299999999997</v>
      </c>
      <c r="AN29">
        <v>8.8408099999999994</v>
      </c>
      <c r="AO29">
        <v>10.2767</v>
      </c>
    </row>
    <row r="30" spans="2:48" x14ac:dyDescent="0.2">
      <c r="B30" t="s">
        <v>5</v>
      </c>
      <c r="C30">
        <v>1.53599999999994E-2</v>
      </c>
      <c r="D30">
        <v>1.30100000000004E-2</v>
      </c>
      <c r="E30">
        <v>9.4580000000000594E-2</v>
      </c>
      <c r="G30">
        <v>5.34099999999995E-2</v>
      </c>
      <c r="H30">
        <v>5.4330000000000198E-2</v>
      </c>
      <c r="I30">
        <v>0.116849999999999</v>
      </c>
      <c r="K30">
        <v>0.12229</v>
      </c>
      <c r="L30">
        <v>0.12315999999999901</v>
      </c>
      <c r="M30">
        <v>0.33047000000000099</v>
      </c>
      <c r="O30">
        <v>0.193750000000001</v>
      </c>
      <c r="P30">
        <v>0.20138</v>
      </c>
      <c r="Q30">
        <v>0.74688000000000099</v>
      </c>
      <c r="S30">
        <v>6.5110000000000695E-2</v>
      </c>
      <c r="T30">
        <v>7.5380000000000003E-2</v>
      </c>
      <c r="U30">
        <v>0.18249000000000001</v>
      </c>
      <c r="W30">
        <v>0.38275999999999999</v>
      </c>
      <c r="X30">
        <v>0.35781000000000002</v>
      </c>
      <c r="Y30">
        <v>0.80088000000000004</v>
      </c>
      <c r="AA30">
        <v>0.10206</v>
      </c>
      <c r="AB30">
        <v>0.13142999999999999</v>
      </c>
      <c r="AC30">
        <v>0.216699999999999</v>
      </c>
      <c r="AE30">
        <v>0.58592999999999895</v>
      </c>
      <c r="AF30">
        <v>0.65745000000000098</v>
      </c>
      <c r="AG30">
        <v>1.7931299999999999</v>
      </c>
      <c r="AI30">
        <v>0.95252999999999999</v>
      </c>
      <c r="AJ30">
        <v>0.99820000000000098</v>
      </c>
      <c r="AK30">
        <v>3.5118399999999999</v>
      </c>
      <c r="AM30">
        <v>1.1111500000000001</v>
      </c>
      <c r="AN30">
        <v>1.2264600000000001</v>
      </c>
      <c r="AO30">
        <v>2.4018099999999998</v>
      </c>
      <c r="AT30" t="s">
        <v>16</v>
      </c>
      <c r="AU30" t="s">
        <v>19</v>
      </c>
      <c r="AV30" t="s">
        <v>18</v>
      </c>
    </row>
    <row r="31" spans="2:48" x14ac:dyDescent="0.2">
      <c r="C31">
        <v>7.6093700000000002</v>
      </c>
      <c r="D31">
        <v>7.6351800000000001</v>
      </c>
      <c r="E31">
        <v>7.9473000000000003</v>
      </c>
      <c r="G31">
        <v>7.6452299999999997</v>
      </c>
      <c r="H31">
        <v>7.6714399999999996</v>
      </c>
      <c r="I31">
        <v>7.9413600000000004</v>
      </c>
      <c r="K31">
        <v>7.5234500000000004</v>
      </c>
      <c r="L31">
        <v>7.5285799999999998</v>
      </c>
      <c r="M31">
        <v>7.8721899999999998</v>
      </c>
      <c r="O31">
        <v>7.6534599999999999</v>
      </c>
      <c r="P31">
        <v>7.6961599999999999</v>
      </c>
      <c r="Q31">
        <v>7.9113300000000004</v>
      </c>
      <c r="S31">
        <v>7.6512500000000001</v>
      </c>
      <c r="T31">
        <v>7.6898600000000004</v>
      </c>
      <c r="U31">
        <v>7.8964699999999999</v>
      </c>
      <c r="W31">
        <v>7.5451199999999998</v>
      </c>
      <c r="X31">
        <v>7.5499499999999999</v>
      </c>
      <c r="Y31">
        <v>7.8831100000000003</v>
      </c>
      <c r="AA31">
        <v>7.5530600000000003</v>
      </c>
      <c r="AB31">
        <v>7.57613</v>
      </c>
      <c r="AC31">
        <v>7.8024699999999996</v>
      </c>
      <c r="AE31">
        <v>7.6098600000000003</v>
      </c>
      <c r="AF31">
        <v>7.6473100000000001</v>
      </c>
      <c r="AG31">
        <v>7.9466799999999997</v>
      </c>
      <c r="AI31">
        <v>7.6303799999999997</v>
      </c>
      <c r="AJ31">
        <v>7.6955200000000001</v>
      </c>
      <c r="AK31">
        <v>7.8828199999999997</v>
      </c>
      <c r="AM31">
        <v>7.5459100000000001</v>
      </c>
      <c r="AN31">
        <v>7.5637600000000003</v>
      </c>
      <c r="AO31">
        <v>7.9180200000000003</v>
      </c>
      <c r="AR31" t="s">
        <v>38</v>
      </c>
      <c r="AS31" t="s">
        <v>13</v>
      </c>
      <c r="AT31" s="1">
        <v>9.3799999999999998E-42</v>
      </c>
      <c r="AU31" s="1">
        <v>9.7199999999999998E-42</v>
      </c>
      <c r="AV31" s="1">
        <v>2.3500000000000002E-41</v>
      </c>
    </row>
    <row r="32" spans="2:48" x14ac:dyDescent="0.2">
      <c r="C32">
        <v>7.6222399999999997</v>
      </c>
      <c r="D32">
        <v>7.6557000000000004</v>
      </c>
      <c r="E32">
        <v>8.0146200000000007</v>
      </c>
      <c r="G32">
        <v>7.6930899999999998</v>
      </c>
      <c r="H32">
        <v>7.7164200000000003</v>
      </c>
      <c r="I32">
        <v>8.2060600000000008</v>
      </c>
      <c r="K32">
        <v>7.6589799999999997</v>
      </c>
      <c r="L32">
        <v>7.6637700000000004</v>
      </c>
      <c r="M32">
        <v>8.3590199999999992</v>
      </c>
      <c r="O32">
        <v>7.8758400000000002</v>
      </c>
      <c r="P32">
        <v>7.8944200000000002</v>
      </c>
      <c r="Q32">
        <v>8.4061599999999999</v>
      </c>
      <c r="S32">
        <v>8.0062099999999994</v>
      </c>
      <c r="T32">
        <v>8.0610499999999998</v>
      </c>
      <c r="U32">
        <v>9.1184200000000004</v>
      </c>
      <c r="W32">
        <v>7.9229500000000002</v>
      </c>
      <c r="X32">
        <v>7.9227699999999999</v>
      </c>
      <c r="Y32">
        <v>8.6552100000000003</v>
      </c>
      <c r="AA32">
        <v>7.6727600000000002</v>
      </c>
      <c r="AB32">
        <v>7.7170100000000001</v>
      </c>
      <c r="AC32">
        <v>8.1969100000000008</v>
      </c>
      <c r="AE32">
        <v>8.3555600000000005</v>
      </c>
      <c r="AF32">
        <v>8.3507800000000003</v>
      </c>
      <c r="AG32">
        <v>9.5107099999999996</v>
      </c>
      <c r="AI32">
        <v>8.5223200000000006</v>
      </c>
      <c r="AJ32">
        <v>8.5872299999999999</v>
      </c>
      <c r="AK32">
        <v>9.8434699999999999</v>
      </c>
      <c r="AM32">
        <v>8.2699400000000001</v>
      </c>
      <c r="AN32">
        <v>8.3423099999999994</v>
      </c>
      <c r="AO32">
        <v>9.1583000000000006</v>
      </c>
      <c r="AR32" t="s">
        <v>37</v>
      </c>
      <c r="AS32" t="s">
        <v>13</v>
      </c>
      <c r="AT32" s="1">
        <v>1.39E-41</v>
      </c>
      <c r="AU32" s="1">
        <v>1.4400000000000001E-41</v>
      </c>
      <c r="AV32" s="1">
        <v>3.4799999999999998E-41</v>
      </c>
    </row>
    <row r="33" spans="2:48" x14ac:dyDescent="0.2">
      <c r="B33" t="s">
        <v>5</v>
      </c>
      <c r="C33">
        <v>1.28699999999995E-2</v>
      </c>
      <c r="D33">
        <v>2.05199999999994E-2</v>
      </c>
      <c r="E33">
        <v>6.7320000000000504E-2</v>
      </c>
      <c r="G33">
        <v>4.786E-2</v>
      </c>
      <c r="H33">
        <v>4.4979999999999798E-2</v>
      </c>
      <c r="I33">
        <v>0.26470000000000099</v>
      </c>
      <c r="K33">
        <v>0.13552999999999901</v>
      </c>
      <c r="L33">
        <v>0.13519</v>
      </c>
      <c r="M33">
        <v>0.48682999999999899</v>
      </c>
      <c r="O33">
        <v>0.22237999999999999</v>
      </c>
      <c r="P33">
        <v>0.19825999999999999</v>
      </c>
      <c r="Q33">
        <v>0.49482999999999999</v>
      </c>
      <c r="S33">
        <v>0.354959999999999</v>
      </c>
      <c r="T33">
        <v>0.37118999999999902</v>
      </c>
      <c r="U33">
        <v>1.2219500000000001</v>
      </c>
      <c r="W33">
        <v>0.37783</v>
      </c>
      <c r="X33">
        <v>0.37281999999999998</v>
      </c>
      <c r="Y33">
        <v>0.77210000000000001</v>
      </c>
      <c r="AA33">
        <v>0.1197</v>
      </c>
      <c r="AB33">
        <v>0.14088000000000001</v>
      </c>
      <c r="AC33">
        <v>0.39444000000000101</v>
      </c>
      <c r="AE33">
        <v>0.74570000000000003</v>
      </c>
      <c r="AF33">
        <v>0.70347000000000004</v>
      </c>
      <c r="AG33">
        <v>1.56403</v>
      </c>
      <c r="AI33">
        <v>0.89194000000000095</v>
      </c>
      <c r="AJ33">
        <v>0.89171</v>
      </c>
      <c r="AK33">
        <v>1.96065</v>
      </c>
      <c r="AM33">
        <v>0.72402999999999995</v>
      </c>
      <c r="AN33">
        <v>0.77854999999999897</v>
      </c>
      <c r="AO33">
        <v>1.24028</v>
      </c>
      <c r="AR33" t="s">
        <v>64</v>
      </c>
      <c r="AS33" t="s">
        <v>13</v>
      </c>
      <c r="AT33" s="1">
        <v>1.55E-41</v>
      </c>
      <c r="AU33" s="1">
        <v>1.5699999999999999E-41</v>
      </c>
      <c r="AV33" s="1">
        <v>3.7699999999999999E-41</v>
      </c>
    </row>
    <row r="34" spans="2:48" x14ac:dyDescent="0.2">
      <c r="C34">
        <v>7.65496</v>
      </c>
      <c r="D34">
        <v>7.6753600000000004</v>
      </c>
      <c r="E34">
        <v>8.0219699999999996</v>
      </c>
      <c r="G34">
        <v>7.5698499999999997</v>
      </c>
      <c r="H34">
        <v>7.5955000000000004</v>
      </c>
      <c r="I34">
        <v>7.8412100000000002</v>
      </c>
      <c r="K34">
        <v>7.5264600000000002</v>
      </c>
      <c r="L34">
        <v>7.5234199999999998</v>
      </c>
      <c r="M34">
        <v>7.8691800000000001</v>
      </c>
      <c r="O34">
        <v>7.6043399999999997</v>
      </c>
      <c r="P34">
        <v>7.6296999999999997</v>
      </c>
      <c r="Q34">
        <v>7.97316</v>
      </c>
      <c r="S34">
        <v>7.51837</v>
      </c>
      <c r="T34">
        <v>7.5584800000000003</v>
      </c>
      <c r="U34">
        <v>7.8859500000000002</v>
      </c>
      <c r="W34">
        <v>7.5762600000000004</v>
      </c>
      <c r="X34">
        <v>7.59931</v>
      </c>
      <c r="Y34">
        <v>7.9334800000000003</v>
      </c>
      <c r="AA34">
        <v>7.63896</v>
      </c>
      <c r="AB34">
        <v>7.6582400000000002</v>
      </c>
      <c r="AC34">
        <v>7.9976799999999999</v>
      </c>
      <c r="AE34">
        <v>7.5962399999999999</v>
      </c>
      <c r="AF34">
        <v>7.59232</v>
      </c>
      <c r="AG34">
        <v>7.9370799999999999</v>
      </c>
      <c r="AI34">
        <v>7.5310699999999997</v>
      </c>
      <c r="AJ34">
        <v>7.5433899999999996</v>
      </c>
      <c r="AK34">
        <v>7.97349</v>
      </c>
      <c r="AM34">
        <v>7.5888600000000004</v>
      </c>
      <c r="AN34">
        <v>7.6208200000000001</v>
      </c>
      <c r="AO34">
        <v>7.8889500000000004</v>
      </c>
      <c r="AR34" t="s">
        <v>145</v>
      </c>
      <c r="AS34" t="s">
        <v>13</v>
      </c>
      <c r="AT34" s="1">
        <v>2.3399999999999998E-41</v>
      </c>
      <c r="AU34" s="1">
        <v>2.3699999999999998E-41</v>
      </c>
      <c r="AV34" s="1">
        <v>4.85E-41</v>
      </c>
    </row>
    <row r="35" spans="2:48" x14ac:dyDescent="0.2">
      <c r="C35">
        <v>7.6788499999999997</v>
      </c>
      <c r="D35">
        <v>7.6947099999999997</v>
      </c>
      <c r="E35">
        <v>8.0692699999999995</v>
      </c>
      <c r="G35">
        <v>7.6348399999999996</v>
      </c>
      <c r="H35">
        <v>7.6634599999999997</v>
      </c>
      <c r="I35">
        <v>8.1569299999999991</v>
      </c>
      <c r="K35">
        <v>7.6657000000000002</v>
      </c>
      <c r="L35">
        <v>7.6808399999999999</v>
      </c>
      <c r="M35">
        <v>8.3207199999999997</v>
      </c>
      <c r="O35">
        <v>7.8221699999999998</v>
      </c>
      <c r="P35">
        <v>7.8542500000000004</v>
      </c>
      <c r="Q35">
        <v>8.6101799999999997</v>
      </c>
      <c r="S35">
        <v>7.8701999999999996</v>
      </c>
      <c r="T35">
        <v>7.9142900000000003</v>
      </c>
      <c r="U35">
        <v>9.1121200000000009</v>
      </c>
      <c r="W35">
        <v>8.0451800000000002</v>
      </c>
      <c r="X35">
        <v>8.1057400000000008</v>
      </c>
      <c r="Y35">
        <v>8.9862300000000008</v>
      </c>
      <c r="AA35">
        <v>8.1894200000000001</v>
      </c>
      <c r="AB35">
        <v>8.2129899999999996</v>
      </c>
      <c r="AC35">
        <v>9.6621199999999998</v>
      </c>
      <c r="AE35">
        <v>8.3838500000000007</v>
      </c>
      <c r="AF35">
        <v>8.4011800000000001</v>
      </c>
      <c r="AG35">
        <v>9.4816000000000003</v>
      </c>
      <c r="AI35">
        <v>8.1658600000000003</v>
      </c>
      <c r="AJ35">
        <v>8.1762200000000007</v>
      </c>
      <c r="AK35">
        <v>9.4941099999999992</v>
      </c>
      <c r="AM35">
        <v>8.6776900000000001</v>
      </c>
      <c r="AN35">
        <v>8.7070100000000004</v>
      </c>
      <c r="AO35">
        <v>10.256</v>
      </c>
    </row>
    <row r="36" spans="2:48" x14ac:dyDescent="0.2">
      <c r="B36" t="s">
        <v>5</v>
      </c>
      <c r="C36">
        <v>2.38899999999997E-2</v>
      </c>
      <c r="D36">
        <v>1.93500000000002E-2</v>
      </c>
      <c r="E36">
        <v>4.7299999999999898E-2</v>
      </c>
      <c r="G36">
        <v>6.4989999999999895E-2</v>
      </c>
      <c r="H36">
        <v>6.7959999999999396E-2</v>
      </c>
      <c r="I36">
        <v>0.315719999999999</v>
      </c>
      <c r="K36">
        <v>0.13924</v>
      </c>
      <c r="L36">
        <v>0.15742</v>
      </c>
      <c r="M36">
        <v>0.45154</v>
      </c>
      <c r="O36">
        <v>0.21783</v>
      </c>
      <c r="P36">
        <v>0.224550000000001</v>
      </c>
      <c r="Q36">
        <v>0.63702000000000003</v>
      </c>
      <c r="S36">
        <v>0.35182999999999998</v>
      </c>
      <c r="T36">
        <v>0.35581000000000002</v>
      </c>
      <c r="U36">
        <v>1.22617</v>
      </c>
      <c r="W36">
        <v>0.468920000000001</v>
      </c>
      <c r="X36">
        <v>0.50643000000000105</v>
      </c>
      <c r="Y36">
        <v>1.0527500000000001</v>
      </c>
      <c r="AA36">
        <v>0.55045999999999995</v>
      </c>
      <c r="AB36">
        <v>0.55474999999999897</v>
      </c>
      <c r="AC36">
        <v>1.6644399999999999</v>
      </c>
      <c r="AE36">
        <v>0.78761000000000103</v>
      </c>
      <c r="AF36">
        <v>0.80886000000000002</v>
      </c>
      <c r="AG36">
        <v>1.5445199999999999</v>
      </c>
      <c r="AI36">
        <v>0.63479000000000096</v>
      </c>
      <c r="AJ36">
        <v>0.63283</v>
      </c>
      <c r="AK36">
        <v>1.5206200000000001</v>
      </c>
      <c r="AM36">
        <v>1.08883</v>
      </c>
      <c r="AN36">
        <v>1.08619</v>
      </c>
      <c r="AO36">
        <v>2.3670499999999999</v>
      </c>
      <c r="AR36">
        <v>100</v>
      </c>
      <c r="AS36" t="s">
        <v>155</v>
      </c>
      <c r="AT36" s="1">
        <f>AT31*0.05/6*170</f>
        <v>1.3288333333333334E-41</v>
      </c>
      <c r="AU36" s="1">
        <f t="shared" ref="AU36:AV36" si="6">AU31*0.05/6*170</f>
        <v>1.3770000000000002E-41</v>
      </c>
      <c r="AV36" s="1">
        <f t="shared" si="6"/>
        <v>3.3291666666666673E-41</v>
      </c>
    </row>
    <row r="37" spans="2:48" x14ac:dyDescent="0.2">
      <c r="C37">
        <v>7.6100300000000001</v>
      </c>
      <c r="D37">
        <v>7.6295000000000002</v>
      </c>
      <c r="E37">
        <v>7.9607599999999996</v>
      </c>
      <c r="G37">
        <v>7.5859300000000003</v>
      </c>
      <c r="H37">
        <v>7.6216900000000001</v>
      </c>
      <c r="I37">
        <v>7.9077099999999998</v>
      </c>
      <c r="K37">
        <v>7.5950699999999998</v>
      </c>
      <c r="L37">
        <v>7.62643</v>
      </c>
      <c r="M37">
        <v>7.9464800000000002</v>
      </c>
      <c r="O37">
        <v>7.5052399999999997</v>
      </c>
      <c r="P37">
        <v>7.5190999999999999</v>
      </c>
      <c r="Q37">
        <v>7.8321500000000004</v>
      </c>
      <c r="S37">
        <v>7.5658300000000001</v>
      </c>
      <c r="T37">
        <v>7.6014499999999998</v>
      </c>
      <c r="U37">
        <v>7.9166999999999996</v>
      </c>
      <c r="W37">
        <v>7.58474</v>
      </c>
      <c r="X37">
        <v>7.6239400000000002</v>
      </c>
      <c r="Y37">
        <v>7.8917599999999997</v>
      </c>
      <c r="AA37">
        <v>7.6144600000000002</v>
      </c>
      <c r="AB37">
        <v>7.64452</v>
      </c>
      <c r="AC37">
        <v>7.9506300000000003</v>
      </c>
      <c r="AE37">
        <v>7.5941000000000001</v>
      </c>
      <c r="AF37">
        <v>7.5980999999999996</v>
      </c>
      <c r="AG37">
        <v>7.9729900000000002</v>
      </c>
      <c r="AI37">
        <v>7.5465099999999996</v>
      </c>
      <c r="AJ37">
        <v>7.5512899999999998</v>
      </c>
      <c r="AK37">
        <v>7.8686299999999996</v>
      </c>
      <c r="AM37">
        <v>7.5861000000000001</v>
      </c>
      <c r="AN37">
        <v>7.6214899999999997</v>
      </c>
      <c r="AO37">
        <v>7.8984399999999999</v>
      </c>
      <c r="AR37">
        <v>300</v>
      </c>
      <c r="AS37" t="s">
        <v>155</v>
      </c>
      <c r="AT37" s="1">
        <f>AT32*0.05/6*170</f>
        <v>1.969166666666667E-41</v>
      </c>
      <c r="AU37" s="1">
        <f t="shared" ref="AU37:AV37" si="7">AU32*0.05/6*170</f>
        <v>2.0400000000000005E-41</v>
      </c>
      <c r="AV37" s="1">
        <f t="shared" si="7"/>
        <v>4.9299999999999995E-41</v>
      </c>
    </row>
    <row r="38" spans="2:48" x14ac:dyDescent="0.2">
      <c r="C38">
        <v>7.6227499999999999</v>
      </c>
      <c r="D38">
        <v>7.6380400000000002</v>
      </c>
      <c r="E38">
        <v>8.1071399999999993</v>
      </c>
      <c r="G38">
        <v>7.6482099999999997</v>
      </c>
      <c r="H38">
        <v>7.7023900000000003</v>
      </c>
      <c r="I38">
        <v>8.2232599999999998</v>
      </c>
      <c r="K38">
        <v>7.7421800000000003</v>
      </c>
      <c r="L38">
        <v>7.75997</v>
      </c>
      <c r="M38">
        <v>8.3366799999999994</v>
      </c>
      <c r="O38">
        <v>7.7459499999999997</v>
      </c>
      <c r="P38">
        <v>7.78369</v>
      </c>
      <c r="Q38">
        <v>8.7841199999999997</v>
      </c>
      <c r="S38">
        <v>7.9005900000000002</v>
      </c>
      <c r="T38">
        <v>7.9526399999999997</v>
      </c>
      <c r="U38">
        <v>9.5636399999999995</v>
      </c>
      <c r="W38">
        <v>7.9812200000000004</v>
      </c>
      <c r="X38">
        <v>8.0790100000000002</v>
      </c>
      <c r="Y38">
        <v>8.8603500000000004</v>
      </c>
      <c r="AA38">
        <v>8.1886700000000001</v>
      </c>
      <c r="AB38">
        <v>8.2209699999999994</v>
      </c>
      <c r="AC38">
        <v>9.3560199999999991</v>
      </c>
      <c r="AE38">
        <v>7.9855400000000003</v>
      </c>
      <c r="AF38">
        <v>7.9590300000000003</v>
      </c>
      <c r="AG38">
        <v>8.8543199999999995</v>
      </c>
      <c r="AI38">
        <v>8.4954400000000003</v>
      </c>
      <c r="AJ38">
        <v>8.4998900000000006</v>
      </c>
      <c r="AK38">
        <v>10.9307</v>
      </c>
      <c r="AM38">
        <v>8.6015700000000006</v>
      </c>
      <c r="AN38">
        <v>8.5945800000000006</v>
      </c>
      <c r="AO38">
        <v>10.015499999999999</v>
      </c>
      <c r="AR38">
        <v>500</v>
      </c>
      <c r="AS38" t="s">
        <v>155</v>
      </c>
      <c r="AT38" s="1">
        <f t="shared" ref="AT38:AV38" si="8">AT33*0.05/6*170</f>
        <v>2.1958333333333337E-41</v>
      </c>
      <c r="AU38" s="1">
        <f t="shared" si="8"/>
        <v>2.2241666666666664E-41</v>
      </c>
      <c r="AV38" s="1">
        <f t="shared" si="8"/>
        <v>5.3408333333333331E-41</v>
      </c>
    </row>
    <row r="39" spans="2:48" x14ac:dyDescent="0.2">
      <c r="B39" t="s">
        <v>5</v>
      </c>
      <c r="C39">
        <v>1.2719999999999799E-2</v>
      </c>
      <c r="D39">
        <v>8.5399999999999903E-3</v>
      </c>
      <c r="E39">
        <v>0.14638000000000001</v>
      </c>
      <c r="G39">
        <v>6.2279999999999398E-2</v>
      </c>
      <c r="H39">
        <v>8.0700000000000202E-2</v>
      </c>
      <c r="I39">
        <v>0.31555</v>
      </c>
      <c r="K39">
        <v>0.14711000000000099</v>
      </c>
      <c r="L39">
        <v>0.13353999999999999</v>
      </c>
      <c r="M39">
        <v>0.39019999999999899</v>
      </c>
      <c r="O39">
        <v>0.24071000000000001</v>
      </c>
      <c r="P39">
        <v>0.26458999999999999</v>
      </c>
      <c r="Q39">
        <v>0.95196999999999898</v>
      </c>
      <c r="S39">
        <v>0.33476</v>
      </c>
      <c r="T39">
        <v>0.35119</v>
      </c>
      <c r="U39">
        <v>1.6469400000000001</v>
      </c>
      <c r="W39">
        <v>0.39648</v>
      </c>
      <c r="X39">
        <v>0.45506999999999997</v>
      </c>
      <c r="Y39">
        <v>0.96859000000000095</v>
      </c>
      <c r="AA39">
        <v>0.57421</v>
      </c>
      <c r="AB39">
        <v>0.57644999999999902</v>
      </c>
      <c r="AC39">
        <v>1.4053899999999999</v>
      </c>
      <c r="AE39">
        <v>0.39144000000000001</v>
      </c>
      <c r="AF39">
        <v>0.36093000000000097</v>
      </c>
      <c r="AG39">
        <v>0.88132999999999895</v>
      </c>
      <c r="AI39">
        <v>0.94893000000000105</v>
      </c>
      <c r="AJ39">
        <v>0.948600000000001</v>
      </c>
      <c r="AK39">
        <v>3.0620699999999998</v>
      </c>
      <c r="AM39">
        <v>1.0154700000000001</v>
      </c>
      <c r="AN39">
        <v>0.97309000000000101</v>
      </c>
      <c r="AO39">
        <v>2.1170599999999999</v>
      </c>
      <c r="AR39">
        <v>700</v>
      </c>
      <c r="AS39" t="s">
        <v>155</v>
      </c>
      <c r="AT39" s="1">
        <f t="shared" ref="AT39:AV39" si="9">AT34*0.05/6*170</f>
        <v>3.3150000000000002E-41</v>
      </c>
      <c r="AU39" s="1">
        <f t="shared" si="9"/>
        <v>3.3574999999999995E-41</v>
      </c>
      <c r="AV39" s="1">
        <f t="shared" si="9"/>
        <v>6.8708333333333337E-41</v>
      </c>
    </row>
    <row r="40" spans="2:48" x14ac:dyDescent="0.2">
      <c r="C40">
        <v>7.6168100000000001</v>
      </c>
      <c r="D40">
        <v>7.6475200000000001</v>
      </c>
      <c r="E40">
        <v>7.9900099999999998</v>
      </c>
      <c r="G40">
        <v>7.6093700000000002</v>
      </c>
      <c r="H40">
        <v>7.64968</v>
      </c>
      <c r="I40">
        <v>7.9790000000000001</v>
      </c>
      <c r="K40">
        <v>7.5552099999999998</v>
      </c>
      <c r="L40">
        <v>7.6045199999999999</v>
      </c>
      <c r="M40">
        <v>7.9368800000000004</v>
      </c>
      <c r="O40">
        <v>7.5965499999999997</v>
      </c>
      <c r="P40">
        <v>7.6244300000000003</v>
      </c>
      <c r="Q40">
        <v>7.9725900000000003</v>
      </c>
      <c r="S40">
        <v>7.6068899999999999</v>
      </c>
      <c r="T40">
        <v>7.6328899999999997</v>
      </c>
      <c r="U40">
        <v>7.9105699999999999</v>
      </c>
      <c r="W40">
        <v>7.5606999999999998</v>
      </c>
      <c r="X40">
        <v>7.5852500000000003</v>
      </c>
      <c r="Y40">
        <v>7.9138599999999997</v>
      </c>
      <c r="AA40">
        <v>7.6073599999999999</v>
      </c>
      <c r="AB40">
        <v>7.62622</v>
      </c>
      <c r="AC40">
        <v>7.9329099999999997</v>
      </c>
      <c r="AE40">
        <v>7.6054000000000004</v>
      </c>
      <c r="AF40">
        <v>7.6130000000000004</v>
      </c>
      <c r="AG40">
        <v>7.9113800000000003</v>
      </c>
      <c r="AI40">
        <v>7.6048799999999996</v>
      </c>
      <c r="AJ40">
        <v>7.6294500000000003</v>
      </c>
      <c r="AK40">
        <v>7.9536499999999997</v>
      </c>
      <c r="AM40">
        <v>7.5211399999999999</v>
      </c>
      <c r="AN40">
        <v>7.5371300000000003</v>
      </c>
      <c r="AO40">
        <v>7.7661100000000003</v>
      </c>
    </row>
    <row r="41" spans="2:48" x14ac:dyDescent="0.2">
      <c r="C41">
        <v>7.6305500000000004</v>
      </c>
      <c r="D41">
        <v>7.6659699999999997</v>
      </c>
      <c r="E41">
        <v>8.0346600000000006</v>
      </c>
      <c r="G41">
        <v>7.6849999999999996</v>
      </c>
      <c r="H41">
        <v>7.7199600000000004</v>
      </c>
      <c r="I41">
        <v>8.1975899999999999</v>
      </c>
      <c r="K41">
        <v>7.7059199999999999</v>
      </c>
      <c r="L41">
        <v>7.7430500000000002</v>
      </c>
      <c r="M41">
        <v>8.3275400000000008</v>
      </c>
      <c r="O41">
        <v>7.7972900000000003</v>
      </c>
      <c r="P41">
        <v>7.87127</v>
      </c>
      <c r="Q41">
        <v>8.9917400000000001</v>
      </c>
      <c r="S41">
        <v>7.9888700000000004</v>
      </c>
      <c r="T41">
        <v>8.0470900000000007</v>
      </c>
      <c r="U41">
        <v>9.0638900000000007</v>
      </c>
      <c r="W41">
        <v>8.0650499999999994</v>
      </c>
      <c r="X41">
        <v>8.0938199999999991</v>
      </c>
      <c r="Y41">
        <v>9.4096799999999998</v>
      </c>
      <c r="AA41">
        <v>8.3012599999999992</v>
      </c>
      <c r="AB41">
        <v>8.3671299999999995</v>
      </c>
      <c r="AC41">
        <v>10.0556</v>
      </c>
      <c r="AE41">
        <v>8.2732799999999997</v>
      </c>
      <c r="AF41">
        <v>8.3562399999999997</v>
      </c>
      <c r="AG41">
        <v>9.3056999999999999</v>
      </c>
      <c r="AI41">
        <v>7.9098199999999999</v>
      </c>
      <c r="AJ41">
        <v>8.0057799999999997</v>
      </c>
      <c r="AK41">
        <v>8.6358499999999996</v>
      </c>
      <c r="AM41">
        <v>8.5541400000000003</v>
      </c>
      <c r="AN41">
        <v>8.58582</v>
      </c>
      <c r="AO41">
        <v>10.4175</v>
      </c>
    </row>
    <row r="42" spans="2:48" x14ac:dyDescent="0.2">
      <c r="B42" t="s">
        <v>5</v>
      </c>
      <c r="C42">
        <v>1.3740000000000301E-2</v>
      </c>
      <c r="D42">
        <v>1.8449999999999599E-2</v>
      </c>
      <c r="E42">
        <v>4.4650000000000703E-2</v>
      </c>
      <c r="G42">
        <v>7.5630000000000294E-2</v>
      </c>
      <c r="H42">
        <v>7.0280000000000301E-2</v>
      </c>
      <c r="I42">
        <v>0.21859000000000001</v>
      </c>
      <c r="K42">
        <v>0.15071000000000001</v>
      </c>
      <c r="L42">
        <v>0.13852999999999999</v>
      </c>
      <c r="M42">
        <v>0.39066000000000001</v>
      </c>
      <c r="O42">
        <v>0.200740000000001</v>
      </c>
      <c r="P42">
        <v>0.24684</v>
      </c>
      <c r="Q42">
        <v>1.01915</v>
      </c>
      <c r="S42">
        <v>0.38197999999999999</v>
      </c>
      <c r="T42">
        <v>0.41420000000000101</v>
      </c>
      <c r="U42">
        <v>1.1533199999999999</v>
      </c>
      <c r="W42">
        <v>0.50434999999999997</v>
      </c>
      <c r="X42">
        <v>0.50856999999999897</v>
      </c>
      <c r="Y42">
        <v>1.4958199999999999</v>
      </c>
      <c r="AA42">
        <v>0.69389999999999896</v>
      </c>
      <c r="AB42">
        <v>0.74090999999999996</v>
      </c>
      <c r="AC42">
        <v>2.12269</v>
      </c>
      <c r="AE42">
        <v>0.66787999999999903</v>
      </c>
      <c r="AF42">
        <v>0.74324000000000001</v>
      </c>
      <c r="AG42">
        <v>1.39432</v>
      </c>
      <c r="AI42">
        <v>0.30493999999999999</v>
      </c>
      <c r="AJ42">
        <v>0.376329999999999</v>
      </c>
      <c r="AK42">
        <v>0.68220000000000003</v>
      </c>
      <c r="AM42">
        <v>1.0329999999999999</v>
      </c>
      <c r="AN42">
        <v>1.0486899999999999</v>
      </c>
      <c r="AO42">
        <v>2.6513900000000001</v>
      </c>
    </row>
    <row r="43" spans="2:48" x14ac:dyDescent="0.2">
      <c r="C43">
        <v>7.5567700000000002</v>
      </c>
      <c r="D43">
        <v>7.5718199999999998</v>
      </c>
      <c r="E43">
        <v>7.9558299999999997</v>
      </c>
      <c r="G43">
        <v>7.5270799999999998</v>
      </c>
      <c r="H43">
        <v>7.5484600000000004</v>
      </c>
      <c r="I43">
        <v>7.9119799999999998</v>
      </c>
      <c r="K43">
        <v>7.5536000000000003</v>
      </c>
      <c r="L43">
        <v>7.5592600000000001</v>
      </c>
      <c r="M43">
        <v>7.9051999999999998</v>
      </c>
      <c r="O43">
        <v>7.5072700000000001</v>
      </c>
      <c r="P43">
        <v>7.5410599999999999</v>
      </c>
      <c r="Q43">
        <v>7.9429800000000004</v>
      </c>
      <c r="S43">
        <v>7.6238700000000001</v>
      </c>
      <c r="T43">
        <v>7.6702199999999996</v>
      </c>
      <c r="U43">
        <v>7.9401200000000003</v>
      </c>
      <c r="W43">
        <v>7.5797299999999996</v>
      </c>
      <c r="X43">
        <v>7.5953600000000003</v>
      </c>
      <c r="Y43">
        <v>7.9494699999999998</v>
      </c>
      <c r="AA43">
        <v>7.5359800000000003</v>
      </c>
      <c r="AB43">
        <v>7.5688700000000004</v>
      </c>
      <c r="AC43">
        <v>7.9034700000000004</v>
      </c>
      <c r="AE43">
        <v>7.5550800000000002</v>
      </c>
      <c r="AF43">
        <v>7.60412</v>
      </c>
      <c r="AG43">
        <v>7.9247800000000002</v>
      </c>
      <c r="AI43">
        <v>7.5163700000000002</v>
      </c>
      <c r="AJ43">
        <v>7.5309900000000001</v>
      </c>
      <c r="AK43">
        <v>7.8382199999999997</v>
      </c>
      <c r="AM43">
        <v>7.5804299999999998</v>
      </c>
      <c r="AN43">
        <v>7.6048200000000001</v>
      </c>
      <c r="AO43">
        <v>7.8284599999999998</v>
      </c>
    </row>
    <row r="44" spans="2:48" x14ac:dyDescent="0.2">
      <c r="C44">
        <v>7.5822900000000004</v>
      </c>
      <c r="D44">
        <v>7.5939899999999998</v>
      </c>
      <c r="E44">
        <v>8.0504800000000003</v>
      </c>
      <c r="G44">
        <v>7.5846099999999996</v>
      </c>
      <c r="H44">
        <v>7.6173500000000001</v>
      </c>
      <c r="I44">
        <v>7.9968700000000004</v>
      </c>
      <c r="K44">
        <v>7.5689799999999998</v>
      </c>
      <c r="L44">
        <v>7.57036</v>
      </c>
      <c r="M44">
        <v>8.0383800000000001</v>
      </c>
      <c r="O44">
        <v>7.7275900000000002</v>
      </c>
      <c r="P44">
        <v>7.7679200000000002</v>
      </c>
      <c r="Q44">
        <v>8.8439599999999992</v>
      </c>
      <c r="S44">
        <v>7.9438000000000004</v>
      </c>
      <c r="T44">
        <v>7.9993699999999999</v>
      </c>
      <c r="U44">
        <v>8.5076099999999997</v>
      </c>
      <c r="W44">
        <v>7.9886799999999996</v>
      </c>
      <c r="X44">
        <v>7.9888000000000003</v>
      </c>
      <c r="Y44">
        <v>8.9308499999999995</v>
      </c>
      <c r="AA44">
        <v>7.6538599999999999</v>
      </c>
      <c r="AB44">
        <v>7.6906999999999996</v>
      </c>
      <c r="AC44">
        <v>8.0686400000000003</v>
      </c>
      <c r="AE44">
        <v>7.6890700000000001</v>
      </c>
      <c r="AF44">
        <v>7.7678099999999999</v>
      </c>
      <c r="AG44">
        <v>8.1797799999999992</v>
      </c>
      <c r="AI44">
        <v>8.4115199999999994</v>
      </c>
      <c r="AJ44">
        <v>8.5084400000000002</v>
      </c>
      <c r="AK44">
        <v>9.7828099999999996</v>
      </c>
      <c r="AM44">
        <v>8.5962899999999998</v>
      </c>
      <c r="AN44">
        <v>8.6994600000000002</v>
      </c>
      <c r="AO44">
        <v>11.7331</v>
      </c>
    </row>
    <row r="45" spans="2:48" x14ac:dyDescent="0.2">
      <c r="B45" t="s">
        <v>5</v>
      </c>
      <c r="C45">
        <v>2.5520000000000199E-2</v>
      </c>
      <c r="D45">
        <v>2.2169999999999999E-2</v>
      </c>
      <c r="E45">
        <v>9.4650000000000595E-2</v>
      </c>
      <c r="G45">
        <v>5.7529999999999901E-2</v>
      </c>
      <c r="H45">
        <v>6.8889999999999701E-2</v>
      </c>
      <c r="I45">
        <v>8.4890000000000604E-2</v>
      </c>
      <c r="K45">
        <v>1.53799999999995E-2</v>
      </c>
      <c r="L45">
        <v>1.10999999999999E-2</v>
      </c>
      <c r="M45">
        <v>0.13317999999999999</v>
      </c>
      <c r="O45">
        <v>0.22031999999999999</v>
      </c>
      <c r="P45">
        <v>0.22686000000000001</v>
      </c>
      <c r="Q45">
        <v>0.900979999999999</v>
      </c>
      <c r="S45">
        <v>0.31992999999999899</v>
      </c>
      <c r="T45">
        <v>0.329149999999999</v>
      </c>
      <c r="U45">
        <v>0.56748999999999905</v>
      </c>
      <c r="W45">
        <v>0.40895000000000098</v>
      </c>
      <c r="X45">
        <v>0.39344000000000001</v>
      </c>
      <c r="Y45">
        <v>0.98138000000000003</v>
      </c>
      <c r="AA45">
        <v>0.11788</v>
      </c>
      <c r="AB45">
        <v>0.12182999999999899</v>
      </c>
      <c r="AC45">
        <v>0.16517000000000001</v>
      </c>
      <c r="AE45">
        <v>0.13399</v>
      </c>
      <c r="AF45">
        <v>0.16369</v>
      </c>
      <c r="AG45">
        <v>0.25499999999999901</v>
      </c>
      <c r="AI45">
        <v>0.895149999999999</v>
      </c>
      <c r="AJ45">
        <v>0.97745000000000004</v>
      </c>
      <c r="AK45">
        <v>1.94459</v>
      </c>
      <c r="AM45">
        <v>1.01586</v>
      </c>
      <c r="AN45">
        <v>1.0946400000000001</v>
      </c>
      <c r="AO45">
        <v>3.9046400000000001</v>
      </c>
    </row>
    <row r="46" spans="2:48" x14ac:dyDescent="0.2">
      <c r="C46">
        <v>7.5814500000000002</v>
      </c>
      <c r="D46">
        <v>7.6021900000000002</v>
      </c>
      <c r="E46">
        <v>7.91221</v>
      </c>
      <c r="G46">
        <v>7.6236300000000004</v>
      </c>
      <c r="H46">
        <v>7.6510400000000001</v>
      </c>
      <c r="I46">
        <v>7.9848400000000002</v>
      </c>
      <c r="K46">
        <v>7.6146599999999998</v>
      </c>
      <c r="L46">
        <v>7.6187399999999998</v>
      </c>
      <c r="M46">
        <v>8.0321300000000004</v>
      </c>
      <c r="O46">
        <v>7.6539900000000003</v>
      </c>
      <c r="P46">
        <v>7.6954099999999999</v>
      </c>
      <c r="Q46">
        <v>7.9833100000000004</v>
      </c>
      <c r="S46">
        <v>7.4475600000000002</v>
      </c>
      <c r="T46">
        <v>7.4417600000000004</v>
      </c>
      <c r="U46">
        <v>7.7415599999999998</v>
      </c>
      <c r="W46">
        <v>7.6198199999999998</v>
      </c>
      <c r="X46">
        <v>7.6767000000000003</v>
      </c>
      <c r="Y46">
        <v>8.0381199999999993</v>
      </c>
      <c r="AA46">
        <v>7.5388200000000003</v>
      </c>
      <c r="AB46">
        <v>7.5613299999999999</v>
      </c>
      <c r="AC46">
        <v>7.8492600000000001</v>
      </c>
      <c r="AE46">
        <v>7.6768400000000003</v>
      </c>
      <c r="AF46">
        <v>7.7116600000000002</v>
      </c>
      <c r="AG46">
        <v>7.9618700000000002</v>
      </c>
      <c r="AI46">
        <v>7.6924200000000003</v>
      </c>
      <c r="AJ46">
        <v>7.7122999999999999</v>
      </c>
      <c r="AK46">
        <v>8.0384100000000007</v>
      </c>
      <c r="AM46">
        <v>7.5991499999999998</v>
      </c>
      <c r="AN46">
        <v>7.6306599999999998</v>
      </c>
      <c r="AO46">
        <v>7.9434899999999997</v>
      </c>
    </row>
    <row r="47" spans="2:48" x14ac:dyDescent="0.2">
      <c r="C47">
        <v>7.6042500000000004</v>
      </c>
      <c r="D47">
        <v>7.63192</v>
      </c>
      <c r="E47">
        <v>7.9308699999999996</v>
      </c>
      <c r="G47">
        <v>7.7089999999999996</v>
      </c>
      <c r="H47">
        <v>7.7340999999999998</v>
      </c>
      <c r="I47">
        <v>8.2576000000000001</v>
      </c>
      <c r="K47">
        <v>7.7138400000000003</v>
      </c>
      <c r="L47">
        <v>7.6978299999999997</v>
      </c>
      <c r="M47">
        <v>8.4564500000000002</v>
      </c>
      <c r="O47">
        <v>7.8791500000000001</v>
      </c>
      <c r="P47">
        <v>7.9598399999999998</v>
      </c>
      <c r="Q47">
        <v>9.2396600000000007</v>
      </c>
      <c r="S47">
        <v>7.7512800000000004</v>
      </c>
      <c r="T47">
        <v>7.7419000000000002</v>
      </c>
      <c r="U47">
        <v>8.7270900000000005</v>
      </c>
      <c r="W47">
        <v>8.0601099999999999</v>
      </c>
      <c r="X47">
        <v>8.1643100000000004</v>
      </c>
      <c r="Y47">
        <v>9.6577500000000001</v>
      </c>
      <c r="AA47">
        <v>7.9908000000000001</v>
      </c>
      <c r="AB47">
        <v>8.0223099999999992</v>
      </c>
      <c r="AC47">
        <v>8.8218099999999993</v>
      </c>
      <c r="AE47">
        <v>8.4283300000000008</v>
      </c>
      <c r="AF47">
        <v>8.53186</v>
      </c>
      <c r="AG47">
        <v>10.2186</v>
      </c>
      <c r="AI47">
        <v>8.4842399999999998</v>
      </c>
      <c r="AJ47">
        <v>8.5442999999999998</v>
      </c>
      <c r="AK47">
        <v>9.4118600000000008</v>
      </c>
      <c r="AM47">
        <v>8.6110299999999995</v>
      </c>
      <c r="AN47">
        <v>8.6453900000000008</v>
      </c>
      <c r="AO47">
        <v>10.084</v>
      </c>
    </row>
    <row r="48" spans="2:48" x14ac:dyDescent="0.2">
      <c r="B48" t="s">
        <v>5</v>
      </c>
      <c r="C48">
        <v>2.2800000000000199E-2</v>
      </c>
      <c r="D48">
        <v>2.9729999999999802E-2</v>
      </c>
      <c r="E48">
        <v>1.8659999999999701E-2</v>
      </c>
      <c r="G48">
        <v>8.5369999999999294E-2</v>
      </c>
      <c r="H48">
        <v>8.3059999999999704E-2</v>
      </c>
      <c r="I48">
        <v>0.27276</v>
      </c>
      <c r="K48">
        <v>9.9180000000000504E-2</v>
      </c>
      <c r="L48">
        <v>7.9089999999999896E-2</v>
      </c>
      <c r="M48">
        <v>0.42431999999999997</v>
      </c>
      <c r="O48">
        <v>0.22516</v>
      </c>
      <c r="P48">
        <v>0.26443</v>
      </c>
      <c r="Q48">
        <v>1.2563500000000001</v>
      </c>
      <c r="S48">
        <v>0.30371999999999899</v>
      </c>
      <c r="T48">
        <v>0.30014000000000002</v>
      </c>
      <c r="U48">
        <v>0.98553000000000102</v>
      </c>
      <c r="W48">
        <v>0.44029000000000001</v>
      </c>
      <c r="X48">
        <v>0.48760999999999999</v>
      </c>
      <c r="Y48">
        <v>1.6196299999999999</v>
      </c>
      <c r="AA48">
        <v>0.45197999999999999</v>
      </c>
      <c r="AB48">
        <v>0.460979999999999</v>
      </c>
      <c r="AC48">
        <v>0.97254999999999903</v>
      </c>
      <c r="AE48">
        <v>0.75148999999999999</v>
      </c>
      <c r="AF48">
        <v>0.82020000000000004</v>
      </c>
      <c r="AG48">
        <v>2.2567300000000001</v>
      </c>
      <c r="AI48">
        <v>0.79181999999999997</v>
      </c>
      <c r="AJ48">
        <v>0.83199999999999996</v>
      </c>
      <c r="AK48">
        <v>1.3734500000000001</v>
      </c>
      <c r="AM48">
        <v>1.0118799999999999</v>
      </c>
      <c r="AN48">
        <v>1.0147299999999999</v>
      </c>
      <c r="AO48">
        <v>2.1405099999999999</v>
      </c>
    </row>
    <row r="49" spans="2:41" x14ac:dyDescent="0.2">
      <c r="C49">
        <v>7.5791399999999998</v>
      </c>
      <c r="D49">
        <v>7.6155900000000001</v>
      </c>
      <c r="E49">
        <v>7.9721500000000001</v>
      </c>
      <c r="G49">
        <v>7.6754699999999998</v>
      </c>
      <c r="H49">
        <v>7.71957</v>
      </c>
      <c r="I49">
        <v>8.1246600000000004</v>
      </c>
      <c r="K49">
        <v>7.5214800000000004</v>
      </c>
      <c r="L49">
        <v>7.5517899999999996</v>
      </c>
      <c r="M49">
        <v>7.8642700000000003</v>
      </c>
      <c r="O49">
        <v>7.5576400000000001</v>
      </c>
      <c r="P49">
        <v>7.5581100000000001</v>
      </c>
      <c r="Q49">
        <v>7.8580899999999998</v>
      </c>
      <c r="S49">
        <v>7.50467</v>
      </c>
      <c r="T49">
        <v>7.5375699999999997</v>
      </c>
      <c r="U49">
        <v>7.83765</v>
      </c>
      <c r="W49">
        <v>7.6209300000000004</v>
      </c>
      <c r="X49">
        <v>7.6482200000000002</v>
      </c>
      <c r="Y49">
        <v>7.9603000000000002</v>
      </c>
      <c r="AA49">
        <v>7.5885999999999996</v>
      </c>
      <c r="AB49">
        <v>7.6225100000000001</v>
      </c>
      <c r="AC49">
        <v>7.9526199999999996</v>
      </c>
      <c r="AE49">
        <v>7.5657399999999999</v>
      </c>
      <c r="AF49">
        <v>7.58582</v>
      </c>
      <c r="AG49">
        <v>7.9121800000000002</v>
      </c>
      <c r="AI49">
        <v>7.6204999999999998</v>
      </c>
      <c r="AJ49">
        <v>7.6450300000000002</v>
      </c>
      <c r="AK49">
        <v>7.9289100000000001</v>
      </c>
      <c r="AM49">
        <v>7.6281299999999996</v>
      </c>
      <c r="AN49">
        <v>7.6578200000000001</v>
      </c>
      <c r="AO49">
        <v>7.9598100000000001</v>
      </c>
    </row>
    <row r="50" spans="2:41" x14ac:dyDescent="0.2">
      <c r="C50">
        <v>7.6184599999999998</v>
      </c>
      <c r="D50">
        <v>7.6604000000000001</v>
      </c>
      <c r="E50">
        <v>8.0513899999999996</v>
      </c>
      <c r="G50">
        <v>7.6963600000000003</v>
      </c>
      <c r="H50">
        <v>7.7435900000000002</v>
      </c>
      <c r="I50">
        <v>8.2348400000000002</v>
      </c>
      <c r="K50">
        <v>7.6682199999999998</v>
      </c>
      <c r="L50">
        <v>7.6820500000000003</v>
      </c>
      <c r="M50">
        <v>8.4197199999999999</v>
      </c>
      <c r="O50">
        <v>7.7952700000000004</v>
      </c>
      <c r="P50">
        <v>7.8111899999999999</v>
      </c>
      <c r="Q50">
        <v>8.5345499999999994</v>
      </c>
      <c r="S50">
        <v>7.8149300000000004</v>
      </c>
      <c r="T50">
        <v>7.8464299999999998</v>
      </c>
      <c r="U50">
        <v>8.4442400000000006</v>
      </c>
      <c r="W50">
        <v>8.0794899999999998</v>
      </c>
      <c r="X50">
        <v>8.1486699999999992</v>
      </c>
      <c r="Y50">
        <v>9.5864999999999991</v>
      </c>
      <c r="AA50">
        <v>7.6978799999999996</v>
      </c>
      <c r="AB50">
        <v>7.7469700000000001</v>
      </c>
      <c r="AC50">
        <v>8.4078700000000008</v>
      </c>
      <c r="AE50">
        <v>8.2800799999999999</v>
      </c>
      <c r="AF50">
        <v>8.3050800000000002</v>
      </c>
      <c r="AG50">
        <v>9.1767500000000002</v>
      </c>
      <c r="AI50">
        <v>8.4372000000000007</v>
      </c>
      <c r="AJ50">
        <v>8.5467200000000005</v>
      </c>
      <c r="AK50">
        <v>10.2202</v>
      </c>
      <c r="AM50">
        <v>8.5466599999999993</v>
      </c>
      <c r="AN50">
        <v>8.6292100000000005</v>
      </c>
      <c r="AO50">
        <v>10.824199999999999</v>
      </c>
    </row>
    <row r="51" spans="2:41" x14ac:dyDescent="0.2">
      <c r="B51" t="s">
        <v>5</v>
      </c>
      <c r="C51">
        <v>3.9320000000000001E-2</v>
      </c>
      <c r="D51">
        <v>4.4810000000000003E-2</v>
      </c>
      <c r="E51">
        <v>7.9239999999999505E-2</v>
      </c>
      <c r="G51">
        <v>2.0890000000000498E-2</v>
      </c>
      <c r="H51">
        <v>2.4020000000000201E-2</v>
      </c>
      <c r="I51">
        <v>0.11018</v>
      </c>
      <c r="K51">
        <v>0.14673999999999901</v>
      </c>
      <c r="L51">
        <v>0.13025999999999999</v>
      </c>
      <c r="M51">
        <v>0.55545</v>
      </c>
      <c r="O51">
        <v>0.23763000000000001</v>
      </c>
      <c r="P51">
        <v>0.25308000000000003</v>
      </c>
      <c r="Q51">
        <v>0.67645999999999995</v>
      </c>
      <c r="S51">
        <v>0.31025999999999998</v>
      </c>
      <c r="T51">
        <v>0.30886000000000002</v>
      </c>
      <c r="U51">
        <v>0.60659000000000096</v>
      </c>
      <c r="W51">
        <v>0.45856000000000002</v>
      </c>
      <c r="X51">
        <v>0.50044999999999895</v>
      </c>
      <c r="Y51">
        <v>1.6262000000000001</v>
      </c>
      <c r="AA51">
        <v>0.10928</v>
      </c>
      <c r="AB51">
        <v>0.12446</v>
      </c>
      <c r="AC51">
        <v>0.45525000000000099</v>
      </c>
      <c r="AE51">
        <v>0.71433999999999997</v>
      </c>
      <c r="AF51">
        <v>0.71926000000000001</v>
      </c>
      <c r="AG51">
        <v>1.26457</v>
      </c>
      <c r="AI51">
        <v>0.81670000000000098</v>
      </c>
      <c r="AJ51">
        <v>0.90168999999999999</v>
      </c>
      <c r="AK51">
        <v>2.29129</v>
      </c>
      <c r="AM51">
        <v>0.91852999999999996</v>
      </c>
      <c r="AN51">
        <v>0.97138999999999998</v>
      </c>
      <c r="AO51">
        <v>2.8643900000000002</v>
      </c>
    </row>
    <row r="52" spans="2:41" x14ac:dyDescent="0.2">
      <c r="C52">
        <v>7.5335700000000001</v>
      </c>
      <c r="D52">
        <v>7.5636000000000001</v>
      </c>
      <c r="E52">
        <v>7.8338799999999997</v>
      </c>
      <c r="G52">
        <v>7.62547</v>
      </c>
      <c r="H52">
        <v>7.6572199999999997</v>
      </c>
      <c r="I52">
        <v>7.9375200000000001</v>
      </c>
      <c r="K52">
        <v>7.6153399999999998</v>
      </c>
      <c r="L52">
        <v>7.6405500000000002</v>
      </c>
      <c r="M52">
        <v>7.8603800000000001</v>
      </c>
      <c r="O52">
        <v>7.6242999999999999</v>
      </c>
      <c r="P52">
        <v>7.6666499999999997</v>
      </c>
      <c r="Q52">
        <v>7.9552699999999996</v>
      </c>
      <c r="S52">
        <v>7.6011499999999996</v>
      </c>
      <c r="T52">
        <v>7.6228300000000004</v>
      </c>
      <c r="U52">
        <v>7.8997700000000002</v>
      </c>
      <c r="W52">
        <v>7.5446400000000002</v>
      </c>
      <c r="X52">
        <v>7.5700500000000002</v>
      </c>
      <c r="Y52">
        <v>7.9780499999999996</v>
      </c>
      <c r="AA52">
        <v>7.5937400000000004</v>
      </c>
      <c r="AB52">
        <v>7.6471600000000004</v>
      </c>
      <c r="AC52">
        <v>7.9625899999999996</v>
      </c>
      <c r="AE52">
        <v>7.65646</v>
      </c>
      <c r="AF52">
        <v>7.6913</v>
      </c>
      <c r="AG52">
        <v>8.0440400000000007</v>
      </c>
      <c r="AI52">
        <v>7.5471599999999999</v>
      </c>
      <c r="AJ52">
        <v>7.5920800000000002</v>
      </c>
      <c r="AK52">
        <v>7.8160100000000003</v>
      </c>
      <c r="AM52">
        <v>7.6065300000000002</v>
      </c>
      <c r="AN52">
        <v>7.6448999999999998</v>
      </c>
      <c r="AO52">
        <v>7.9266300000000003</v>
      </c>
    </row>
    <row r="53" spans="2:41" x14ac:dyDescent="0.2">
      <c r="C53">
        <v>7.5552400000000004</v>
      </c>
      <c r="D53">
        <v>7.5824999999999996</v>
      </c>
      <c r="E53">
        <v>7.8803200000000002</v>
      </c>
      <c r="G53">
        <v>7.64649</v>
      </c>
      <c r="H53">
        <v>7.6785899999999998</v>
      </c>
      <c r="I53">
        <v>7.9943999999999997</v>
      </c>
      <c r="K53">
        <v>7.7331200000000004</v>
      </c>
      <c r="L53">
        <v>7.7547699999999997</v>
      </c>
      <c r="M53">
        <v>8.1494999999999997</v>
      </c>
      <c r="O53">
        <v>7.8195899999999998</v>
      </c>
      <c r="P53">
        <v>7.8667299999999996</v>
      </c>
      <c r="Q53">
        <v>8.8676999999999992</v>
      </c>
      <c r="S53">
        <v>7.89975</v>
      </c>
      <c r="T53">
        <v>7.93086</v>
      </c>
      <c r="U53">
        <v>8.5143799999999992</v>
      </c>
      <c r="W53">
        <v>7.8595600000000001</v>
      </c>
      <c r="X53">
        <v>7.9253400000000003</v>
      </c>
      <c r="Y53">
        <v>8.7280899999999999</v>
      </c>
      <c r="AA53">
        <v>8.2135300000000004</v>
      </c>
      <c r="AB53">
        <v>8.2875599999999991</v>
      </c>
      <c r="AC53">
        <v>9.6079500000000007</v>
      </c>
      <c r="AE53">
        <v>8.3035300000000003</v>
      </c>
      <c r="AF53">
        <v>8.3857900000000001</v>
      </c>
      <c r="AG53">
        <v>9.4338599999999992</v>
      </c>
      <c r="AI53">
        <v>8.42746</v>
      </c>
      <c r="AJ53">
        <v>8.4892299999999992</v>
      </c>
      <c r="AK53">
        <v>9.3834</v>
      </c>
      <c r="AM53">
        <v>7.7965099999999996</v>
      </c>
      <c r="AN53">
        <v>7.8649399999999998</v>
      </c>
      <c r="AO53">
        <v>8.4133800000000001</v>
      </c>
    </row>
    <row r="54" spans="2:41" x14ac:dyDescent="0.2">
      <c r="B54" t="s">
        <v>5</v>
      </c>
      <c r="C54">
        <v>2.1669999999999402E-2</v>
      </c>
      <c r="D54">
        <v>1.8899999999999501E-2</v>
      </c>
      <c r="E54">
        <v>4.6440000000000502E-2</v>
      </c>
      <c r="G54">
        <v>2.102E-2</v>
      </c>
      <c r="H54">
        <v>2.1370000000000101E-2</v>
      </c>
      <c r="I54">
        <v>5.6879999999999598E-2</v>
      </c>
      <c r="K54">
        <v>0.11778</v>
      </c>
      <c r="L54">
        <v>0.11422</v>
      </c>
      <c r="M54">
        <v>0.28911999999999999</v>
      </c>
      <c r="O54">
        <v>0.19528999999999999</v>
      </c>
      <c r="P54">
        <v>0.20008000000000101</v>
      </c>
      <c r="Q54">
        <v>0.91242999999999996</v>
      </c>
      <c r="S54">
        <v>0.29859999999999998</v>
      </c>
      <c r="T54">
        <v>0.30803000000000003</v>
      </c>
      <c r="U54">
        <v>0.61460999999999899</v>
      </c>
      <c r="W54">
        <v>0.31491999999999998</v>
      </c>
      <c r="X54">
        <v>0.35528999999999999</v>
      </c>
      <c r="Y54">
        <v>0.75004000000000004</v>
      </c>
      <c r="AA54">
        <v>0.61978999999999995</v>
      </c>
      <c r="AB54">
        <v>0.64039999999999997</v>
      </c>
      <c r="AC54">
        <v>1.6453599999999999</v>
      </c>
      <c r="AE54">
        <v>0.64707000000000003</v>
      </c>
      <c r="AF54">
        <v>0.69449000000000005</v>
      </c>
      <c r="AG54">
        <v>1.3898200000000001</v>
      </c>
      <c r="AI54">
        <v>0.88029999999999997</v>
      </c>
      <c r="AJ54">
        <v>0.897149999999999</v>
      </c>
      <c r="AK54">
        <v>1.5673900000000001</v>
      </c>
      <c r="AM54">
        <v>0.18997999999999901</v>
      </c>
      <c r="AN54">
        <v>0.22004000000000001</v>
      </c>
      <c r="AO54">
        <v>0.48675000000000002</v>
      </c>
    </row>
    <row r="55" spans="2:41" x14ac:dyDescent="0.2">
      <c r="C55">
        <v>7.5905300000000002</v>
      </c>
      <c r="D55">
        <v>7.5974000000000004</v>
      </c>
      <c r="E55">
        <v>7.9057700000000004</v>
      </c>
      <c r="G55">
        <v>7.6719900000000001</v>
      </c>
      <c r="H55">
        <v>7.7144599999999999</v>
      </c>
      <c r="I55">
        <v>8.0259699999999992</v>
      </c>
      <c r="K55">
        <v>7.56311</v>
      </c>
      <c r="L55">
        <v>7.6073500000000003</v>
      </c>
      <c r="M55">
        <v>7.8670999999999998</v>
      </c>
      <c r="O55">
        <v>7.5557499999999997</v>
      </c>
      <c r="P55">
        <v>7.5578399999999997</v>
      </c>
      <c r="Q55">
        <v>7.9342100000000002</v>
      </c>
      <c r="S55">
        <v>7.6003400000000001</v>
      </c>
      <c r="T55">
        <v>7.6495699999999998</v>
      </c>
      <c r="U55">
        <v>7.9021499999999998</v>
      </c>
      <c r="W55">
        <v>7.6359899999999996</v>
      </c>
      <c r="X55">
        <v>7.6745099999999997</v>
      </c>
      <c r="Y55">
        <v>7.9853500000000004</v>
      </c>
      <c r="AA55">
        <v>7.62744</v>
      </c>
      <c r="AB55">
        <v>7.6749299999999998</v>
      </c>
      <c r="AC55">
        <v>7.9874400000000003</v>
      </c>
      <c r="AE55">
        <v>7.52</v>
      </c>
      <c r="AF55">
        <v>7.5627899999999997</v>
      </c>
      <c r="AG55">
        <v>7.8959000000000001</v>
      </c>
      <c r="AI55">
        <v>7.5981500000000004</v>
      </c>
      <c r="AJ55">
        <v>7.6331100000000003</v>
      </c>
      <c r="AK55">
        <v>8.0017499999999995</v>
      </c>
      <c r="AM55">
        <v>7.5916399999999999</v>
      </c>
      <c r="AN55">
        <v>7.5964299999999998</v>
      </c>
      <c r="AO55">
        <v>7.9545000000000003</v>
      </c>
    </row>
    <row r="56" spans="2:41" x14ac:dyDescent="0.2">
      <c r="C56">
        <v>7.6066900000000004</v>
      </c>
      <c r="D56">
        <v>7.6118199999999998</v>
      </c>
      <c r="E56">
        <v>7.9670300000000003</v>
      </c>
      <c r="G56">
        <v>7.7332299999999998</v>
      </c>
      <c r="H56">
        <v>7.7671000000000001</v>
      </c>
      <c r="I56">
        <v>8.2196200000000008</v>
      </c>
      <c r="K56">
        <v>7.5931499999999996</v>
      </c>
      <c r="L56">
        <v>7.6479600000000003</v>
      </c>
      <c r="M56">
        <v>7.9996700000000001</v>
      </c>
      <c r="O56">
        <v>7.7592400000000001</v>
      </c>
      <c r="P56">
        <v>7.7640099999999999</v>
      </c>
      <c r="Q56">
        <v>8.5489300000000004</v>
      </c>
      <c r="S56">
        <v>7.9665900000000001</v>
      </c>
      <c r="T56">
        <v>8.0175999999999998</v>
      </c>
      <c r="U56">
        <v>9.47058</v>
      </c>
      <c r="W56">
        <v>7.9965799999999998</v>
      </c>
      <c r="X56">
        <v>8.0219799999999992</v>
      </c>
      <c r="Y56">
        <v>8.5829500000000003</v>
      </c>
      <c r="AA56">
        <v>7.7453500000000002</v>
      </c>
      <c r="AB56">
        <v>7.7935100000000004</v>
      </c>
      <c r="AC56">
        <v>8.3118400000000001</v>
      </c>
      <c r="AE56">
        <v>8.2643699999999995</v>
      </c>
      <c r="AF56">
        <v>8.3450000000000006</v>
      </c>
      <c r="AG56">
        <v>9.6651600000000002</v>
      </c>
      <c r="AI56">
        <v>8.3914000000000009</v>
      </c>
      <c r="AJ56">
        <v>8.4065499999999993</v>
      </c>
      <c r="AK56">
        <v>9.3342299999999998</v>
      </c>
      <c r="AM56">
        <v>8.7827400000000004</v>
      </c>
      <c r="AN56">
        <v>8.8885500000000004</v>
      </c>
      <c r="AO56">
        <v>11.849299999999999</v>
      </c>
    </row>
    <row r="57" spans="2:41" x14ac:dyDescent="0.2">
      <c r="B57" t="s">
        <v>5</v>
      </c>
      <c r="C57">
        <v>1.6160000000000199E-2</v>
      </c>
      <c r="D57">
        <v>1.44199999999994E-2</v>
      </c>
      <c r="E57">
        <v>6.1259999999999898E-2</v>
      </c>
      <c r="G57">
        <v>6.1239999999999697E-2</v>
      </c>
      <c r="H57">
        <v>5.2640000000000201E-2</v>
      </c>
      <c r="I57">
        <v>0.19365000000000199</v>
      </c>
      <c r="K57">
        <v>3.0039999999999598E-2</v>
      </c>
      <c r="L57">
        <v>4.061E-2</v>
      </c>
      <c r="M57">
        <v>0.13256999999999999</v>
      </c>
      <c r="O57">
        <v>0.20349</v>
      </c>
      <c r="P57">
        <v>0.20616999999999999</v>
      </c>
      <c r="Q57">
        <v>0.61472000000000004</v>
      </c>
      <c r="S57">
        <v>0.36625000000000002</v>
      </c>
      <c r="T57">
        <v>0.36803000000000002</v>
      </c>
      <c r="U57">
        <v>1.56843</v>
      </c>
      <c r="W57">
        <v>0.36059000000000002</v>
      </c>
      <c r="X57">
        <v>0.34747</v>
      </c>
      <c r="Y57">
        <v>0.59760000000000002</v>
      </c>
      <c r="AA57">
        <v>0.11791</v>
      </c>
      <c r="AB57">
        <v>0.118580000000001</v>
      </c>
      <c r="AC57">
        <v>0.32440000000000002</v>
      </c>
      <c r="AE57">
        <v>0.74436999999999998</v>
      </c>
      <c r="AF57">
        <v>0.78221000000000096</v>
      </c>
      <c r="AG57">
        <v>1.7692600000000001</v>
      </c>
      <c r="AI57">
        <v>0.79325000000000001</v>
      </c>
      <c r="AJ57">
        <v>0.77343999999999902</v>
      </c>
      <c r="AK57">
        <v>1.3324800000000001</v>
      </c>
      <c r="AM57">
        <v>1.1911</v>
      </c>
      <c r="AN57">
        <v>1.2921199999999999</v>
      </c>
      <c r="AO57">
        <v>3.8948</v>
      </c>
    </row>
    <row r="58" spans="2:41" x14ac:dyDescent="0.2">
      <c r="C58">
        <v>7.5927199999999999</v>
      </c>
      <c r="D58">
        <v>7.6398299999999999</v>
      </c>
      <c r="E58">
        <v>7.9533300000000002</v>
      </c>
      <c r="G58">
        <v>7.5712400000000004</v>
      </c>
      <c r="H58">
        <v>7.6104500000000002</v>
      </c>
      <c r="I58">
        <v>7.8047000000000004</v>
      </c>
      <c r="K58">
        <v>7.5847300000000004</v>
      </c>
      <c r="L58">
        <v>7.6249599999999997</v>
      </c>
      <c r="M58">
        <v>7.9368299999999996</v>
      </c>
      <c r="O58">
        <v>7.6380999999999997</v>
      </c>
      <c r="P58">
        <v>7.6614000000000004</v>
      </c>
      <c r="Q58">
        <v>7.9702200000000003</v>
      </c>
      <c r="S58">
        <v>7.6025700000000001</v>
      </c>
      <c r="T58">
        <v>7.6159699999999999</v>
      </c>
      <c r="U58">
        <v>7.9281499999999996</v>
      </c>
      <c r="W58">
        <v>7.5776500000000002</v>
      </c>
      <c r="X58">
        <v>7.5966100000000001</v>
      </c>
      <c r="Y58">
        <v>7.8587300000000004</v>
      </c>
      <c r="AA58">
        <v>7.5709400000000002</v>
      </c>
      <c r="AB58">
        <v>7.6226799999999999</v>
      </c>
      <c r="AC58">
        <v>8.0215499999999995</v>
      </c>
      <c r="AE58">
        <v>7.5986799999999999</v>
      </c>
      <c r="AF58">
        <v>7.6136299999999997</v>
      </c>
      <c r="AG58">
        <v>7.9288800000000004</v>
      </c>
      <c r="AI58">
        <v>7.63896</v>
      </c>
      <c r="AJ58">
        <v>7.65585</v>
      </c>
      <c r="AK58">
        <v>7.98691</v>
      </c>
      <c r="AM58">
        <v>7.5633100000000004</v>
      </c>
      <c r="AN58">
        <v>7.5917700000000004</v>
      </c>
      <c r="AO58">
        <v>7.9197300000000004</v>
      </c>
    </row>
    <row r="59" spans="2:41" x14ac:dyDescent="0.2">
      <c r="C59">
        <v>7.6228400000000001</v>
      </c>
      <c r="D59">
        <v>7.6731199999999999</v>
      </c>
      <c r="E59">
        <v>8.0544899999999995</v>
      </c>
      <c r="G59">
        <v>7.63924</v>
      </c>
      <c r="H59">
        <v>7.6867999999999999</v>
      </c>
      <c r="I59">
        <v>8.0941700000000001</v>
      </c>
      <c r="K59">
        <v>7.7204899999999999</v>
      </c>
      <c r="L59">
        <v>7.76783</v>
      </c>
      <c r="M59">
        <v>8.6335899999999999</v>
      </c>
      <c r="O59">
        <v>7.6681100000000004</v>
      </c>
      <c r="P59">
        <v>7.69435</v>
      </c>
      <c r="Q59">
        <v>8.0819399999999995</v>
      </c>
      <c r="S59">
        <v>7.8949600000000002</v>
      </c>
      <c r="T59">
        <v>7.9139499999999998</v>
      </c>
      <c r="U59">
        <v>8.6104800000000008</v>
      </c>
      <c r="W59">
        <v>8.0438899999999993</v>
      </c>
      <c r="X59">
        <v>8.1127099999999999</v>
      </c>
      <c r="Y59">
        <v>9.5226199999999999</v>
      </c>
      <c r="AA59">
        <v>8.1693800000000003</v>
      </c>
      <c r="AB59">
        <v>8.2408800000000006</v>
      </c>
      <c r="AC59">
        <v>10.2903</v>
      </c>
      <c r="AE59">
        <v>8.25535</v>
      </c>
      <c r="AF59">
        <v>8.2742299999999993</v>
      </c>
      <c r="AG59">
        <v>9.7878100000000003</v>
      </c>
      <c r="AI59">
        <v>8.1423299999999994</v>
      </c>
      <c r="AJ59">
        <v>8.1594599999999993</v>
      </c>
      <c r="AK59">
        <v>9.4373699999999996</v>
      </c>
      <c r="AM59">
        <v>8.6758799999999994</v>
      </c>
      <c r="AN59">
        <v>8.68689</v>
      </c>
      <c r="AO59">
        <v>12.3782</v>
      </c>
    </row>
    <row r="60" spans="2:41" x14ac:dyDescent="0.2">
      <c r="B60" t="s">
        <v>5</v>
      </c>
      <c r="C60">
        <v>3.0120000000000102E-2</v>
      </c>
      <c r="D60">
        <v>3.329E-2</v>
      </c>
      <c r="E60">
        <v>0.101159999999999</v>
      </c>
      <c r="G60">
        <v>6.8000000000000504E-2</v>
      </c>
      <c r="H60">
        <v>7.6349999999999696E-2</v>
      </c>
      <c r="I60">
        <v>0.28947000000000001</v>
      </c>
      <c r="K60">
        <v>0.13575999999999899</v>
      </c>
      <c r="L60">
        <v>0.14287</v>
      </c>
      <c r="M60">
        <v>0.69675999999999905</v>
      </c>
      <c r="O60">
        <v>3.00100000000008E-2</v>
      </c>
      <c r="P60">
        <v>3.2949999999999598E-2</v>
      </c>
      <c r="Q60">
        <v>0.111719999999999</v>
      </c>
      <c r="S60">
        <v>0.29238999999999998</v>
      </c>
      <c r="T60">
        <v>0.29798000000000002</v>
      </c>
      <c r="U60">
        <v>0.68232999999999999</v>
      </c>
      <c r="W60">
        <v>0.46623999999999899</v>
      </c>
      <c r="X60">
        <v>0.5161</v>
      </c>
      <c r="Y60">
        <v>1.6638900000000001</v>
      </c>
      <c r="AA60">
        <v>0.59843999999999997</v>
      </c>
      <c r="AB60">
        <v>0.61820000000000097</v>
      </c>
      <c r="AC60">
        <v>2.2687499999999998</v>
      </c>
      <c r="AE60">
        <v>0.65666999999999998</v>
      </c>
      <c r="AF60">
        <v>0.66059999999999997</v>
      </c>
      <c r="AG60">
        <v>1.85893</v>
      </c>
      <c r="AI60">
        <v>0.50336999999999898</v>
      </c>
      <c r="AJ60">
        <v>0.503609999999999</v>
      </c>
      <c r="AK60">
        <v>1.4504600000000001</v>
      </c>
      <c r="AM60">
        <v>1.1125700000000001</v>
      </c>
      <c r="AN60">
        <v>1.0951200000000001</v>
      </c>
      <c r="AO60">
        <v>4.4584700000000002</v>
      </c>
    </row>
    <row r="61" spans="2:41" x14ac:dyDescent="0.2">
      <c r="C61">
        <v>7.5657399999999999</v>
      </c>
      <c r="D61">
        <v>7.59084</v>
      </c>
      <c r="E61">
        <v>7.92279</v>
      </c>
      <c r="G61">
        <v>7.60907</v>
      </c>
      <c r="H61">
        <v>7.6431899999999997</v>
      </c>
      <c r="I61">
        <v>7.8861499999999998</v>
      </c>
      <c r="K61">
        <v>7.6005500000000001</v>
      </c>
      <c r="L61">
        <v>7.6337900000000003</v>
      </c>
      <c r="M61">
        <v>7.9318900000000001</v>
      </c>
      <c r="O61">
        <v>7.6007699999999998</v>
      </c>
      <c r="P61">
        <v>7.6396100000000002</v>
      </c>
      <c r="Q61">
        <v>7.9227100000000004</v>
      </c>
      <c r="S61">
        <v>7.5548200000000003</v>
      </c>
      <c r="T61">
        <v>7.5808299999999997</v>
      </c>
      <c r="U61">
        <v>7.8087999999999997</v>
      </c>
      <c r="W61">
        <v>7.5872099999999998</v>
      </c>
      <c r="X61">
        <v>7.6290199999999997</v>
      </c>
      <c r="Y61">
        <v>7.9704300000000003</v>
      </c>
      <c r="AA61">
        <v>7.5949600000000004</v>
      </c>
      <c r="AB61">
        <v>7.62235</v>
      </c>
      <c r="AC61">
        <v>7.9043400000000004</v>
      </c>
      <c r="AE61">
        <v>7.5812900000000001</v>
      </c>
      <c r="AF61">
        <v>7.6059700000000001</v>
      </c>
      <c r="AG61">
        <v>7.8969500000000004</v>
      </c>
      <c r="AI61">
        <v>7.6427100000000001</v>
      </c>
      <c r="AJ61">
        <v>7.6845600000000003</v>
      </c>
      <c r="AK61">
        <v>7.9388199999999998</v>
      </c>
      <c r="AM61">
        <v>7.6369300000000004</v>
      </c>
      <c r="AN61">
        <v>7.67218</v>
      </c>
      <c r="AO61">
        <v>7.8863399999999997</v>
      </c>
    </row>
    <row r="62" spans="2:41" x14ac:dyDescent="0.2">
      <c r="C62">
        <v>7.5946100000000003</v>
      </c>
      <c r="D62">
        <v>7.6172300000000002</v>
      </c>
      <c r="E62">
        <v>7.9635699999999998</v>
      </c>
      <c r="G62">
        <v>7.6750100000000003</v>
      </c>
      <c r="H62">
        <v>7.7132100000000001</v>
      </c>
      <c r="I62">
        <v>8.0926399999999994</v>
      </c>
      <c r="K62">
        <v>7.7401799999999996</v>
      </c>
      <c r="L62">
        <v>7.7787199999999999</v>
      </c>
      <c r="M62">
        <v>8.4226100000000006</v>
      </c>
      <c r="O62">
        <v>7.8243900000000002</v>
      </c>
      <c r="P62">
        <v>7.8891200000000001</v>
      </c>
      <c r="Q62">
        <v>8.6079799999999995</v>
      </c>
      <c r="S62">
        <v>7.8272899999999996</v>
      </c>
      <c r="T62">
        <v>7.8577599999999999</v>
      </c>
      <c r="U62">
        <v>8.4896399999999996</v>
      </c>
      <c r="W62">
        <v>8.0620700000000003</v>
      </c>
      <c r="X62">
        <v>8.1374399999999998</v>
      </c>
      <c r="Y62">
        <v>9.5066199999999998</v>
      </c>
      <c r="AA62">
        <v>7.7374400000000003</v>
      </c>
      <c r="AB62">
        <v>7.7572599999999996</v>
      </c>
      <c r="AC62">
        <v>8.30321</v>
      </c>
      <c r="AE62">
        <v>8.3011300000000006</v>
      </c>
      <c r="AF62">
        <v>8.3704400000000003</v>
      </c>
      <c r="AG62">
        <v>9.4003300000000003</v>
      </c>
      <c r="AI62">
        <v>8.5265500000000003</v>
      </c>
      <c r="AJ62">
        <v>8.5669000000000004</v>
      </c>
      <c r="AK62">
        <v>9.4289299999999994</v>
      </c>
      <c r="AM62">
        <v>8.7380399999999998</v>
      </c>
      <c r="AN62">
        <v>8.7927900000000001</v>
      </c>
      <c r="AO62">
        <v>11.6616</v>
      </c>
    </row>
    <row r="63" spans="2:41" x14ac:dyDescent="0.2">
      <c r="B63" t="s">
        <v>5</v>
      </c>
      <c r="C63">
        <f>C62-C61</f>
        <v>2.8870000000000395E-2</v>
      </c>
      <c r="D63">
        <f t="shared" ref="D63" si="10">D62-D61</f>
        <v>2.6390000000000136E-2</v>
      </c>
      <c r="E63">
        <f t="shared" ref="E63" si="11">E62-E61</f>
        <v>4.0779999999999816E-2</v>
      </c>
      <c r="G63">
        <f>G62-G61</f>
        <v>6.5940000000000332E-2</v>
      </c>
      <c r="H63">
        <f t="shared" ref="H63" si="12">H62-H61</f>
        <v>7.0020000000000415E-2</v>
      </c>
      <c r="I63">
        <f t="shared" ref="I63" si="13">I62-I61</f>
        <v>0.20648999999999962</v>
      </c>
      <c r="K63">
        <v>0.139629999999999</v>
      </c>
      <c r="L63">
        <v>0.14493</v>
      </c>
      <c r="M63">
        <v>0.49071999999999999</v>
      </c>
      <c r="O63">
        <v>0.22362000000000001</v>
      </c>
      <c r="P63">
        <v>0.24951000000000001</v>
      </c>
      <c r="Q63">
        <v>0.68526999999999905</v>
      </c>
      <c r="S63">
        <v>0.27246999999999899</v>
      </c>
      <c r="T63">
        <v>0.27693000000000001</v>
      </c>
      <c r="U63">
        <v>0.68084</v>
      </c>
      <c r="W63">
        <v>0.474860000000001</v>
      </c>
      <c r="X63">
        <v>0.50841999999999998</v>
      </c>
      <c r="Y63">
        <v>1.5361899999999999</v>
      </c>
      <c r="AA63">
        <v>0.14248</v>
      </c>
      <c r="AB63">
        <v>0.134910000000001</v>
      </c>
      <c r="AC63">
        <v>0.39887</v>
      </c>
      <c r="AE63">
        <v>0.71984000000000004</v>
      </c>
      <c r="AF63">
        <v>0.76446999999999998</v>
      </c>
      <c r="AG63">
        <v>1.5033799999999999</v>
      </c>
      <c r="AI63">
        <v>0.88383999999999996</v>
      </c>
      <c r="AJ63">
        <v>0.88234000000000001</v>
      </c>
      <c r="AK63">
        <v>1.49011</v>
      </c>
      <c r="AM63">
        <v>1.10111</v>
      </c>
      <c r="AN63">
        <v>1.1206100000000001</v>
      </c>
      <c r="AO63">
        <v>3.7752599999999998</v>
      </c>
    </row>
    <row r="64" spans="2:41" x14ac:dyDescent="0.2">
      <c r="G64">
        <v>7.6010999999999997</v>
      </c>
      <c r="H64">
        <v>7.6310700000000002</v>
      </c>
      <c r="I64">
        <v>7.9447200000000002</v>
      </c>
      <c r="K64">
        <v>7.5493600000000001</v>
      </c>
      <c r="L64">
        <v>7.5820800000000004</v>
      </c>
      <c r="M64">
        <v>7.8847800000000001</v>
      </c>
      <c r="O64">
        <v>7.6641300000000001</v>
      </c>
      <c r="P64">
        <v>7.7039400000000002</v>
      </c>
      <c r="Q64">
        <v>8.0020299999999995</v>
      </c>
      <c r="S64">
        <v>7.5132899999999996</v>
      </c>
      <c r="T64">
        <v>7.5197500000000002</v>
      </c>
      <c r="U64">
        <v>7.78803</v>
      </c>
      <c r="AE64">
        <v>7.6894900000000002</v>
      </c>
      <c r="AF64">
        <v>7.71896</v>
      </c>
      <c r="AG64">
        <v>7.9629399999999997</v>
      </c>
      <c r="AI64">
        <v>7.5660499999999997</v>
      </c>
      <c r="AJ64">
        <v>7.5834200000000003</v>
      </c>
      <c r="AK64">
        <v>7.8738099999999998</v>
      </c>
      <c r="AM64">
        <v>7.5277799999999999</v>
      </c>
      <c r="AN64">
        <v>7.5224799999999998</v>
      </c>
      <c r="AO64">
        <v>7.8651</v>
      </c>
    </row>
    <row r="65" spans="2:48" x14ac:dyDescent="0.2">
      <c r="G65">
        <v>7.66052</v>
      </c>
      <c r="H65">
        <v>7.6988399999999997</v>
      </c>
      <c r="I65">
        <v>8.0936199999999996</v>
      </c>
      <c r="K65">
        <v>7.6808800000000002</v>
      </c>
      <c r="L65">
        <v>7.726</v>
      </c>
      <c r="M65">
        <v>8.5378399999999992</v>
      </c>
      <c r="O65">
        <v>7.8846100000000003</v>
      </c>
      <c r="P65">
        <v>7.9463600000000003</v>
      </c>
      <c r="Q65">
        <v>8.8139400000000006</v>
      </c>
      <c r="S65">
        <v>7.8042999999999996</v>
      </c>
      <c r="T65">
        <v>7.8350200000000001</v>
      </c>
      <c r="U65">
        <v>8.3272600000000008</v>
      </c>
      <c r="AE65">
        <v>8.2912400000000002</v>
      </c>
      <c r="AF65">
        <v>8.3785699999999999</v>
      </c>
      <c r="AG65">
        <v>9.3090299999999999</v>
      </c>
      <c r="AI65">
        <v>8.32897</v>
      </c>
      <c r="AJ65">
        <v>8.36632</v>
      </c>
      <c r="AK65">
        <v>9.7971599999999999</v>
      </c>
      <c r="AM65">
        <v>8.7451899999999991</v>
      </c>
      <c r="AN65">
        <v>8.8225700000000007</v>
      </c>
      <c r="AO65">
        <v>11.472099999999999</v>
      </c>
    </row>
    <row r="66" spans="2:48" x14ac:dyDescent="0.2">
      <c r="B66" t="s">
        <v>5</v>
      </c>
      <c r="G66">
        <v>5.9420000000000299E-2</v>
      </c>
      <c r="H66">
        <v>6.77699999999994E-2</v>
      </c>
      <c r="I66">
        <v>0.14889999999999901</v>
      </c>
      <c r="K66">
        <v>0.13152</v>
      </c>
      <c r="L66">
        <v>0.14391999999999999</v>
      </c>
      <c r="M66">
        <v>0.65305999999999897</v>
      </c>
      <c r="O66">
        <v>0.22048000000000001</v>
      </c>
      <c r="P66">
        <v>0.24242</v>
      </c>
      <c r="Q66">
        <v>0.81191000000000102</v>
      </c>
      <c r="S66">
        <v>0.29100999999999999</v>
      </c>
      <c r="T66">
        <v>0.31526999999999999</v>
      </c>
      <c r="U66">
        <v>0.53923000000000099</v>
      </c>
      <c r="Z66" t="s">
        <v>5</v>
      </c>
      <c r="AD66" t="s">
        <v>5</v>
      </c>
      <c r="AE66">
        <v>0.60175000000000001</v>
      </c>
      <c r="AF66">
        <v>0.65961000000000003</v>
      </c>
      <c r="AG66">
        <v>1.34609</v>
      </c>
      <c r="AI66">
        <v>0.76292000000000004</v>
      </c>
      <c r="AJ66">
        <v>0.78290000000000004</v>
      </c>
      <c r="AK66">
        <v>1.9233499999999999</v>
      </c>
      <c r="AM66">
        <v>1.2174100000000001</v>
      </c>
      <c r="AN66">
        <v>1.30009</v>
      </c>
      <c r="AO66">
        <v>3.6070000000000002</v>
      </c>
    </row>
    <row r="67" spans="2:48" x14ac:dyDescent="0.2">
      <c r="B67" t="s">
        <v>6</v>
      </c>
      <c r="C67" t="s">
        <v>7</v>
      </c>
      <c r="D67" t="s">
        <v>7</v>
      </c>
      <c r="E67" t="s">
        <v>7</v>
      </c>
      <c r="F67" t="s">
        <v>6</v>
      </c>
      <c r="G67" t="s">
        <v>7</v>
      </c>
      <c r="H67" t="s">
        <v>7</v>
      </c>
      <c r="I67" t="s">
        <v>7</v>
      </c>
      <c r="J67" t="s">
        <v>6</v>
      </c>
      <c r="K67" t="s">
        <v>7</v>
      </c>
      <c r="L67" t="s">
        <v>7</v>
      </c>
      <c r="M67" t="s">
        <v>7</v>
      </c>
      <c r="N67" t="s">
        <v>6</v>
      </c>
      <c r="O67" t="s">
        <v>7</v>
      </c>
      <c r="P67" t="s">
        <v>7</v>
      </c>
      <c r="Q67" t="s">
        <v>7</v>
      </c>
      <c r="R67" t="s">
        <v>6</v>
      </c>
      <c r="S67" t="s">
        <v>7</v>
      </c>
      <c r="T67" t="s">
        <v>7</v>
      </c>
      <c r="U67" t="s">
        <v>7</v>
      </c>
      <c r="V67" t="s">
        <v>6</v>
      </c>
      <c r="W67" t="s">
        <v>7</v>
      </c>
      <c r="X67" t="s">
        <v>7</v>
      </c>
      <c r="Y67" t="s">
        <v>7</v>
      </c>
      <c r="Z67" t="s">
        <v>6</v>
      </c>
      <c r="AA67" t="s">
        <v>7</v>
      </c>
      <c r="AB67" t="s">
        <v>7</v>
      </c>
      <c r="AC67" t="s">
        <v>7</v>
      </c>
      <c r="AD67" t="s">
        <v>6</v>
      </c>
      <c r="AE67" t="s">
        <v>7</v>
      </c>
      <c r="AF67" t="s">
        <v>7</v>
      </c>
      <c r="AG67" t="s">
        <v>7</v>
      </c>
      <c r="AH67" t="s">
        <v>6</v>
      </c>
      <c r="AI67" t="s">
        <v>7</v>
      </c>
      <c r="AJ67" t="s">
        <v>7</v>
      </c>
      <c r="AK67" t="s">
        <v>7</v>
      </c>
      <c r="AL67" t="s">
        <v>6</v>
      </c>
      <c r="AM67" t="s">
        <v>7</v>
      </c>
      <c r="AN67" t="s">
        <v>7</v>
      </c>
      <c r="AO67" t="s">
        <v>7</v>
      </c>
    </row>
    <row r="68" spans="2:48" x14ac:dyDescent="0.2">
      <c r="B68">
        <v>25.5</v>
      </c>
      <c r="C68">
        <f>AVERAGE(C15,C12,C9,C18,C21,C24,C27,C30,C33,C36,C39,C42,C45,C48,C51,C54,C57,C60,C63,C66)</f>
        <v>2.2763684210526242E-2</v>
      </c>
      <c r="D68">
        <f>AVERAGE(D15,D12,D9,D18,D21,D24,D27,D30,D33,D36,D39,D42,D45,D48,D51,D54,D57,D60,D63,D66)</f>
        <v>2.3168421052631522E-2</v>
      </c>
      <c r="E68">
        <f>AVERAGE(E15,E12,E9,E18,E21,E24,E27,E30,E33,E36,E39,E42,E45,E48,E51,E54,E57,E60,E63,E66)</f>
        <v>7.6316315789473704E-2</v>
      </c>
      <c r="F68">
        <v>25.5</v>
      </c>
      <c r="G68">
        <f>AVERAGE(G15,G12,G9,G18,G21,G24,G27,G30,G33,G36,G39,G42,G45,G48,G51,G54,G57,G60,G63,G66)</f>
        <v>5.8309999999999952E-2</v>
      </c>
      <c r="H68">
        <f>AVERAGE(H15,H12,H9,H18,H21,H24,H27,H30,H33,H36,H39,H42,H45,H48,H51,H54,H57,H60,H63,H66)</f>
        <v>6.2643000000000046E-2</v>
      </c>
      <c r="I68">
        <f>AVERAGE(I15,I12,I9,I18,I21,I24,I27,I30,I33,I36,I39,I42,I45,I48,I51,I54,I57,I60,I63,I66)</f>
        <v>0.18714850000000011</v>
      </c>
      <c r="J68">
        <v>25.5</v>
      </c>
      <c r="K68">
        <f>AVERAGE(K15,K12,K9,K18,K21,K24,K27,K30,K33,K36,K39,K42,K45,K48,K51,K54,K57,K60,K63,K66)</f>
        <v>0.12052299999999971</v>
      </c>
      <c r="L68">
        <f>AVERAGE(L15,L12,L9,L18,L21,L24,L27,L30,L33,L36,L39,L42,L45,L48,L51,L54,L57,L60,L63,L66)</f>
        <v>0.12326249999999998</v>
      </c>
      <c r="M68">
        <f>AVERAGE(M15,M12,M9,M18,M21,M24,M27,M30,M33,M36,M39,M42,M45,M48,M51,M54,M57,M60,M63,M66)</f>
        <v>0.41965349999999979</v>
      </c>
      <c r="N68">
        <v>25.5</v>
      </c>
      <c r="O68">
        <f>AVERAGE(O15,O12,O9,O18,O21,O24,O27,O30,O33,O36,O39,O42,O45,O48,O51,O54,O57,O60,O63,O66)</f>
        <v>0.19937850000000013</v>
      </c>
      <c r="P68">
        <f>AVERAGE(P15,P12,P9,P18,P21,P24,P27,P30,P33,P36,P39,P42,P45,P48,P51,P54,P57,P60,P63,P66)</f>
        <v>0.21151500000000012</v>
      </c>
      <c r="Q68">
        <f>AVERAGE(Q15,Q12,Q9,Q18,Q21,Q24,Q27,Q30,Q33,Q36,Q39,Q42,Q45,Q48,Q51,Q54,Q57,Q60,Q63,Q66)</f>
        <v>0.64932599999999985</v>
      </c>
      <c r="R68">
        <v>25.5</v>
      </c>
      <c r="S68">
        <f>AVERAGE(S15,S12,S9,S18,S21,S24,S27,S30,S33,S36,S39,S42,S45,S48,S51,S54,S57,S60,S63,S66)</f>
        <v>0.30660349999999992</v>
      </c>
      <c r="T68">
        <f>AVERAGE(T15,T12,T9,T18,T21,T24,T27,T30,T33,T36,T39,T42,T45,T48,T51,T54,T57,T60,T63,T66)</f>
        <v>0.32430749999999992</v>
      </c>
      <c r="U68">
        <f>AVERAGE(U15,U12,U9,U18,U21,U24,U27,U30,U33,U36,U39,U42,U45,U48,U51,U54,U57,U60,U63,U66)</f>
        <v>0.92671949999999992</v>
      </c>
      <c r="V68">
        <v>25.5</v>
      </c>
      <c r="W68">
        <f>AVERAGE(W15,W12,W9,W18,W21,W24,W27,W30,W33,W36,W39,W42,W45,W48,W51,W54,W57,W60,W63,W66)</f>
        <v>0.42983894736842126</v>
      </c>
      <c r="X68">
        <f>AVERAGE(X15,X12,X9,X18,X21,X24,X27,X30,X33,X36,X39,X42,X45,X48,X51,X54,X57,X60,X63,X66)</f>
        <v>0.45728263157894733</v>
      </c>
      <c r="Y68">
        <f>AVERAGE(Y15,Y12,Y9,Y18,Y21,Y24,Y27,Y30,Y33,Y36,Y39,Y42,Y45,Y48,Y51,Y54,Y57,Y60,Y63,Y66)</f>
        <v>1.2662589473684212</v>
      </c>
      <c r="Z68">
        <v>25.5</v>
      </c>
      <c r="AA68">
        <f>AVERAGE(AA15,AA12,AA9,AA18,AA21,AA24,AA27,AA30,AA33,AA36,AA39,AA42,AA45,AA48,AA51,AA54,AA57,AA60,AA63,AA66)</f>
        <v>0.4393310526315789</v>
      </c>
      <c r="AB68">
        <f>AVERAGE(AB15,AB12,AB9,AB18,AB21,AB24,AB27,AB30,AB33,AB36,AB39,AB42,AB45,AB48,AB51,AB54,AB57,AB60,AB63,AB66)</f>
        <v>0.46106105263157882</v>
      </c>
      <c r="AC68">
        <f>AVERAGE(AC15,AC12,AC9,AC18,AC21,AC24,AC27,AC30,AC33,AC36,AC39,AC42,AC45,AC48,AC51,AC54,AC57,AC60,AC63,AC66)</f>
        <v>1.2638226315789474</v>
      </c>
      <c r="AD68">
        <v>25.5</v>
      </c>
      <c r="AE68">
        <f>AVERAGE(AE15,AE12,AE9,AE18,AE21,AE24,AE27,AE30,AE33,AE36,AE39,AE42,AE45,AE48,AE51,AE54,AE57,AE60,AE63,AE66)</f>
        <v>0.62513999999999981</v>
      </c>
      <c r="AF68">
        <f>AVERAGE(AF15,AF12,AF9,AF18,AF21,AF24,AF27,AF30,AF33,AF36,AF39,AF42,AF45,AF48,AF51,AF54,AF57,AF60,AF63,AF66)</f>
        <v>0.6586185</v>
      </c>
      <c r="AG68">
        <f>AVERAGE(AG15,AG12,AG9,AG18,AG21,AG24,AG27,AG30,AG33,AG36,AG39,AG42,AG45,AG48,AG51,AG54,AG57,AG60,AG63,AG66)</f>
        <v>1.6062724999999998</v>
      </c>
      <c r="AH68">
        <v>25.5</v>
      </c>
      <c r="AI68">
        <f>AVERAGE(AI15,AI12,AI9,AI18,AI21,AI24,AI27,AI30,AI33,AI36,AI39,AI42,AI45,AI48,AI51,AI54,AI57,AI60,AI63,AI66)</f>
        <v>0.76041549999999991</v>
      </c>
      <c r="AJ68">
        <f>AVERAGE(AJ15,AJ12,AJ9,AJ18,AJ21,AJ24,AJ27,AJ30,AJ33,AJ36,AJ39,AJ42,AJ45,AJ48,AJ51,AJ54,AJ57,AJ60,AJ63,AJ66)</f>
        <v>0.78915849999999987</v>
      </c>
      <c r="AK68">
        <f>AVERAGE(AK15,AK12,AK9,AK18,AK21,AK24,AK27,AK30,AK33,AK36,AK39,AK42,AK45,AK48,AK51,AK54,AK57,AK60,AK63,AK66)</f>
        <v>1.9789269999999999</v>
      </c>
      <c r="AL68">
        <v>25.5</v>
      </c>
      <c r="AM68">
        <f>AVERAGE(AM15,AM12,AM9,AM18,AM21,AM24,AM27,AM30,AM33,AM36,AM39,AM42,AM45,AM48,AM51,AM54,AM57,AM60,AM63,AM66)</f>
        <v>0.95795449999999993</v>
      </c>
      <c r="AN68">
        <f>AVERAGE(AN15,AN12,AN9,AN18,AN21,AN24,AN27,AN30,AN33,AN36,AN39,AN42,AN45,AN48,AN51,AN54,AN57,AN60,AN63,AN66)</f>
        <v>1.0052425</v>
      </c>
      <c r="AO68">
        <f>AVERAGE(AO15,AO12,AO9,AO18,AO21,AO24,AO27,AO30,AO33,AO36,AO39,AO42,AO45,AO48,AO51,AO54,AO57,AO60,AO63,AO66)</f>
        <v>2.6503330000000003</v>
      </c>
    </row>
    <row r="69" spans="2:48" x14ac:dyDescent="0.2">
      <c r="C69">
        <f>STDEV(C15,C12,C9,C18,C21,C24,C27,C30,C33,C36,C39,C42,C45,C48,C51,C54,C57,C60,C63,C66)/SQRT(COUNT(C15,C12,C9,C18,C21,C24,C27,C30,C33,C36,C39,C42,C45,C48,C51,C54,C57,C60,C63,C66))</f>
        <v>2.0565327674752823E-3</v>
      </c>
      <c r="D69">
        <f>STDEV(D15,D12,D9,D18,D21,D24,D27,D30,D33,D36,D39,D42,D45,D48,D51,D54,D57,D60,D63,D66)/SQRT(COUNT(D15,D12,D9,D18,D21,D24,D27,D30,D33,D36,D39,D42,D45,D48,D51,D54,D57,D60,D63,D66))</f>
        <v>2.4522617872469788E-3</v>
      </c>
      <c r="E69">
        <f>STDEV(E15,E12,E9,E18,E21,E24,E27,E30,E33,E36,E39,E42,E45,E48,E51,E54,E57,E60,E63,E66)/SQRT(COUNT(E15,E12,E9,E18,E21,E24,E27,E30,E33,E36,E39,E42,E45,E48,E51,E54,E57,E60,E63,E66))</f>
        <v>8.623297432110693E-3</v>
      </c>
      <c r="G69">
        <f>STDEV(G15,G12,G9,G18,G21,G24,G27,G30,G33,G36,G39,G42,G45,G48,G51,G54,G57,G60,G63,G66)/SQRT(COUNT(G15,G12,G9,G18,G21,G24,G27,G30,G33,G36,G39,G42,G45,G48,G51,G54,G57,G60,G63,G66))</f>
        <v>4.1471241144981881E-3</v>
      </c>
      <c r="H69">
        <f>STDEV(H15,H12,H9,H18,H21,H24,H27,H30,H33,H36,H39,H42,H45,H48,H51,H54,H57,H60,H63,H66)/SQRT(COUNT(H15,H12,H9,H18,H21,H24,H27,H30,H33,H36,H39,H42,H45,H48,H51,H54,H57,H60,H63,H66))</f>
        <v>4.7422256100740192E-3</v>
      </c>
      <c r="I69">
        <f>STDEV(I15,I12,I9,I18,I21,I24,I27,I30,I33,I36,I39,I42,I45,I48,I51,I54,I57,I60,I63,I66)/SQRT(COUNT(I15,I12,I9,I18,I21,I24,I27,I30,I33,I36,I39,I42,I45,I48,I51,I54,I57,I60,I63,I66))</f>
        <v>1.9384353555801554E-2</v>
      </c>
      <c r="K69">
        <f>STDEV(K15,K12,K9,K18,K21,K24,K27,K30,K33,K36,K39,K42,K45,K48,K51,K54,K57,K60,K63,K66)/SQRT(COUNT(K15,K12,K9,K18,K21,K24,K27,K30,K33,K36,K39,K42,K45,K48,K51,K54,K57,K60,K63,K66))</f>
        <v>8.3236476094507832E-3</v>
      </c>
      <c r="L69">
        <f>STDEV(L15,L12,L9,L18,L21,L24,L27,L30,L33,L36,L39,L42,L45,L48,L51,L54,L57,L60,L63,L66)/SQRT(COUNT(L15,L12,L9,L18,L21,L24,L27,L30,L33,L36,L39,L42,L45,L48,L51,L54,L57,L60,L63,L66))</f>
        <v>8.763317080306969E-3</v>
      </c>
      <c r="M69">
        <f>STDEV(M15,M12,M9,M18,M21,M24,M27,M30,M33,M36,M39,M42,M45,M48,M51,M54,M57,M60,M63,M66)/SQRT(COUNT(M15,M12,M9,M18,M21,M24,M27,M30,M33,M36,M39,M42,M45,M48,M51,M54,M57,M60,M63,M66))</f>
        <v>3.1274759448567981E-2</v>
      </c>
      <c r="O69">
        <f>STDEV(O15,O12,O9,O18,O21,O24,O27,O30,O33,O36,O39,O42,O45,O48,O51,O54,O57,O60,O63,O66)/SQRT(COUNT(O15,O12,O9,O18,O21,O24,O27,O30,O33,O36,O39,O42,O45,O48,O51,O54,O57,O60,O63,O66))</f>
        <v>1.0370203654169331E-2</v>
      </c>
      <c r="P69">
        <f>STDEV(P15,P12,P9,P18,P21,P24,P27,P30,P33,P36,P39,P42,P45,P48,P51,P54,P57,P60,P63,P66)/SQRT(COUNT(P15,P12,P9,P18,P21,P24,P27,P30,P33,P36,P39,P42,P45,P48,P51,P54,P57,P60,P63,P66))</f>
        <v>1.1720966986783246E-2</v>
      </c>
      <c r="Q69">
        <f>STDEV(Q15,Q12,Q9,Q18,Q21,Q24,Q27,Q30,Q33,Q36,Q39,Q42,Q45,Q48,Q51,Q54,Q57,Q60,Q63,Q66)/SQRT(COUNT(Q15,Q12,Q9,Q18,Q21,Q24,Q27,Q30,Q33,Q36,Q39,Q42,Q45,Q48,Q51,Q54,Q57,Q60,Q63,Q66))</f>
        <v>6.206336093228057E-2</v>
      </c>
      <c r="S69">
        <f>STDEV(S15,S12,S9,S18,S21,S24,S27,S30,S33,S36,S39,S42,S45,S48,S51,S54,S57,S60,S63,S66)/SQRT(COUNT(S15,S12,S9,S18,S21,S24,S27,S30,S33,S36,S39,S42,S45,S48,S51,S54,S57,S60,S63,S66))</f>
        <v>1.4915250854057786E-2</v>
      </c>
      <c r="T69">
        <f>STDEV(T15,T12,T9,T18,T21,T24,T27,T30,T33,T36,T39,T42,T45,T48,T51,T54,T57,T60,T63,T66)/SQRT(COUNT(T15,T12,T9,T18,T21,T24,T27,T30,T33,T36,T39,T42,T45,T48,T51,T54,T57,T60,T63,T66))</f>
        <v>1.6618360041247355E-2</v>
      </c>
      <c r="U69">
        <f>STDEV(U15,U12,U9,U18,U21,U24,U27,U30,U33,U36,U39,U42,U45,U48,U51,U54,U57,U60,U63,U66)/SQRT(COUNT(U15,U12,U9,U18,U21,U24,U27,U30,U33,U36,U39,U42,U45,U48,U51,U54,U57,U60,U63,U66))</f>
        <v>8.6403953651241053E-2</v>
      </c>
      <c r="W69">
        <f>STDEV(W15,W12,W9,W18,W21,W24,W27,W30,W33,W36,W39,W42,W45,W48,W51,W54,W57,W60,W63,W66)/SQRT(COUNT(W15,W12,W9,W18,W21,W24,W27,W30,W33,W36,W39,W42,W45,W48,W51,W54,W57,W60,W63,W66))</f>
        <v>1.2757429205699762E-2</v>
      </c>
      <c r="X69">
        <f>STDEV(X15,X12,X9,X18,X21,X24,X27,X30,X33,X36,X39,X42,X45,X48,X51,X54,X57,X60,X63,X66)/SQRT(COUNT(X15,X12,X9,X18,X21,X24,X27,X30,X33,X36,X39,X42,X45,X48,X51,X54,X57,X60,X63,X66))</f>
        <v>1.6883103682858239E-2</v>
      </c>
      <c r="Y69">
        <f>STDEV(Y15,Y12,Y9,Y18,Y21,Y24,Y27,Y30,Y33,Y36,Y39,Y42,Y45,Y48,Y51,Y54,Y57,Y60,Y63,Y66)/SQRT(COUNT(Y15,Y12,Y9,Y18,Y21,Y24,Y27,Y30,Y33,Y36,Y39,Y42,Y45,Y48,Y51,Y54,Y57,Y60,Y63,Y66))</f>
        <v>9.2247592139274859E-2</v>
      </c>
      <c r="AA69">
        <f>STDEV(AA15,AA12,AA9,AA18,AA21,AA24,AA27,AA30,AA33,AA36,AA39,AA42,AA45,AA48,AA51,AA54,AA57,AA60,AA63,AA66)/SQRT(COUNT(AA15,AA12,AA9,AA18,AA21,AA24,AA27,AA30,AA33,AA36,AA39,AA42,AA45,AA48,AA51,AA54,AA57,AA60,AA63,AA66))</f>
        <v>5.3773363984480675E-2</v>
      </c>
      <c r="AB69">
        <f>STDEV(AB15,AB12,AB9,AB18,AB21,AB24,AB27,AB30,AB33,AB36,AB39,AB42,AB45,AB48,AB51,AB54,AB57,AB60,AB63,AB66)/SQRT(COUNT(AB15,AB12,AB9,AB18,AB21,AB24,AB27,AB30,AB33,AB36,AB39,AB42,AB45,AB48,AB51,AB54,AB57,AB60,AB63,AB66))</f>
        <v>5.5711512615886957E-2</v>
      </c>
      <c r="AC69">
        <f>STDEV(AC15,AC12,AC9,AC18,AC21,AC24,AC27,AC30,AC33,AC36,AC39,AC42,AC45,AC48,AC51,AC54,AC57,AC60,AC63,AC66)/SQRT(COUNT(AC15,AC12,AC9,AC18,AC21,AC24,AC27,AC30,AC33,AC36,AC39,AC42,AC45,AC48,AC51,AC54,AC57,AC60,AC63,AC66))</f>
        <v>0.17807052318503769</v>
      </c>
      <c r="AE69">
        <f>STDEV(AE15,AE12,AE9,AE18,AE21,AE24,AE27,AE30,AE33,AE36,AE39,AE42,AE45,AE48,AE51,AE54,AE57,AE60,AE63,AE66)/SQRT(COUNT(AE15,AE12,AE9,AE18,AE21,AE24,AE27,AE30,AE33,AE36,AE39,AE42,AE45,AE48,AE51,AE54,AE57,AE60,AE63,AE66))</f>
        <v>4.2462084883241172E-2</v>
      </c>
      <c r="AF69">
        <f>STDEV(AF15,AF12,AF9,AF18,AF21,AF24,AF27,AF30,AF33,AF36,AF39,AF42,AF45,AF48,AF51,AF54,AF57,AF60,AF63,AF66)/SQRT(COUNT(AF15,AF12,AF9,AF18,AF21,AF24,AF27,AF30,AF33,AF36,AF39,AF42,AF45,AF48,AF51,AF54,AF57,AF60,AF63,AF66))</f>
        <v>4.5287106061305045E-2</v>
      </c>
      <c r="AG69">
        <f>STDEV(AG15,AG12,AG9,AG18,AG21,AG24,AG27,AG30,AG33,AG36,AG39,AG42,AG45,AG48,AG51,AG54,AG57,AG60,AG63,AG66)/SQRT(COUNT(AG15,AG12,AG9,AG18,AG21,AG24,AG27,AG30,AG33,AG36,AG39,AG42,AG45,AG48,AG51,AG54,AG57,AG60,AG63,AG66))</f>
        <v>0.19350027905035649</v>
      </c>
      <c r="AI69">
        <f>STDEV(AI15,AI12,AI9,AI18,AI21,AI24,AI27,AI30,AI33,AI36,AI39,AI42,AI45,AI48,AI51,AI54,AI57,AI60,AI63,AI66)/SQRT(COUNT(AI15,AI12,AI9,AI18,AI21,AI24,AI27,AI30,AI33,AI36,AI39,AI42,AI45,AI48,AI51,AI54,AI57,AI60,AI63,AI66))</f>
        <v>4.5987460467501441E-2</v>
      </c>
      <c r="AJ69">
        <f>STDEV(AJ15,AJ12,AJ9,AJ18,AJ21,AJ24,AJ27,AJ30,AJ33,AJ36,AJ39,AJ42,AJ45,AJ48,AJ51,AJ54,AJ57,AJ60,AJ63,AJ66)/SQRT(COUNT(AJ15,AJ12,AJ9,AJ18,AJ21,AJ24,AJ27,AJ30,AJ33,AJ36,AJ39,AJ42,AJ45,AJ48,AJ51,AJ54,AJ57,AJ60,AJ63,AJ66))</f>
        <v>4.7210339251587803E-2</v>
      </c>
      <c r="AK69">
        <f>STDEV(AK15,AK12,AK9,AK18,AK21,AK24,AK27,AK30,AK33,AK36,AK39,AK42,AK45,AK48,AK51,AK54,AK57,AK60,AK63,AK66)/SQRT(COUNT(AK15,AK12,AK9,AK18,AK21,AK24,AK27,AK30,AK33,AK36,AK39,AK42,AK45,AK48,AK51,AK54,AK57,AK60,AK63,AK66))</f>
        <v>0.17273095297555141</v>
      </c>
      <c r="AM69">
        <f>STDEV(AM15,AM12,AM9,AM18,AM21,AM24,AM27,AM30,AM33,AM36,AM39,AM42,AM45,AM48,AM51,AM54,AM57,AM60,AM63,AM66)/SQRT(COUNT(AM15,AM12,AM9,AM18,AM21,AM24,AM27,AM30,AM33,AM36,AM39,AM42,AM45,AM48,AM51,AM54,AM57,AM60,AM63,AM66))</f>
        <v>5.2959015317581987E-2</v>
      </c>
      <c r="AN69">
        <f>STDEV(AN15,AN12,AN9,AN18,AN21,AN24,AN27,AN30,AN33,AN36,AN39,AN42,AN45,AN48,AN51,AN54,AN57,AN60,AN63,AN66)/SQRT(COUNT(AN15,AN12,AN9,AN18,AN21,AN24,AN27,AN30,AN33,AN36,AN39,AN42,AN45,AN48,AN51,AN54,AN57,AN60,AN63,AN66))</f>
        <v>5.4794717061309103E-2</v>
      </c>
      <c r="AO69">
        <f>STDEV(AO15,AO12,AO9,AO18,AO21,AO24,AO27,AO30,AO33,AO36,AO39,AO42,AO45,AO48,AO51,AO54,AO57,AO60,AO63,AO66)/SQRT(COUNT(AO15,AO12,AO9,AO18,AO21,AO24,AO27,AO30,AO33,AO36,AO39,AO42,AO45,AO48,AO51,AO54,AO57,AO60,AO63,AO66))</f>
        <v>0.22620608476052118</v>
      </c>
    </row>
    <row r="71" spans="2:48" x14ac:dyDescent="0.2">
      <c r="B71" t="s">
        <v>39</v>
      </c>
      <c r="AQ71" t="s">
        <v>144</v>
      </c>
      <c r="AR71">
        <v>21926928</v>
      </c>
    </row>
    <row r="73" spans="2:48" x14ac:dyDescent="0.2">
      <c r="B73" t="s">
        <v>27</v>
      </c>
      <c r="F73" t="s">
        <v>28</v>
      </c>
      <c r="J73" t="s">
        <v>29</v>
      </c>
      <c r="N73" t="s">
        <v>30</v>
      </c>
      <c r="R73" t="s">
        <v>138</v>
      </c>
      <c r="V73" t="s">
        <v>139</v>
      </c>
      <c r="Z73" t="s">
        <v>140</v>
      </c>
      <c r="AD73" t="s">
        <v>141</v>
      </c>
      <c r="AH73" t="s">
        <v>142</v>
      </c>
      <c r="AL73" t="s">
        <v>143</v>
      </c>
      <c r="AT73" t="s">
        <v>31</v>
      </c>
    </row>
    <row r="74" spans="2:48" x14ac:dyDescent="0.2">
      <c r="C74" t="s">
        <v>2</v>
      </c>
      <c r="D74" t="s">
        <v>3</v>
      </c>
      <c r="E74" t="s">
        <v>4</v>
      </c>
      <c r="G74" t="s">
        <v>2</v>
      </c>
      <c r="H74" t="s">
        <v>3</v>
      </c>
      <c r="I74" t="s">
        <v>4</v>
      </c>
      <c r="K74" t="s">
        <v>2</v>
      </c>
      <c r="L74" t="s">
        <v>3</v>
      </c>
      <c r="M74" t="s">
        <v>4</v>
      </c>
      <c r="O74" t="s">
        <v>2</v>
      </c>
      <c r="P74" t="s">
        <v>3</v>
      </c>
      <c r="Q74" t="s">
        <v>4</v>
      </c>
      <c r="S74" t="s">
        <v>2</v>
      </c>
      <c r="T74" t="s">
        <v>3</v>
      </c>
      <c r="U74" t="s">
        <v>4</v>
      </c>
      <c r="W74" t="s">
        <v>2</v>
      </c>
      <c r="X74" t="s">
        <v>3</v>
      </c>
      <c r="Y74" t="s">
        <v>4</v>
      </c>
      <c r="AA74" t="s">
        <v>2</v>
      </c>
      <c r="AB74" t="s">
        <v>3</v>
      </c>
      <c r="AC74" t="s">
        <v>4</v>
      </c>
      <c r="AE74" t="s">
        <v>2</v>
      </c>
      <c r="AF74" t="s">
        <v>3</v>
      </c>
      <c r="AG74" t="s">
        <v>4</v>
      </c>
      <c r="AI74" t="s">
        <v>2</v>
      </c>
      <c r="AJ74" t="s">
        <v>3</v>
      </c>
      <c r="AK74" t="s">
        <v>4</v>
      </c>
      <c r="AM74" t="s">
        <v>2</v>
      </c>
      <c r="AN74" t="s">
        <v>3</v>
      </c>
      <c r="AO74" t="s">
        <v>4</v>
      </c>
      <c r="AQ74" t="s">
        <v>22</v>
      </c>
      <c r="AR74" t="s">
        <v>11</v>
      </c>
      <c r="AS74" t="s">
        <v>12</v>
      </c>
      <c r="AT74" t="s">
        <v>16</v>
      </c>
      <c r="AU74" t="s">
        <v>19</v>
      </c>
      <c r="AV74" t="s">
        <v>18</v>
      </c>
    </row>
    <row r="75" spans="2:48" x14ac:dyDescent="0.2">
      <c r="C75">
        <v>7.5479900000000004</v>
      </c>
      <c r="D75">
        <v>7.6069300000000002</v>
      </c>
      <c r="E75">
        <v>7.9839500000000001</v>
      </c>
      <c r="G75">
        <v>7.54122</v>
      </c>
      <c r="H75">
        <v>7.5811200000000003</v>
      </c>
      <c r="I75">
        <v>8.0502300000000009</v>
      </c>
      <c r="K75">
        <v>7.5815599999999996</v>
      </c>
      <c r="L75">
        <v>7.6154299999999999</v>
      </c>
      <c r="M75">
        <v>8.0234799999999993</v>
      </c>
      <c r="O75">
        <v>7.5502000000000002</v>
      </c>
      <c r="P75">
        <v>7.6129300000000004</v>
      </c>
      <c r="Q75">
        <v>7.9587000000000003</v>
      </c>
      <c r="S75">
        <v>7.5012400000000001</v>
      </c>
      <c r="T75">
        <v>7.5164600000000004</v>
      </c>
      <c r="U75">
        <v>7.9082400000000002</v>
      </c>
      <c r="W75">
        <v>7.5213299999999998</v>
      </c>
      <c r="X75">
        <v>7.5491000000000001</v>
      </c>
      <c r="Y75">
        <v>8.0621399999999994</v>
      </c>
      <c r="AA75">
        <v>7.5571900000000003</v>
      </c>
      <c r="AB75">
        <v>7.58596</v>
      </c>
      <c r="AC75">
        <v>8.0165100000000002</v>
      </c>
      <c r="AE75">
        <v>7.6045600000000002</v>
      </c>
      <c r="AF75">
        <v>7.6548999999999996</v>
      </c>
      <c r="AG75">
        <v>8.0823900000000002</v>
      </c>
      <c r="AI75">
        <v>7.5146899999999999</v>
      </c>
      <c r="AJ75">
        <v>7.5705</v>
      </c>
      <c r="AK75">
        <v>8.0015000000000001</v>
      </c>
      <c r="AM75">
        <v>7.46068</v>
      </c>
      <c r="AN75">
        <v>7.46272</v>
      </c>
      <c r="AO75">
        <v>7.9320199999999996</v>
      </c>
      <c r="AQ75">
        <v>2</v>
      </c>
      <c r="AR75">
        <f>AQ75*1000/$AR$3</f>
        <v>9.1212047579122805E-5</v>
      </c>
      <c r="AS75">
        <f t="shared" ref="AS75:AS84" si="14">AR75/(10^-27)/(10^6)</f>
        <v>9.12120475791228E+16</v>
      </c>
      <c r="AT75">
        <v>4.362900000000005E-2</v>
      </c>
      <c r="AU75">
        <v>4.9741999999999995E-2</v>
      </c>
      <c r="AV75">
        <v>0.23264499999999994</v>
      </c>
    </row>
    <row r="76" spans="2:48" x14ac:dyDescent="0.2">
      <c r="C76">
        <v>7.6162099999999997</v>
      </c>
      <c r="D76">
        <v>7.6831800000000001</v>
      </c>
      <c r="E76">
        <v>8.2659900000000004</v>
      </c>
      <c r="G76">
        <v>7.6635900000000001</v>
      </c>
      <c r="H76">
        <v>7.71319</v>
      </c>
      <c r="I76">
        <v>8.6075599999999994</v>
      </c>
      <c r="K76">
        <v>7.72593</v>
      </c>
      <c r="L76">
        <v>7.7729400000000002</v>
      </c>
      <c r="M76">
        <v>8.7522400000000005</v>
      </c>
      <c r="O76">
        <v>7.92462</v>
      </c>
      <c r="P76">
        <v>8.01248</v>
      </c>
      <c r="Q76">
        <v>8.7061299999999999</v>
      </c>
      <c r="S76">
        <v>7.8491099999999996</v>
      </c>
      <c r="T76">
        <v>7.8920300000000001</v>
      </c>
      <c r="U76">
        <v>8.7869399999999995</v>
      </c>
      <c r="W76">
        <v>8.0406300000000002</v>
      </c>
      <c r="X76">
        <v>8.0608000000000004</v>
      </c>
      <c r="Y76">
        <v>9.4796600000000009</v>
      </c>
      <c r="AA76">
        <v>8.3272200000000005</v>
      </c>
      <c r="AB76">
        <v>8.3763000000000005</v>
      </c>
      <c r="AC76">
        <v>9.2420399999999994</v>
      </c>
      <c r="AE76">
        <v>8.4409700000000001</v>
      </c>
      <c r="AF76">
        <v>8.4916400000000003</v>
      </c>
      <c r="AG76">
        <v>10.5367</v>
      </c>
      <c r="AI76">
        <v>8.6314100000000007</v>
      </c>
      <c r="AJ76">
        <v>8.7694500000000009</v>
      </c>
      <c r="AK76">
        <v>10.2818</v>
      </c>
      <c r="AM76">
        <v>8.8265899999999995</v>
      </c>
      <c r="AN76">
        <v>8.8492099999999994</v>
      </c>
      <c r="AO76">
        <v>10.571899999999999</v>
      </c>
      <c r="AQ76">
        <v>4</v>
      </c>
      <c r="AR76">
        <f t="shared" ref="AR76:AR84" si="15">AQ76*1000/$AR$3</f>
        <v>1.8242409515824561E-4</v>
      </c>
      <c r="AS76">
        <f t="shared" si="14"/>
        <v>1.824240951582456E+17</v>
      </c>
      <c r="AT76">
        <v>0.10062849999999997</v>
      </c>
      <c r="AU76">
        <v>0.11036150000000008</v>
      </c>
      <c r="AV76">
        <v>0.40505450000000015</v>
      </c>
    </row>
    <row r="77" spans="2:48" x14ac:dyDescent="0.2">
      <c r="B77" t="s">
        <v>5</v>
      </c>
      <c r="C77">
        <v>6.8219999999999295E-2</v>
      </c>
      <c r="D77">
        <v>7.6249999999999901E-2</v>
      </c>
      <c r="E77">
        <v>0.28204000000000001</v>
      </c>
      <c r="G77">
        <v>0.12237000000000001</v>
      </c>
      <c r="H77">
        <v>0.13206999999999999</v>
      </c>
      <c r="I77">
        <v>0.55732999999999999</v>
      </c>
      <c r="K77">
        <v>0.14437</v>
      </c>
      <c r="L77">
        <v>0.15751000000000001</v>
      </c>
      <c r="M77">
        <v>0.72876000000000096</v>
      </c>
      <c r="O77">
        <v>0.37441999999999998</v>
      </c>
      <c r="P77">
        <v>0.39955000000000002</v>
      </c>
      <c r="Q77">
        <v>0.74743000000000004</v>
      </c>
      <c r="S77">
        <v>0.34786999999999901</v>
      </c>
      <c r="T77">
        <v>0.37557000000000001</v>
      </c>
      <c r="U77">
        <v>0.87869999999999904</v>
      </c>
      <c r="W77">
        <v>0.51929999999999998</v>
      </c>
      <c r="X77">
        <v>0.51170000000000004</v>
      </c>
      <c r="Y77">
        <v>1.4175199999999999</v>
      </c>
      <c r="AA77">
        <v>0.77002999999999999</v>
      </c>
      <c r="AB77">
        <v>0.79034000000000004</v>
      </c>
      <c r="AC77">
        <v>1.22553</v>
      </c>
      <c r="AE77">
        <v>0.83640999999999999</v>
      </c>
      <c r="AF77">
        <v>0.83674000000000104</v>
      </c>
      <c r="AG77">
        <v>2.45431</v>
      </c>
      <c r="AI77">
        <v>1.1167199999999999</v>
      </c>
      <c r="AJ77">
        <v>1.19895</v>
      </c>
      <c r="AK77">
        <v>2.2803</v>
      </c>
      <c r="AM77">
        <v>1.36591</v>
      </c>
      <c r="AN77">
        <v>1.38649</v>
      </c>
      <c r="AO77">
        <v>2.6398799999999998</v>
      </c>
      <c r="AQ77">
        <v>6</v>
      </c>
      <c r="AR77">
        <f t="shared" si="15"/>
        <v>2.7363614273736843E-4</v>
      </c>
      <c r="AS77">
        <f t="shared" si="14"/>
        <v>2.7363614273736842E+17</v>
      </c>
      <c r="AT77">
        <v>0.20039100000000012</v>
      </c>
      <c r="AU77">
        <v>0.21478250000000002</v>
      </c>
      <c r="AV77">
        <v>0.64175450000000001</v>
      </c>
    </row>
    <row r="78" spans="2:48" x14ac:dyDescent="0.2">
      <c r="C78">
        <v>7.51952</v>
      </c>
      <c r="D78">
        <v>7.5615800000000002</v>
      </c>
      <c r="E78">
        <v>7.8916700000000004</v>
      </c>
      <c r="G78">
        <v>7.4617500000000003</v>
      </c>
      <c r="H78">
        <v>7.4727499999999996</v>
      </c>
      <c r="I78">
        <v>7.9090999999999996</v>
      </c>
      <c r="K78">
        <v>7.5861900000000002</v>
      </c>
      <c r="L78">
        <v>7.6066599999999998</v>
      </c>
      <c r="M78">
        <v>8.10365</v>
      </c>
      <c r="O78">
        <v>7.5481600000000002</v>
      </c>
      <c r="P78">
        <v>7.6130899999999997</v>
      </c>
      <c r="Q78">
        <v>8.0821400000000008</v>
      </c>
      <c r="S78">
        <v>7.56907</v>
      </c>
      <c r="T78">
        <v>7.6221899999999998</v>
      </c>
      <c r="U78">
        <v>8.0873399999999993</v>
      </c>
      <c r="W78">
        <v>7.4970299999999996</v>
      </c>
      <c r="X78">
        <v>7.5371100000000002</v>
      </c>
      <c r="Y78">
        <v>7.97065</v>
      </c>
      <c r="AA78">
        <v>7.5184499999999996</v>
      </c>
      <c r="AB78">
        <v>7.5460000000000003</v>
      </c>
      <c r="AC78">
        <v>7.9983300000000002</v>
      </c>
      <c r="AE78">
        <v>7.5339299999999998</v>
      </c>
      <c r="AF78">
        <v>7.5422399999999996</v>
      </c>
      <c r="AG78">
        <v>8.0068400000000004</v>
      </c>
      <c r="AI78">
        <v>7.4810800000000004</v>
      </c>
      <c r="AJ78">
        <v>7.47898</v>
      </c>
      <c r="AK78">
        <v>7.8295700000000004</v>
      </c>
      <c r="AM78">
        <v>7.6036299999999999</v>
      </c>
      <c r="AN78">
        <v>7.6419800000000002</v>
      </c>
      <c r="AO78">
        <v>8.0759799999999995</v>
      </c>
      <c r="AQ78">
        <v>8</v>
      </c>
      <c r="AR78">
        <f t="shared" si="15"/>
        <v>3.6484819031649122E-4</v>
      </c>
      <c r="AS78">
        <f t="shared" si="14"/>
        <v>3.648481903164912E+17</v>
      </c>
      <c r="AT78">
        <v>0.32895500000000011</v>
      </c>
      <c r="AU78">
        <v>0.34319450000000007</v>
      </c>
      <c r="AV78">
        <v>0.92623500000000014</v>
      </c>
    </row>
    <row r="79" spans="2:48" x14ac:dyDescent="0.2">
      <c r="C79">
        <v>7.5628700000000002</v>
      </c>
      <c r="D79">
        <v>7.6034499999999996</v>
      </c>
      <c r="E79">
        <v>8.1568699999999996</v>
      </c>
      <c r="G79">
        <v>7.5463300000000002</v>
      </c>
      <c r="H79">
        <v>7.5656400000000001</v>
      </c>
      <c r="I79">
        <v>8.1921400000000002</v>
      </c>
      <c r="K79">
        <v>7.83751</v>
      </c>
      <c r="L79">
        <v>7.8856000000000002</v>
      </c>
      <c r="M79">
        <v>8.9131499999999999</v>
      </c>
      <c r="O79">
        <v>7.8396600000000003</v>
      </c>
      <c r="P79">
        <v>7.9249599999999996</v>
      </c>
      <c r="Q79">
        <v>8.8919999999999995</v>
      </c>
      <c r="S79">
        <v>7.9668299999999999</v>
      </c>
      <c r="T79">
        <v>8.0400100000000005</v>
      </c>
      <c r="U79">
        <v>8.6979500000000005</v>
      </c>
      <c r="W79">
        <v>8.2637099999999997</v>
      </c>
      <c r="X79">
        <v>8.3267699999999998</v>
      </c>
      <c r="Y79">
        <v>9.3583499999999997</v>
      </c>
      <c r="AA79">
        <v>8.4125999999999994</v>
      </c>
      <c r="AB79">
        <v>8.5275400000000001</v>
      </c>
      <c r="AC79">
        <v>10.514699999999999</v>
      </c>
      <c r="AE79">
        <v>8.4365000000000006</v>
      </c>
      <c r="AF79">
        <v>8.4011200000000006</v>
      </c>
      <c r="AG79">
        <v>11.208399999999999</v>
      </c>
      <c r="AI79">
        <v>8.6766500000000004</v>
      </c>
      <c r="AJ79">
        <v>8.7202699999999993</v>
      </c>
      <c r="AK79">
        <v>11.466100000000001</v>
      </c>
      <c r="AM79">
        <v>8.9976699999999994</v>
      </c>
      <c r="AN79">
        <v>9.0051400000000008</v>
      </c>
      <c r="AO79">
        <v>11.0025</v>
      </c>
      <c r="AQ79">
        <v>10</v>
      </c>
      <c r="AR79">
        <f t="shared" si="15"/>
        <v>4.5606023789561401E-4</v>
      </c>
      <c r="AS79">
        <f t="shared" si="14"/>
        <v>4.5606023789561402E+17</v>
      </c>
      <c r="AT79">
        <v>0.34764666666666644</v>
      </c>
      <c r="AU79">
        <v>0.36659444444444461</v>
      </c>
      <c r="AV79">
        <v>1.084327222222222</v>
      </c>
    </row>
    <row r="80" spans="2:48" x14ac:dyDescent="0.2">
      <c r="B80" t="s">
        <v>5</v>
      </c>
      <c r="C80">
        <v>4.3350000000000201E-2</v>
      </c>
      <c r="D80">
        <v>4.1870000000000303E-2</v>
      </c>
      <c r="E80">
        <v>0.26519999999999999</v>
      </c>
      <c r="G80">
        <v>8.4579999999999905E-2</v>
      </c>
      <c r="H80">
        <v>9.2890000000000597E-2</v>
      </c>
      <c r="I80">
        <v>0.28304000000000001</v>
      </c>
      <c r="K80">
        <v>0.25131999999999999</v>
      </c>
      <c r="L80">
        <v>0.27894000000000002</v>
      </c>
      <c r="M80">
        <v>0.8095</v>
      </c>
      <c r="O80">
        <v>0.29149999999999998</v>
      </c>
      <c r="P80">
        <v>0.31187000000000098</v>
      </c>
      <c r="Q80">
        <v>0.80985999999999903</v>
      </c>
      <c r="S80">
        <v>0.39776</v>
      </c>
      <c r="T80">
        <v>0.41782000000000102</v>
      </c>
      <c r="U80">
        <v>0.61061000000000099</v>
      </c>
      <c r="W80">
        <v>0.76668000000000003</v>
      </c>
      <c r="X80">
        <v>0.78966000000000003</v>
      </c>
      <c r="Y80">
        <v>1.3876999999999999</v>
      </c>
      <c r="AA80">
        <v>0.89415</v>
      </c>
      <c r="AB80">
        <v>0.98153999999999997</v>
      </c>
      <c r="AC80">
        <v>2.5163700000000002</v>
      </c>
      <c r="AE80">
        <v>0.90257000000000098</v>
      </c>
      <c r="AF80">
        <v>0.85888000000000098</v>
      </c>
      <c r="AG80">
        <v>3.2015600000000002</v>
      </c>
      <c r="AI80">
        <v>1.19557</v>
      </c>
      <c r="AJ80">
        <v>1.24129</v>
      </c>
      <c r="AK80">
        <v>3.63653</v>
      </c>
      <c r="AM80">
        <v>1.3940399999999999</v>
      </c>
      <c r="AN80">
        <v>1.3631599999999999</v>
      </c>
      <c r="AO80">
        <v>2.92652</v>
      </c>
      <c r="AQ80">
        <v>12</v>
      </c>
      <c r="AR80">
        <f t="shared" si="15"/>
        <v>5.4727228547473685E-4</v>
      </c>
      <c r="AS80">
        <f t="shared" si="14"/>
        <v>5.4727228547473683E+17</v>
      </c>
      <c r="AT80">
        <v>0.52143099999999998</v>
      </c>
      <c r="AU80">
        <v>0.55138749999999992</v>
      </c>
      <c r="AV80">
        <v>1.3376395000000001</v>
      </c>
    </row>
    <row r="81" spans="2:52" x14ac:dyDescent="0.2">
      <c r="C81">
        <v>7.4765800000000002</v>
      </c>
      <c r="D81">
        <v>7.4753600000000002</v>
      </c>
      <c r="E81">
        <v>7.9170999999999996</v>
      </c>
      <c r="G81">
        <v>7.5644600000000004</v>
      </c>
      <c r="H81">
        <v>7.6014499999999998</v>
      </c>
      <c r="I81">
        <v>8.0169099999999993</v>
      </c>
      <c r="K81">
        <v>7.5240799999999997</v>
      </c>
      <c r="L81">
        <v>7.5267600000000003</v>
      </c>
      <c r="M81">
        <v>7.9435700000000002</v>
      </c>
      <c r="O81">
        <v>7.5841900000000004</v>
      </c>
      <c r="P81">
        <v>7.6285100000000003</v>
      </c>
      <c r="Q81">
        <v>8.1653000000000002</v>
      </c>
      <c r="S81">
        <v>7.5372700000000004</v>
      </c>
      <c r="T81">
        <v>7.5627199999999997</v>
      </c>
      <c r="U81">
        <v>7.9919000000000002</v>
      </c>
      <c r="W81">
        <v>7.57491</v>
      </c>
      <c r="X81">
        <v>7.6278800000000002</v>
      </c>
      <c r="Y81">
        <v>8.0461600000000004</v>
      </c>
      <c r="AA81">
        <v>7.5483200000000004</v>
      </c>
      <c r="AB81">
        <v>7.58643</v>
      </c>
      <c r="AC81">
        <v>7.9869300000000001</v>
      </c>
      <c r="AE81">
        <v>7.5367899999999999</v>
      </c>
      <c r="AF81">
        <v>7.5507400000000002</v>
      </c>
      <c r="AG81">
        <v>7.9543900000000001</v>
      </c>
      <c r="AI81">
        <v>7.5447800000000003</v>
      </c>
      <c r="AJ81">
        <v>7.5845500000000001</v>
      </c>
      <c r="AK81">
        <v>8.0473199999999991</v>
      </c>
      <c r="AM81">
        <v>7.5071399999999997</v>
      </c>
      <c r="AN81">
        <v>7.5437200000000004</v>
      </c>
      <c r="AO81">
        <v>8.0208899999999996</v>
      </c>
      <c r="AQ81">
        <v>14</v>
      </c>
      <c r="AR81">
        <f t="shared" si="15"/>
        <v>6.3848433305385959E-4</v>
      </c>
      <c r="AS81">
        <f t="shared" si="14"/>
        <v>6.3848433305385958E+17</v>
      </c>
      <c r="AT81">
        <v>0.71292149999999999</v>
      </c>
      <c r="AU81">
        <v>0.74591649999999976</v>
      </c>
      <c r="AV81">
        <v>1.8786109999999998</v>
      </c>
    </row>
    <row r="82" spans="2:52" x14ac:dyDescent="0.2">
      <c r="C82">
        <v>7.5345500000000003</v>
      </c>
      <c r="D82">
        <v>7.5403200000000004</v>
      </c>
      <c r="E82">
        <v>8.1767099999999999</v>
      </c>
      <c r="G82">
        <v>7.6836599999999997</v>
      </c>
      <c r="H82">
        <v>7.7157900000000001</v>
      </c>
      <c r="I82">
        <v>8.4490499999999997</v>
      </c>
      <c r="K82">
        <v>7.7199799999999996</v>
      </c>
      <c r="L82">
        <v>7.7529300000000001</v>
      </c>
      <c r="M82">
        <v>8.4861900000000006</v>
      </c>
      <c r="O82">
        <v>7.8821199999999996</v>
      </c>
      <c r="P82">
        <v>7.9308100000000001</v>
      </c>
      <c r="Q82">
        <v>9.5581899999999997</v>
      </c>
      <c r="S82">
        <v>7.7189399999999999</v>
      </c>
      <c r="T82">
        <v>7.7761100000000001</v>
      </c>
      <c r="U82">
        <v>8.5859299999999994</v>
      </c>
      <c r="W82">
        <v>8.1926100000000002</v>
      </c>
      <c r="X82">
        <v>8.2310300000000005</v>
      </c>
      <c r="Y82">
        <v>9.4932700000000008</v>
      </c>
      <c r="AA82">
        <v>8.1884099999999993</v>
      </c>
      <c r="AB82">
        <v>8.2742699999999996</v>
      </c>
      <c r="AC82">
        <v>9.88218</v>
      </c>
      <c r="AE82">
        <v>8.4774999999999991</v>
      </c>
      <c r="AF82">
        <v>8.5789299999999997</v>
      </c>
      <c r="AG82">
        <v>10.402799999999999</v>
      </c>
      <c r="AI82">
        <v>8.4726999999999997</v>
      </c>
      <c r="AJ82">
        <v>8.5860800000000008</v>
      </c>
      <c r="AK82">
        <v>10.3948</v>
      </c>
      <c r="AM82">
        <v>8.9028899999999993</v>
      </c>
      <c r="AN82">
        <v>8.9220699999999997</v>
      </c>
      <c r="AO82">
        <v>10.745100000000001</v>
      </c>
      <c r="AQ82">
        <v>16</v>
      </c>
      <c r="AR82">
        <f t="shared" si="15"/>
        <v>7.2969638063298244E-4</v>
      </c>
      <c r="AS82">
        <f t="shared" si="14"/>
        <v>7.296963806329824E+17</v>
      </c>
      <c r="AT82">
        <v>0.88753599999999988</v>
      </c>
      <c r="AU82">
        <v>0.91681600000000008</v>
      </c>
      <c r="AV82">
        <v>2.4725504999999992</v>
      </c>
    </row>
    <row r="83" spans="2:52" x14ac:dyDescent="0.2">
      <c r="B83" t="s">
        <v>5</v>
      </c>
      <c r="C83">
        <v>5.7970000000000098E-2</v>
      </c>
      <c r="D83">
        <v>6.4960000000000101E-2</v>
      </c>
      <c r="E83">
        <v>0.25961000000000001</v>
      </c>
      <c r="G83">
        <v>0.119199999999999</v>
      </c>
      <c r="H83">
        <v>0.11434</v>
      </c>
      <c r="I83">
        <v>0.43214000000000002</v>
      </c>
      <c r="K83">
        <v>0.19589999999999999</v>
      </c>
      <c r="L83">
        <v>0.22617000000000001</v>
      </c>
      <c r="M83">
        <v>0.54261999999999999</v>
      </c>
      <c r="O83">
        <v>0.29793000000000103</v>
      </c>
      <c r="P83">
        <v>0.30230000000000001</v>
      </c>
      <c r="Q83">
        <v>1.39289</v>
      </c>
      <c r="S83">
        <v>0.18167</v>
      </c>
      <c r="T83">
        <v>0.21339</v>
      </c>
      <c r="U83">
        <v>0.59402999999999895</v>
      </c>
      <c r="W83">
        <v>0.61770000000000003</v>
      </c>
      <c r="X83">
        <v>0.60314999999999996</v>
      </c>
      <c r="Y83">
        <v>1.4471099999999999</v>
      </c>
      <c r="AA83">
        <v>0.64008999999999905</v>
      </c>
      <c r="AB83">
        <v>0.68784000000000001</v>
      </c>
      <c r="AC83">
        <v>1.8952500000000001</v>
      </c>
      <c r="AE83">
        <v>0.94070999999999905</v>
      </c>
      <c r="AF83">
        <v>1.0281899999999999</v>
      </c>
      <c r="AG83">
        <v>2.44841</v>
      </c>
      <c r="AI83">
        <v>0.92791999999999897</v>
      </c>
      <c r="AJ83">
        <v>1.00153</v>
      </c>
      <c r="AK83">
        <v>2.34748</v>
      </c>
      <c r="AM83">
        <v>1.39575</v>
      </c>
      <c r="AN83">
        <v>1.37835</v>
      </c>
      <c r="AO83">
        <v>2.7242099999999998</v>
      </c>
      <c r="AQ83">
        <v>18</v>
      </c>
      <c r="AR83">
        <f t="shared" si="15"/>
        <v>8.2090842821210517E-4</v>
      </c>
      <c r="AS83">
        <f t="shared" si="14"/>
        <v>8.2090842821210522E+17</v>
      </c>
      <c r="AT83">
        <v>1.0589852631578949</v>
      </c>
      <c r="AU83">
        <v>1.094092105263158</v>
      </c>
      <c r="AV83">
        <v>2.9120905263157892</v>
      </c>
    </row>
    <row r="84" spans="2:52" x14ac:dyDescent="0.2">
      <c r="C84">
        <v>7.52182</v>
      </c>
      <c r="D84">
        <v>7.5378999999999996</v>
      </c>
      <c r="E84">
        <v>8.0050699999999999</v>
      </c>
      <c r="G84">
        <v>7.53843</v>
      </c>
      <c r="H84">
        <v>7.5661300000000002</v>
      </c>
      <c r="I84">
        <v>7.9858599999999997</v>
      </c>
      <c r="K84">
        <v>7.5783699999999996</v>
      </c>
      <c r="L84">
        <v>7.6063999999999998</v>
      </c>
      <c r="M84">
        <v>8.0325100000000003</v>
      </c>
      <c r="O84">
        <v>7.4710299999999998</v>
      </c>
      <c r="P84">
        <v>7.4821499999999999</v>
      </c>
      <c r="Q84">
        <v>8.0096399999999992</v>
      </c>
      <c r="S84">
        <v>7.5417800000000002</v>
      </c>
      <c r="T84">
        <v>7.56595</v>
      </c>
      <c r="U84">
        <v>7.9691700000000001</v>
      </c>
      <c r="W84">
        <v>7.4805200000000003</v>
      </c>
      <c r="X84">
        <v>7.4991899999999996</v>
      </c>
      <c r="Y84">
        <v>7.9678000000000004</v>
      </c>
      <c r="AA84">
        <v>7.5354900000000002</v>
      </c>
      <c r="AB84">
        <v>7.5654199999999996</v>
      </c>
      <c r="AC84">
        <v>8.0142299999999995</v>
      </c>
      <c r="AE84">
        <v>7.6061300000000003</v>
      </c>
      <c r="AF84">
        <v>7.6436099999999998</v>
      </c>
      <c r="AG84">
        <v>8.0399399999999996</v>
      </c>
      <c r="AI84">
        <v>7.4944800000000003</v>
      </c>
      <c r="AJ84">
        <v>7.5261300000000002</v>
      </c>
      <c r="AK84">
        <v>8.0114699999999992</v>
      </c>
      <c r="AM84">
        <v>7.4983199999999997</v>
      </c>
      <c r="AN84">
        <v>7.5211499999999996</v>
      </c>
      <c r="AO84">
        <v>7.9638900000000001</v>
      </c>
      <c r="AQ84">
        <v>20</v>
      </c>
      <c r="AR84">
        <f t="shared" si="15"/>
        <v>9.1212047579122802E-4</v>
      </c>
      <c r="AS84">
        <f t="shared" si="14"/>
        <v>9.1212047579122803E+17</v>
      </c>
      <c r="AT84">
        <v>1.0603085000000001</v>
      </c>
      <c r="AU84">
        <v>1.092163</v>
      </c>
      <c r="AV84">
        <v>2.6234080000000004</v>
      </c>
    </row>
    <row r="85" spans="2:52" x14ac:dyDescent="0.2">
      <c r="C85">
        <v>7.5232099999999997</v>
      </c>
      <c r="D85">
        <v>7.5553299999999997</v>
      </c>
      <c r="E85">
        <v>8.1917399999999994</v>
      </c>
      <c r="G85">
        <v>7.6209300000000004</v>
      </c>
      <c r="H85">
        <v>7.6512799999999999</v>
      </c>
      <c r="I85">
        <v>8.5735200000000003</v>
      </c>
      <c r="K85">
        <v>7.77332</v>
      </c>
      <c r="L85">
        <v>7.8120799999999999</v>
      </c>
      <c r="M85">
        <v>8.5923800000000004</v>
      </c>
      <c r="O85">
        <v>7.8122199999999999</v>
      </c>
      <c r="P85">
        <v>7.8404600000000002</v>
      </c>
      <c r="Q85">
        <v>8.6117699999999999</v>
      </c>
      <c r="S85">
        <v>8.0249400000000009</v>
      </c>
      <c r="T85">
        <v>8.0369399999999995</v>
      </c>
      <c r="U85">
        <v>8.9026099999999992</v>
      </c>
      <c r="W85">
        <v>8.2392900000000004</v>
      </c>
      <c r="X85">
        <v>8.3505400000000005</v>
      </c>
      <c r="Y85">
        <v>9.4551099999999995</v>
      </c>
      <c r="AA85">
        <v>8.2781599999999997</v>
      </c>
      <c r="AB85">
        <v>8.3651800000000005</v>
      </c>
      <c r="AC85">
        <v>9.6730199999999993</v>
      </c>
      <c r="AE85">
        <v>8.7298899999999993</v>
      </c>
      <c r="AF85">
        <v>8.8277099999999997</v>
      </c>
      <c r="AG85">
        <v>11.218</v>
      </c>
      <c r="AI85">
        <v>8.5732599999999994</v>
      </c>
      <c r="AJ85">
        <v>8.6964600000000001</v>
      </c>
      <c r="AK85">
        <v>11.506500000000001</v>
      </c>
      <c r="AM85">
        <v>8.8935499999999994</v>
      </c>
      <c r="AN85">
        <v>9.0627800000000001</v>
      </c>
      <c r="AO85">
        <v>13.3462</v>
      </c>
    </row>
    <row r="86" spans="2:52" x14ac:dyDescent="0.2">
      <c r="B86" t="s">
        <v>5</v>
      </c>
      <c r="C86">
        <v>1.3899999999997801E-3</v>
      </c>
      <c r="D86">
        <v>1.74299999999992E-2</v>
      </c>
      <c r="E86">
        <v>0.186669999999999</v>
      </c>
      <c r="G86">
        <v>8.2499999999999601E-2</v>
      </c>
      <c r="H86">
        <v>8.5149999999999601E-2</v>
      </c>
      <c r="I86">
        <v>0.58766000000000096</v>
      </c>
      <c r="K86">
        <v>0.19495000000000001</v>
      </c>
      <c r="L86">
        <v>0.20568</v>
      </c>
      <c r="M86">
        <v>0.55986999999999998</v>
      </c>
      <c r="O86">
        <v>0.34118999999999999</v>
      </c>
      <c r="P86">
        <v>0.35831000000000002</v>
      </c>
      <c r="Q86">
        <v>0.60213000000000105</v>
      </c>
      <c r="S86">
        <v>0.48316000000000098</v>
      </c>
      <c r="T86">
        <v>0.47099000000000002</v>
      </c>
      <c r="U86">
        <v>0.93343999999999905</v>
      </c>
      <c r="W86">
        <v>0.75876999999999994</v>
      </c>
      <c r="X86">
        <v>0.85135000000000005</v>
      </c>
      <c r="Y86">
        <v>1.4873099999999999</v>
      </c>
      <c r="AA86">
        <v>0.74266999999999905</v>
      </c>
      <c r="AB86">
        <v>0.79976000000000103</v>
      </c>
      <c r="AC86">
        <v>1.65879</v>
      </c>
      <c r="AE86">
        <v>1.1237600000000001</v>
      </c>
      <c r="AF86">
        <v>1.1840999999999999</v>
      </c>
      <c r="AG86">
        <v>3.1780599999999999</v>
      </c>
      <c r="AI86">
        <v>1.0787800000000001</v>
      </c>
      <c r="AJ86">
        <v>1.1703300000000001</v>
      </c>
      <c r="AK86">
        <v>3.4950299999999999</v>
      </c>
      <c r="AM86">
        <v>1.39523</v>
      </c>
      <c r="AN86">
        <v>1.5416300000000001</v>
      </c>
      <c r="AO86">
        <v>5.3823100000000004</v>
      </c>
      <c r="AS86">
        <v>9.8604281052768322E+19</v>
      </c>
      <c r="AT86">
        <f t="shared" ref="AT86:AV86" si="16">AT75*(10^-20)</f>
        <v>4.3629000000000051E-22</v>
      </c>
      <c r="AU86">
        <f t="shared" si="16"/>
        <v>4.9741999999999992E-22</v>
      </c>
      <c r="AV86">
        <f t="shared" si="16"/>
        <v>2.3264499999999992E-21</v>
      </c>
    </row>
    <row r="87" spans="2:52" x14ac:dyDescent="0.2">
      <c r="C87">
        <v>7.4481000000000002</v>
      </c>
      <c r="D87">
        <v>7.4702999999999999</v>
      </c>
      <c r="E87">
        <v>7.9119999999999999</v>
      </c>
      <c r="G87">
        <v>7.4125500000000004</v>
      </c>
      <c r="H87">
        <v>7.4432999999999998</v>
      </c>
      <c r="I87">
        <v>7.9469000000000003</v>
      </c>
      <c r="K87">
        <v>7.60921</v>
      </c>
      <c r="L87">
        <v>7.63795</v>
      </c>
      <c r="M87">
        <v>8.0714900000000007</v>
      </c>
      <c r="O87">
        <v>7.6361400000000001</v>
      </c>
      <c r="P87">
        <v>7.6591199999999997</v>
      </c>
      <c r="Q87">
        <v>8.1459700000000002</v>
      </c>
      <c r="S87">
        <v>7.5171000000000001</v>
      </c>
      <c r="T87">
        <v>7.52996</v>
      </c>
      <c r="U87">
        <v>8.0943400000000008</v>
      </c>
      <c r="W87">
        <v>7.4986100000000002</v>
      </c>
      <c r="X87">
        <v>7.5348600000000001</v>
      </c>
      <c r="Y87">
        <v>7.9481900000000003</v>
      </c>
      <c r="AA87">
        <v>7.43818</v>
      </c>
      <c r="AB87">
        <v>7.4818699999999998</v>
      </c>
      <c r="AC87">
        <v>7.9036099999999996</v>
      </c>
      <c r="AE87">
        <v>7.5014399999999997</v>
      </c>
      <c r="AF87">
        <v>7.5273500000000002</v>
      </c>
      <c r="AG87">
        <v>7.9201199999999998</v>
      </c>
      <c r="AI87">
        <v>7.6136799999999996</v>
      </c>
      <c r="AJ87">
        <v>7.6664500000000002</v>
      </c>
      <c r="AK87">
        <v>8.0090500000000002</v>
      </c>
      <c r="AM87">
        <v>7.53437</v>
      </c>
      <c r="AN87">
        <v>7.5609299999999999</v>
      </c>
      <c r="AO87">
        <v>7.9925199999999998</v>
      </c>
      <c r="AS87">
        <v>1.9720856210553664E+20</v>
      </c>
      <c r="AT87">
        <f t="shared" ref="AT87:AV87" si="17">AT76*(10^-20)</f>
        <v>1.0062849999999996E-21</v>
      </c>
      <c r="AU87">
        <f t="shared" si="17"/>
        <v>1.1036150000000008E-21</v>
      </c>
      <c r="AV87">
        <f t="shared" si="17"/>
        <v>4.0505450000000015E-21</v>
      </c>
    </row>
    <row r="88" spans="2:52" x14ac:dyDescent="0.2">
      <c r="C88">
        <v>7.4870599999999996</v>
      </c>
      <c r="D88">
        <v>7.5170500000000002</v>
      </c>
      <c r="E88">
        <v>8.1148000000000007</v>
      </c>
      <c r="G88">
        <v>7.5248900000000001</v>
      </c>
      <c r="H88">
        <v>7.5400400000000003</v>
      </c>
      <c r="I88">
        <v>8.2557500000000008</v>
      </c>
      <c r="K88">
        <v>7.8641899999999998</v>
      </c>
      <c r="L88">
        <v>7.9116999999999997</v>
      </c>
      <c r="M88">
        <v>8.5864899999999995</v>
      </c>
      <c r="O88">
        <v>8.0800300000000007</v>
      </c>
      <c r="P88">
        <v>8.0980399999999992</v>
      </c>
      <c r="Q88">
        <v>9.2290299999999998</v>
      </c>
      <c r="S88">
        <v>8.1022800000000004</v>
      </c>
      <c r="T88">
        <v>8.1910500000000006</v>
      </c>
      <c r="U88">
        <v>9.9709599999999998</v>
      </c>
      <c r="W88">
        <v>7.6355300000000002</v>
      </c>
      <c r="X88">
        <v>7.6878599999999997</v>
      </c>
      <c r="Y88">
        <v>8.3443100000000001</v>
      </c>
      <c r="AA88">
        <v>8.3251500000000007</v>
      </c>
      <c r="AB88">
        <v>8.4145199999999996</v>
      </c>
      <c r="AC88">
        <v>9.98977</v>
      </c>
      <c r="AE88">
        <v>8.4628800000000002</v>
      </c>
      <c r="AF88">
        <v>8.5176400000000001</v>
      </c>
      <c r="AG88">
        <v>11.1778</v>
      </c>
      <c r="AI88">
        <v>8.5992499999999996</v>
      </c>
      <c r="AJ88">
        <v>8.6496499999999994</v>
      </c>
      <c r="AK88">
        <v>10.5777</v>
      </c>
      <c r="AM88">
        <v>8.8761700000000001</v>
      </c>
      <c r="AN88">
        <v>8.9443900000000003</v>
      </c>
      <c r="AO88">
        <v>10.6258</v>
      </c>
      <c r="AS88">
        <v>2.9581284315830498E+20</v>
      </c>
      <c r="AT88">
        <f t="shared" ref="AT88:AV88" si="18">AT77*(10^-20)</f>
        <v>2.0039100000000013E-21</v>
      </c>
      <c r="AU88">
        <f t="shared" si="18"/>
        <v>2.147825E-21</v>
      </c>
      <c r="AV88">
        <f t="shared" si="18"/>
        <v>6.417545E-21</v>
      </c>
    </row>
    <row r="89" spans="2:52" x14ac:dyDescent="0.2">
      <c r="B89" t="s">
        <v>5</v>
      </c>
      <c r="C89">
        <v>3.8959999999999398E-2</v>
      </c>
      <c r="D89">
        <v>4.6750000000000298E-2</v>
      </c>
      <c r="E89">
        <v>0.20280000000000101</v>
      </c>
      <c r="G89">
        <v>0.11234000000000099</v>
      </c>
      <c r="H89">
        <v>9.6740000000000506E-2</v>
      </c>
      <c r="I89">
        <v>0.30885000000000101</v>
      </c>
      <c r="K89">
        <v>0.25497999999999998</v>
      </c>
      <c r="L89">
        <v>0.27374999999999999</v>
      </c>
      <c r="M89">
        <v>0.51499999999999901</v>
      </c>
      <c r="O89">
        <v>0.44389000000000101</v>
      </c>
      <c r="P89">
        <v>0.43891999999999998</v>
      </c>
      <c r="Q89">
        <v>1.0830599999999999</v>
      </c>
      <c r="S89">
        <v>0.58518000000000003</v>
      </c>
      <c r="T89">
        <v>0.66109000000000095</v>
      </c>
      <c r="U89">
        <v>1.87662</v>
      </c>
      <c r="W89">
        <v>0.13691999999999999</v>
      </c>
      <c r="X89">
        <v>0.153</v>
      </c>
      <c r="Y89">
        <v>0.39612000000000003</v>
      </c>
      <c r="AA89">
        <v>0.88697000000000104</v>
      </c>
      <c r="AB89">
        <v>0.93264999999999998</v>
      </c>
      <c r="AC89">
        <v>2.08616</v>
      </c>
      <c r="AE89">
        <v>0.96144000000000096</v>
      </c>
      <c r="AF89">
        <v>0.99029</v>
      </c>
      <c r="AG89">
        <v>3.2576800000000001</v>
      </c>
      <c r="AI89">
        <v>0.98556999999999895</v>
      </c>
      <c r="AJ89">
        <v>0.98319999999999896</v>
      </c>
      <c r="AK89">
        <v>2.5686499999999999</v>
      </c>
      <c r="AM89">
        <v>1.3418000000000001</v>
      </c>
      <c r="AN89">
        <v>1.3834599999999999</v>
      </c>
      <c r="AO89">
        <v>2.6332800000000001</v>
      </c>
      <c r="AS89">
        <v>3.9441712421107329E+20</v>
      </c>
      <c r="AT89">
        <f t="shared" ref="AT89:AV89" si="19">AT78*(10^-20)</f>
        <v>3.2895500000000007E-21</v>
      </c>
      <c r="AU89">
        <f t="shared" si="19"/>
        <v>3.4319450000000007E-21</v>
      </c>
      <c r="AV89">
        <f t="shared" si="19"/>
        <v>9.2623500000000003E-21</v>
      </c>
    </row>
    <row r="90" spans="2:52" x14ac:dyDescent="0.2">
      <c r="C90">
        <v>7.5398800000000001</v>
      </c>
      <c r="D90">
        <v>7.5421100000000001</v>
      </c>
      <c r="E90">
        <v>8.0421099999999992</v>
      </c>
      <c r="G90">
        <v>7.5466699999999998</v>
      </c>
      <c r="H90">
        <v>7.6017299999999999</v>
      </c>
      <c r="I90">
        <v>7.97926</v>
      </c>
      <c r="K90">
        <v>7.59884</v>
      </c>
      <c r="L90">
        <v>7.6350300000000004</v>
      </c>
      <c r="M90">
        <v>8.0318500000000004</v>
      </c>
      <c r="O90">
        <v>7.4084700000000003</v>
      </c>
      <c r="P90">
        <v>7.4325299999999999</v>
      </c>
      <c r="Q90">
        <v>7.8867000000000003</v>
      </c>
      <c r="S90">
        <v>7.5723099999999999</v>
      </c>
      <c r="T90">
        <v>7.60738</v>
      </c>
      <c r="U90">
        <v>8.0305</v>
      </c>
      <c r="W90">
        <v>7.6703000000000001</v>
      </c>
      <c r="X90">
        <v>7.7206000000000001</v>
      </c>
      <c r="Y90">
        <v>8.0823800000000006</v>
      </c>
      <c r="AA90">
        <v>7.6193999999999997</v>
      </c>
      <c r="AB90">
        <v>7.6617800000000003</v>
      </c>
      <c r="AC90">
        <v>8.0861900000000002</v>
      </c>
      <c r="AE90">
        <v>7.4579700000000004</v>
      </c>
      <c r="AF90">
        <v>7.4638</v>
      </c>
      <c r="AG90">
        <v>7.8719999999999999</v>
      </c>
      <c r="AI90">
        <v>7.4802400000000002</v>
      </c>
      <c r="AJ90">
        <v>7.4891699999999997</v>
      </c>
      <c r="AK90">
        <v>7.9095000000000004</v>
      </c>
      <c r="AM90">
        <v>7.5161199999999999</v>
      </c>
      <c r="AN90">
        <v>7.5331200000000003</v>
      </c>
      <c r="AO90">
        <v>7.9692800000000004</v>
      </c>
      <c r="AS90">
        <v>4.9302140526384153E+20</v>
      </c>
      <c r="AT90">
        <f t="shared" ref="AT90:AV90" si="20">AT79*(10^-20)</f>
        <v>3.476466666666664E-21</v>
      </c>
      <c r="AU90">
        <f t="shared" si="20"/>
        <v>3.6659444444444461E-21</v>
      </c>
      <c r="AV90">
        <f t="shared" si="20"/>
        <v>1.084327222222222E-20</v>
      </c>
    </row>
    <row r="91" spans="2:52" x14ac:dyDescent="0.2">
      <c r="C91">
        <v>7.5470899999999999</v>
      </c>
      <c r="D91">
        <v>7.5600899999999998</v>
      </c>
      <c r="E91">
        <v>8.3121100000000006</v>
      </c>
      <c r="G91">
        <v>7.6270600000000002</v>
      </c>
      <c r="H91">
        <v>7.6874500000000001</v>
      </c>
      <c r="I91">
        <v>8.3917300000000008</v>
      </c>
      <c r="K91">
        <v>7.82369</v>
      </c>
      <c r="L91">
        <v>7.8772700000000002</v>
      </c>
      <c r="M91">
        <v>8.68262</v>
      </c>
      <c r="O91">
        <v>7.6956800000000003</v>
      </c>
      <c r="P91">
        <v>7.7128399999999999</v>
      </c>
      <c r="Q91">
        <v>8.7533799999999999</v>
      </c>
      <c r="S91">
        <v>7.9057300000000001</v>
      </c>
      <c r="T91">
        <v>7.96502</v>
      </c>
      <c r="U91">
        <v>9.3524999999999991</v>
      </c>
      <c r="W91">
        <v>7.8680199999999996</v>
      </c>
      <c r="X91">
        <v>7.9174100000000003</v>
      </c>
      <c r="Y91">
        <v>8.9383800000000004</v>
      </c>
      <c r="AA91">
        <v>7.75258</v>
      </c>
      <c r="AB91">
        <v>7.7839700000000001</v>
      </c>
      <c r="AC91">
        <v>8.6375399999999996</v>
      </c>
      <c r="AE91">
        <v>8.4739900000000006</v>
      </c>
      <c r="AF91">
        <v>8.5326799999999992</v>
      </c>
      <c r="AG91">
        <v>9.5211299999999994</v>
      </c>
      <c r="AI91">
        <v>8.2314299999999996</v>
      </c>
      <c r="AJ91">
        <v>8.2976500000000009</v>
      </c>
      <c r="AK91">
        <v>10.0204</v>
      </c>
      <c r="AM91">
        <v>7.6959499999999998</v>
      </c>
      <c r="AN91">
        <v>7.7567500000000003</v>
      </c>
      <c r="AO91">
        <v>8.8396600000000003</v>
      </c>
      <c r="AS91">
        <v>5.9162568631660996E+20</v>
      </c>
      <c r="AT91">
        <f t="shared" ref="AT91:AV91" si="21">AT80*(10^-20)</f>
        <v>5.2143099999999995E-21</v>
      </c>
      <c r="AU91">
        <f t="shared" si="21"/>
        <v>5.5138749999999992E-21</v>
      </c>
      <c r="AV91">
        <f t="shared" si="21"/>
        <v>1.3376395E-20</v>
      </c>
    </row>
    <row r="92" spans="2:52" x14ac:dyDescent="0.2">
      <c r="B92" t="s">
        <v>5</v>
      </c>
      <c r="C92">
        <v>7.2099999999997201E-3</v>
      </c>
      <c r="D92">
        <v>1.7979999999999701E-2</v>
      </c>
      <c r="E92">
        <v>0.27000000000000102</v>
      </c>
      <c r="G92">
        <v>8.0390000000000406E-2</v>
      </c>
      <c r="H92">
        <v>8.5720000000000199E-2</v>
      </c>
      <c r="I92">
        <v>0.412470000000001</v>
      </c>
      <c r="K92">
        <v>0.22484999999999999</v>
      </c>
      <c r="L92">
        <v>0.24224000000000001</v>
      </c>
      <c r="M92">
        <v>0.65076999999999996</v>
      </c>
      <c r="O92">
        <v>0.28721000000000002</v>
      </c>
      <c r="P92">
        <v>0.28031</v>
      </c>
      <c r="Q92">
        <v>0.86668000000000001</v>
      </c>
      <c r="S92">
        <v>0.33341999999999999</v>
      </c>
      <c r="T92">
        <v>0.35764000000000001</v>
      </c>
      <c r="U92">
        <v>1.3220000000000001</v>
      </c>
      <c r="W92">
        <v>0.19771999999999901</v>
      </c>
      <c r="X92">
        <v>0.19681000000000001</v>
      </c>
      <c r="Y92">
        <v>0.85599999999999998</v>
      </c>
      <c r="AA92">
        <v>0.13317999999999999</v>
      </c>
      <c r="AB92">
        <v>0.12218999999999999</v>
      </c>
      <c r="AC92">
        <v>0.55134999999999901</v>
      </c>
      <c r="AE92">
        <v>1.0160199999999999</v>
      </c>
      <c r="AF92">
        <v>1.0688800000000001</v>
      </c>
      <c r="AG92">
        <v>1.64913</v>
      </c>
      <c r="AI92">
        <v>0.75118999999999903</v>
      </c>
      <c r="AJ92">
        <v>0.80848000000000098</v>
      </c>
      <c r="AK92">
        <v>2.1109</v>
      </c>
      <c r="AM92">
        <v>0.17982999999999999</v>
      </c>
      <c r="AN92">
        <v>0.22363</v>
      </c>
      <c r="AO92">
        <v>0.87038000000000004</v>
      </c>
      <c r="AS92">
        <v>6.902299673693782E+20</v>
      </c>
      <c r="AT92">
        <f t="shared" ref="AT92:AV92" si="22">AT81*(10^-20)</f>
        <v>7.1292149999999992E-21</v>
      </c>
      <c r="AU92">
        <f t="shared" si="22"/>
        <v>7.459164999999997E-21</v>
      </c>
      <c r="AV92">
        <f t="shared" si="22"/>
        <v>1.8786109999999999E-20</v>
      </c>
    </row>
    <row r="93" spans="2:52" x14ac:dyDescent="0.2">
      <c r="C93">
        <v>7.5500499999999997</v>
      </c>
      <c r="D93">
        <v>7.6019300000000003</v>
      </c>
      <c r="E93">
        <v>8.0529399999999995</v>
      </c>
      <c r="G93">
        <v>7.5919400000000001</v>
      </c>
      <c r="H93">
        <v>7.6357600000000003</v>
      </c>
      <c r="I93">
        <v>8.0454899999999991</v>
      </c>
      <c r="K93">
        <v>7.4935200000000002</v>
      </c>
      <c r="L93">
        <v>7.5424199999999999</v>
      </c>
      <c r="M93">
        <v>7.9120600000000003</v>
      </c>
      <c r="O93">
        <v>7.5285399999999996</v>
      </c>
      <c r="P93">
        <v>7.5761799999999999</v>
      </c>
      <c r="Q93">
        <v>7.9703400000000002</v>
      </c>
      <c r="S93">
        <v>7.5167200000000003</v>
      </c>
      <c r="T93">
        <v>7.5557400000000001</v>
      </c>
      <c r="U93">
        <v>7.9723699999999997</v>
      </c>
      <c r="W93">
        <v>7.5173300000000003</v>
      </c>
      <c r="X93">
        <v>7.56365</v>
      </c>
      <c r="Y93">
        <v>8.0164100000000005</v>
      </c>
      <c r="AA93">
        <v>7.5716599999999996</v>
      </c>
      <c r="AB93">
        <v>7.6173900000000003</v>
      </c>
      <c r="AC93">
        <v>8.0035399999999992</v>
      </c>
      <c r="AE93">
        <v>7.6398700000000002</v>
      </c>
      <c r="AF93">
        <v>7.68424</v>
      </c>
      <c r="AG93">
        <v>8.1410300000000007</v>
      </c>
      <c r="AI93">
        <v>7.5289900000000003</v>
      </c>
      <c r="AJ93">
        <v>7.5523199999999999</v>
      </c>
      <c r="AK93">
        <v>8.0064399999999996</v>
      </c>
      <c r="AM93">
        <v>7.5128500000000003</v>
      </c>
      <c r="AN93">
        <v>7.5418500000000002</v>
      </c>
      <c r="AO93">
        <v>8.00366</v>
      </c>
      <c r="AS93">
        <v>7.8883424842214657E+20</v>
      </c>
      <c r="AT93">
        <f t="shared" ref="AT93:AV93" si="23">AT82*(10^-20)</f>
        <v>8.8753599999999978E-21</v>
      </c>
      <c r="AU93">
        <f t="shared" si="23"/>
        <v>9.1681599999999998E-21</v>
      </c>
      <c r="AV93">
        <f t="shared" si="23"/>
        <v>2.4725504999999991E-20</v>
      </c>
    </row>
    <row r="94" spans="2:52" x14ac:dyDescent="0.2">
      <c r="C94">
        <v>7.5808499999999999</v>
      </c>
      <c r="D94">
        <v>7.6358499999999996</v>
      </c>
      <c r="E94">
        <v>8.2749600000000001</v>
      </c>
      <c r="G94">
        <v>7.7147800000000002</v>
      </c>
      <c r="H94">
        <v>7.77</v>
      </c>
      <c r="I94">
        <v>8.4205299999999994</v>
      </c>
      <c r="K94">
        <v>7.6773999999999996</v>
      </c>
      <c r="L94">
        <v>7.7380599999999999</v>
      </c>
      <c r="M94">
        <v>8.3705300000000005</v>
      </c>
      <c r="O94">
        <v>7.9542900000000003</v>
      </c>
      <c r="P94">
        <v>7.98665</v>
      </c>
      <c r="Q94">
        <v>8.9117200000000008</v>
      </c>
      <c r="S94">
        <v>7.7183099999999998</v>
      </c>
      <c r="T94">
        <v>7.7572700000000001</v>
      </c>
      <c r="U94">
        <v>8.4261900000000001</v>
      </c>
      <c r="W94">
        <v>7.9728700000000003</v>
      </c>
      <c r="X94">
        <v>8.1255500000000005</v>
      </c>
      <c r="Y94">
        <v>9.6542499999999993</v>
      </c>
      <c r="AA94">
        <v>8.2444199999999999</v>
      </c>
      <c r="AB94">
        <v>8.3490699999999993</v>
      </c>
      <c r="AC94">
        <v>9.76023</v>
      </c>
      <c r="AE94">
        <v>8.5939899999999998</v>
      </c>
      <c r="AF94">
        <v>8.6398299999999999</v>
      </c>
      <c r="AG94">
        <v>10.2073</v>
      </c>
      <c r="AI94">
        <v>8.7209000000000003</v>
      </c>
      <c r="AJ94">
        <v>8.7679500000000008</v>
      </c>
      <c r="AK94">
        <v>10.237</v>
      </c>
      <c r="AM94">
        <v>8.5356500000000004</v>
      </c>
      <c r="AN94">
        <v>8.5467099999999991</v>
      </c>
      <c r="AO94">
        <v>11.198499999999999</v>
      </c>
      <c r="AS94">
        <v>8.8743852947491481E+20</v>
      </c>
      <c r="AT94">
        <f t="shared" ref="AT94:AV94" si="24">AT83*(10^-20)</f>
        <v>1.0589852631578948E-20</v>
      </c>
      <c r="AU94">
        <f t="shared" si="24"/>
        <v>1.0940921052631579E-20</v>
      </c>
      <c r="AV94">
        <f t="shared" si="24"/>
        <v>2.9120905263157888E-20</v>
      </c>
    </row>
    <row r="95" spans="2:52" x14ac:dyDescent="0.2">
      <c r="B95" t="s">
        <v>5</v>
      </c>
      <c r="C95">
        <v>3.0800000000000199E-2</v>
      </c>
      <c r="D95">
        <v>3.3919999999999298E-2</v>
      </c>
      <c r="E95">
        <v>0.22202000000000099</v>
      </c>
      <c r="G95">
        <v>0.12284</v>
      </c>
      <c r="H95">
        <v>0.134239999999999</v>
      </c>
      <c r="I95">
        <v>0.37503999999999998</v>
      </c>
      <c r="K95">
        <v>0.18387999999999999</v>
      </c>
      <c r="L95">
        <v>0.19564000000000001</v>
      </c>
      <c r="M95">
        <v>0.45846999999999999</v>
      </c>
      <c r="O95">
        <v>0.42575000000000102</v>
      </c>
      <c r="P95">
        <v>0.41047</v>
      </c>
      <c r="Q95">
        <v>0.94138000000000099</v>
      </c>
      <c r="S95">
        <v>0.20158999999999899</v>
      </c>
      <c r="T95">
        <v>0.20152999999999999</v>
      </c>
      <c r="U95">
        <v>0.45382</v>
      </c>
      <c r="W95">
        <v>0.45554</v>
      </c>
      <c r="X95">
        <v>0.56190000000000095</v>
      </c>
      <c r="Y95">
        <v>1.63784</v>
      </c>
      <c r="AA95">
        <v>0.67276000000000002</v>
      </c>
      <c r="AB95">
        <v>0.731679999999999</v>
      </c>
      <c r="AC95">
        <v>1.7566900000000001</v>
      </c>
      <c r="AE95">
        <v>0.95411999999999997</v>
      </c>
      <c r="AF95">
        <v>0.95559000000000005</v>
      </c>
      <c r="AG95">
        <v>2.0662699999999998</v>
      </c>
      <c r="AI95">
        <v>1.19191</v>
      </c>
      <c r="AJ95">
        <v>1.21563</v>
      </c>
      <c r="AK95">
        <v>2.2305600000000001</v>
      </c>
      <c r="AM95">
        <v>1.0227999999999999</v>
      </c>
      <c r="AN95">
        <v>1.0048600000000001</v>
      </c>
      <c r="AO95">
        <v>3.1948400000000001</v>
      </c>
      <c r="AS95">
        <v>9.8604281052768305E+20</v>
      </c>
      <c r="AT95">
        <f t="shared" ref="AT95:AV95" si="25">AT84*(10^-20)</f>
        <v>1.0603085000000001E-20</v>
      </c>
      <c r="AU95">
        <f t="shared" si="25"/>
        <v>1.0921629999999999E-20</v>
      </c>
      <c r="AV95">
        <f t="shared" si="25"/>
        <v>2.6234080000000002E-20</v>
      </c>
    </row>
    <row r="96" spans="2:52" x14ac:dyDescent="0.2">
      <c r="C96">
        <v>7.51471</v>
      </c>
      <c r="D96">
        <v>7.5430099999999998</v>
      </c>
      <c r="E96">
        <v>8.0365300000000008</v>
      </c>
      <c r="G96">
        <v>7.5929900000000004</v>
      </c>
      <c r="H96">
        <v>7.6226599999999998</v>
      </c>
      <c r="I96">
        <v>8.0877099999999995</v>
      </c>
      <c r="K96">
        <v>7.54068</v>
      </c>
      <c r="L96">
        <v>7.6143200000000002</v>
      </c>
      <c r="M96">
        <v>7.8934600000000001</v>
      </c>
      <c r="O96">
        <v>7.5250000000000004</v>
      </c>
      <c r="P96">
        <v>7.5701499999999999</v>
      </c>
      <c r="Q96">
        <v>7.9819100000000001</v>
      </c>
      <c r="S96">
        <v>7.5114200000000002</v>
      </c>
      <c r="T96">
        <v>7.5201599999999997</v>
      </c>
      <c r="U96">
        <v>7.9325700000000001</v>
      </c>
      <c r="W96">
        <v>7.6540299999999997</v>
      </c>
      <c r="X96">
        <v>7.7050400000000003</v>
      </c>
      <c r="Y96">
        <v>8.1010799999999996</v>
      </c>
      <c r="AA96">
        <v>7.4954200000000002</v>
      </c>
      <c r="AB96">
        <v>7.5071599999999998</v>
      </c>
      <c r="AC96">
        <v>8.0357900000000004</v>
      </c>
      <c r="AE96">
        <v>7.5625900000000001</v>
      </c>
      <c r="AF96">
        <v>7.58</v>
      </c>
      <c r="AG96">
        <v>7.9845199999999998</v>
      </c>
      <c r="AI96">
        <v>7.6001500000000002</v>
      </c>
      <c r="AJ96">
        <v>7.6320499999999996</v>
      </c>
      <c r="AK96">
        <v>8.1332299999999993</v>
      </c>
      <c r="AM96">
        <v>7.5566899999999997</v>
      </c>
      <c r="AN96">
        <v>7.5838599999999996</v>
      </c>
      <c r="AO96">
        <v>7.9275000000000002</v>
      </c>
      <c r="AX96" s="1">
        <v>1.55E-41</v>
      </c>
      <c r="AY96" s="1">
        <v>1.5699999999999999E-41</v>
      </c>
      <c r="AZ96" s="1">
        <v>3.7699999999999999E-41</v>
      </c>
    </row>
    <row r="97" spans="2:41" x14ac:dyDescent="0.2">
      <c r="C97">
        <v>7.5432600000000001</v>
      </c>
      <c r="D97">
        <v>7.5744600000000002</v>
      </c>
      <c r="E97">
        <v>8.2622199999999992</v>
      </c>
      <c r="G97">
        <v>7.6187899999999997</v>
      </c>
      <c r="H97">
        <v>7.6602300000000003</v>
      </c>
      <c r="I97">
        <v>8.3351299999999995</v>
      </c>
      <c r="K97">
        <v>7.6435199999999996</v>
      </c>
      <c r="L97">
        <v>7.7274000000000003</v>
      </c>
      <c r="M97">
        <v>8.3062400000000007</v>
      </c>
      <c r="O97">
        <v>7.9186500000000004</v>
      </c>
      <c r="P97">
        <v>8.0341299999999993</v>
      </c>
      <c r="Q97">
        <v>8.8921100000000006</v>
      </c>
      <c r="S97">
        <v>7.6015199999999998</v>
      </c>
      <c r="T97">
        <v>7.6174099999999996</v>
      </c>
      <c r="U97">
        <v>8.2244499999999992</v>
      </c>
      <c r="W97">
        <v>8.4421499999999998</v>
      </c>
      <c r="X97">
        <v>8.5063399999999998</v>
      </c>
      <c r="Y97">
        <v>10.3497</v>
      </c>
      <c r="AA97">
        <v>8.2656700000000001</v>
      </c>
      <c r="AB97">
        <v>8.2843300000000006</v>
      </c>
      <c r="AC97">
        <v>9.2828999999999997</v>
      </c>
      <c r="AE97">
        <v>8.0374599999999994</v>
      </c>
      <c r="AF97">
        <v>8.0559399999999997</v>
      </c>
      <c r="AG97">
        <v>9.2172499999999999</v>
      </c>
      <c r="AI97">
        <v>8.6520600000000005</v>
      </c>
      <c r="AJ97">
        <v>8.6896699999999996</v>
      </c>
      <c r="AK97">
        <v>9.7721499999999999</v>
      </c>
      <c r="AM97">
        <v>7.9019399999999997</v>
      </c>
      <c r="AN97">
        <v>7.9464199999999998</v>
      </c>
      <c r="AO97">
        <v>8.6260600000000007</v>
      </c>
    </row>
    <row r="98" spans="2:41" x14ac:dyDescent="0.2">
      <c r="B98" t="s">
        <v>5</v>
      </c>
      <c r="C98">
        <v>2.85500000000001E-2</v>
      </c>
      <c r="D98">
        <v>3.1450000000000401E-2</v>
      </c>
      <c r="E98">
        <v>0.225689999999998</v>
      </c>
      <c r="G98">
        <v>2.57999999999994E-2</v>
      </c>
      <c r="H98">
        <v>3.7570000000000499E-2</v>
      </c>
      <c r="I98">
        <v>0.24742</v>
      </c>
      <c r="K98">
        <v>0.10284</v>
      </c>
      <c r="L98">
        <v>0.11308</v>
      </c>
      <c r="M98">
        <v>0.41278000000000098</v>
      </c>
      <c r="O98">
        <v>0.393649999999999</v>
      </c>
      <c r="P98">
        <v>0.463979999999999</v>
      </c>
      <c r="Q98">
        <v>0.91020000000000101</v>
      </c>
      <c r="S98">
        <v>9.0099999999999597E-2</v>
      </c>
      <c r="T98">
        <v>9.7249999999999795E-2</v>
      </c>
      <c r="U98">
        <v>0.29187999999999897</v>
      </c>
      <c r="W98">
        <v>0.78812000000000004</v>
      </c>
      <c r="X98">
        <v>0.80129999999999901</v>
      </c>
      <c r="Y98">
        <v>2.2486199999999998</v>
      </c>
      <c r="AA98">
        <v>0.77024999999999999</v>
      </c>
      <c r="AB98">
        <v>0.77717000000000103</v>
      </c>
      <c r="AC98">
        <v>1.2471099999999999</v>
      </c>
      <c r="AE98">
        <v>0.47486999999999902</v>
      </c>
      <c r="AF98">
        <v>0.47593999999999997</v>
      </c>
      <c r="AG98">
        <v>1.2327300000000001</v>
      </c>
      <c r="AI98">
        <v>1.0519099999999999</v>
      </c>
      <c r="AJ98">
        <v>1.05762</v>
      </c>
      <c r="AK98">
        <v>1.6389199999999999</v>
      </c>
      <c r="AM98">
        <v>0.34525</v>
      </c>
      <c r="AN98">
        <v>0.36255999999999999</v>
      </c>
      <c r="AO98">
        <v>0.69856000000000096</v>
      </c>
    </row>
    <row r="99" spans="2:41" x14ac:dyDescent="0.2">
      <c r="C99">
        <v>7.5306800000000003</v>
      </c>
      <c r="D99">
        <v>7.5540900000000004</v>
      </c>
      <c r="E99">
        <v>7.8943099999999999</v>
      </c>
      <c r="G99">
        <v>7.5328299999999997</v>
      </c>
      <c r="H99">
        <v>7.5685599999999997</v>
      </c>
      <c r="I99">
        <v>8.0234100000000002</v>
      </c>
      <c r="K99">
        <v>7.5522999999999998</v>
      </c>
      <c r="L99">
        <v>7.5814399999999997</v>
      </c>
      <c r="M99">
        <v>8.01675</v>
      </c>
      <c r="O99">
        <v>7.6171600000000002</v>
      </c>
      <c r="P99">
        <v>7.6586699999999999</v>
      </c>
      <c r="Q99">
        <v>8.1281300000000005</v>
      </c>
      <c r="S99">
        <v>7.58636</v>
      </c>
      <c r="T99">
        <v>7.6339199999999998</v>
      </c>
      <c r="U99">
        <v>8.0093499999999995</v>
      </c>
      <c r="W99">
        <v>7.5453599999999996</v>
      </c>
      <c r="X99">
        <v>7.5619699999999996</v>
      </c>
      <c r="Y99">
        <v>8.0809800000000003</v>
      </c>
      <c r="AA99">
        <v>7.5726599999999999</v>
      </c>
      <c r="AB99">
        <v>7.5872799999999998</v>
      </c>
      <c r="AC99">
        <v>7.9949199999999996</v>
      </c>
      <c r="AE99">
        <v>7.5140000000000002</v>
      </c>
      <c r="AF99">
        <v>7.5288399999999998</v>
      </c>
      <c r="AG99">
        <v>7.9646699999999999</v>
      </c>
      <c r="AI99">
        <v>7.5349599999999999</v>
      </c>
      <c r="AJ99">
        <v>7.5517500000000002</v>
      </c>
      <c r="AK99">
        <v>7.9896000000000003</v>
      </c>
      <c r="AM99">
        <v>7.4980000000000002</v>
      </c>
      <c r="AN99">
        <v>7.5273199999999996</v>
      </c>
      <c r="AO99">
        <v>8.0058500000000006</v>
      </c>
    </row>
    <row r="100" spans="2:41" x14ac:dyDescent="0.2">
      <c r="C100">
        <v>7.5787199999999997</v>
      </c>
      <c r="D100">
        <v>7.6096700000000004</v>
      </c>
      <c r="E100">
        <v>8.1811000000000007</v>
      </c>
      <c r="G100">
        <v>7.6984500000000002</v>
      </c>
      <c r="H100">
        <v>7.7384399999999998</v>
      </c>
      <c r="I100">
        <v>8.5522399999999994</v>
      </c>
      <c r="K100">
        <v>7.8205900000000002</v>
      </c>
      <c r="L100">
        <v>7.8527199999999997</v>
      </c>
      <c r="M100">
        <v>8.6767099999999999</v>
      </c>
      <c r="O100">
        <v>7.8557600000000001</v>
      </c>
      <c r="P100">
        <v>7.9281100000000002</v>
      </c>
      <c r="Q100">
        <v>9.18004</v>
      </c>
      <c r="S100">
        <v>8.1584800000000008</v>
      </c>
      <c r="T100">
        <v>8.2259899999999995</v>
      </c>
      <c r="U100">
        <v>9.8255800000000004</v>
      </c>
      <c r="W100">
        <v>7.9872100000000001</v>
      </c>
      <c r="X100">
        <v>8.0393299999999996</v>
      </c>
      <c r="Y100">
        <v>9.5776199999999996</v>
      </c>
      <c r="AA100">
        <v>8.0974599999999999</v>
      </c>
      <c r="AB100">
        <v>8.1398100000000007</v>
      </c>
      <c r="AC100">
        <v>9.7274499999999993</v>
      </c>
      <c r="AE100">
        <v>8.4764900000000001</v>
      </c>
      <c r="AF100">
        <v>8.5746599999999997</v>
      </c>
      <c r="AG100">
        <v>11.1218</v>
      </c>
      <c r="AI100">
        <v>8.6412999999999993</v>
      </c>
      <c r="AJ100">
        <v>8.6541999999999994</v>
      </c>
      <c r="AK100">
        <v>10.686299999999999</v>
      </c>
      <c r="AM100">
        <v>8.2264199999999992</v>
      </c>
      <c r="AN100">
        <v>8.1851500000000001</v>
      </c>
      <c r="AO100">
        <v>9.4192199999999993</v>
      </c>
    </row>
    <row r="101" spans="2:41" x14ac:dyDescent="0.2">
      <c r="B101" t="s">
        <v>5</v>
      </c>
      <c r="C101">
        <v>4.8039999999999403E-2</v>
      </c>
      <c r="D101">
        <v>5.5579999999999997E-2</v>
      </c>
      <c r="E101">
        <v>0.28679000000000099</v>
      </c>
      <c r="G101">
        <v>0.16562000000000099</v>
      </c>
      <c r="H101">
        <v>0.16988</v>
      </c>
      <c r="I101">
        <v>0.52882999999999902</v>
      </c>
      <c r="K101">
        <v>0.26828999999999997</v>
      </c>
      <c r="L101">
        <v>0.27128000000000002</v>
      </c>
      <c r="M101">
        <v>0.65995999999999999</v>
      </c>
      <c r="O101">
        <v>0.23860000000000001</v>
      </c>
      <c r="P101">
        <v>0.26944000000000001</v>
      </c>
      <c r="Q101">
        <v>1.0519099999999999</v>
      </c>
      <c r="S101">
        <v>0.57212000000000096</v>
      </c>
      <c r="T101">
        <v>0.59206999999999999</v>
      </c>
      <c r="U101">
        <v>1.81623</v>
      </c>
      <c r="W101">
        <v>0.44185000000000102</v>
      </c>
      <c r="X101">
        <v>0.47736000000000001</v>
      </c>
      <c r="Y101">
        <v>1.49664</v>
      </c>
      <c r="AA101">
        <v>0.52480000000000004</v>
      </c>
      <c r="AB101">
        <v>0.55253000000000096</v>
      </c>
      <c r="AC101">
        <v>1.7325299999999999</v>
      </c>
      <c r="AE101">
        <v>0.96248999999999996</v>
      </c>
      <c r="AF101">
        <v>1.04582</v>
      </c>
      <c r="AG101">
        <v>3.15713</v>
      </c>
      <c r="AI101">
        <v>1.1063400000000001</v>
      </c>
      <c r="AJ101">
        <v>1.1024499999999999</v>
      </c>
      <c r="AK101">
        <v>2.6966999999999999</v>
      </c>
      <c r="AM101">
        <v>0.72841999999999896</v>
      </c>
      <c r="AN101">
        <v>0.65783000000000103</v>
      </c>
      <c r="AO101">
        <v>1.41337</v>
      </c>
    </row>
    <row r="102" spans="2:41" x14ac:dyDescent="0.2">
      <c r="C102">
        <v>7.5632299999999999</v>
      </c>
      <c r="D102">
        <v>7.6161799999999999</v>
      </c>
      <c r="E102">
        <v>8.0089100000000002</v>
      </c>
      <c r="G102">
        <v>7.5199699999999998</v>
      </c>
      <c r="H102">
        <v>7.5454800000000004</v>
      </c>
      <c r="I102">
        <v>7.9997600000000002</v>
      </c>
      <c r="K102">
        <v>7.54284</v>
      </c>
      <c r="L102">
        <v>7.5568099999999996</v>
      </c>
      <c r="M102">
        <v>8.0438500000000008</v>
      </c>
      <c r="O102">
        <v>7.6171100000000003</v>
      </c>
      <c r="P102">
        <v>7.6580399999999997</v>
      </c>
      <c r="Q102">
        <v>8.0364199999999997</v>
      </c>
      <c r="S102">
        <v>7.5777700000000001</v>
      </c>
      <c r="T102">
        <v>7.5973199999999999</v>
      </c>
      <c r="U102">
        <v>8.1113099999999996</v>
      </c>
      <c r="W102">
        <v>7.5414099999999999</v>
      </c>
      <c r="X102">
        <v>7.5811000000000002</v>
      </c>
      <c r="Y102">
        <v>7.9995799999999999</v>
      </c>
      <c r="AA102">
        <v>7.5467399999999998</v>
      </c>
      <c r="AB102">
        <v>7.5693200000000003</v>
      </c>
      <c r="AC102">
        <v>8.0589200000000005</v>
      </c>
      <c r="AE102">
        <v>7.5811000000000002</v>
      </c>
      <c r="AF102">
        <v>7.6020899999999996</v>
      </c>
      <c r="AG102">
        <v>8.0016700000000007</v>
      </c>
      <c r="AI102">
        <v>7.5229299999999997</v>
      </c>
      <c r="AJ102">
        <v>7.5373700000000001</v>
      </c>
      <c r="AK102">
        <v>7.9283299999999999</v>
      </c>
      <c r="AM102">
        <v>7.6620600000000003</v>
      </c>
      <c r="AN102">
        <v>7.7031799999999997</v>
      </c>
      <c r="AO102">
        <v>8.1466200000000004</v>
      </c>
    </row>
    <row r="103" spans="2:41" x14ac:dyDescent="0.2">
      <c r="C103">
        <v>7.6180899999999996</v>
      </c>
      <c r="D103">
        <v>7.6779099999999998</v>
      </c>
      <c r="E103">
        <v>8.2614300000000007</v>
      </c>
      <c r="G103">
        <v>7.7037599999999999</v>
      </c>
      <c r="H103">
        <v>7.7179799999999998</v>
      </c>
      <c r="I103">
        <v>8.5722400000000007</v>
      </c>
      <c r="K103">
        <v>7.7454499999999999</v>
      </c>
      <c r="L103">
        <v>7.7770000000000001</v>
      </c>
      <c r="M103">
        <v>8.8109800000000007</v>
      </c>
      <c r="O103">
        <v>7.95871</v>
      </c>
      <c r="P103">
        <v>7.9939400000000003</v>
      </c>
      <c r="Q103">
        <v>9.2733899999999991</v>
      </c>
      <c r="S103">
        <v>7.7174100000000001</v>
      </c>
      <c r="T103">
        <v>7.7422800000000001</v>
      </c>
      <c r="U103">
        <v>8.6065199999999997</v>
      </c>
      <c r="W103">
        <v>8.1488399999999999</v>
      </c>
      <c r="X103">
        <v>8.2047399999999993</v>
      </c>
      <c r="Y103">
        <v>9.05898</v>
      </c>
      <c r="AA103">
        <v>7.7252200000000002</v>
      </c>
      <c r="AB103">
        <v>7.7799199999999997</v>
      </c>
      <c r="AC103">
        <v>8.58521</v>
      </c>
      <c r="AE103">
        <v>8.3993599999999997</v>
      </c>
      <c r="AF103">
        <v>8.4044899999999991</v>
      </c>
      <c r="AG103">
        <v>10.6355</v>
      </c>
      <c r="AI103">
        <v>8.7692999999999994</v>
      </c>
      <c r="AJ103">
        <v>8.7608300000000003</v>
      </c>
      <c r="AK103">
        <v>12.9556</v>
      </c>
      <c r="AM103">
        <v>7.8765700000000001</v>
      </c>
      <c r="AN103">
        <v>7.9319699999999997</v>
      </c>
      <c r="AO103">
        <v>8.6039600000000007</v>
      </c>
    </row>
    <row r="104" spans="2:41" x14ac:dyDescent="0.2">
      <c r="B104" t="s">
        <v>5</v>
      </c>
      <c r="C104">
        <v>5.4860000000000603E-2</v>
      </c>
      <c r="D104">
        <v>6.1729999999999799E-2</v>
      </c>
      <c r="E104">
        <v>0.25252000000000102</v>
      </c>
      <c r="G104">
        <v>0.18379000000000001</v>
      </c>
      <c r="H104">
        <v>0.17249999999999999</v>
      </c>
      <c r="I104">
        <v>0.57248000000000099</v>
      </c>
      <c r="K104">
        <v>0.20261000000000001</v>
      </c>
      <c r="L104">
        <v>0.22019</v>
      </c>
      <c r="M104">
        <v>0.76712999999999998</v>
      </c>
      <c r="O104">
        <v>0.34160000000000001</v>
      </c>
      <c r="P104">
        <v>0.33590000000000098</v>
      </c>
      <c r="Q104">
        <v>1.2369699999999999</v>
      </c>
      <c r="S104">
        <v>0.13963999999999999</v>
      </c>
      <c r="T104">
        <v>0.14496000000000001</v>
      </c>
      <c r="U104">
        <v>0.49520999999999998</v>
      </c>
      <c r="W104">
        <v>0.60743000000000003</v>
      </c>
      <c r="X104">
        <v>0.62363999999999897</v>
      </c>
      <c r="Y104">
        <v>1.0593999999999999</v>
      </c>
      <c r="AA104">
        <v>0.17848</v>
      </c>
      <c r="AB104">
        <v>0.21059999999999901</v>
      </c>
      <c r="AC104">
        <v>0.52628999999999904</v>
      </c>
      <c r="AE104">
        <v>0.81825999999999999</v>
      </c>
      <c r="AF104">
        <v>0.802399999999999</v>
      </c>
      <c r="AG104">
        <v>2.6338300000000001</v>
      </c>
      <c r="AI104">
        <v>1.24637</v>
      </c>
      <c r="AJ104">
        <v>1.22346</v>
      </c>
      <c r="AK104">
        <v>5.0272699999999997</v>
      </c>
      <c r="AM104">
        <v>0.21451000000000001</v>
      </c>
      <c r="AN104">
        <v>0.22878999999999999</v>
      </c>
      <c r="AO104">
        <v>0.45734000000000002</v>
      </c>
    </row>
    <row r="105" spans="2:41" x14ac:dyDescent="0.2">
      <c r="C105">
        <v>7.6032000000000002</v>
      </c>
      <c r="D105">
        <v>7.6420300000000001</v>
      </c>
      <c r="E105">
        <v>7.9824400000000004</v>
      </c>
      <c r="G105">
        <v>7.4614599999999998</v>
      </c>
      <c r="H105">
        <v>7.4758500000000003</v>
      </c>
      <c r="I105">
        <v>7.8729899999999997</v>
      </c>
      <c r="K105">
        <v>7.6142799999999999</v>
      </c>
      <c r="L105">
        <v>7.6506100000000004</v>
      </c>
      <c r="M105">
        <v>8.0589099999999991</v>
      </c>
      <c r="O105">
        <v>7.4911799999999999</v>
      </c>
      <c r="P105">
        <v>7.5267999999999997</v>
      </c>
      <c r="Q105">
        <v>8.0356100000000001</v>
      </c>
      <c r="S105">
        <v>7.5354900000000002</v>
      </c>
      <c r="T105">
        <v>7.5622600000000002</v>
      </c>
      <c r="U105">
        <v>8.0266800000000007</v>
      </c>
      <c r="W105">
        <v>7.6076199999999998</v>
      </c>
      <c r="X105">
        <v>7.6527099999999999</v>
      </c>
      <c r="Y105">
        <v>8.0998199999999994</v>
      </c>
      <c r="AA105">
        <v>7.4953399999999997</v>
      </c>
      <c r="AB105">
        <v>7.5306800000000003</v>
      </c>
      <c r="AC105">
        <v>7.9150799999999997</v>
      </c>
      <c r="AE105">
        <v>7.55457</v>
      </c>
      <c r="AF105">
        <v>7.5530900000000001</v>
      </c>
      <c r="AG105">
        <v>8.0975800000000007</v>
      </c>
      <c r="AI105">
        <v>7.47776</v>
      </c>
      <c r="AJ105">
        <v>7.5210299999999997</v>
      </c>
      <c r="AK105">
        <v>7.9667199999999996</v>
      </c>
      <c r="AM105">
        <v>7.5113899999999996</v>
      </c>
      <c r="AN105">
        <v>7.5462999999999996</v>
      </c>
      <c r="AO105">
        <v>7.9553399999999996</v>
      </c>
    </row>
    <row r="106" spans="2:41" x14ac:dyDescent="0.2">
      <c r="C106">
        <v>7.66486</v>
      </c>
      <c r="D106">
        <v>7.70662</v>
      </c>
      <c r="E106">
        <v>8.2911099999999998</v>
      </c>
      <c r="G106">
        <v>7.5943800000000001</v>
      </c>
      <c r="H106">
        <v>7.6288400000000003</v>
      </c>
      <c r="I106">
        <v>8.5027299999999997</v>
      </c>
      <c r="K106">
        <v>7.7205899999999996</v>
      </c>
      <c r="L106">
        <v>7.7850999999999999</v>
      </c>
      <c r="M106">
        <v>8.5180799999999994</v>
      </c>
      <c r="O106">
        <v>7.6925600000000003</v>
      </c>
      <c r="P106">
        <v>7.70397</v>
      </c>
      <c r="Q106">
        <v>8.6417800000000007</v>
      </c>
      <c r="S106">
        <v>7.9937899999999997</v>
      </c>
      <c r="T106">
        <v>8.0897400000000008</v>
      </c>
      <c r="U106">
        <v>9.6345299999999998</v>
      </c>
      <c r="W106">
        <v>8.1261100000000006</v>
      </c>
      <c r="X106">
        <v>8.1690500000000004</v>
      </c>
      <c r="Y106">
        <v>9.6932200000000002</v>
      </c>
      <c r="AA106">
        <v>8.3158700000000003</v>
      </c>
      <c r="AB106">
        <v>8.4004600000000007</v>
      </c>
      <c r="AC106">
        <v>10.4061</v>
      </c>
      <c r="AE106">
        <v>8.4660899999999994</v>
      </c>
      <c r="AF106">
        <v>8.4800500000000003</v>
      </c>
      <c r="AG106">
        <v>10.4062</v>
      </c>
      <c r="AI106">
        <v>8.63096</v>
      </c>
      <c r="AJ106">
        <v>8.6782199999999996</v>
      </c>
      <c r="AK106">
        <v>11.702500000000001</v>
      </c>
      <c r="AM106">
        <v>9.0004799999999996</v>
      </c>
      <c r="AN106">
        <v>9.0978999999999992</v>
      </c>
      <c r="AO106">
        <v>11.2049</v>
      </c>
    </row>
    <row r="107" spans="2:41" x14ac:dyDescent="0.2">
      <c r="B107" t="s">
        <v>5</v>
      </c>
      <c r="C107">
        <v>6.1659999999999798E-2</v>
      </c>
      <c r="D107">
        <v>6.4589999999999897E-2</v>
      </c>
      <c r="E107">
        <v>0.308669999999999</v>
      </c>
      <c r="G107">
        <v>0.13292000000000001</v>
      </c>
      <c r="H107">
        <v>0.15298999999999999</v>
      </c>
      <c r="I107">
        <v>0.62973999999999997</v>
      </c>
      <c r="K107">
        <v>0.10631</v>
      </c>
      <c r="L107">
        <v>0.13449</v>
      </c>
      <c r="M107">
        <v>0.45917000000000002</v>
      </c>
      <c r="O107">
        <v>0.20138</v>
      </c>
      <c r="P107">
        <v>0.17716999999999999</v>
      </c>
      <c r="Q107">
        <v>0.60617000000000099</v>
      </c>
      <c r="S107">
        <v>0.45829999999999899</v>
      </c>
      <c r="T107">
        <v>0.52748000000000095</v>
      </c>
      <c r="U107">
        <v>1.60785</v>
      </c>
      <c r="W107">
        <v>0.51849000000000101</v>
      </c>
      <c r="X107">
        <v>0.51634000000000002</v>
      </c>
      <c r="Y107">
        <v>1.5933999999999999</v>
      </c>
      <c r="AA107">
        <v>0.82053000000000098</v>
      </c>
      <c r="AB107">
        <v>0.86978</v>
      </c>
      <c r="AC107">
        <v>2.4910199999999998</v>
      </c>
      <c r="AE107">
        <v>0.911519999999999</v>
      </c>
      <c r="AF107">
        <v>0.92696000000000001</v>
      </c>
      <c r="AG107">
        <v>2.3086199999999999</v>
      </c>
      <c r="AI107">
        <v>1.1532</v>
      </c>
      <c r="AJ107">
        <v>1.1571899999999999</v>
      </c>
      <c r="AK107">
        <v>3.7357800000000001</v>
      </c>
      <c r="AM107">
        <v>1.48909</v>
      </c>
      <c r="AN107">
        <v>1.5516000000000001</v>
      </c>
      <c r="AO107">
        <v>3.2495599999999998</v>
      </c>
    </row>
    <row r="108" spans="2:41" x14ac:dyDescent="0.2">
      <c r="C108">
        <v>7.5425700000000004</v>
      </c>
      <c r="D108">
        <v>7.5676300000000003</v>
      </c>
      <c r="E108">
        <v>7.9708100000000002</v>
      </c>
      <c r="G108">
        <v>7.6211500000000001</v>
      </c>
      <c r="H108">
        <v>7.6715299999999997</v>
      </c>
      <c r="I108">
        <v>8.0726999999999993</v>
      </c>
      <c r="K108">
        <v>7.6275599999999999</v>
      </c>
      <c r="L108">
        <v>7.6553699999999996</v>
      </c>
      <c r="M108">
        <v>8.1865400000000008</v>
      </c>
      <c r="O108">
        <v>7.6388499999999997</v>
      </c>
      <c r="P108">
        <v>7.6834699999999998</v>
      </c>
      <c r="Q108">
        <v>8.1951099999999997</v>
      </c>
      <c r="S108">
        <v>7.5676500000000004</v>
      </c>
      <c r="T108">
        <v>7.5916300000000003</v>
      </c>
      <c r="U108">
        <v>7.9880500000000003</v>
      </c>
      <c r="W108">
        <v>7.5165800000000003</v>
      </c>
      <c r="X108">
        <v>7.5254200000000004</v>
      </c>
      <c r="Y108">
        <v>8.0042399999999994</v>
      </c>
      <c r="AA108">
        <v>7.6084699999999996</v>
      </c>
      <c r="AB108">
        <v>7.6773100000000003</v>
      </c>
      <c r="AC108">
        <v>8.1120300000000007</v>
      </c>
      <c r="AE108">
        <v>7.5331799999999998</v>
      </c>
      <c r="AF108">
        <v>7.54786</v>
      </c>
      <c r="AG108">
        <v>7.97567</v>
      </c>
      <c r="AI108">
        <v>7.5789999999999997</v>
      </c>
      <c r="AJ108">
        <v>7.6172199999999997</v>
      </c>
      <c r="AK108">
        <v>7.9830800000000002</v>
      </c>
      <c r="AM108">
        <v>7.6116299999999999</v>
      </c>
      <c r="AN108">
        <v>7.6466500000000002</v>
      </c>
      <c r="AO108">
        <v>8.0581999999999994</v>
      </c>
    </row>
    <row r="109" spans="2:41" x14ac:dyDescent="0.2">
      <c r="C109">
        <v>7.56881</v>
      </c>
      <c r="D109">
        <v>7.6009799999999998</v>
      </c>
      <c r="E109">
        <v>8.1498600000000003</v>
      </c>
      <c r="G109">
        <v>7.7536199999999997</v>
      </c>
      <c r="H109">
        <v>7.8030799999999996</v>
      </c>
      <c r="I109">
        <v>8.4331600000000009</v>
      </c>
      <c r="K109">
        <v>7.8232400000000002</v>
      </c>
      <c r="L109">
        <v>7.8687300000000002</v>
      </c>
      <c r="M109">
        <v>8.9572299999999991</v>
      </c>
      <c r="O109">
        <v>7.9938700000000003</v>
      </c>
      <c r="P109">
        <v>8.08413</v>
      </c>
      <c r="Q109">
        <v>8.8108199999999997</v>
      </c>
      <c r="S109">
        <v>8.1834199999999999</v>
      </c>
      <c r="T109">
        <v>8.2348700000000008</v>
      </c>
      <c r="U109">
        <v>9.7037200000000006</v>
      </c>
      <c r="W109">
        <v>8.0219900000000006</v>
      </c>
      <c r="X109">
        <v>8.1412800000000001</v>
      </c>
      <c r="Y109">
        <v>9.6748999999999992</v>
      </c>
      <c r="AA109">
        <v>8.5046300000000006</v>
      </c>
      <c r="AB109">
        <v>8.5893800000000002</v>
      </c>
      <c r="AC109">
        <v>10.366899999999999</v>
      </c>
      <c r="AE109">
        <v>8.5290199999999992</v>
      </c>
      <c r="AF109">
        <v>8.5475700000000003</v>
      </c>
      <c r="AG109">
        <v>10.3683</v>
      </c>
      <c r="AI109">
        <v>8.0035100000000003</v>
      </c>
      <c r="AJ109">
        <v>8.0640199999999993</v>
      </c>
      <c r="AK109">
        <v>9.0422399999999996</v>
      </c>
      <c r="AM109">
        <v>9.0278500000000008</v>
      </c>
      <c r="AN109">
        <v>9.1585099999999997</v>
      </c>
      <c r="AO109">
        <v>10.936999999999999</v>
      </c>
    </row>
    <row r="110" spans="2:41" x14ac:dyDescent="0.2">
      <c r="B110" t="s">
        <v>5</v>
      </c>
      <c r="C110">
        <v>2.6240000000000499E-2</v>
      </c>
      <c r="D110">
        <v>3.3349999999999498E-2</v>
      </c>
      <c r="E110">
        <v>0.17904999999999999</v>
      </c>
      <c r="G110">
        <v>0.13247</v>
      </c>
      <c r="H110">
        <v>0.13155</v>
      </c>
      <c r="I110">
        <v>0.360460000000002</v>
      </c>
      <c r="K110">
        <v>0.19567999999999999</v>
      </c>
      <c r="L110">
        <v>0.21336000000000099</v>
      </c>
      <c r="M110">
        <v>0.77068999999999799</v>
      </c>
      <c r="O110">
        <v>0.355020000000001</v>
      </c>
      <c r="P110">
        <v>0.40066000000000002</v>
      </c>
      <c r="Q110">
        <v>0.61570999999999998</v>
      </c>
      <c r="S110">
        <v>0.61576999999999904</v>
      </c>
      <c r="T110">
        <v>0.64324000000000003</v>
      </c>
      <c r="U110">
        <v>1.71567</v>
      </c>
      <c r="W110">
        <v>0.50541000000000003</v>
      </c>
      <c r="X110">
        <v>0.61585999999999996</v>
      </c>
      <c r="Y110">
        <v>1.67066</v>
      </c>
      <c r="AA110">
        <v>0.89616000000000096</v>
      </c>
      <c r="AB110">
        <v>0.91207000000000005</v>
      </c>
      <c r="AC110">
        <v>2.2548699999999999</v>
      </c>
      <c r="AE110">
        <v>0.99583999999999895</v>
      </c>
      <c r="AF110">
        <v>0.99970999999999999</v>
      </c>
      <c r="AG110">
        <v>2.39263</v>
      </c>
      <c r="AI110">
        <v>0.424510000000001</v>
      </c>
      <c r="AJ110">
        <v>0.44679999999999997</v>
      </c>
      <c r="AK110">
        <v>1.0591600000000001</v>
      </c>
      <c r="AM110">
        <v>1.41622</v>
      </c>
      <c r="AN110">
        <v>1.51186</v>
      </c>
      <c r="AO110">
        <v>2.8788</v>
      </c>
    </row>
    <row r="111" spans="2:41" x14ac:dyDescent="0.2">
      <c r="C111">
        <v>7.5952999999999999</v>
      </c>
      <c r="D111">
        <v>7.6439899999999996</v>
      </c>
      <c r="E111">
        <v>8.0150500000000005</v>
      </c>
      <c r="G111">
        <v>7.5171000000000001</v>
      </c>
      <c r="H111">
        <v>7.5345399999999998</v>
      </c>
      <c r="I111">
        <v>8.0065200000000001</v>
      </c>
      <c r="K111">
        <v>7.51328</v>
      </c>
      <c r="L111">
        <v>7.5378400000000001</v>
      </c>
      <c r="M111">
        <v>7.9561400000000004</v>
      </c>
      <c r="O111">
        <v>7.52013</v>
      </c>
      <c r="P111">
        <v>7.5540900000000004</v>
      </c>
      <c r="Q111">
        <v>7.9576500000000001</v>
      </c>
      <c r="S111">
        <v>7.6424000000000003</v>
      </c>
      <c r="T111">
        <v>7.6807400000000001</v>
      </c>
      <c r="U111">
        <v>8.0527099999999994</v>
      </c>
      <c r="W111">
        <v>7.6086600000000004</v>
      </c>
      <c r="X111">
        <v>7.6474799999999998</v>
      </c>
      <c r="Y111">
        <v>8.1201000000000008</v>
      </c>
      <c r="AA111">
        <v>7.5930200000000001</v>
      </c>
      <c r="AB111">
        <v>7.6290100000000001</v>
      </c>
      <c r="AC111">
        <v>8.0382099999999994</v>
      </c>
      <c r="AE111">
        <v>7.5698400000000001</v>
      </c>
      <c r="AF111">
        <v>7.6030300000000004</v>
      </c>
      <c r="AG111">
        <v>7.9902899999999999</v>
      </c>
      <c r="AI111">
        <v>7.5303100000000001</v>
      </c>
      <c r="AJ111">
        <v>7.5765599999999997</v>
      </c>
      <c r="AK111">
        <v>7.9826300000000003</v>
      </c>
      <c r="AM111">
        <v>7.5893899999999999</v>
      </c>
      <c r="AN111">
        <v>7.6191800000000001</v>
      </c>
      <c r="AO111">
        <v>8.0720200000000002</v>
      </c>
    </row>
    <row r="112" spans="2:41" x14ac:dyDescent="0.2">
      <c r="C112">
        <v>7.6401500000000002</v>
      </c>
      <c r="D112">
        <v>7.6941499999999996</v>
      </c>
      <c r="E112">
        <v>8.2852099999999993</v>
      </c>
      <c r="G112">
        <v>7.6360700000000001</v>
      </c>
      <c r="H112">
        <v>7.6680700000000002</v>
      </c>
      <c r="I112">
        <v>8.5038300000000007</v>
      </c>
      <c r="K112">
        <v>7.6993499999999999</v>
      </c>
      <c r="L112">
        <v>7.7366099999999998</v>
      </c>
      <c r="M112">
        <v>8.7941199999999995</v>
      </c>
      <c r="O112">
        <v>7.8204000000000002</v>
      </c>
      <c r="P112">
        <v>7.8836700000000004</v>
      </c>
      <c r="Q112">
        <v>9.0060500000000001</v>
      </c>
      <c r="S112">
        <v>7.7610099999999997</v>
      </c>
      <c r="T112">
        <v>7.8060499999999999</v>
      </c>
      <c r="U112">
        <v>8.6885700000000003</v>
      </c>
      <c r="W112">
        <v>8.2875200000000007</v>
      </c>
      <c r="X112">
        <v>8.3818400000000004</v>
      </c>
      <c r="Y112">
        <v>9.3731299999999997</v>
      </c>
      <c r="AA112">
        <v>8.4609500000000004</v>
      </c>
      <c r="AB112">
        <v>8.5273900000000005</v>
      </c>
      <c r="AC112">
        <v>9.8640000000000008</v>
      </c>
      <c r="AE112">
        <v>8.6140299999999996</v>
      </c>
      <c r="AF112">
        <v>8.7305299999999999</v>
      </c>
      <c r="AG112">
        <v>11.223100000000001</v>
      </c>
      <c r="AI112">
        <v>8.8315300000000008</v>
      </c>
      <c r="AJ112">
        <v>8.8249399999999998</v>
      </c>
      <c r="AK112">
        <v>11.944900000000001</v>
      </c>
      <c r="AM112">
        <v>8.9169300000000007</v>
      </c>
      <c r="AN112">
        <v>8.8966100000000008</v>
      </c>
      <c r="AO112">
        <v>11.354100000000001</v>
      </c>
    </row>
    <row r="113" spans="2:41" x14ac:dyDescent="0.2">
      <c r="B113" t="s">
        <v>5</v>
      </c>
      <c r="C113">
        <v>4.4850000000000299E-2</v>
      </c>
      <c r="D113">
        <v>5.0160000000000898E-2</v>
      </c>
      <c r="E113">
        <v>0.27015999999999901</v>
      </c>
      <c r="G113">
        <v>0.11897000000000001</v>
      </c>
      <c r="H113">
        <v>0.13353000000000001</v>
      </c>
      <c r="I113">
        <v>0.49731000000000097</v>
      </c>
      <c r="K113">
        <v>0.18607000000000001</v>
      </c>
      <c r="L113">
        <v>0.19877</v>
      </c>
      <c r="M113">
        <v>0.83797999999999995</v>
      </c>
      <c r="O113">
        <v>0.30026999999999998</v>
      </c>
      <c r="P113">
        <v>0.32957999999999998</v>
      </c>
      <c r="Q113">
        <v>1.0484</v>
      </c>
      <c r="S113">
        <v>0.11860999999999899</v>
      </c>
      <c r="T113">
        <v>0.12531</v>
      </c>
      <c r="U113">
        <v>0.63586000000000098</v>
      </c>
      <c r="W113">
        <v>0.67886000000000002</v>
      </c>
      <c r="X113">
        <v>0.73436000000000101</v>
      </c>
      <c r="Y113">
        <v>1.2530300000000001</v>
      </c>
      <c r="AA113">
        <v>0.86792999999999998</v>
      </c>
      <c r="AB113">
        <v>0.89837999999999996</v>
      </c>
      <c r="AC113">
        <v>1.82579</v>
      </c>
      <c r="AE113">
        <v>1.04419</v>
      </c>
      <c r="AF113">
        <v>1.1274999999999999</v>
      </c>
      <c r="AG113">
        <v>3.2328100000000002</v>
      </c>
      <c r="AI113">
        <v>1.30122</v>
      </c>
      <c r="AJ113">
        <v>1.24838</v>
      </c>
      <c r="AK113">
        <v>3.9622700000000002</v>
      </c>
      <c r="AM113">
        <v>1.3275399999999999</v>
      </c>
      <c r="AN113">
        <v>1.2774300000000001</v>
      </c>
      <c r="AO113">
        <v>3.2820800000000001</v>
      </c>
    </row>
    <row r="114" spans="2:41" x14ac:dyDescent="0.2">
      <c r="C114">
        <v>7.5162199999999997</v>
      </c>
      <c r="D114">
        <v>7.5342099999999999</v>
      </c>
      <c r="E114">
        <v>7.9911700000000003</v>
      </c>
      <c r="G114">
        <v>7.4787600000000003</v>
      </c>
      <c r="H114">
        <v>7.4942799999999998</v>
      </c>
      <c r="I114">
        <v>7.9201800000000002</v>
      </c>
      <c r="K114">
        <v>7.5870600000000001</v>
      </c>
      <c r="L114">
        <v>7.6470000000000002</v>
      </c>
      <c r="M114">
        <v>8.0099499999999999</v>
      </c>
      <c r="O114">
        <v>7.5969600000000002</v>
      </c>
      <c r="P114">
        <v>7.6221899999999998</v>
      </c>
      <c r="Q114">
        <v>7.9828099999999997</v>
      </c>
      <c r="S114">
        <v>7.5788099999999998</v>
      </c>
      <c r="T114">
        <v>7.6152100000000003</v>
      </c>
      <c r="U114">
        <v>8.0583100000000005</v>
      </c>
      <c r="W114">
        <v>7.5071399999999997</v>
      </c>
      <c r="X114">
        <v>7.54711</v>
      </c>
      <c r="Y114">
        <v>8.0548999999999999</v>
      </c>
      <c r="AA114">
        <v>7.5027699999999999</v>
      </c>
      <c r="AB114">
        <v>7.53742</v>
      </c>
      <c r="AC114">
        <v>7.9397200000000003</v>
      </c>
      <c r="AE114">
        <v>7.5266700000000002</v>
      </c>
      <c r="AF114">
        <v>7.5619199999999998</v>
      </c>
      <c r="AG114">
        <v>8.05532</v>
      </c>
      <c r="AI114">
        <v>7.5175099999999997</v>
      </c>
      <c r="AJ114">
        <v>7.5458299999999996</v>
      </c>
      <c r="AK114">
        <v>7.9804500000000003</v>
      </c>
      <c r="AM114">
        <v>7.5678799999999997</v>
      </c>
      <c r="AN114">
        <v>7.5976699999999999</v>
      </c>
      <c r="AO114">
        <v>8.0932200000000005</v>
      </c>
    </row>
    <row r="115" spans="2:41" x14ac:dyDescent="0.2">
      <c r="C115">
        <v>7.5548700000000002</v>
      </c>
      <c r="D115">
        <v>7.5764199999999997</v>
      </c>
      <c r="E115">
        <v>8.1197400000000002</v>
      </c>
      <c r="G115">
        <v>7.58507</v>
      </c>
      <c r="H115">
        <v>7.6347500000000004</v>
      </c>
      <c r="I115">
        <v>8.4907299999999992</v>
      </c>
      <c r="K115">
        <v>7.8367199999999997</v>
      </c>
      <c r="L115">
        <v>7.8920899999999996</v>
      </c>
      <c r="M115">
        <v>8.70871</v>
      </c>
      <c r="O115">
        <v>7.67014</v>
      </c>
      <c r="P115">
        <v>7.7165600000000003</v>
      </c>
      <c r="Q115">
        <v>8.3519699999999997</v>
      </c>
      <c r="S115">
        <v>8.0531299999999995</v>
      </c>
      <c r="T115">
        <v>8.1171600000000002</v>
      </c>
      <c r="U115">
        <v>9.2545000000000002</v>
      </c>
      <c r="W115">
        <v>8.1895199999999999</v>
      </c>
      <c r="X115">
        <v>8.2116199999999999</v>
      </c>
      <c r="Y115">
        <v>9.2233699999999992</v>
      </c>
      <c r="AA115">
        <v>8.3168600000000001</v>
      </c>
      <c r="AB115">
        <v>8.4151399999999992</v>
      </c>
      <c r="AC115">
        <v>10.1698</v>
      </c>
      <c r="AE115">
        <v>8.5570400000000006</v>
      </c>
      <c r="AF115">
        <v>8.6895600000000002</v>
      </c>
      <c r="AG115">
        <v>10.5387</v>
      </c>
      <c r="AI115">
        <v>8.6743400000000008</v>
      </c>
      <c r="AJ115">
        <v>8.8068500000000007</v>
      </c>
      <c r="AK115">
        <v>12.736599999999999</v>
      </c>
      <c r="AM115">
        <v>8.81602</v>
      </c>
      <c r="AN115">
        <v>8.9008800000000008</v>
      </c>
      <c r="AO115">
        <v>11.3894</v>
      </c>
    </row>
    <row r="116" spans="2:41" x14ac:dyDescent="0.2">
      <c r="B116" t="s">
        <v>5</v>
      </c>
      <c r="C116">
        <v>3.8650000000000503E-2</v>
      </c>
      <c r="D116">
        <v>4.22099999999999E-2</v>
      </c>
      <c r="E116">
        <v>0.12856999999999999</v>
      </c>
      <c r="G116">
        <v>0.10631</v>
      </c>
      <c r="H116">
        <v>0.14047000000000101</v>
      </c>
      <c r="I116">
        <v>0.570549999999999</v>
      </c>
      <c r="K116">
        <v>0.24965999999999999</v>
      </c>
      <c r="L116">
        <v>0.245089999999999</v>
      </c>
      <c r="M116">
        <v>0.69876000000000005</v>
      </c>
      <c r="O116">
        <v>7.3179999999999801E-2</v>
      </c>
      <c r="P116">
        <v>9.4370000000000495E-2</v>
      </c>
      <c r="Q116">
        <v>0.36915999999999999</v>
      </c>
      <c r="S116">
        <v>0.47432000000000002</v>
      </c>
      <c r="T116">
        <v>0.50195000000000001</v>
      </c>
      <c r="U116">
        <v>1.1961900000000001</v>
      </c>
      <c r="W116">
        <v>0.68237999999999999</v>
      </c>
      <c r="X116">
        <v>0.66451000000000005</v>
      </c>
      <c r="Y116">
        <v>1.1684699999999999</v>
      </c>
      <c r="AA116">
        <v>0.81408999999999998</v>
      </c>
      <c r="AB116">
        <v>0.87771999999999895</v>
      </c>
      <c r="AC116">
        <v>2.2300800000000001</v>
      </c>
      <c r="AE116">
        <v>1.03037</v>
      </c>
      <c r="AF116">
        <v>1.12764</v>
      </c>
      <c r="AG116">
        <v>2.4833799999999999</v>
      </c>
      <c r="AI116">
        <v>1.15683</v>
      </c>
      <c r="AJ116">
        <v>1.26102</v>
      </c>
      <c r="AK116">
        <v>4.7561499999999999</v>
      </c>
      <c r="AM116">
        <v>1.24814</v>
      </c>
      <c r="AN116">
        <v>1.30321</v>
      </c>
      <c r="AO116">
        <v>3.2961800000000001</v>
      </c>
    </row>
    <row r="117" spans="2:41" x14ac:dyDescent="0.2">
      <c r="C117">
        <v>7.5516800000000002</v>
      </c>
      <c r="D117">
        <v>7.5872599999999997</v>
      </c>
      <c r="E117">
        <v>7.98515</v>
      </c>
      <c r="G117">
        <v>7.5772500000000003</v>
      </c>
      <c r="H117">
        <v>7.6125499999999997</v>
      </c>
      <c r="I117">
        <v>7.9412099999999999</v>
      </c>
      <c r="K117">
        <v>7.5030000000000001</v>
      </c>
      <c r="L117">
        <v>7.5110099999999997</v>
      </c>
      <c r="M117">
        <v>7.9325999999999999</v>
      </c>
      <c r="O117">
        <v>7.5419799999999997</v>
      </c>
      <c r="P117">
        <v>7.54948</v>
      </c>
      <c r="Q117">
        <v>8.0740599999999993</v>
      </c>
      <c r="S117">
        <v>7.5030700000000001</v>
      </c>
      <c r="T117">
        <v>7.5282299999999998</v>
      </c>
      <c r="U117">
        <v>7.9883499999999996</v>
      </c>
      <c r="W117">
        <v>7.5566199999999997</v>
      </c>
      <c r="X117">
        <v>7.6067</v>
      </c>
      <c r="Y117">
        <v>7.98095</v>
      </c>
      <c r="AA117">
        <v>7.5105199999999996</v>
      </c>
      <c r="AB117">
        <v>7.5430900000000003</v>
      </c>
      <c r="AC117">
        <v>7.9054900000000004</v>
      </c>
      <c r="AE117">
        <v>7.5941200000000002</v>
      </c>
      <c r="AF117">
        <v>7.62249</v>
      </c>
      <c r="AG117">
        <v>8.04819</v>
      </c>
      <c r="AI117">
        <v>7.5250899999999996</v>
      </c>
      <c r="AJ117">
        <v>7.5741399999999999</v>
      </c>
      <c r="AK117">
        <v>7.9686300000000001</v>
      </c>
      <c r="AM117">
        <v>7.5522499999999999</v>
      </c>
      <c r="AN117">
        <v>7.5716999999999999</v>
      </c>
      <c r="AO117">
        <v>8.0148899999999994</v>
      </c>
    </row>
    <row r="118" spans="2:41" x14ac:dyDescent="0.2">
      <c r="C118">
        <v>7.6011100000000003</v>
      </c>
      <c r="D118">
        <v>7.64154</v>
      </c>
      <c r="E118">
        <v>8.1913</v>
      </c>
      <c r="G118">
        <v>7.6333599999999997</v>
      </c>
      <c r="H118">
        <v>7.6959</v>
      </c>
      <c r="I118">
        <v>8.20336</v>
      </c>
      <c r="K118">
        <v>7.6418999999999997</v>
      </c>
      <c r="L118">
        <v>7.6910299999999996</v>
      </c>
      <c r="M118">
        <v>8.6133900000000008</v>
      </c>
      <c r="O118">
        <v>7.8655799999999996</v>
      </c>
      <c r="P118">
        <v>7.8651099999999996</v>
      </c>
      <c r="Q118">
        <v>8.71373</v>
      </c>
      <c r="S118">
        <v>7.5787899999999997</v>
      </c>
      <c r="T118">
        <v>7.5956099999999998</v>
      </c>
      <c r="U118">
        <v>8.5441900000000004</v>
      </c>
      <c r="W118">
        <v>7.7468700000000004</v>
      </c>
      <c r="X118">
        <v>7.8067000000000002</v>
      </c>
      <c r="Y118">
        <v>8.5635100000000008</v>
      </c>
      <c r="AA118">
        <v>8.2159099999999992</v>
      </c>
      <c r="AB118">
        <v>8.2547700000000006</v>
      </c>
      <c r="AC118">
        <v>10.617900000000001</v>
      </c>
      <c r="AE118">
        <v>7.7914500000000002</v>
      </c>
      <c r="AF118">
        <v>7.8199500000000004</v>
      </c>
      <c r="AG118">
        <v>8.5182400000000005</v>
      </c>
      <c r="AI118">
        <v>8.8065099999999994</v>
      </c>
      <c r="AJ118">
        <v>8.9145500000000002</v>
      </c>
      <c r="AK118">
        <v>11.4437</v>
      </c>
      <c r="AM118">
        <v>8.9487100000000002</v>
      </c>
      <c r="AN118">
        <v>8.9870300000000007</v>
      </c>
      <c r="AO118">
        <v>10.129200000000001</v>
      </c>
    </row>
    <row r="119" spans="2:41" x14ac:dyDescent="0.2">
      <c r="B119" t="s">
        <v>5</v>
      </c>
      <c r="C119">
        <v>4.9430000000000099E-2</v>
      </c>
      <c r="D119">
        <v>5.42800000000003E-2</v>
      </c>
      <c r="E119">
        <v>0.20615</v>
      </c>
      <c r="G119">
        <v>5.6109999999999403E-2</v>
      </c>
      <c r="H119">
        <v>8.3350000000000299E-2</v>
      </c>
      <c r="I119">
        <v>0.26214999999999999</v>
      </c>
      <c r="K119">
        <v>0.1389</v>
      </c>
      <c r="L119">
        <v>0.18002000000000001</v>
      </c>
      <c r="M119">
        <v>0.68079000000000101</v>
      </c>
      <c r="O119">
        <v>0.3236</v>
      </c>
      <c r="P119">
        <v>0.31563000000000002</v>
      </c>
      <c r="Q119">
        <v>0.63967000000000096</v>
      </c>
      <c r="S119">
        <v>7.5719999999999593E-2</v>
      </c>
      <c r="T119">
        <v>6.7379999999999995E-2</v>
      </c>
      <c r="U119">
        <v>0.555840000000001</v>
      </c>
      <c r="W119">
        <v>0.190250000000001</v>
      </c>
      <c r="X119">
        <v>0.2</v>
      </c>
      <c r="Y119">
        <v>0.58256000000000097</v>
      </c>
      <c r="AA119">
        <v>0.70538999999999996</v>
      </c>
      <c r="AB119">
        <v>0.71167999999999998</v>
      </c>
      <c r="AC119">
        <v>2.7124100000000002</v>
      </c>
      <c r="AE119">
        <v>0.19733000000000001</v>
      </c>
      <c r="AF119">
        <v>0.19746</v>
      </c>
      <c r="AG119">
        <v>0.47005000000000102</v>
      </c>
      <c r="AI119">
        <v>1.28142</v>
      </c>
      <c r="AJ119">
        <v>1.3404100000000001</v>
      </c>
      <c r="AK119">
        <v>3.4750700000000001</v>
      </c>
      <c r="AM119">
        <v>1.39646</v>
      </c>
      <c r="AN119">
        <v>1.41533</v>
      </c>
      <c r="AO119">
        <v>2.1143100000000001</v>
      </c>
    </row>
    <row r="120" spans="2:41" x14ac:dyDescent="0.2">
      <c r="C120">
        <v>7.5489499999999996</v>
      </c>
      <c r="D120">
        <v>7.5633800000000004</v>
      </c>
      <c r="E120">
        <v>8.0581499999999995</v>
      </c>
      <c r="G120">
        <v>7.5685599999999997</v>
      </c>
      <c r="H120">
        <v>7.5897800000000002</v>
      </c>
      <c r="I120">
        <v>7.9536300000000004</v>
      </c>
      <c r="K120">
        <v>7.5707399999999998</v>
      </c>
      <c r="L120">
        <v>7.6239600000000003</v>
      </c>
      <c r="M120">
        <v>8.0546699999999998</v>
      </c>
      <c r="O120">
        <v>7.4974400000000001</v>
      </c>
      <c r="P120">
        <v>7.53146</v>
      </c>
      <c r="Q120">
        <v>8.0165500000000005</v>
      </c>
      <c r="S120">
        <v>7.5146899999999999</v>
      </c>
      <c r="T120">
        <v>7.52935</v>
      </c>
      <c r="U120">
        <v>8.0867299999999993</v>
      </c>
      <c r="W120">
        <v>7.5743</v>
      </c>
      <c r="X120">
        <v>7.5902099999999999</v>
      </c>
      <c r="Y120">
        <v>8.1791</v>
      </c>
      <c r="AA120">
        <v>7.5398500000000004</v>
      </c>
      <c r="AB120">
        <v>7.5557400000000001</v>
      </c>
      <c r="AC120">
        <v>7.9370599999999998</v>
      </c>
      <c r="AE120">
        <v>7.6073300000000001</v>
      </c>
      <c r="AF120">
        <v>7.6322299999999998</v>
      </c>
      <c r="AG120">
        <v>8.0994700000000002</v>
      </c>
      <c r="AI120">
        <v>7.5221499999999999</v>
      </c>
      <c r="AJ120">
        <v>7.5684100000000001</v>
      </c>
      <c r="AK120">
        <v>7.9419199999999996</v>
      </c>
      <c r="AM120">
        <v>7.5652600000000003</v>
      </c>
      <c r="AN120">
        <v>7.6057399999999999</v>
      </c>
      <c r="AO120">
        <v>8.0054599999999994</v>
      </c>
    </row>
    <row r="121" spans="2:41" x14ac:dyDescent="0.2">
      <c r="C121">
        <v>7.5978300000000001</v>
      </c>
      <c r="D121">
        <v>7.62052</v>
      </c>
      <c r="E121">
        <v>8.2612699999999997</v>
      </c>
      <c r="G121">
        <v>7.6612099999999996</v>
      </c>
      <c r="H121">
        <v>7.6905700000000001</v>
      </c>
      <c r="I121">
        <v>8.2051599999999993</v>
      </c>
      <c r="K121">
        <v>7.8468600000000004</v>
      </c>
      <c r="L121">
        <v>7.9004300000000001</v>
      </c>
      <c r="M121">
        <v>8.5945199999999993</v>
      </c>
      <c r="O121">
        <v>7.8439899999999998</v>
      </c>
      <c r="P121">
        <v>7.8843399999999999</v>
      </c>
      <c r="Q121">
        <v>9.2232299999999992</v>
      </c>
      <c r="S121">
        <v>7.9943900000000001</v>
      </c>
      <c r="T121">
        <v>8.0525599999999997</v>
      </c>
      <c r="U121">
        <v>9.34023</v>
      </c>
      <c r="W121">
        <v>8.0635999999999992</v>
      </c>
      <c r="X121">
        <v>8.1067699999999991</v>
      </c>
      <c r="Y121">
        <v>9.7830399999999997</v>
      </c>
      <c r="AA121">
        <v>8.3958999999999993</v>
      </c>
      <c r="AB121">
        <v>8.3952000000000009</v>
      </c>
      <c r="AC121">
        <v>9.3867600000000007</v>
      </c>
      <c r="AE121">
        <v>8.4599499999999992</v>
      </c>
      <c r="AF121">
        <v>8.5224100000000007</v>
      </c>
      <c r="AG121">
        <v>12.4054</v>
      </c>
      <c r="AI121">
        <v>8.3611000000000004</v>
      </c>
      <c r="AJ121">
        <v>8.4282599999999999</v>
      </c>
      <c r="AK121">
        <v>10.087300000000001</v>
      </c>
      <c r="AM121">
        <v>8.8629899999999999</v>
      </c>
      <c r="AN121">
        <v>8.9312000000000005</v>
      </c>
      <c r="AO121">
        <v>12.1991</v>
      </c>
    </row>
    <row r="122" spans="2:41" x14ac:dyDescent="0.2">
      <c r="B122" t="s">
        <v>5</v>
      </c>
      <c r="C122">
        <v>4.8880000000000499E-2</v>
      </c>
      <c r="D122">
        <v>5.7139999999999497E-2</v>
      </c>
      <c r="E122">
        <v>0.20311999999999999</v>
      </c>
      <c r="G122">
        <v>9.2649999999999899E-2</v>
      </c>
      <c r="H122">
        <v>0.10079</v>
      </c>
      <c r="I122">
        <v>0.25152999999999898</v>
      </c>
      <c r="K122">
        <v>0.27611999999999998</v>
      </c>
      <c r="L122">
        <v>0.27646999999999999</v>
      </c>
      <c r="M122">
        <v>0.53984999999999905</v>
      </c>
      <c r="O122">
        <v>0.34655000000000002</v>
      </c>
      <c r="P122">
        <v>0.35288000000000003</v>
      </c>
      <c r="Q122">
        <v>1.20668</v>
      </c>
      <c r="S122">
        <v>0.47970000000000002</v>
      </c>
      <c r="T122">
        <v>0.52320999999999995</v>
      </c>
      <c r="U122">
        <v>1.2535000000000001</v>
      </c>
      <c r="W122">
        <v>0.48929999999999901</v>
      </c>
      <c r="X122">
        <v>0.51655999999999902</v>
      </c>
      <c r="Y122">
        <v>1.6039399999999999</v>
      </c>
      <c r="AA122">
        <v>0.85604999999999898</v>
      </c>
      <c r="AB122">
        <v>0.83945999999999898</v>
      </c>
      <c r="AC122">
        <v>1.4497</v>
      </c>
      <c r="AE122">
        <v>0.85261999999999905</v>
      </c>
      <c r="AF122">
        <v>0.89018000000000097</v>
      </c>
      <c r="AG122">
        <v>4.30593</v>
      </c>
      <c r="AI122">
        <v>0.83895000000000097</v>
      </c>
      <c r="AJ122">
        <v>0.85985</v>
      </c>
      <c r="AK122">
        <v>2.1453799999999998</v>
      </c>
      <c r="AM122">
        <v>1.2977300000000001</v>
      </c>
      <c r="AN122">
        <v>1.3254600000000001</v>
      </c>
      <c r="AO122">
        <v>4.1936400000000003</v>
      </c>
    </row>
    <row r="123" spans="2:41" x14ac:dyDescent="0.2">
      <c r="C123">
        <v>7.6254299999999997</v>
      </c>
      <c r="D123">
        <v>7.6802799999999998</v>
      </c>
      <c r="E123">
        <v>8.0808099999999996</v>
      </c>
      <c r="G123">
        <v>7.5348899999999999</v>
      </c>
      <c r="H123">
        <v>7.5823799999999997</v>
      </c>
      <c r="I123">
        <v>7.9491800000000001</v>
      </c>
      <c r="K123">
        <v>7.5848899999999997</v>
      </c>
      <c r="L123">
        <v>7.5992600000000001</v>
      </c>
      <c r="M123">
        <v>8.0997500000000002</v>
      </c>
      <c r="O123">
        <v>7.5325600000000001</v>
      </c>
      <c r="P123">
        <v>7.5825800000000001</v>
      </c>
      <c r="Q123">
        <v>8.0195699999999999</v>
      </c>
      <c r="S123">
        <v>7.6155999999999997</v>
      </c>
      <c r="T123">
        <v>7.6491800000000003</v>
      </c>
      <c r="U123">
        <v>8.0699199999999998</v>
      </c>
      <c r="W123">
        <v>7.5339400000000003</v>
      </c>
      <c r="X123">
        <v>7.56698</v>
      </c>
      <c r="Y123">
        <v>7.9467699999999999</v>
      </c>
      <c r="AA123">
        <v>7.3652300000000004</v>
      </c>
      <c r="AB123">
        <v>7.3673700000000002</v>
      </c>
      <c r="AC123">
        <v>7.8809800000000001</v>
      </c>
      <c r="AE123">
        <v>7.5492299999999997</v>
      </c>
      <c r="AF123">
        <v>7.5782600000000002</v>
      </c>
      <c r="AG123">
        <v>8.0060099999999998</v>
      </c>
      <c r="AI123">
        <v>7.5049700000000001</v>
      </c>
      <c r="AJ123">
        <v>7.5208700000000004</v>
      </c>
      <c r="AK123">
        <v>7.9696100000000003</v>
      </c>
      <c r="AM123">
        <v>7.5526299999999997</v>
      </c>
      <c r="AN123">
        <v>7.6030199999999999</v>
      </c>
      <c r="AO123">
        <v>7.9719699999999998</v>
      </c>
    </row>
    <row r="124" spans="2:41" x14ac:dyDescent="0.2">
      <c r="C124">
        <v>7.6527200000000004</v>
      </c>
      <c r="D124">
        <v>7.7161499999999998</v>
      </c>
      <c r="E124">
        <v>8.3351799999999994</v>
      </c>
      <c r="G124">
        <v>7.60771</v>
      </c>
      <c r="H124">
        <v>7.6709899999999998</v>
      </c>
      <c r="I124">
        <v>8.2499500000000001</v>
      </c>
      <c r="K124">
        <v>7.7295600000000002</v>
      </c>
      <c r="L124">
        <v>7.7361300000000002</v>
      </c>
      <c r="M124">
        <v>8.5666399999999996</v>
      </c>
      <c r="O124">
        <v>7.8840899999999996</v>
      </c>
      <c r="P124">
        <v>7.9678899999999997</v>
      </c>
      <c r="Q124">
        <v>8.8342799999999997</v>
      </c>
      <c r="S124">
        <v>8.0883699999999994</v>
      </c>
      <c r="T124">
        <v>8.1080900000000007</v>
      </c>
      <c r="U124">
        <v>10.4412</v>
      </c>
      <c r="W124">
        <v>8.0575700000000001</v>
      </c>
      <c r="X124">
        <v>8.1099800000000002</v>
      </c>
      <c r="Y124">
        <v>9.0240600000000004</v>
      </c>
      <c r="AA124">
        <v>8.0763599999999993</v>
      </c>
      <c r="AB124">
        <v>8.1282200000000007</v>
      </c>
      <c r="AC124">
        <v>10.6584</v>
      </c>
      <c r="AE124">
        <v>8.4951100000000004</v>
      </c>
      <c r="AF124">
        <v>8.5413700000000006</v>
      </c>
      <c r="AG124">
        <v>10.1815</v>
      </c>
      <c r="AI124">
        <v>8.6338600000000003</v>
      </c>
      <c r="AJ124">
        <v>8.6808099999999992</v>
      </c>
      <c r="AK124">
        <v>11.298500000000001</v>
      </c>
      <c r="AM124">
        <v>8.9686000000000003</v>
      </c>
      <c r="AN124">
        <v>9.1240299999999994</v>
      </c>
      <c r="AO124">
        <v>12.0655</v>
      </c>
    </row>
    <row r="125" spans="2:41" x14ac:dyDescent="0.2">
      <c r="B125" t="s">
        <v>5</v>
      </c>
      <c r="C125">
        <v>2.7290000000000699E-2</v>
      </c>
      <c r="D125">
        <v>3.5870000000000103E-2</v>
      </c>
      <c r="E125">
        <v>0.25436999999999999</v>
      </c>
      <c r="G125">
        <v>7.2820000000000107E-2</v>
      </c>
      <c r="H125">
        <v>8.8610000000000105E-2</v>
      </c>
      <c r="I125">
        <v>0.30076999999999998</v>
      </c>
      <c r="K125">
        <v>0.14467000000000099</v>
      </c>
      <c r="L125">
        <v>0.13686999999999999</v>
      </c>
      <c r="M125">
        <v>0.46688999999999897</v>
      </c>
      <c r="O125">
        <v>0.35153000000000001</v>
      </c>
      <c r="P125">
        <v>0.38530999999999999</v>
      </c>
      <c r="Q125">
        <v>0.81471000000000005</v>
      </c>
      <c r="S125">
        <v>0.47277000000000002</v>
      </c>
      <c r="T125">
        <v>0.45890999999999998</v>
      </c>
      <c r="U125">
        <v>2.3712800000000001</v>
      </c>
      <c r="W125">
        <v>0.52363000000000004</v>
      </c>
      <c r="X125">
        <v>0.54300000000000004</v>
      </c>
      <c r="Y125">
        <v>1.0772900000000001</v>
      </c>
      <c r="AA125">
        <v>0.71112999999999904</v>
      </c>
      <c r="AB125">
        <v>0.76085000000000003</v>
      </c>
      <c r="AC125">
        <v>2.7774200000000002</v>
      </c>
      <c r="AE125">
        <v>0.94588000000000105</v>
      </c>
      <c r="AF125">
        <v>0.96311000000000002</v>
      </c>
      <c r="AG125">
        <v>2.1754899999999999</v>
      </c>
      <c r="AI125">
        <v>1.1288899999999999</v>
      </c>
      <c r="AJ125">
        <v>1.15994</v>
      </c>
      <c r="AK125">
        <v>3.3288899999999999</v>
      </c>
      <c r="AM125">
        <v>1.41597</v>
      </c>
      <c r="AN125">
        <v>1.52101</v>
      </c>
      <c r="AO125">
        <v>4.0935300000000003</v>
      </c>
    </row>
    <row r="126" spans="2:41" x14ac:dyDescent="0.2">
      <c r="C126">
        <v>7.51877</v>
      </c>
      <c r="D126">
        <v>7.5525099999999998</v>
      </c>
      <c r="E126">
        <v>7.97295</v>
      </c>
      <c r="G126">
        <v>7.4759399999999996</v>
      </c>
      <c r="H126">
        <v>7.4914300000000003</v>
      </c>
      <c r="I126">
        <v>7.9584799999999998</v>
      </c>
      <c r="K126">
        <v>7.4749499999999998</v>
      </c>
      <c r="L126">
        <v>7.4894600000000002</v>
      </c>
      <c r="M126">
        <v>7.9853500000000004</v>
      </c>
      <c r="O126">
        <v>7.5718399999999999</v>
      </c>
      <c r="P126">
        <v>7.6088399999999998</v>
      </c>
      <c r="Q126">
        <v>7.9520299999999997</v>
      </c>
      <c r="S126">
        <v>7.5063399999999998</v>
      </c>
      <c r="T126">
        <v>7.5424100000000003</v>
      </c>
      <c r="U126">
        <v>7.9488399999999997</v>
      </c>
      <c r="W126">
        <v>7.5467300000000002</v>
      </c>
      <c r="X126">
        <v>7.5698699999999999</v>
      </c>
      <c r="Y126">
        <v>8.0503900000000002</v>
      </c>
      <c r="AA126">
        <v>7.5104600000000001</v>
      </c>
      <c r="AB126">
        <v>7.5460700000000003</v>
      </c>
      <c r="AC126">
        <v>8.0665999999999993</v>
      </c>
      <c r="AE126">
        <v>7.5844399999999998</v>
      </c>
      <c r="AF126">
        <v>7.6082099999999997</v>
      </c>
      <c r="AG126">
        <v>8.11111</v>
      </c>
      <c r="AI126">
        <v>7.51614</v>
      </c>
      <c r="AJ126">
        <v>7.5266200000000003</v>
      </c>
      <c r="AK126">
        <v>7.9256099999999998</v>
      </c>
      <c r="AM126">
        <v>7.6185700000000001</v>
      </c>
      <c r="AN126">
        <v>7.6487699999999998</v>
      </c>
      <c r="AO126">
        <v>8.0664700000000007</v>
      </c>
    </row>
    <row r="127" spans="2:41" x14ac:dyDescent="0.2">
      <c r="C127">
        <v>7.5815299999999999</v>
      </c>
      <c r="D127">
        <v>7.6133600000000001</v>
      </c>
      <c r="E127">
        <v>8.2082499999999996</v>
      </c>
      <c r="G127">
        <v>7.5675499999999998</v>
      </c>
      <c r="H127">
        <v>7.6084399999999999</v>
      </c>
      <c r="I127">
        <v>8.3280100000000008</v>
      </c>
      <c r="K127">
        <v>7.6455900000000003</v>
      </c>
      <c r="L127">
        <v>7.67781</v>
      </c>
      <c r="M127">
        <v>8.8376900000000003</v>
      </c>
      <c r="O127">
        <v>7.9859099999999996</v>
      </c>
      <c r="P127">
        <v>8.0179100000000005</v>
      </c>
      <c r="Q127">
        <v>9.0447799999999994</v>
      </c>
      <c r="S127">
        <v>7.7362799999999998</v>
      </c>
      <c r="T127">
        <v>7.7613200000000004</v>
      </c>
      <c r="U127">
        <v>8.8580000000000005</v>
      </c>
      <c r="W127">
        <v>8.0770700000000009</v>
      </c>
      <c r="X127">
        <v>8.1333699999999993</v>
      </c>
      <c r="Y127">
        <v>9.0044500000000003</v>
      </c>
      <c r="AA127">
        <v>8.3787699999999994</v>
      </c>
      <c r="AB127">
        <v>8.5085999999999995</v>
      </c>
      <c r="AC127">
        <v>10.4229</v>
      </c>
      <c r="AE127">
        <v>8.6560199999999998</v>
      </c>
      <c r="AF127">
        <v>8.7322699999999998</v>
      </c>
      <c r="AG127">
        <v>10.7011</v>
      </c>
      <c r="AI127">
        <v>8.6534999999999993</v>
      </c>
      <c r="AJ127">
        <v>8.7267399999999995</v>
      </c>
      <c r="AK127">
        <v>10.571999999999999</v>
      </c>
      <c r="AM127">
        <v>7.8194100000000004</v>
      </c>
      <c r="AN127">
        <v>7.8757900000000003</v>
      </c>
      <c r="AO127">
        <v>9.3777000000000008</v>
      </c>
    </row>
    <row r="128" spans="2:41" x14ac:dyDescent="0.2">
      <c r="B128" t="s">
        <v>5</v>
      </c>
      <c r="C128">
        <v>6.2759999999999899E-2</v>
      </c>
      <c r="D128">
        <v>6.08500000000003E-2</v>
      </c>
      <c r="E128">
        <v>0.23530000000000001</v>
      </c>
      <c r="G128">
        <v>9.1610000000000205E-2</v>
      </c>
      <c r="H128">
        <v>0.11701</v>
      </c>
      <c r="I128">
        <v>0.36953000000000102</v>
      </c>
      <c r="K128">
        <v>0.17064000000000101</v>
      </c>
      <c r="L128">
        <v>0.18834999999999999</v>
      </c>
      <c r="M128">
        <v>0.85233999999999999</v>
      </c>
      <c r="O128">
        <v>0.41406999999999999</v>
      </c>
      <c r="P128">
        <v>0.40907000000000099</v>
      </c>
      <c r="Q128">
        <v>1.0927500000000001</v>
      </c>
      <c r="S128">
        <v>0.22994000000000001</v>
      </c>
      <c r="T128">
        <v>0.21890999999999899</v>
      </c>
      <c r="U128">
        <v>0.90916000000000097</v>
      </c>
      <c r="W128">
        <v>0.53034000000000103</v>
      </c>
      <c r="X128">
        <v>0.563499999999999</v>
      </c>
      <c r="Y128">
        <v>0.95406000000000002</v>
      </c>
      <c r="AA128">
        <v>0.86830999999999903</v>
      </c>
      <c r="AB128">
        <v>0.962529999999999</v>
      </c>
      <c r="AC128">
        <v>2.3563000000000001</v>
      </c>
      <c r="AE128">
        <v>1.07158</v>
      </c>
      <c r="AF128">
        <v>1.1240600000000001</v>
      </c>
      <c r="AG128">
        <v>2.5899899999999998</v>
      </c>
      <c r="AI128">
        <v>1.1373599999999999</v>
      </c>
      <c r="AJ128">
        <v>1.2001200000000001</v>
      </c>
      <c r="AK128">
        <v>2.6463899999999998</v>
      </c>
      <c r="AM128">
        <v>0.20083999999999899</v>
      </c>
      <c r="AN128">
        <v>0.22702</v>
      </c>
      <c r="AO128">
        <v>1.3112299999999999</v>
      </c>
    </row>
    <row r="129" spans="2:48" x14ac:dyDescent="0.2">
      <c r="C129">
        <v>7.5154500000000004</v>
      </c>
      <c r="D129">
        <v>7.5391300000000001</v>
      </c>
      <c r="E129">
        <v>7.8746</v>
      </c>
      <c r="G129">
        <v>7.5192600000000001</v>
      </c>
      <c r="H129">
        <v>7.5319000000000003</v>
      </c>
      <c r="I129">
        <v>7.9493799999999997</v>
      </c>
      <c r="K129">
        <v>7.5899299999999998</v>
      </c>
      <c r="L129">
        <v>7.6355700000000004</v>
      </c>
      <c r="M129">
        <v>8.0701199999999993</v>
      </c>
      <c r="O129">
        <v>7.50237</v>
      </c>
      <c r="P129">
        <v>7.5098099999999999</v>
      </c>
      <c r="Q129">
        <v>8.0118799999999997</v>
      </c>
      <c r="W129">
        <v>7.5534299999999996</v>
      </c>
      <c r="X129">
        <v>7.5835299999999997</v>
      </c>
      <c r="Y129">
        <v>8.0105799999999991</v>
      </c>
      <c r="AA129">
        <v>7.5704200000000004</v>
      </c>
      <c r="AB129">
        <v>7.6066799999999999</v>
      </c>
      <c r="AC129">
        <v>8.0182699999999993</v>
      </c>
      <c r="AE129">
        <v>7.5641299999999996</v>
      </c>
      <c r="AF129">
        <v>7.60182</v>
      </c>
      <c r="AG129">
        <v>7.9789500000000002</v>
      </c>
      <c r="AI129">
        <v>7.5073699999999999</v>
      </c>
      <c r="AJ129">
        <v>7.5461999999999998</v>
      </c>
      <c r="AK129">
        <v>8.0327099999999998</v>
      </c>
      <c r="AM129">
        <v>7.5796599999999996</v>
      </c>
      <c r="AN129">
        <v>7.6190199999999999</v>
      </c>
      <c r="AO129">
        <v>7.9603999999999999</v>
      </c>
    </row>
    <row r="130" spans="2:48" x14ac:dyDescent="0.2">
      <c r="C130">
        <v>7.5964999999999998</v>
      </c>
      <c r="D130">
        <v>7.6285600000000002</v>
      </c>
      <c r="E130">
        <v>8.1185399999999994</v>
      </c>
      <c r="G130">
        <v>7.54054</v>
      </c>
      <c r="H130">
        <v>7.5685700000000002</v>
      </c>
      <c r="I130">
        <v>8.2065400000000004</v>
      </c>
      <c r="K130">
        <v>7.8812100000000003</v>
      </c>
      <c r="L130">
        <v>7.9385399999999997</v>
      </c>
      <c r="M130">
        <v>8.8303399999999996</v>
      </c>
      <c r="O130">
        <v>7.8935300000000002</v>
      </c>
      <c r="P130">
        <v>7.90686</v>
      </c>
      <c r="Q130">
        <v>9.5512599999999992</v>
      </c>
      <c r="W130">
        <v>7.96305</v>
      </c>
      <c r="X130">
        <v>8.0122999999999998</v>
      </c>
      <c r="Y130">
        <v>9.1325400000000005</v>
      </c>
      <c r="AA130">
        <v>8.2082300000000004</v>
      </c>
      <c r="AB130">
        <v>8.2743400000000005</v>
      </c>
      <c r="AC130">
        <v>9.6539300000000008</v>
      </c>
      <c r="AE130">
        <v>8.2907799999999998</v>
      </c>
      <c r="AF130">
        <v>8.3625699999999998</v>
      </c>
      <c r="AG130">
        <v>9.8093500000000002</v>
      </c>
      <c r="AI130">
        <v>8.5534300000000005</v>
      </c>
      <c r="AJ130">
        <v>8.6572999999999993</v>
      </c>
      <c r="AK130">
        <v>10.221</v>
      </c>
      <c r="AM130">
        <v>8.4132800000000003</v>
      </c>
      <c r="AN130">
        <v>8.5001300000000004</v>
      </c>
      <c r="AO130">
        <v>10.0832</v>
      </c>
    </row>
    <row r="131" spans="2:48" x14ac:dyDescent="0.2">
      <c r="B131" t="s">
        <v>5</v>
      </c>
      <c r="C131">
        <v>8.1050000000000302E-2</v>
      </c>
      <c r="D131">
        <v>8.9430000000000107E-2</v>
      </c>
      <c r="E131">
        <v>0.24393999999999899</v>
      </c>
      <c r="G131">
        <v>2.128E-2</v>
      </c>
      <c r="H131">
        <v>3.6670000000000001E-2</v>
      </c>
      <c r="I131">
        <v>0.257160000000001</v>
      </c>
      <c r="K131">
        <v>0.29127999999999998</v>
      </c>
      <c r="L131">
        <v>0.30297000000000002</v>
      </c>
      <c r="M131">
        <v>0.76022000000000001</v>
      </c>
      <c r="O131">
        <v>0.39116000000000001</v>
      </c>
      <c r="P131">
        <v>0.39705000000000001</v>
      </c>
      <c r="Q131">
        <v>1.53938</v>
      </c>
      <c r="W131">
        <v>0.40961999999999998</v>
      </c>
      <c r="X131">
        <v>0.42876999999999998</v>
      </c>
      <c r="Y131">
        <v>1.1219600000000001</v>
      </c>
      <c r="AA131">
        <v>0.63780999999999999</v>
      </c>
      <c r="AB131">
        <v>0.66766000000000103</v>
      </c>
      <c r="AC131">
        <v>1.6356599999999999</v>
      </c>
      <c r="AE131">
        <v>0.72664999999999902</v>
      </c>
      <c r="AF131">
        <v>0.76075000000000004</v>
      </c>
      <c r="AG131">
        <v>1.8304</v>
      </c>
      <c r="AI131">
        <v>1.04606</v>
      </c>
      <c r="AJ131">
        <v>1.1111</v>
      </c>
      <c r="AK131">
        <v>2.1882899999999998</v>
      </c>
      <c r="AM131">
        <v>0.83362000000000103</v>
      </c>
      <c r="AN131">
        <v>0.88111000000000095</v>
      </c>
      <c r="AO131">
        <v>2.1227999999999998</v>
      </c>
    </row>
    <row r="132" spans="2:48" x14ac:dyDescent="0.2">
      <c r="C132">
        <v>7.4621000000000004</v>
      </c>
      <c r="D132">
        <v>7.4763299999999999</v>
      </c>
      <c r="E132">
        <v>7.9232399999999998</v>
      </c>
      <c r="G132">
        <v>7.6077199999999996</v>
      </c>
      <c r="H132">
        <v>7.6466700000000003</v>
      </c>
      <c r="I132">
        <v>8.0352700000000006</v>
      </c>
      <c r="K132">
        <v>7.5803500000000001</v>
      </c>
      <c r="L132">
        <v>7.6124700000000001</v>
      </c>
      <c r="M132">
        <v>8.0681499999999993</v>
      </c>
      <c r="O132">
        <v>7.5702499999999997</v>
      </c>
      <c r="P132">
        <v>7.5959599999999998</v>
      </c>
      <c r="Q132">
        <v>7.9946000000000002</v>
      </c>
      <c r="W132">
        <v>7.4621000000000004</v>
      </c>
      <c r="X132">
        <v>7.4761499999999996</v>
      </c>
      <c r="Y132">
        <v>7.9524400000000002</v>
      </c>
      <c r="AA132">
        <v>7.59687</v>
      </c>
      <c r="AB132">
        <v>7.6146700000000003</v>
      </c>
      <c r="AC132">
        <v>8.0395000000000003</v>
      </c>
      <c r="AE132">
        <v>7.5481699999999998</v>
      </c>
      <c r="AF132">
        <v>7.6057499999999996</v>
      </c>
      <c r="AG132">
        <v>8.0315999999999992</v>
      </c>
      <c r="AM132">
        <v>7.59307</v>
      </c>
      <c r="AN132">
        <v>7.6257099999999998</v>
      </c>
      <c r="AO132">
        <v>8.0886600000000008</v>
      </c>
    </row>
    <row r="133" spans="2:48" x14ac:dyDescent="0.2">
      <c r="C133">
        <v>7.5145200000000001</v>
      </c>
      <c r="D133">
        <v>7.5353700000000003</v>
      </c>
      <c r="E133">
        <v>8.0934699999999999</v>
      </c>
      <c r="G133">
        <v>7.6957199999999997</v>
      </c>
      <c r="H133">
        <v>7.7478300000000004</v>
      </c>
      <c r="I133">
        <v>8.3318999999999992</v>
      </c>
      <c r="K133">
        <v>7.8048500000000001</v>
      </c>
      <c r="L133">
        <v>7.8472499999999998</v>
      </c>
      <c r="M133">
        <v>8.7316900000000004</v>
      </c>
      <c r="O133">
        <v>7.9568500000000002</v>
      </c>
      <c r="P133">
        <v>8.0270799999999998</v>
      </c>
      <c r="Q133">
        <v>8.9441600000000001</v>
      </c>
      <c r="W133">
        <v>8.0724099999999996</v>
      </c>
      <c r="X133">
        <v>8.1511300000000002</v>
      </c>
      <c r="Y133">
        <v>10.2456</v>
      </c>
      <c r="AA133">
        <v>8.4645200000000003</v>
      </c>
      <c r="AB133">
        <v>8.4465699999999995</v>
      </c>
      <c r="AC133">
        <v>10.682399999999999</v>
      </c>
      <c r="AE133">
        <v>8.5322600000000008</v>
      </c>
      <c r="AF133">
        <v>8.5778700000000008</v>
      </c>
      <c r="AG133">
        <v>10.414199999999999</v>
      </c>
      <c r="AM133">
        <v>8.7900899999999993</v>
      </c>
      <c r="AN133">
        <v>8.9241799999999998</v>
      </c>
      <c r="AO133">
        <v>11.074</v>
      </c>
    </row>
    <row r="134" spans="2:48" x14ac:dyDescent="0.2">
      <c r="B134" t="s">
        <v>5</v>
      </c>
      <c r="C134">
        <v>5.2419999999999703E-2</v>
      </c>
      <c r="D134">
        <v>5.9040000000000398E-2</v>
      </c>
      <c r="E134">
        <v>0.17022999999999999</v>
      </c>
      <c r="G134">
        <v>8.7999999999999204E-2</v>
      </c>
      <c r="H134">
        <v>0.10116</v>
      </c>
      <c r="I134">
        <v>0.29662999999999901</v>
      </c>
      <c r="K134">
        <v>0.22450000000000001</v>
      </c>
      <c r="L134">
        <v>0.23477999999999999</v>
      </c>
      <c r="M134">
        <v>0.66354000000000102</v>
      </c>
      <c r="O134">
        <v>0.3866</v>
      </c>
      <c r="P134">
        <v>0.43112</v>
      </c>
      <c r="Q134">
        <v>0.94955999999999996</v>
      </c>
      <c r="W134">
        <v>0.61030999999999902</v>
      </c>
      <c r="X134">
        <v>0.67498000000000102</v>
      </c>
      <c r="Y134">
        <v>2.2931599999999999</v>
      </c>
      <c r="AA134">
        <v>0.86765000000000003</v>
      </c>
      <c r="AB134">
        <v>0.83189999999999897</v>
      </c>
      <c r="AC134">
        <v>2.6429</v>
      </c>
      <c r="AE134">
        <v>0.98409000000000102</v>
      </c>
      <c r="AF134">
        <v>0.97211999999999998</v>
      </c>
      <c r="AG134">
        <v>2.3826000000000001</v>
      </c>
      <c r="AM134">
        <v>1.19702</v>
      </c>
      <c r="AN134">
        <v>1.29847</v>
      </c>
      <c r="AO134">
        <v>2.9853399999999999</v>
      </c>
    </row>
    <row r="135" spans="2:48" x14ac:dyDescent="0.2">
      <c r="B135" t="s">
        <v>6</v>
      </c>
      <c r="C135" t="s">
        <v>7</v>
      </c>
      <c r="D135" t="s">
        <v>7</v>
      </c>
      <c r="E135" t="s">
        <v>7</v>
      </c>
      <c r="F135" t="s">
        <v>6</v>
      </c>
      <c r="G135" t="s">
        <v>7</v>
      </c>
      <c r="H135" t="s">
        <v>7</v>
      </c>
      <c r="I135" t="s">
        <v>7</v>
      </c>
      <c r="J135" t="s">
        <v>6</v>
      </c>
      <c r="K135" t="s">
        <v>7</v>
      </c>
      <c r="L135" t="s">
        <v>7</v>
      </c>
      <c r="M135" t="s">
        <v>7</v>
      </c>
      <c r="N135" t="s">
        <v>6</v>
      </c>
      <c r="O135" t="s">
        <v>7</v>
      </c>
      <c r="P135" t="s">
        <v>7</v>
      </c>
      <c r="Q135" t="s">
        <v>7</v>
      </c>
      <c r="R135" t="s">
        <v>6</v>
      </c>
      <c r="S135" t="s">
        <v>7</v>
      </c>
      <c r="T135" t="s">
        <v>7</v>
      </c>
      <c r="U135" t="s">
        <v>7</v>
      </c>
      <c r="V135" t="s">
        <v>6</v>
      </c>
      <c r="W135" t="s">
        <v>7</v>
      </c>
      <c r="X135" t="s">
        <v>7</v>
      </c>
      <c r="Y135" t="s">
        <v>7</v>
      </c>
      <c r="Z135" t="s">
        <v>6</v>
      </c>
      <c r="AA135" t="s">
        <v>7</v>
      </c>
      <c r="AB135" t="s">
        <v>7</v>
      </c>
      <c r="AC135" t="s">
        <v>7</v>
      </c>
      <c r="AD135" t="s">
        <v>6</v>
      </c>
      <c r="AE135" t="s">
        <v>7</v>
      </c>
      <c r="AF135" t="s">
        <v>7</v>
      </c>
      <c r="AG135" t="s">
        <v>7</v>
      </c>
      <c r="AH135" t="s">
        <v>6</v>
      </c>
      <c r="AI135" t="s">
        <v>7</v>
      </c>
      <c r="AJ135" t="s">
        <v>7</v>
      </c>
      <c r="AK135" t="s">
        <v>7</v>
      </c>
      <c r="AL135" t="s">
        <v>6</v>
      </c>
      <c r="AM135" t="s">
        <v>7</v>
      </c>
      <c r="AN135" t="s">
        <v>7</v>
      </c>
      <c r="AO135" t="s">
        <v>7</v>
      </c>
    </row>
    <row r="136" spans="2:48" x14ac:dyDescent="0.2">
      <c r="B136">
        <v>25.5</v>
      </c>
      <c r="C136">
        <f>AVERAGE(C83,C80,C77,C86,C89,C92,C95,C98,C101,C104,C107,C110,C113,C116,C119,C122,C125,C128,C131,C134)</f>
        <v>4.362900000000005E-2</v>
      </c>
      <c r="D136">
        <f>AVERAGE(D83,D80,D77,D86,D89,D92,D95,D98,D101,D104,D107,D110,D113,D116,D119,D122,D125,D128,D131,D134)</f>
        <v>4.9741999999999995E-2</v>
      </c>
      <c r="E136">
        <f>AVERAGE(E83,E80,E77,E86,E89,E92,E95,E98,E101,E104,E107,E110,E113,E116,E119,E122,E125,E128,E131,E134)</f>
        <v>0.23264499999999994</v>
      </c>
      <c r="F136">
        <v>25.5</v>
      </c>
      <c r="G136">
        <f>AVERAGE(G83,G80,G77,G86,G89,G92,G95,G98,G101,G104,G107,G110,G113,G116,G119,G122,G125,G128,G131,G134)</f>
        <v>0.10062849999999997</v>
      </c>
      <c r="H136">
        <f>AVERAGE(H83,H80,H77,H86,H89,H92,H95,H98,H101,H104,H107,H110,H113,H116,H119,H122,H125,H128,H131,H134)</f>
        <v>0.11036150000000008</v>
      </c>
      <c r="I136">
        <f>AVERAGE(I83,I80,I77,I86,I89,I92,I95,I98,I101,I104,I107,I110,I113,I116,I119,I122,I125,I128,I131,I134)</f>
        <v>0.40505450000000015</v>
      </c>
      <c r="J136">
        <v>25.5</v>
      </c>
      <c r="K136">
        <f>AVERAGE(K83,K80,K77,K86,K89,K92,K95,K98,K101,K104,K107,K110,K113,K116,K119,K122,K125,K128,K131,K134)</f>
        <v>0.20039100000000012</v>
      </c>
      <c r="L136">
        <f>AVERAGE(L83,L80,L77,L86,L89,L92,L95,L98,L101,L104,L107,L110,L113,L116,L119,L122,L125,L128,L131,L134)</f>
        <v>0.21478250000000002</v>
      </c>
      <c r="M136">
        <f>AVERAGE(M83,M80,M77,M86,M89,M92,M95,M98,M101,M104,M107,M110,M113,M116,M119,M122,M125,M128,M131,M134)</f>
        <v>0.64175450000000001</v>
      </c>
      <c r="N136">
        <v>25.5</v>
      </c>
      <c r="O136">
        <f>AVERAGE(O83,O80,O77,O86,O89,O92,O95,O98,O101,O104,O107,O110,O113,O116,O119,O122,O125,O128,O131,O134)</f>
        <v>0.32895500000000011</v>
      </c>
      <c r="P136">
        <f>AVERAGE(P83,P80,P77,P86,P89,P92,P95,P98,P101,P104,P107,P110,P113,P116,P119,P122,P125,P128,P131,P134)</f>
        <v>0.34319450000000007</v>
      </c>
      <c r="Q136">
        <f>AVERAGE(Q83,Q80,Q77,Q86,Q89,Q92,Q95,Q98,Q101,Q104,Q107,Q110,Q113,Q116,Q119,Q122,Q125,Q128,Q131,Q134)</f>
        <v>0.92623500000000014</v>
      </c>
      <c r="R136">
        <v>25.5</v>
      </c>
      <c r="S136">
        <f>AVERAGE(S83,S80,S77,S86,S89,S92,S95,S98,S101,S104,S107,S110,S113,S116,S119,S122,S125,S128,S131,S134)</f>
        <v>0.34764666666666644</v>
      </c>
      <c r="T136">
        <f>AVERAGE(T83,T80,T77,T86,T89,T92,T95,T98,T101,T104,T107,T110,T113,T116,T119,T122,T125,T128,T131,T134)</f>
        <v>0.36659444444444461</v>
      </c>
      <c r="U136">
        <f>AVERAGE(U83,U80,U77,U86,U89,U92,U95,U98,U101,U104,U107,U110,U113,U116,U119,U122,U125,U128,U131,U134)</f>
        <v>1.084327222222222</v>
      </c>
      <c r="V136">
        <v>25.5</v>
      </c>
      <c r="W136">
        <f>AVERAGE(W83,W80,W77,W86,W89,W92,W95,W98,W101,W104,W107,W110,W113,W116,W119,W122,W125,W128,W131,W134)</f>
        <v>0.52143099999999998</v>
      </c>
      <c r="X136">
        <f>AVERAGE(X83,X80,X77,X86,X89,X92,X95,X98,X101,X104,X107,X110,X113,X116,X119,X122,X125,X128,X131,X134)</f>
        <v>0.55138749999999992</v>
      </c>
      <c r="Y136">
        <f>AVERAGE(Y83,Y80,Y77,Y86,Y89,Y92,Y95,Y98,Y101,Y104,Y107,Y110,Y113,Y116,Y119,Y122,Y125,Y128,Y131,Y134)</f>
        <v>1.3376395000000001</v>
      </c>
      <c r="Z136">
        <v>25.5</v>
      </c>
      <c r="AA136">
        <f>AVERAGE(AA83,AA80,AA77,AA86,AA89,AA92,AA95,AA98,AA101,AA104,AA107,AA110,AA113,AA116,AA119,AA122,AA125,AA128,AA131,AA134)</f>
        <v>0.71292149999999999</v>
      </c>
      <c r="AB136">
        <f>AVERAGE(AB83,AB80,AB77,AB86,AB89,AB92,AB95,AB98,AB101,AB104,AB107,AB110,AB113,AB116,AB119,AB122,AB125,AB128,AB131,AB134)</f>
        <v>0.74591649999999976</v>
      </c>
      <c r="AC136">
        <f>AVERAGE(AC83,AC80,AC77,AC86,AC89,AC92,AC95,AC98,AC101,AC104,AC107,AC110,AC113,AC116,AC119,AC122,AC125,AC128,AC131,AC134)</f>
        <v>1.8786109999999998</v>
      </c>
      <c r="AD136">
        <v>25.5</v>
      </c>
      <c r="AE136">
        <f>AVERAGE(AE83,AE80,AE77,AE86,AE89,AE92,AE95,AE98,AE101,AE104,AE107,AE110,AE113,AE116,AE119,AE122,AE125,AE128,AE131,AE134)</f>
        <v>0.88753599999999988</v>
      </c>
      <c r="AF136">
        <f>AVERAGE(AF83,AF80,AF77,AF86,AF89,AF92,AF95,AF98,AF101,AF104,AF107,AF110,AF113,AF116,AF119,AF122,AF125,AF128,AF131,AF134)</f>
        <v>0.91681600000000008</v>
      </c>
      <c r="AG136">
        <f>AVERAGE(AG83,AG80,AG77,AG86,AG89,AG92,AG95,AG98,AG101,AG104,AG107,AG110,AG113,AG116,AG119,AG122,AG125,AG128,AG131,AG134)</f>
        <v>2.4725504999999992</v>
      </c>
      <c r="AH136">
        <v>25.5</v>
      </c>
      <c r="AI136">
        <f>AVERAGE(AI83,AI80,AI77,AI86,AI89,AI92,AI95,AI98,AI101,AI104,AI107,AI110,AI113,AI116,AI119,AI122,AI125,AI128,AI131,AI134)</f>
        <v>1.0589852631578949</v>
      </c>
      <c r="AJ136">
        <f>AVERAGE(AJ83,AJ80,AJ77,AJ86,AJ89,AJ92,AJ95,AJ98,AJ101,AJ104,AJ107,AJ110,AJ113,AJ116,AJ119,AJ122,AJ125,AJ128,AJ131,AJ134)</f>
        <v>1.094092105263158</v>
      </c>
      <c r="AK136">
        <f>AVERAGE(AK83,AK80,AK77,AK86,AK89,AK92,AK95,AK98,AK101,AK104,AK107,AK110,AK113,AK116,AK119,AK122,AK125,AK128,AK131,AK134)</f>
        <v>2.9120905263157892</v>
      </c>
      <c r="AL136">
        <v>25.5</v>
      </c>
      <c r="AM136">
        <f>AVERAGE(AM83,AM80,AM77,AM86,AM89,AM92,AM95,AM98,AM101,AM104,AM107,AM110,AM113,AM116,AM119,AM122,AM125,AM128,AM131,AM134)</f>
        <v>1.0603085000000001</v>
      </c>
      <c r="AN136">
        <f>AVERAGE(AN83,AN80,AN77,AN86,AN89,AN92,AN95,AN98,AN101,AN104,AN107,AN110,AN113,AN116,AN119,AN122,AN125,AN128,AN131,AN134)</f>
        <v>1.092163</v>
      </c>
      <c r="AO136">
        <f>AVERAGE(AO83,AO80,AO77,AO86,AO89,AO92,AO95,AO98,AO101,AO104,AO107,AO110,AO113,AO116,AO119,AO122,AO125,AO128,AO131,AO134)</f>
        <v>2.6234080000000004</v>
      </c>
    </row>
    <row r="137" spans="2:48" x14ac:dyDescent="0.2">
      <c r="C137">
        <f>STDEV(C83,C80,C77,C86,C89,C92,C95,C98,C101,C104,C107,C110,C113,C116,C119,C122,C125,C128,C131,C134)/SQRT(COUNT(C83,C80,C77,C86,C89,C92,C95,C98,C101,C104,C107,C110,C113,C116,C119,C122,C125,C128,C131,C134))</f>
        <v>4.3847398590542317E-3</v>
      </c>
      <c r="D137">
        <f>STDEV(D83,D80,D77,D86,D89,D92,D95,D98,D101,D104,D107,D110,D113,D116,D119,D122,D125,D128,D131,D134)/SQRT(COUNT(D83,D80,D77,D86,D89,D92,D95,D98,D101,D104,D107,D110,D113,D116,D119,D122,D125,D128,D131,D134))</f>
        <v>4.1101926962126981E-3</v>
      </c>
      <c r="E137">
        <f>STDEV(E83,E80,E77,E86,E89,E92,E95,E98,E101,E104,E107,E110,E113,E116,E119,E122,E125,E128,E131,E134)/SQRT(COUNT(E83,E80,E77,E86,E89,E92,E95,E98,E101,E104,E107,E110,E113,E116,E119,E122,E125,E128,E131,E134))</f>
        <v>1.0141334815600214E-2</v>
      </c>
      <c r="G137">
        <f>STDEV(G83,G80,G77,G86,G89,G92,G95,G98,G101,G104,G107,G110,G113,G116,G119,G122,G125,G128,G131,G134)/SQRT(COUNT(G83,G80,G77,G86,G89,G92,G95,G98,G101,G104,G107,G110,G113,G116,G119,G122,G125,G128,G131,G134))</f>
        <v>9.0268760486321622E-3</v>
      </c>
      <c r="H137">
        <f>STDEV(H83,H80,H77,H86,H89,H92,H95,H98,H101,H104,H107,H110,H113,H116,H119,H122,H125,H128,H131,H134)/SQRT(COUNT(H83,H80,H77,H86,H89,H92,H95,H98,H101,H104,H107,H110,H113,H116,H119,H122,H125,H128,H131,H134))</f>
        <v>8.2806451654000336E-3</v>
      </c>
      <c r="I137">
        <f>STDEV(I83,I80,I77,I86,I89,I92,I95,I98,I101,I104,I107,I110,I113,I116,I119,I122,I125,I128,I131,I134)/SQRT(COUNT(I83,I80,I77,I86,I89,I92,I95,I98,I101,I104,I107,I110,I113,I116,I119,I122,I125,I128,I131,I134))</f>
        <v>2.9410644532702E-2</v>
      </c>
      <c r="K137">
        <f>STDEV(K83,K80,K77,K86,K89,K92,K95,K98,K101,K104,K107,K110,K113,K116,K119,K122,K125,K128,K131,K134)/SQRT(COUNT(K83,K80,K77,K86,K89,K92,K95,K98,K101,K104,K107,K110,K113,K116,K119,K122,K125,K128,K131,K134))</f>
        <v>1.2313672715191064E-2</v>
      </c>
      <c r="L137">
        <f>STDEV(L83,L80,L77,L86,L89,L92,L95,L98,L101,L104,L107,L110,L113,L116,L119,L122,L125,L128,L131,L134)/SQRT(COUNT(L83,L80,L77,L86,L89,L92,L95,L98,L101,L104,L107,L110,L113,L116,L119,L122,L125,L128,L131,L134))</f>
        <v>1.1849337109484652E-2</v>
      </c>
      <c r="M137">
        <f>STDEV(M83,M80,M77,M86,M89,M92,M95,M98,M101,M104,M107,M110,M113,M116,M119,M122,M125,M128,M131,M134)/SQRT(COUNT(M83,M80,M77,M86,M89,M92,M95,M98,M101,M104,M107,M110,M113,M116,M119,M122,M125,M128,M131,M134))</f>
        <v>3.0929400146266849E-2</v>
      </c>
      <c r="O137">
        <f>STDEV(O83,O80,O77,O86,O89,O92,O95,O98,O101,O104,O107,O110,O113,O116,O119,O122,O125,O128,O131,O134)/SQRT(COUNT(O83,O80,O77,O86,O89,O92,O95,O98,O101,O104,O107,O110,O113,O116,O119,O122,O125,O128,O131,O134))</f>
        <v>1.918722382623126E-2</v>
      </c>
      <c r="P137">
        <f>STDEV(P83,P80,P77,P86,P89,P92,P95,P98,P101,P104,P107,P110,P113,P116,P119,P122,P125,P128,P131,P134)/SQRT(COUNT(P83,P80,P77,P86,P89,P92,P95,P98,P101,P104,P107,P110,P113,P116,P119,P122,P125,P128,P131,P134))</f>
        <v>2.0153850572076283E-2</v>
      </c>
      <c r="Q137">
        <f>STDEV(Q83,Q80,Q77,Q86,Q89,Q92,Q95,Q98,Q101,Q104,Q107,Q110,Q113,Q116,Q119,Q122,Q125,Q128,Q131,Q134)/SQRT(COUNT(Q83,Q80,Q77,Q86,Q89,Q92,Q95,Q98,Q101,Q104,Q107,Q110,Q113,Q116,Q119,Q122,Q125,Q128,Q131,Q134))</f>
        <v>6.5108253234213959E-2</v>
      </c>
      <c r="S137">
        <f>STDEV(S83,S80,S77,S86,S89,S92,S95,S98,S101,S104,S107,S110,S113,S116,S119,S122,S125,S128,S131,S134)/SQRT(COUNT(S83,S80,S77,S86,S89,S92,S95,S98,S101,S104,S107,S110,S113,S116,S119,S122,S125,S128,S131,S134))</f>
        <v>4.277532865835245E-2</v>
      </c>
      <c r="T137">
        <f>STDEV(T83,T80,T77,T86,T89,T92,T95,T98,T101,T104,T107,T110,T113,T116,T119,T122,T125,T128,T131,T134)/SQRT(COUNT(T83,T80,T77,T86,T89,T92,T95,T98,T101,T104,T107,T110,T113,T116,T119,T122,T125,T128,T131,T134))</f>
        <v>4.5981774872297855E-2</v>
      </c>
      <c r="U137">
        <f>STDEV(U83,U80,U77,U86,U89,U92,U95,U98,U101,U104,U107,U110,U113,U116,U119,U122,U125,U128,U131,U134)/SQRT(COUNT(U83,U80,U77,U86,U89,U92,U95,U98,U101,U104,U107,U110,U113,U116,U119,U122,U125,U128,U131,U134))</f>
        <v>0.14006852809470813</v>
      </c>
      <c r="W137">
        <f>STDEV(W83,W80,W77,W86,W89,W92,W95,W98,W101,W104,W107,W110,W113,W116,W119,W122,W125,W128,W131,W134)/SQRT(COUNT(W83,W80,W77,W86,W89,W92,W95,W98,W101,W104,W107,W110,W113,W116,W119,W122,W125,W128,W131,W134))</f>
        <v>4.1350004645197981E-2</v>
      </c>
      <c r="X137">
        <f>STDEV(X83,X80,X77,X86,X89,X92,X95,X98,X101,X104,X107,X110,X113,X116,X119,X122,X125,X128,X131,X134)/SQRT(COUNT(X83,X80,X77,X86,X89,X92,X95,X98,X101,X104,X107,X110,X113,X116,X119,X122,X125,X128,X131,X134))</f>
        <v>4.3394907067626054E-2</v>
      </c>
      <c r="Y137">
        <f>STDEV(Y83,Y80,Y77,Y86,Y89,Y92,Y95,Y98,Y101,Y104,Y107,Y110,Y113,Y116,Y119,Y122,Y125,Y128,Y131,Y134)/SQRT(COUNT(Y83,Y80,Y77,Y86,Y89,Y92,Y95,Y98,Y101,Y104,Y107,Y110,Y113,Y116,Y119,Y122,Y125,Y128,Y131,Y134))</f>
        <v>0.10528180370714092</v>
      </c>
      <c r="AA137">
        <f>STDEV(AA83,AA80,AA77,AA86,AA89,AA92,AA95,AA98,AA101,AA104,AA107,AA110,AA113,AA116,AA119,AA122,AA125,AA128,AA131,AA134)/SQRT(COUNT(AA83,AA80,AA77,AA86,AA89,AA92,AA95,AA98,AA101,AA104,AA107,AA110,AA113,AA116,AA119,AA122,AA125,AA128,AA131,AA134))</f>
        <v>4.8348981556110934E-2</v>
      </c>
      <c r="AB137">
        <f>STDEV(AB83,AB80,AB77,AB86,AB89,AB92,AB95,AB98,AB101,AB104,AB107,AB110,AB113,AB116,AB119,AB122,AB125,AB128,AB131,AB134)/SQRT(COUNT(AB83,AB80,AB77,AB86,AB89,AB92,AB95,AB98,AB101,AB104,AB107,AB110,AB113,AB116,AB119,AB122,AB125,AB128,AB131,AB134))</f>
        <v>5.0444346635804133E-2</v>
      </c>
      <c r="AC137">
        <f>STDEV(AC83,AC80,AC77,AC86,AC89,AC92,AC95,AC98,AC101,AC104,AC107,AC110,AC113,AC116,AC119,AC122,AC125,AC128,AC131,AC134)/SQRT(COUNT(AC83,AC80,AC77,AC86,AC89,AC92,AC95,AC98,AC101,AC104,AC107,AC110,AC113,AC116,AC119,AC122,AC125,AC128,AC131,AC134))</f>
        <v>0.14646399429265183</v>
      </c>
      <c r="AE137">
        <f>STDEV(AE83,AE80,AE77,AE86,AE89,AE92,AE95,AE98,AE101,AE104,AE107,AE110,AE113,AE116,AE119,AE122,AE125,AE128,AE131,AE134)/SQRT(COUNT(AE83,AE80,AE77,AE86,AE89,AE92,AE95,AE98,AE101,AE104,AE107,AE110,AE113,AE116,AE119,AE122,AE125,AE128,AE131,AE134))</f>
        <v>4.8010872274166408E-2</v>
      </c>
      <c r="AF137">
        <f>STDEV(AF83,AF80,AF77,AF86,AF89,AF92,AF95,AF98,AF101,AF104,AF107,AF110,AF113,AF116,AF119,AF122,AF125,AF128,AF131,AF134)/SQRT(COUNT(AF83,AF80,AF77,AF86,AF89,AF92,AF95,AF98,AF101,AF104,AF107,AF110,AF113,AF116,AF119,AF122,AF125,AF128,AF131,AF134))</f>
        <v>5.2169848003773646E-2</v>
      </c>
      <c r="AG137">
        <f>STDEV(AG83,AG80,AG77,AG86,AG89,AG92,AG95,AG98,AG101,AG104,AG107,AG110,AG113,AG116,AG119,AG122,AG125,AG128,AG131,AG134)/SQRT(COUNT(AG83,AG80,AG77,AG86,AG89,AG92,AG95,AG98,AG101,AG104,AG107,AG110,AG113,AG116,AG119,AG122,AG125,AG128,AG131,AG134))</f>
        <v>0.18514993057331347</v>
      </c>
      <c r="AI137">
        <f>STDEV(AI83,AI80,AI77,AI86,AI89,AI92,AI95,AI98,AI101,AI104,AI107,AI110,AI113,AI116,AI119,AI122,AI125,AI128,AI131,AI134)/SQRT(COUNT(AI83,AI80,AI77,AI86,AI89,AI92,AI95,AI98,AI101,AI104,AI107,AI110,AI113,AI116,AI119,AI122,AI125,AI128,AI131,AI134))</f>
        <v>4.786483482767831E-2</v>
      </c>
      <c r="AJ137">
        <f>STDEV(AJ83,AJ80,AJ77,AJ86,AJ89,AJ92,AJ95,AJ98,AJ101,AJ104,AJ107,AJ110,AJ113,AJ116,AJ119,AJ122,AJ125,AJ128,AJ131,AJ134)/SQRT(COUNT(AJ83,AJ80,AJ77,AJ86,AJ89,AJ92,AJ95,AJ98,AJ101,AJ104,AJ107,AJ110,AJ113,AJ116,AJ119,AJ122,AJ125,AJ128,AJ131,AJ134))</f>
        <v>4.7752663209641041E-2</v>
      </c>
      <c r="AK137">
        <f>STDEV(AK83,AK80,AK77,AK86,AK89,AK92,AK95,AK98,AK101,AK104,AK107,AK110,AK113,AK116,AK119,AK122,AK125,AK128,AK131,AK134)/SQRT(COUNT(AK83,AK80,AK77,AK86,AK89,AK92,AK95,AK98,AK101,AK104,AK107,AK110,AK113,AK116,AK119,AK122,AK125,AK128,AK131,AK134))</f>
        <v>0.23716467327203336</v>
      </c>
      <c r="AM137">
        <f>STDEV(AM83,AM80,AM77,AM86,AM89,AM92,AM95,AM98,AM101,AM104,AM107,AM110,AM113,AM116,AM119,AM122,AM125,AM128,AM131,AM134)/SQRT(COUNT(AM83,AM80,AM77,AM86,AM89,AM92,AM95,AM98,AM101,AM104,AM107,AM110,AM113,AM116,AM119,AM122,AM125,AM128,AM131,AM134))</f>
        <v>0.10442862726403136</v>
      </c>
      <c r="AN137">
        <f>STDEV(AN83,AN80,AN77,AN86,AN89,AN92,AN95,AN98,AN101,AN104,AN107,AN110,AN113,AN116,AN119,AN122,AN125,AN128,AN131,AN134)/SQRT(COUNT(AN83,AN80,AN77,AN86,AN89,AN92,AN95,AN98,AN101,AN104,AN107,AN110,AN113,AN116,AN119,AN122,AN125,AN128,AN131,AN134))</f>
        <v>0.10762557452649393</v>
      </c>
      <c r="AO137">
        <f>STDEV(AO83,AO80,AO77,AO86,AO89,AO92,AO95,AO98,AO101,AO104,AO107,AO110,AO113,AO116,AO119,AO122,AO125,AO128,AO131,AO134)/SQRT(COUNT(AO83,AO80,AO77,AO86,AO89,AO92,AO95,AO98,AO101,AO104,AO107,AO110,AO113,AO116,AO119,AO122,AO125,AO128,AO131,AO134))</f>
        <v>0.27771585079622957</v>
      </c>
    </row>
    <row r="139" spans="2:48" x14ac:dyDescent="0.2">
      <c r="B139" t="s">
        <v>106</v>
      </c>
      <c r="AQ139" t="s">
        <v>144</v>
      </c>
      <c r="AR139">
        <v>21926928</v>
      </c>
    </row>
    <row r="141" spans="2:48" x14ac:dyDescent="0.2">
      <c r="B141" t="s">
        <v>27</v>
      </c>
      <c r="F141" t="s">
        <v>28</v>
      </c>
      <c r="J141" t="s">
        <v>29</v>
      </c>
      <c r="N141" t="s">
        <v>30</v>
      </c>
      <c r="R141" t="s">
        <v>138</v>
      </c>
      <c r="V141" t="s">
        <v>139</v>
      </c>
      <c r="Z141" t="s">
        <v>140</v>
      </c>
      <c r="AD141" t="s">
        <v>141</v>
      </c>
      <c r="AH141" t="s">
        <v>142</v>
      </c>
      <c r="AL141" t="s">
        <v>143</v>
      </c>
      <c r="AT141" t="s">
        <v>31</v>
      </c>
    </row>
    <row r="142" spans="2:48" x14ac:dyDescent="0.2">
      <c r="C142" t="s">
        <v>2</v>
      </c>
      <c r="D142" t="s">
        <v>3</v>
      </c>
      <c r="E142" t="s">
        <v>4</v>
      </c>
      <c r="G142" t="s">
        <v>2</v>
      </c>
      <c r="H142" t="s">
        <v>3</v>
      </c>
      <c r="I142" t="s">
        <v>4</v>
      </c>
      <c r="K142" t="s">
        <v>2</v>
      </c>
      <c r="L142" t="s">
        <v>3</v>
      </c>
      <c r="M142" t="s">
        <v>4</v>
      </c>
      <c r="O142" t="s">
        <v>2</v>
      </c>
      <c r="P142" t="s">
        <v>3</v>
      </c>
      <c r="Q142" t="s">
        <v>4</v>
      </c>
      <c r="S142" t="s">
        <v>2</v>
      </c>
      <c r="T142" t="s">
        <v>3</v>
      </c>
      <c r="U142" t="s">
        <v>4</v>
      </c>
      <c r="W142" t="s">
        <v>2</v>
      </c>
      <c r="X142" t="s">
        <v>3</v>
      </c>
      <c r="Y142" t="s">
        <v>4</v>
      </c>
      <c r="AA142" t="s">
        <v>2</v>
      </c>
      <c r="AB142" t="s">
        <v>3</v>
      </c>
      <c r="AC142" t="s">
        <v>4</v>
      </c>
      <c r="AE142" t="s">
        <v>2</v>
      </c>
      <c r="AF142" t="s">
        <v>3</v>
      </c>
      <c r="AG142" t="s">
        <v>4</v>
      </c>
      <c r="AI142" t="s">
        <v>2</v>
      </c>
      <c r="AJ142" t="s">
        <v>3</v>
      </c>
      <c r="AK142" t="s">
        <v>4</v>
      </c>
      <c r="AM142" t="s">
        <v>2</v>
      </c>
      <c r="AN142" t="s">
        <v>3</v>
      </c>
      <c r="AO142" t="s">
        <v>4</v>
      </c>
      <c r="AQ142" t="s">
        <v>22</v>
      </c>
      <c r="AR142" t="s">
        <v>11</v>
      </c>
      <c r="AS142" t="s">
        <v>12</v>
      </c>
      <c r="AT142" t="s">
        <v>16</v>
      </c>
      <c r="AU142" t="s">
        <v>19</v>
      </c>
      <c r="AV142" t="s">
        <v>18</v>
      </c>
    </row>
    <row r="143" spans="2:48" x14ac:dyDescent="0.2">
      <c r="C143">
        <v>7.7331700000000003</v>
      </c>
      <c r="D143">
        <v>7.7623899999999999</v>
      </c>
      <c r="E143">
        <v>8.4127299999999998</v>
      </c>
      <c r="G143">
        <v>7.8869800000000003</v>
      </c>
      <c r="H143">
        <v>7.9465700000000004</v>
      </c>
      <c r="I143">
        <v>8.6861899999999999</v>
      </c>
      <c r="K143">
        <v>7.8429200000000003</v>
      </c>
      <c r="L143">
        <v>7.8870699999999996</v>
      </c>
      <c r="M143">
        <v>8.5423799999999996</v>
      </c>
      <c r="O143">
        <v>7.7815300000000001</v>
      </c>
      <c r="P143">
        <v>7.8205099999999996</v>
      </c>
      <c r="Q143">
        <v>8.5676500000000004</v>
      </c>
      <c r="S143">
        <v>7.7797499999999999</v>
      </c>
      <c r="T143">
        <v>7.8085000000000004</v>
      </c>
      <c r="U143">
        <v>8.4348399999999994</v>
      </c>
      <c r="W143">
        <v>7.7282299999999999</v>
      </c>
      <c r="X143">
        <v>7.75732</v>
      </c>
      <c r="Y143">
        <v>8.4361099999999993</v>
      </c>
      <c r="AA143">
        <v>7.7999499999999999</v>
      </c>
      <c r="AB143">
        <v>7.8404199999999999</v>
      </c>
      <c r="AC143">
        <v>8.5710499999999996</v>
      </c>
      <c r="AE143">
        <v>7.8121799999999997</v>
      </c>
      <c r="AF143">
        <v>7.8353099999999998</v>
      </c>
      <c r="AG143">
        <v>8.6310599999999997</v>
      </c>
      <c r="AI143">
        <v>7.7896200000000002</v>
      </c>
      <c r="AJ143">
        <v>7.8471200000000003</v>
      </c>
      <c r="AK143">
        <v>8.5652799999999996</v>
      </c>
      <c r="AM143">
        <v>7.8284700000000003</v>
      </c>
      <c r="AN143">
        <v>7.8736699999999997</v>
      </c>
      <c r="AO143">
        <v>8.5736699999999999</v>
      </c>
      <c r="AQ143">
        <v>2</v>
      </c>
      <c r="AR143">
        <f>AQ143*1000/$AR$3</f>
        <v>9.1212047579122805E-5</v>
      </c>
      <c r="AS143">
        <f t="shared" ref="AS143:AS152" si="26">AR143/(10^-27)/(10^6)</f>
        <v>9.12120475791228E+16</v>
      </c>
      <c r="AT143">
        <v>5.2412631578947384E-2</v>
      </c>
      <c r="AU143">
        <v>7.7824210526315787E-2</v>
      </c>
      <c r="AV143">
        <v>0.43606947368421034</v>
      </c>
    </row>
    <row r="144" spans="2:48" x14ac:dyDescent="0.2">
      <c r="C144">
        <v>7.75312</v>
      </c>
      <c r="D144">
        <v>7.8026900000000001</v>
      </c>
      <c r="E144">
        <v>8.7959899999999998</v>
      </c>
      <c r="G144">
        <v>7.9823899999999997</v>
      </c>
      <c r="H144">
        <v>8.0698699999999999</v>
      </c>
      <c r="I144">
        <v>9.2752400000000002</v>
      </c>
      <c r="K144">
        <v>7.9203099999999997</v>
      </c>
      <c r="L144">
        <v>7.9857199999999997</v>
      </c>
      <c r="M144">
        <v>9.0140399999999996</v>
      </c>
      <c r="O144">
        <v>8.1308100000000003</v>
      </c>
      <c r="P144">
        <v>8.2160700000000002</v>
      </c>
      <c r="Q144">
        <v>9.39663</v>
      </c>
      <c r="S144">
        <v>8.2393000000000001</v>
      </c>
      <c r="T144">
        <v>8.3298799999999993</v>
      </c>
      <c r="U144">
        <v>9.5904299999999996</v>
      </c>
      <c r="W144">
        <v>8.4357399999999991</v>
      </c>
      <c r="X144">
        <v>8.5583799999999997</v>
      </c>
      <c r="Y144">
        <v>10.875400000000001</v>
      </c>
      <c r="AA144">
        <v>8.0128699999999995</v>
      </c>
      <c r="AB144">
        <v>8.1218800000000009</v>
      </c>
      <c r="AC144">
        <v>9.3521000000000001</v>
      </c>
      <c r="AE144">
        <v>9.0872499999999992</v>
      </c>
      <c r="AF144">
        <v>9.2386099999999995</v>
      </c>
      <c r="AG144">
        <v>12.2072</v>
      </c>
      <c r="AI144">
        <v>9.1231799999999996</v>
      </c>
      <c r="AJ144">
        <v>9.2201299999999993</v>
      </c>
      <c r="AK144">
        <v>10.835699999999999</v>
      </c>
      <c r="AM144">
        <v>9.53491</v>
      </c>
      <c r="AN144">
        <v>9.5063999999999993</v>
      </c>
      <c r="AO144">
        <v>13.374000000000001</v>
      </c>
      <c r="AQ144">
        <v>4</v>
      </c>
      <c r="AR144">
        <f t="shared" ref="AR144:AR152" si="27">AQ144*1000/$AR$3</f>
        <v>1.8242409515824561E-4</v>
      </c>
      <c r="AS144">
        <f t="shared" si="26"/>
        <v>1.824240951582456E+17</v>
      </c>
      <c r="AT144">
        <v>0.12753899999999996</v>
      </c>
      <c r="AU144">
        <v>0.16114300000000001</v>
      </c>
      <c r="AV144">
        <v>0.66405650000000005</v>
      </c>
    </row>
    <row r="145" spans="2:48" x14ac:dyDescent="0.2">
      <c r="B145" t="s">
        <v>5</v>
      </c>
      <c r="C145">
        <v>1.9949999999999701E-2</v>
      </c>
      <c r="D145">
        <v>4.0300000000000197E-2</v>
      </c>
      <c r="E145">
        <v>0.38325999999999999</v>
      </c>
      <c r="G145">
        <v>9.5409999999999301E-2</v>
      </c>
      <c r="H145">
        <v>0.12330000000000001</v>
      </c>
      <c r="I145">
        <v>0.58904999999999996</v>
      </c>
      <c r="K145">
        <v>7.7389999999999404E-2</v>
      </c>
      <c r="L145">
        <v>9.8650000000000099E-2</v>
      </c>
      <c r="M145">
        <v>0.47166000000000002</v>
      </c>
      <c r="O145">
        <v>0.34927999999999998</v>
      </c>
      <c r="P145">
        <v>0.39556000000000102</v>
      </c>
      <c r="Q145">
        <v>0.82898000000000005</v>
      </c>
      <c r="S145">
        <v>0.45955000000000001</v>
      </c>
      <c r="T145">
        <v>0.52137999999999896</v>
      </c>
      <c r="U145">
        <v>1.1555899999999999</v>
      </c>
      <c r="W145">
        <v>0.70750999999999897</v>
      </c>
      <c r="X145">
        <v>0.80105999999999999</v>
      </c>
      <c r="Y145">
        <v>2.4392900000000002</v>
      </c>
      <c r="AA145">
        <v>0.21292</v>
      </c>
      <c r="AB145">
        <v>0.28146000000000099</v>
      </c>
      <c r="AC145">
        <v>0.78105000000000002</v>
      </c>
      <c r="AE145">
        <v>1.2750699999999999</v>
      </c>
      <c r="AF145">
        <v>1.4033</v>
      </c>
      <c r="AG145">
        <v>3.5761400000000001</v>
      </c>
      <c r="AI145">
        <v>1.3335600000000001</v>
      </c>
      <c r="AJ145">
        <v>1.3730100000000001</v>
      </c>
      <c r="AK145">
        <v>2.2704200000000001</v>
      </c>
      <c r="AM145">
        <v>1.70644</v>
      </c>
      <c r="AN145">
        <v>1.63273</v>
      </c>
      <c r="AO145">
        <v>4.8003299999999998</v>
      </c>
      <c r="AQ145">
        <v>6</v>
      </c>
      <c r="AR145">
        <f t="shared" si="27"/>
        <v>2.7363614273736843E-4</v>
      </c>
      <c r="AS145">
        <f t="shared" si="26"/>
        <v>2.7363614273736842E+17</v>
      </c>
      <c r="AT145">
        <v>0.21008899999999983</v>
      </c>
      <c r="AU145">
        <v>0.25056050000000007</v>
      </c>
      <c r="AV145">
        <v>0.89404249999999996</v>
      </c>
    </row>
    <row r="146" spans="2:48" x14ac:dyDescent="0.2">
      <c r="C146">
        <v>7.7604899999999999</v>
      </c>
      <c r="D146">
        <v>7.8105900000000004</v>
      </c>
      <c r="E146">
        <v>8.54697</v>
      </c>
      <c r="G146">
        <v>7.97837</v>
      </c>
      <c r="H146">
        <v>8.0382300000000004</v>
      </c>
      <c r="I146">
        <v>8.8126899999999999</v>
      </c>
      <c r="K146">
        <v>7.7787100000000002</v>
      </c>
      <c r="L146">
        <v>7.8295599999999999</v>
      </c>
      <c r="M146">
        <v>8.5694800000000004</v>
      </c>
      <c r="O146">
        <v>7.8208900000000003</v>
      </c>
      <c r="P146">
        <v>7.8604799999999999</v>
      </c>
      <c r="Q146">
        <v>8.5699199999999998</v>
      </c>
      <c r="S146">
        <v>7.8118699999999999</v>
      </c>
      <c r="T146">
        <v>7.8565399999999999</v>
      </c>
      <c r="U146">
        <v>8.5751799999999996</v>
      </c>
      <c r="W146">
        <v>7.8194800000000004</v>
      </c>
      <c r="X146">
        <v>7.8419100000000004</v>
      </c>
      <c r="Y146">
        <v>8.5911200000000001</v>
      </c>
      <c r="AA146">
        <v>7.7206299999999999</v>
      </c>
      <c r="AB146">
        <v>7.7512299999999996</v>
      </c>
      <c r="AC146">
        <v>8.5074000000000005</v>
      </c>
      <c r="AE146">
        <v>7.8433799999999998</v>
      </c>
      <c r="AF146">
        <v>7.8872499999999999</v>
      </c>
      <c r="AG146">
        <v>8.6259800000000002</v>
      </c>
      <c r="AI146">
        <v>7.8083200000000001</v>
      </c>
      <c r="AJ146">
        <v>7.8402500000000002</v>
      </c>
      <c r="AK146">
        <v>8.5482499999999995</v>
      </c>
      <c r="AM146">
        <v>7.8772700000000002</v>
      </c>
      <c r="AN146">
        <v>7.9265600000000003</v>
      </c>
      <c r="AO146">
        <v>8.5729699999999998</v>
      </c>
      <c r="AQ146">
        <v>8</v>
      </c>
      <c r="AR146">
        <f t="shared" si="27"/>
        <v>3.6484819031649122E-4</v>
      </c>
      <c r="AS146">
        <f t="shared" si="26"/>
        <v>3.648481903164912E+17</v>
      </c>
      <c r="AT146">
        <v>0.36894250000000006</v>
      </c>
      <c r="AU146">
        <v>0.40956300000000018</v>
      </c>
      <c r="AV146">
        <v>1.2660369999999999</v>
      </c>
    </row>
    <row r="147" spans="2:48" x14ac:dyDescent="0.2">
      <c r="C147">
        <v>7.8345799999999999</v>
      </c>
      <c r="D147">
        <v>7.9068699999999996</v>
      </c>
      <c r="E147">
        <v>9.0281599999999997</v>
      </c>
      <c r="G147">
        <v>7.9941599999999999</v>
      </c>
      <c r="H147">
        <v>8.0915700000000008</v>
      </c>
      <c r="I147">
        <v>9.2917199999999998</v>
      </c>
      <c r="K147">
        <v>7.8356899999999996</v>
      </c>
      <c r="L147">
        <v>7.9257799999999996</v>
      </c>
      <c r="M147">
        <v>9.2088099999999997</v>
      </c>
      <c r="O147">
        <v>8.2490900000000007</v>
      </c>
      <c r="P147">
        <v>8.3183100000000003</v>
      </c>
      <c r="Q147">
        <v>10.2476</v>
      </c>
      <c r="S147">
        <v>8.38992</v>
      </c>
      <c r="T147">
        <v>8.4841499999999996</v>
      </c>
      <c r="U147">
        <v>10.301299999999999</v>
      </c>
      <c r="W147">
        <v>8.4462700000000002</v>
      </c>
      <c r="X147">
        <v>8.4859000000000009</v>
      </c>
      <c r="Y147">
        <v>10.4138</v>
      </c>
      <c r="AA147">
        <v>8.6202699999999997</v>
      </c>
      <c r="AB147">
        <v>8.8052299999999999</v>
      </c>
      <c r="AC147">
        <v>12.0091</v>
      </c>
      <c r="AE147">
        <v>9.0248899999999992</v>
      </c>
      <c r="AF147">
        <v>9.2064699999999995</v>
      </c>
      <c r="AG147">
        <v>11.8422</v>
      </c>
      <c r="AI147">
        <v>9.1161600000000007</v>
      </c>
      <c r="AJ147">
        <v>9.2342099999999991</v>
      </c>
      <c r="AK147">
        <v>11.4491</v>
      </c>
      <c r="AM147">
        <v>9.6667000000000005</v>
      </c>
      <c r="AN147">
        <v>9.6455699999999993</v>
      </c>
      <c r="AO147">
        <v>13.9025</v>
      </c>
      <c r="AQ147">
        <v>10</v>
      </c>
      <c r="AR147">
        <f t="shared" si="27"/>
        <v>4.5606023789561401E-4</v>
      </c>
      <c r="AS147">
        <f t="shared" si="26"/>
        <v>4.5606023789561402E+17</v>
      </c>
      <c r="AT147">
        <v>0.48996349999999983</v>
      </c>
      <c r="AU147">
        <v>0.54139400000000015</v>
      </c>
      <c r="AV147">
        <v>1.6888049999999999</v>
      </c>
    </row>
    <row r="148" spans="2:48" x14ac:dyDescent="0.2">
      <c r="B148" t="s">
        <v>5</v>
      </c>
      <c r="C148">
        <v>7.4090000000000003E-2</v>
      </c>
      <c r="D148">
        <v>9.6279999999999297E-2</v>
      </c>
      <c r="E148">
        <v>0.48119000000000001</v>
      </c>
      <c r="G148">
        <v>1.5789999999999998E-2</v>
      </c>
      <c r="H148">
        <v>5.3340000000000401E-2</v>
      </c>
      <c r="I148">
        <v>0.47903000000000001</v>
      </c>
      <c r="K148">
        <v>5.6979999999999399E-2</v>
      </c>
      <c r="L148">
        <v>9.6219999999999806E-2</v>
      </c>
      <c r="M148">
        <v>0.63932999999999895</v>
      </c>
      <c r="O148">
        <v>0.42820000000000003</v>
      </c>
      <c r="P148">
        <v>0.45783000000000001</v>
      </c>
      <c r="Q148">
        <v>1.6776800000000001</v>
      </c>
      <c r="S148">
        <v>0.57804999999999995</v>
      </c>
      <c r="T148">
        <v>0.62761</v>
      </c>
      <c r="U148">
        <v>1.7261200000000001</v>
      </c>
      <c r="W148">
        <v>0.62678999999999996</v>
      </c>
      <c r="X148">
        <v>0.64399000000000095</v>
      </c>
      <c r="Y148">
        <v>1.8226800000000001</v>
      </c>
      <c r="AA148">
        <v>0.89964</v>
      </c>
      <c r="AB148">
        <v>1.054</v>
      </c>
      <c r="AC148">
        <v>3.5017</v>
      </c>
      <c r="AE148">
        <v>1.1815100000000001</v>
      </c>
      <c r="AF148">
        <v>1.3192200000000001</v>
      </c>
      <c r="AG148">
        <v>3.2162199999999999</v>
      </c>
      <c r="AI148">
        <v>1.3078399999999999</v>
      </c>
      <c r="AJ148">
        <v>1.3939600000000001</v>
      </c>
      <c r="AK148">
        <v>2.9008500000000002</v>
      </c>
      <c r="AM148">
        <v>1.7894300000000001</v>
      </c>
      <c r="AN148">
        <v>1.7190099999999999</v>
      </c>
      <c r="AO148">
        <v>5.3295300000000001</v>
      </c>
      <c r="AQ148">
        <v>12</v>
      </c>
      <c r="AR148">
        <f t="shared" si="27"/>
        <v>5.4727228547473685E-4</v>
      </c>
      <c r="AS148">
        <f t="shared" si="26"/>
        <v>5.4727228547473683E+17</v>
      </c>
      <c r="AT148">
        <v>0.60524249999999991</v>
      </c>
      <c r="AU148">
        <v>0.65557500000000002</v>
      </c>
      <c r="AV148">
        <v>1.8808295000000002</v>
      </c>
    </row>
    <row r="149" spans="2:48" x14ac:dyDescent="0.2">
      <c r="C149">
        <v>7.8066800000000001</v>
      </c>
      <c r="D149">
        <v>7.87148</v>
      </c>
      <c r="E149">
        <v>8.5871899999999997</v>
      </c>
      <c r="G149">
        <v>7.8857600000000003</v>
      </c>
      <c r="H149">
        <v>7.9657799999999996</v>
      </c>
      <c r="I149">
        <v>8.6814599999999995</v>
      </c>
      <c r="K149">
        <v>7.74925</v>
      </c>
      <c r="L149">
        <v>7.79887</v>
      </c>
      <c r="M149">
        <v>8.5552399999999995</v>
      </c>
      <c r="O149">
        <v>7.79413</v>
      </c>
      <c r="P149">
        <v>7.83033</v>
      </c>
      <c r="Q149">
        <v>8.5695200000000007</v>
      </c>
      <c r="S149">
        <v>7.8506299999999998</v>
      </c>
      <c r="T149">
        <v>7.9145500000000002</v>
      </c>
      <c r="U149">
        <v>8.6021999999999998</v>
      </c>
      <c r="W149">
        <v>7.7740799999999997</v>
      </c>
      <c r="X149">
        <v>7.8098999999999998</v>
      </c>
      <c r="Y149">
        <v>8.5021799999999992</v>
      </c>
      <c r="AA149">
        <v>7.89907</v>
      </c>
      <c r="AB149">
        <v>7.9406100000000004</v>
      </c>
      <c r="AC149">
        <v>8.6693200000000008</v>
      </c>
      <c r="AE149">
        <v>7.8162500000000001</v>
      </c>
      <c r="AF149">
        <v>7.8622100000000001</v>
      </c>
      <c r="AG149">
        <v>8.5716599999999996</v>
      </c>
      <c r="AI149">
        <v>7.8044599999999997</v>
      </c>
      <c r="AJ149">
        <v>7.85358</v>
      </c>
      <c r="AK149">
        <v>8.54101</v>
      </c>
      <c r="AM149">
        <v>7.8144200000000001</v>
      </c>
      <c r="AN149">
        <v>7.8418999999999999</v>
      </c>
      <c r="AO149">
        <v>8.5713600000000003</v>
      </c>
      <c r="AQ149">
        <v>14</v>
      </c>
      <c r="AR149">
        <f t="shared" si="27"/>
        <v>6.3848433305385959E-4</v>
      </c>
      <c r="AS149">
        <f t="shared" si="26"/>
        <v>6.3848433305385958E+17</v>
      </c>
      <c r="AT149">
        <v>0.79058050000000002</v>
      </c>
      <c r="AU149">
        <v>0.84637250000000042</v>
      </c>
      <c r="AV149">
        <v>2.3517924999999993</v>
      </c>
    </row>
    <row r="150" spans="2:48" x14ac:dyDescent="0.2">
      <c r="C150">
        <v>7.8522299999999996</v>
      </c>
      <c r="D150">
        <v>7.9344999999999999</v>
      </c>
      <c r="E150">
        <v>9.0682700000000001</v>
      </c>
      <c r="G150">
        <v>7.98156</v>
      </c>
      <c r="H150">
        <v>8.0882500000000004</v>
      </c>
      <c r="I150">
        <v>9.2462700000000009</v>
      </c>
      <c r="K150">
        <v>8.0064899999999994</v>
      </c>
      <c r="L150">
        <v>8.07836</v>
      </c>
      <c r="M150">
        <v>9.2866099999999996</v>
      </c>
      <c r="O150">
        <v>8.1597399999999993</v>
      </c>
      <c r="P150">
        <v>8.2233300000000007</v>
      </c>
      <c r="Q150">
        <v>9.5635399999999997</v>
      </c>
      <c r="S150">
        <v>8.3814700000000002</v>
      </c>
      <c r="T150">
        <v>8.4767299999999999</v>
      </c>
      <c r="U150">
        <v>10.3454</v>
      </c>
      <c r="W150">
        <v>8.4108999999999998</v>
      </c>
      <c r="X150">
        <v>8.4614499999999992</v>
      </c>
      <c r="Y150">
        <v>10.4346</v>
      </c>
      <c r="AA150">
        <v>8.0887100000000007</v>
      </c>
      <c r="AB150">
        <v>8.1965800000000009</v>
      </c>
      <c r="AC150">
        <v>9.4034499999999994</v>
      </c>
      <c r="AE150">
        <v>8.9496800000000007</v>
      </c>
      <c r="AF150">
        <v>9.0512700000000006</v>
      </c>
      <c r="AG150">
        <v>11.9086</v>
      </c>
      <c r="AI150">
        <v>9.1747599999999991</v>
      </c>
      <c r="AJ150">
        <v>9.2500400000000003</v>
      </c>
      <c r="AK150">
        <v>12.3729</v>
      </c>
      <c r="AM150">
        <v>9.5040099999999992</v>
      </c>
      <c r="AN150">
        <v>9.5805100000000003</v>
      </c>
      <c r="AO150">
        <v>12.900499999999999</v>
      </c>
      <c r="AQ150">
        <v>16</v>
      </c>
      <c r="AR150">
        <f t="shared" si="27"/>
        <v>7.2969638063298244E-4</v>
      </c>
      <c r="AS150">
        <f t="shared" si="26"/>
        <v>7.296963806329824E+17</v>
      </c>
      <c r="AT150">
        <v>1.1425500000000002</v>
      </c>
      <c r="AU150">
        <v>1.2279144999999998</v>
      </c>
      <c r="AV150">
        <v>3.2563204999999997</v>
      </c>
    </row>
    <row r="151" spans="2:48" x14ac:dyDescent="0.2">
      <c r="B151" t="s">
        <v>5</v>
      </c>
      <c r="C151">
        <v>4.5550000000000403E-2</v>
      </c>
      <c r="D151">
        <v>6.3019999999999896E-2</v>
      </c>
      <c r="E151">
        <v>0.48108000000000001</v>
      </c>
      <c r="G151">
        <v>9.5799999999999705E-2</v>
      </c>
      <c r="H151">
        <v>0.12247000000000099</v>
      </c>
      <c r="I151">
        <v>0.56481000000000003</v>
      </c>
      <c r="K151">
        <v>0.25723999999999902</v>
      </c>
      <c r="L151">
        <v>0.27949000000000002</v>
      </c>
      <c r="M151">
        <v>0.73136999999999996</v>
      </c>
      <c r="O151">
        <v>0.36560999999999899</v>
      </c>
      <c r="P151">
        <v>0.39300000000000102</v>
      </c>
      <c r="Q151">
        <v>0.99401999999999902</v>
      </c>
      <c r="S151">
        <v>0.53083999999999998</v>
      </c>
      <c r="T151">
        <v>0.56218000000000001</v>
      </c>
      <c r="U151">
        <v>1.7432000000000001</v>
      </c>
      <c r="W151">
        <v>0.63682000000000005</v>
      </c>
      <c r="X151">
        <v>0.65154999999999896</v>
      </c>
      <c r="Y151">
        <v>1.93242</v>
      </c>
      <c r="AA151">
        <v>0.189640000000001</v>
      </c>
      <c r="AB151">
        <v>0.25597000000000097</v>
      </c>
      <c r="AC151">
        <v>0.73412999999999895</v>
      </c>
      <c r="AE151">
        <v>1.1334299999999999</v>
      </c>
      <c r="AF151">
        <v>1.18906</v>
      </c>
      <c r="AG151">
        <v>3.3369399999999998</v>
      </c>
      <c r="AI151">
        <v>1.3703000000000001</v>
      </c>
      <c r="AJ151">
        <v>1.39646</v>
      </c>
      <c r="AK151">
        <v>3.83189</v>
      </c>
      <c r="AM151">
        <v>1.6895899999999999</v>
      </c>
      <c r="AN151">
        <v>1.73861</v>
      </c>
      <c r="AO151">
        <v>4.3291399999999998</v>
      </c>
      <c r="AQ151">
        <v>18</v>
      </c>
      <c r="AR151">
        <f t="shared" si="27"/>
        <v>8.2090842821210517E-4</v>
      </c>
      <c r="AS151">
        <f t="shared" si="26"/>
        <v>8.2090842821210522E+17</v>
      </c>
      <c r="AT151">
        <v>1.3722845000000001</v>
      </c>
      <c r="AU151">
        <v>1.4647634999999999</v>
      </c>
      <c r="AV151">
        <v>3.3551690000000001</v>
      </c>
    </row>
    <row r="152" spans="2:48" x14ac:dyDescent="0.2">
      <c r="C152">
        <v>7.8098999999999998</v>
      </c>
      <c r="D152">
        <v>7.8581799999999999</v>
      </c>
      <c r="E152">
        <v>8.6317500000000003</v>
      </c>
      <c r="G152">
        <v>7.80633</v>
      </c>
      <c r="H152">
        <v>7.8616799999999998</v>
      </c>
      <c r="I152">
        <v>8.5286899999999992</v>
      </c>
      <c r="K152">
        <v>7.8225800000000003</v>
      </c>
      <c r="L152">
        <v>7.8689299999999998</v>
      </c>
      <c r="M152">
        <v>8.5908300000000004</v>
      </c>
      <c r="O152">
        <v>7.8224600000000004</v>
      </c>
      <c r="P152">
        <v>7.8786899999999997</v>
      </c>
      <c r="Q152">
        <v>8.6099099999999993</v>
      </c>
      <c r="S152">
        <v>7.7387499999999996</v>
      </c>
      <c r="T152">
        <v>7.7910599999999999</v>
      </c>
      <c r="U152">
        <v>8.4818700000000007</v>
      </c>
      <c r="W152">
        <v>7.7195</v>
      </c>
      <c r="X152">
        <v>7.7304599999999999</v>
      </c>
      <c r="Y152">
        <v>8.5808099999999996</v>
      </c>
      <c r="AA152">
        <v>7.85398</v>
      </c>
      <c r="AB152">
        <v>7.9032999999999998</v>
      </c>
      <c r="AC152">
        <v>8.6167599999999993</v>
      </c>
      <c r="AE152">
        <v>7.8991400000000001</v>
      </c>
      <c r="AF152">
        <v>7.9709500000000002</v>
      </c>
      <c r="AG152">
        <v>8.6099200000000007</v>
      </c>
      <c r="AI152">
        <v>7.8422299999999998</v>
      </c>
      <c r="AJ152">
        <v>7.9191200000000004</v>
      </c>
      <c r="AK152">
        <v>8.6350300000000004</v>
      </c>
      <c r="AM152">
        <v>7.8162000000000003</v>
      </c>
      <c r="AN152">
        <v>7.8639700000000001</v>
      </c>
      <c r="AO152">
        <v>8.6335499999999996</v>
      </c>
      <c r="AQ152">
        <v>20</v>
      </c>
      <c r="AR152">
        <f t="shared" si="27"/>
        <v>9.1212047579122802E-4</v>
      </c>
      <c r="AS152">
        <f t="shared" si="26"/>
        <v>9.1212047579122803E+17</v>
      </c>
      <c r="AT152">
        <v>1.5767847368421055</v>
      </c>
      <c r="AU152">
        <v>1.6171673684210526</v>
      </c>
      <c r="AV152">
        <v>3.9699236842105257</v>
      </c>
    </row>
    <row r="153" spans="2:48" x14ac:dyDescent="0.2">
      <c r="C153">
        <v>7.8393100000000002</v>
      </c>
      <c r="D153">
        <v>7.9200200000000001</v>
      </c>
      <c r="E153">
        <v>9.0044299999999993</v>
      </c>
      <c r="G153">
        <v>7.9313599999999997</v>
      </c>
      <c r="H153">
        <v>8.0249199999999998</v>
      </c>
      <c r="I153">
        <v>9.2865900000000003</v>
      </c>
      <c r="K153">
        <v>8.0141200000000001</v>
      </c>
      <c r="L153">
        <v>8.09</v>
      </c>
      <c r="M153">
        <v>9.5446200000000001</v>
      </c>
      <c r="O153">
        <v>8.1887600000000003</v>
      </c>
      <c r="P153">
        <v>8.3033099999999997</v>
      </c>
      <c r="Q153">
        <v>9.3299199999999995</v>
      </c>
      <c r="S153">
        <v>8.2284699999999997</v>
      </c>
      <c r="T153">
        <v>8.3235200000000003</v>
      </c>
      <c r="U153">
        <v>9.7848900000000008</v>
      </c>
      <c r="W153">
        <v>8.6197599999999994</v>
      </c>
      <c r="X153">
        <v>8.7031399999999994</v>
      </c>
      <c r="Y153">
        <v>11.312200000000001</v>
      </c>
      <c r="AA153">
        <v>8.9053199999999997</v>
      </c>
      <c r="AB153">
        <v>9.0228699999999993</v>
      </c>
      <c r="AC153">
        <v>12.814</v>
      </c>
      <c r="AE153">
        <v>8.9821200000000001</v>
      </c>
      <c r="AF153">
        <v>9.1460399999999993</v>
      </c>
      <c r="AG153">
        <v>12.7737</v>
      </c>
      <c r="AI153">
        <v>9.3086300000000008</v>
      </c>
      <c r="AJ153">
        <v>9.4926200000000005</v>
      </c>
      <c r="AK153">
        <v>12.7517</v>
      </c>
      <c r="AM153">
        <v>9.4715799999999994</v>
      </c>
      <c r="AN153">
        <v>9.5525900000000004</v>
      </c>
      <c r="AO153">
        <v>12.5648</v>
      </c>
    </row>
    <row r="154" spans="2:48" x14ac:dyDescent="0.2">
      <c r="B154" t="s">
        <v>5</v>
      </c>
      <c r="C154">
        <v>2.9410000000000401E-2</v>
      </c>
      <c r="D154">
        <v>6.1840000000000103E-2</v>
      </c>
      <c r="E154">
        <v>0.37267999999999901</v>
      </c>
      <c r="G154">
        <v>0.12503</v>
      </c>
      <c r="H154">
        <v>0.16324</v>
      </c>
      <c r="I154">
        <v>0.75790000000000102</v>
      </c>
      <c r="K154">
        <v>0.19153999999999999</v>
      </c>
      <c r="L154">
        <v>0.22106999999999999</v>
      </c>
      <c r="M154">
        <v>0.95379000000000003</v>
      </c>
      <c r="O154">
        <v>0.36630000000000101</v>
      </c>
      <c r="P154">
        <v>0.42462</v>
      </c>
      <c r="Q154">
        <v>0.72001000000000004</v>
      </c>
      <c r="S154">
        <v>0.48971999999999999</v>
      </c>
      <c r="T154">
        <v>0.53246000000000004</v>
      </c>
      <c r="U154">
        <v>1.3030200000000001</v>
      </c>
      <c r="W154">
        <v>0.90025999999999895</v>
      </c>
      <c r="X154">
        <v>0.97267999999999999</v>
      </c>
      <c r="Y154">
        <v>2.7313900000000002</v>
      </c>
      <c r="AA154">
        <v>1.0513399999999999</v>
      </c>
      <c r="AB154">
        <v>1.11957</v>
      </c>
      <c r="AC154">
        <v>4.1972399999999999</v>
      </c>
      <c r="AE154">
        <v>1.0829800000000001</v>
      </c>
      <c r="AF154">
        <v>1.17509</v>
      </c>
      <c r="AG154">
        <v>4.16378</v>
      </c>
      <c r="AI154">
        <v>1.4663999999999999</v>
      </c>
      <c r="AJ154">
        <v>1.5734999999999999</v>
      </c>
      <c r="AK154">
        <v>4.1166700000000001</v>
      </c>
      <c r="AM154">
        <v>1.6553800000000001</v>
      </c>
      <c r="AN154">
        <v>1.68862</v>
      </c>
      <c r="AO154">
        <v>3.9312499999999999</v>
      </c>
      <c r="AS154">
        <v>9.8604281052768322E+19</v>
      </c>
      <c r="AT154">
        <f t="shared" ref="AT154:AV154" si="28">AT143*(10^-20)</f>
        <v>5.2412631578947377E-22</v>
      </c>
      <c r="AU154">
        <f t="shared" si="28"/>
        <v>7.7824210526315788E-22</v>
      </c>
      <c r="AV154">
        <f t="shared" si="28"/>
        <v>4.3606947368421032E-21</v>
      </c>
    </row>
    <row r="155" spans="2:48" x14ac:dyDescent="0.2">
      <c r="C155">
        <v>7.8201599999999996</v>
      </c>
      <c r="D155">
        <v>7.8773600000000004</v>
      </c>
      <c r="E155">
        <v>8.5398499999999995</v>
      </c>
      <c r="G155">
        <v>7.8017899999999996</v>
      </c>
      <c r="H155">
        <v>7.8625299999999996</v>
      </c>
      <c r="I155">
        <v>8.6115600000000008</v>
      </c>
      <c r="K155">
        <v>7.7382600000000004</v>
      </c>
      <c r="L155">
        <v>7.7614599999999996</v>
      </c>
      <c r="M155">
        <v>8.4399800000000003</v>
      </c>
      <c r="O155">
        <v>7.6684700000000001</v>
      </c>
      <c r="P155">
        <v>7.6867900000000002</v>
      </c>
      <c r="Q155">
        <v>8.4464000000000006</v>
      </c>
      <c r="S155">
        <v>7.7806300000000004</v>
      </c>
      <c r="T155">
        <v>7.8066500000000003</v>
      </c>
      <c r="U155">
        <v>8.55124</v>
      </c>
      <c r="W155">
        <v>7.8428899999999997</v>
      </c>
      <c r="X155">
        <v>7.8976499999999996</v>
      </c>
      <c r="Y155">
        <v>8.4665999999999997</v>
      </c>
      <c r="AA155">
        <v>7.8509799999999998</v>
      </c>
      <c r="AB155">
        <v>7.8856400000000004</v>
      </c>
      <c r="AC155">
        <v>8.6883599999999994</v>
      </c>
      <c r="AE155">
        <v>7.87913</v>
      </c>
      <c r="AF155">
        <v>7.9413499999999999</v>
      </c>
      <c r="AG155">
        <v>8.6262399999999992</v>
      </c>
      <c r="AI155">
        <v>7.8616900000000003</v>
      </c>
      <c r="AJ155">
        <v>7.9322299999999997</v>
      </c>
      <c r="AK155">
        <v>8.6497799999999998</v>
      </c>
      <c r="AM155">
        <v>7.6998899999999999</v>
      </c>
      <c r="AN155">
        <v>7.7221000000000002</v>
      </c>
      <c r="AO155">
        <v>8.3214000000000006</v>
      </c>
      <c r="AS155">
        <v>1.9720856210553664E+20</v>
      </c>
      <c r="AT155">
        <f t="shared" ref="AT155:AV155" si="29">AT144*(10^-20)</f>
        <v>1.2753899999999995E-21</v>
      </c>
      <c r="AU155">
        <f t="shared" si="29"/>
        <v>1.61143E-21</v>
      </c>
      <c r="AV155">
        <f t="shared" si="29"/>
        <v>6.6405650000000001E-21</v>
      </c>
    </row>
    <row r="156" spans="2:48" x14ac:dyDescent="0.2">
      <c r="C156">
        <v>7.8676500000000003</v>
      </c>
      <c r="D156">
        <v>7.9441600000000001</v>
      </c>
      <c r="E156">
        <v>8.9599499999999992</v>
      </c>
      <c r="G156">
        <v>7.9653799999999997</v>
      </c>
      <c r="H156">
        <v>8.0526099999999996</v>
      </c>
      <c r="I156">
        <v>9.3479600000000005</v>
      </c>
      <c r="K156">
        <v>7.9937199999999997</v>
      </c>
      <c r="L156">
        <v>8.0649099999999994</v>
      </c>
      <c r="M156">
        <v>9.3251899999999992</v>
      </c>
      <c r="O156">
        <v>8.0758399999999995</v>
      </c>
      <c r="P156">
        <v>8.1604100000000006</v>
      </c>
      <c r="Q156">
        <v>9.8338699999999992</v>
      </c>
      <c r="S156">
        <v>8.3877400000000009</v>
      </c>
      <c r="T156">
        <v>8.4486600000000003</v>
      </c>
      <c r="U156">
        <v>10.7941</v>
      </c>
      <c r="W156">
        <v>8.5324000000000009</v>
      </c>
      <c r="X156">
        <v>8.6656499999999994</v>
      </c>
      <c r="Y156">
        <v>11.3879</v>
      </c>
      <c r="AA156">
        <v>8.8101000000000003</v>
      </c>
      <c r="AB156">
        <v>8.8783200000000004</v>
      </c>
      <c r="AC156">
        <v>10.8635</v>
      </c>
      <c r="AE156">
        <v>9.0624500000000001</v>
      </c>
      <c r="AF156">
        <v>9.2176100000000005</v>
      </c>
      <c r="AG156">
        <v>11.6289</v>
      </c>
      <c r="AI156">
        <v>8.7763000000000009</v>
      </c>
      <c r="AJ156">
        <v>8.9419599999999999</v>
      </c>
      <c r="AK156">
        <v>11.013400000000001</v>
      </c>
      <c r="AM156">
        <v>9.6516400000000004</v>
      </c>
      <c r="AN156">
        <v>9.6285100000000003</v>
      </c>
      <c r="AO156">
        <v>14.3019</v>
      </c>
      <c r="AS156">
        <v>2.9581284315830498E+20</v>
      </c>
      <c r="AT156">
        <f t="shared" ref="AT156:AV156" si="30">AT145*(10^-20)</f>
        <v>2.1008899999999982E-21</v>
      </c>
      <c r="AU156">
        <f t="shared" si="30"/>
        <v>2.5056050000000007E-21</v>
      </c>
      <c r="AV156">
        <f t="shared" si="30"/>
        <v>8.9404249999999996E-21</v>
      </c>
    </row>
    <row r="157" spans="2:48" x14ac:dyDescent="0.2">
      <c r="B157" t="s">
        <v>5</v>
      </c>
      <c r="C157">
        <v>4.7490000000000698E-2</v>
      </c>
      <c r="D157">
        <v>6.6799999999999707E-2</v>
      </c>
      <c r="E157">
        <v>0.42009999999999997</v>
      </c>
      <c r="G157">
        <v>0.16358999999999899</v>
      </c>
      <c r="H157">
        <v>0.19008</v>
      </c>
      <c r="I157">
        <v>0.73640000000000005</v>
      </c>
      <c r="K157">
        <v>0.25545999999999902</v>
      </c>
      <c r="L157">
        <v>0.30345</v>
      </c>
      <c r="M157">
        <v>0.88520999999999905</v>
      </c>
      <c r="O157">
        <v>0.40736999999999901</v>
      </c>
      <c r="P157">
        <v>0.47361999999999999</v>
      </c>
      <c r="Q157">
        <v>1.38747</v>
      </c>
      <c r="S157">
        <v>0.60711000000000004</v>
      </c>
      <c r="T157">
        <v>0.64200999999999997</v>
      </c>
      <c r="U157">
        <v>2.2428599999999999</v>
      </c>
      <c r="W157">
        <v>0.68950999999999896</v>
      </c>
      <c r="X157">
        <v>0.76800000000000002</v>
      </c>
      <c r="Y157">
        <v>2.9213</v>
      </c>
      <c r="AA157">
        <v>0.95911999999999997</v>
      </c>
      <c r="AB157">
        <v>0.99268000000000001</v>
      </c>
      <c r="AC157">
        <v>2.1751399999999999</v>
      </c>
      <c r="AE157">
        <v>1.1833199999999999</v>
      </c>
      <c r="AF157">
        <v>1.27626</v>
      </c>
      <c r="AG157">
        <v>3.0026600000000001</v>
      </c>
      <c r="AI157">
        <v>0.91460999999999903</v>
      </c>
      <c r="AJ157">
        <v>1.00973</v>
      </c>
      <c r="AK157">
        <v>2.3636200000000001</v>
      </c>
      <c r="AM157">
        <v>1.9517500000000001</v>
      </c>
      <c r="AN157">
        <v>1.9064099999999999</v>
      </c>
      <c r="AO157">
        <v>5.9805000000000001</v>
      </c>
      <c r="AS157">
        <v>3.9441712421107329E+20</v>
      </c>
      <c r="AT157">
        <f t="shared" ref="AT157:AV157" si="31">AT146*(10^-20)</f>
        <v>3.6894250000000006E-21</v>
      </c>
      <c r="AU157">
        <f t="shared" si="31"/>
        <v>4.0956300000000015E-21</v>
      </c>
      <c r="AV157">
        <f t="shared" si="31"/>
        <v>1.2660369999999997E-20</v>
      </c>
    </row>
    <row r="158" spans="2:48" x14ac:dyDescent="0.2">
      <c r="C158">
        <v>7.75657</v>
      </c>
      <c r="D158">
        <v>7.8017000000000003</v>
      </c>
      <c r="E158">
        <v>8.5245099999999994</v>
      </c>
      <c r="G158">
        <v>7.7877900000000002</v>
      </c>
      <c r="H158">
        <v>7.8304400000000003</v>
      </c>
      <c r="I158">
        <v>8.5009399999999999</v>
      </c>
      <c r="K158">
        <v>7.8371899999999997</v>
      </c>
      <c r="L158">
        <v>7.8912399999999998</v>
      </c>
      <c r="M158">
        <v>8.5779200000000007</v>
      </c>
      <c r="O158">
        <v>7.7767099999999996</v>
      </c>
      <c r="P158">
        <v>7.8043300000000002</v>
      </c>
      <c r="Q158">
        <v>8.4968299999999992</v>
      </c>
      <c r="S158">
        <v>7.8394700000000004</v>
      </c>
      <c r="T158">
        <v>7.8619599999999998</v>
      </c>
      <c r="U158">
        <v>8.6053800000000003</v>
      </c>
      <c r="W158">
        <v>7.8167900000000001</v>
      </c>
      <c r="X158">
        <v>7.8622899999999998</v>
      </c>
      <c r="Y158">
        <v>8.4952100000000002</v>
      </c>
      <c r="AA158">
        <v>7.6476100000000002</v>
      </c>
      <c r="AB158">
        <v>7.6699099999999998</v>
      </c>
      <c r="AC158">
        <v>8.4842600000000008</v>
      </c>
      <c r="AE158">
        <v>7.7644799999999998</v>
      </c>
      <c r="AF158">
        <v>7.8041499999999999</v>
      </c>
      <c r="AG158">
        <v>8.5655400000000004</v>
      </c>
      <c r="AI158">
        <v>7.9344700000000001</v>
      </c>
      <c r="AJ158">
        <v>7.9928900000000001</v>
      </c>
      <c r="AK158">
        <v>8.8020499999999995</v>
      </c>
      <c r="AM158">
        <v>7.8734900000000003</v>
      </c>
      <c r="AN158">
        <v>7.93886</v>
      </c>
      <c r="AO158">
        <v>8.6388800000000003</v>
      </c>
      <c r="AS158">
        <v>4.9302140526384153E+20</v>
      </c>
      <c r="AT158">
        <f t="shared" ref="AT158:AV158" si="32">AT147*(10^-20)</f>
        <v>4.8996349999999983E-21</v>
      </c>
      <c r="AU158">
        <f t="shared" si="32"/>
        <v>5.4139400000000012E-21</v>
      </c>
      <c r="AV158">
        <f t="shared" si="32"/>
        <v>1.6888049999999997E-20</v>
      </c>
    </row>
    <row r="159" spans="2:48" x14ac:dyDescent="0.2">
      <c r="C159">
        <v>7.8169000000000004</v>
      </c>
      <c r="D159">
        <v>7.8803900000000002</v>
      </c>
      <c r="E159">
        <v>8.9547799999999995</v>
      </c>
      <c r="G159">
        <v>7.9349999999999996</v>
      </c>
      <c r="H159">
        <v>8.0311599999999999</v>
      </c>
      <c r="I159">
        <v>9.0117899999999995</v>
      </c>
      <c r="K159">
        <v>7.9315499999999997</v>
      </c>
      <c r="L159">
        <v>8.0091000000000001</v>
      </c>
      <c r="M159">
        <v>9.2686200000000003</v>
      </c>
      <c r="O159">
        <v>8.1768199999999993</v>
      </c>
      <c r="P159">
        <v>8.2050999999999998</v>
      </c>
      <c r="Q159">
        <v>9.9142299999999999</v>
      </c>
      <c r="S159">
        <v>8.4518900000000006</v>
      </c>
      <c r="T159">
        <v>8.5639900000000004</v>
      </c>
      <c r="U159">
        <v>11.0487</v>
      </c>
      <c r="W159">
        <v>8.6038700000000006</v>
      </c>
      <c r="X159">
        <v>8.78721</v>
      </c>
      <c r="Y159">
        <v>10.8728</v>
      </c>
      <c r="AA159">
        <v>8.6262600000000003</v>
      </c>
      <c r="AB159">
        <v>8.6725700000000003</v>
      </c>
      <c r="AC159">
        <v>12.0656</v>
      </c>
      <c r="AE159">
        <v>8.9343699999999995</v>
      </c>
      <c r="AF159">
        <v>8.9978899999999999</v>
      </c>
      <c r="AG159">
        <v>11.366300000000001</v>
      </c>
      <c r="AI159">
        <v>9.3705599999999993</v>
      </c>
      <c r="AJ159">
        <v>9.5927399999999992</v>
      </c>
      <c r="AK159">
        <v>12.1106</v>
      </c>
      <c r="AM159">
        <v>9.74207</v>
      </c>
      <c r="AN159">
        <v>9.9116999999999997</v>
      </c>
      <c r="AO159">
        <v>14.273</v>
      </c>
      <c r="AS159">
        <v>5.9162568631660996E+20</v>
      </c>
      <c r="AT159">
        <f t="shared" ref="AT159:AV159" si="33">AT148*(10^-20)</f>
        <v>6.0524249999999989E-21</v>
      </c>
      <c r="AU159">
        <f t="shared" si="33"/>
        <v>6.5557499999999998E-21</v>
      </c>
      <c r="AV159">
        <f t="shared" si="33"/>
        <v>1.8808295000000001E-20</v>
      </c>
    </row>
    <row r="160" spans="2:48" x14ac:dyDescent="0.2">
      <c r="B160" t="s">
        <v>5</v>
      </c>
      <c r="C160">
        <v>6.0330000000000397E-2</v>
      </c>
      <c r="D160">
        <v>7.8689999999999899E-2</v>
      </c>
      <c r="E160">
        <v>0.43026999999999999</v>
      </c>
      <c r="G160">
        <v>0.14721000000000001</v>
      </c>
      <c r="H160">
        <v>0.20072000000000001</v>
      </c>
      <c r="I160">
        <v>0.51085000000000003</v>
      </c>
      <c r="K160">
        <v>9.4359999999999999E-2</v>
      </c>
      <c r="L160">
        <v>0.11786000000000001</v>
      </c>
      <c r="M160">
        <v>0.69069999999999998</v>
      </c>
      <c r="O160">
        <v>0.40011000000000002</v>
      </c>
      <c r="P160">
        <v>0.40077000000000002</v>
      </c>
      <c r="Q160">
        <v>1.4174</v>
      </c>
      <c r="S160">
        <v>0.61241999999999996</v>
      </c>
      <c r="T160">
        <v>0.70203000000000104</v>
      </c>
      <c r="U160">
        <v>2.4433199999999999</v>
      </c>
      <c r="W160">
        <v>0.78708</v>
      </c>
      <c r="X160">
        <v>0.92491999999999996</v>
      </c>
      <c r="Y160">
        <v>2.3775900000000001</v>
      </c>
      <c r="AA160">
        <v>0.97865000000000002</v>
      </c>
      <c r="AB160">
        <v>1.0026600000000001</v>
      </c>
      <c r="AC160">
        <v>3.58134</v>
      </c>
      <c r="AE160">
        <v>1.1698900000000001</v>
      </c>
      <c r="AF160">
        <v>1.19374</v>
      </c>
      <c r="AG160">
        <v>2.8007599999999999</v>
      </c>
      <c r="AI160">
        <v>1.4360900000000001</v>
      </c>
      <c r="AJ160">
        <v>1.59985</v>
      </c>
      <c r="AK160">
        <v>3.3085499999999999</v>
      </c>
      <c r="AM160">
        <v>1.8685799999999999</v>
      </c>
      <c r="AN160">
        <v>1.9728399999999999</v>
      </c>
      <c r="AO160">
        <v>5.6341200000000002</v>
      </c>
      <c r="AS160">
        <v>6.902299673693782E+20</v>
      </c>
      <c r="AT160">
        <f t="shared" ref="AT160:AV160" si="34">AT149*(10^-20)</f>
        <v>7.9058049999999994E-21</v>
      </c>
      <c r="AU160">
        <f t="shared" si="34"/>
        <v>8.4637250000000037E-21</v>
      </c>
      <c r="AV160">
        <f t="shared" si="34"/>
        <v>2.3517924999999991E-20</v>
      </c>
    </row>
    <row r="161" spans="2:52" x14ac:dyDescent="0.2">
      <c r="C161">
        <v>7.8540400000000004</v>
      </c>
      <c r="D161">
        <v>7.8931800000000001</v>
      </c>
      <c r="E161">
        <v>8.6640899999999998</v>
      </c>
      <c r="G161">
        <v>7.6680000000000001</v>
      </c>
      <c r="H161">
        <v>7.68757</v>
      </c>
      <c r="I161">
        <v>8.4432700000000001</v>
      </c>
      <c r="K161">
        <v>7.7866600000000004</v>
      </c>
      <c r="L161">
        <v>7.8184199999999997</v>
      </c>
      <c r="M161">
        <v>8.5203900000000008</v>
      </c>
      <c r="O161">
        <v>7.8037000000000001</v>
      </c>
      <c r="P161">
        <v>7.8484499999999997</v>
      </c>
      <c r="Q161">
        <v>8.6137300000000003</v>
      </c>
      <c r="S161">
        <v>7.6727499999999997</v>
      </c>
      <c r="T161">
        <v>7.7027700000000001</v>
      </c>
      <c r="U161">
        <v>8.3863099999999999</v>
      </c>
      <c r="W161">
        <v>7.8253199999999996</v>
      </c>
      <c r="X161">
        <v>7.8728400000000001</v>
      </c>
      <c r="Y161">
        <v>8.5729399999999991</v>
      </c>
      <c r="AA161">
        <v>7.8912199999999997</v>
      </c>
      <c r="AB161">
        <v>7.9334199999999999</v>
      </c>
      <c r="AC161">
        <v>8.6790699999999994</v>
      </c>
      <c r="AE161">
        <v>7.7720599999999997</v>
      </c>
      <c r="AF161">
        <v>7.8295300000000001</v>
      </c>
      <c r="AG161">
        <v>8.6597500000000007</v>
      </c>
      <c r="AI161">
        <v>7.78573</v>
      </c>
      <c r="AJ161">
        <v>7.8303799999999999</v>
      </c>
      <c r="AK161">
        <v>8.5335599999999996</v>
      </c>
      <c r="AM161">
        <v>7.7838799999999999</v>
      </c>
      <c r="AN161">
        <v>7.82965</v>
      </c>
      <c r="AO161">
        <v>8.5010899999999996</v>
      </c>
      <c r="AS161">
        <v>7.8883424842214657E+20</v>
      </c>
      <c r="AT161">
        <f t="shared" ref="AT161:AV161" si="35">AT150*(10^-20)</f>
        <v>1.1425500000000001E-20</v>
      </c>
      <c r="AU161">
        <f t="shared" si="35"/>
        <v>1.2279144999999998E-20</v>
      </c>
      <c r="AV161">
        <f t="shared" si="35"/>
        <v>3.2563204999999994E-20</v>
      </c>
    </row>
    <row r="162" spans="2:52" x14ac:dyDescent="0.2">
      <c r="C162">
        <v>7.9527999999999999</v>
      </c>
      <c r="D162">
        <v>8.0287699999999997</v>
      </c>
      <c r="E162">
        <v>9.2231699999999996</v>
      </c>
      <c r="G162">
        <v>7.8394399999999997</v>
      </c>
      <c r="H162">
        <v>7.8922999999999996</v>
      </c>
      <c r="I162">
        <v>9.00549</v>
      </c>
      <c r="K162">
        <v>8.0487199999999994</v>
      </c>
      <c r="L162">
        <v>8.1428999999999991</v>
      </c>
      <c r="M162">
        <v>9.7575199999999995</v>
      </c>
      <c r="O162">
        <v>8.1603399999999997</v>
      </c>
      <c r="P162">
        <v>8.2496700000000001</v>
      </c>
      <c r="Q162">
        <v>9.6793700000000005</v>
      </c>
      <c r="S162">
        <v>8.3252500000000005</v>
      </c>
      <c r="T162">
        <v>8.3769200000000001</v>
      </c>
      <c r="U162">
        <v>10.1457</v>
      </c>
      <c r="W162">
        <v>7.9643100000000002</v>
      </c>
      <c r="X162">
        <v>8.0496300000000005</v>
      </c>
      <c r="Y162">
        <v>9.39072</v>
      </c>
      <c r="AA162">
        <v>8.8511000000000006</v>
      </c>
      <c r="AB162">
        <v>8.8380100000000006</v>
      </c>
      <c r="AC162">
        <v>11.3735</v>
      </c>
      <c r="AE162">
        <v>9.0751799999999996</v>
      </c>
      <c r="AF162">
        <v>9.2123100000000004</v>
      </c>
      <c r="AG162">
        <v>14.039</v>
      </c>
      <c r="AI162">
        <v>9.3934999999999995</v>
      </c>
      <c r="AJ162">
        <v>9.6430299999999995</v>
      </c>
      <c r="AK162">
        <v>13.3827</v>
      </c>
      <c r="AM162">
        <v>9.5580999999999996</v>
      </c>
      <c r="AN162">
        <v>9.6332199999999997</v>
      </c>
      <c r="AO162">
        <v>13.3085</v>
      </c>
      <c r="AS162">
        <v>8.8743852947491481E+20</v>
      </c>
      <c r="AT162">
        <f t="shared" ref="AT162:AV162" si="36">AT151*(10^-20)</f>
        <v>1.3722845000000002E-20</v>
      </c>
      <c r="AU162">
        <f t="shared" si="36"/>
        <v>1.4647634999999998E-20</v>
      </c>
      <c r="AV162">
        <f t="shared" si="36"/>
        <v>3.3551689999999997E-20</v>
      </c>
    </row>
    <row r="163" spans="2:52" x14ac:dyDescent="0.2">
      <c r="B163" t="s">
        <v>5</v>
      </c>
      <c r="C163">
        <v>9.8759999999999501E-2</v>
      </c>
      <c r="D163">
        <v>0.13558999999999999</v>
      </c>
      <c r="E163">
        <v>0.55908000000000002</v>
      </c>
      <c r="G163">
        <v>0.17144000000000001</v>
      </c>
      <c r="H163">
        <v>0.20473</v>
      </c>
      <c r="I163">
        <v>0.56222000000000005</v>
      </c>
      <c r="K163">
        <v>0.26205999999999902</v>
      </c>
      <c r="L163">
        <v>0.32447999999999899</v>
      </c>
      <c r="M163">
        <v>1.2371300000000001</v>
      </c>
      <c r="O163">
        <v>0.35664000000000001</v>
      </c>
      <c r="P163">
        <v>0.40122000000000002</v>
      </c>
      <c r="Q163">
        <v>1.0656399999999999</v>
      </c>
      <c r="S163">
        <v>0.65250000000000097</v>
      </c>
      <c r="T163">
        <v>0.67415000000000003</v>
      </c>
      <c r="U163">
        <v>1.75939</v>
      </c>
      <c r="W163">
        <v>0.138990000000001</v>
      </c>
      <c r="X163">
        <v>0.17679</v>
      </c>
      <c r="Y163">
        <v>0.81778000000000095</v>
      </c>
      <c r="AA163">
        <v>0.95988000000000095</v>
      </c>
      <c r="AB163">
        <v>0.904590000000001</v>
      </c>
      <c r="AC163">
        <v>2.6944300000000001</v>
      </c>
      <c r="AE163">
        <v>1.3031200000000001</v>
      </c>
      <c r="AF163">
        <v>1.3827799999999999</v>
      </c>
      <c r="AG163">
        <v>5.3792499999999999</v>
      </c>
      <c r="AI163">
        <v>1.6077699999999999</v>
      </c>
      <c r="AJ163">
        <v>1.8126500000000001</v>
      </c>
      <c r="AK163">
        <v>4.8491400000000002</v>
      </c>
      <c r="AM163">
        <v>1.7742199999999999</v>
      </c>
      <c r="AN163">
        <v>1.8035699999999999</v>
      </c>
      <c r="AO163">
        <v>4.80741</v>
      </c>
      <c r="AS163">
        <v>9.8604281052768305E+20</v>
      </c>
      <c r="AT163">
        <f t="shared" ref="AT163:AV163" si="37">AT152*(10^-20)</f>
        <v>1.5767847368421056E-20</v>
      </c>
      <c r="AU163">
        <f t="shared" si="37"/>
        <v>1.6171673684210526E-20</v>
      </c>
      <c r="AV163">
        <f t="shared" si="37"/>
        <v>3.9699236842105257E-20</v>
      </c>
    </row>
    <row r="164" spans="2:52" x14ac:dyDescent="0.2">
      <c r="C164">
        <v>7.7649999999999997</v>
      </c>
      <c r="D164">
        <v>7.8119199999999998</v>
      </c>
      <c r="E164">
        <v>8.5512099999999993</v>
      </c>
      <c r="G164">
        <v>7.8220999999999998</v>
      </c>
      <c r="H164">
        <v>7.8696099999999998</v>
      </c>
      <c r="I164">
        <v>8.5796600000000005</v>
      </c>
      <c r="K164">
        <v>7.7766099999999998</v>
      </c>
      <c r="L164">
        <v>7.8043800000000001</v>
      </c>
      <c r="M164">
        <v>8.4968299999999992</v>
      </c>
      <c r="O164">
        <v>7.7181199999999999</v>
      </c>
      <c r="P164">
        <v>7.7605899999999997</v>
      </c>
      <c r="Q164">
        <v>8.5179200000000002</v>
      </c>
      <c r="S164">
        <v>7.7202200000000003</v>
      </c>
      <c r="T164">
        <v>7.7566699999999997</v>
      </c>
      <c r="U164">
        <v>8.5130300000000005</v>
      </c>
      <c r="W164">
        <v>7.8810799999999999</v>
      </c>
      <c r="X164">
        <v>7.9365399999999999</v>
      </c>
      <c r="Y164">
        <v>8.6092899999999997</v>
      </c>
      <c r="AA164">
        <v>7.7453500000000002</v>
      </c>
      <c r="AB164">
        <v>7.7958400000000001</v>
      </c>
      <c r="AC164">
        <v>8.5108499999999996</v>
      </c>
      <c r="AE164">
        <v>7.7679400000000003</v>
      </c>
      <c r="AF164">
        <v>7.80525</v>
      </c>
      <c r="AG164">
        <v>8.5768000000000004</v>
      </c>
      <c r="AI164">
        <v>7.8232900000000001</v>
      </c>
      <c r="AJ164">
        <v>7.8706500000000004</v>
      </c>
      <c r="AK164">
        <v>8.5234799999999993</v>
      </c>
      <c r="AM164">
        <v>7.76877</v>
      </c>
      <c r="AN164">
        <v>7.8004800000000003</v>
      </c>
      <c r="AO164">
        <v>8.5289099999999998</v>
      </c>
    </row>
    <row r="165" spans="2:52" x14ac:dyDescent="0.2">
      <c r="C165">
        <v>7.8327900000000001</v>
      </c>
      <c r="D165">
        <v>7.9103399999999997</v>
      </c>
      <c r="E165">
        <v>9.0053199999999993</v>
      </c>
      <c r="G165">
        <v>7.9871100000000004</v>
      </c>
      <c r="H165">
        <v>8.0817800000000002</v>
      </c>
      <c r="I165">
        <v>9.3207799999999992</v>
      </c>
      <c r="K165">
        <v>8.0425299999999993</v>
      </c>
      <c r="L165">
        <v>8.0921800000000008</v>
      </c>
      <c r="M165">
        <v>9.3633900000000008</v>
      </c>
      <c r="O165">
        <v>8.1390100000000007</v>
      </c>
      <c r="P165">
        <v>8.2594600000000007</v>
      </c>
      <c r="Q165">
        <v>10.346</v>
      </c>
      <c r="S165">
        <v>7.8742700000000001</v>
      </c>
      <c r="T165">
        <v>7.9454700000000003</v>
      </c>
      <c r="U165">
        <v>9.2210000000000001</v>
      </c>
      <c r="W165">
        <v>8.4671699999999994</v>
      </c>
      <c r="X165">
        <v>8.5771099999999993</v>
      </c>
      <c r="Y165">
        <v>10.186299999999999</v>
      </c>
      <c r="AA165">
        <v>8.3829499999999992</v>
      </c>
      <c r="AB165">
        <v>8.5381800000000005</v>
      </c>
      <c r="AC165">
        <v>10.675800000000001</v>
      </c>
      <c r="AE165">
        <v>9.1012400000000007</v>
      </c>
      <c r="AF165">
        <v>9.2616800000000001</v>
      </c>
      <c r="AG165">
        <v>11.6419</v>
      </c>
      <c r="AI165">
        <v>9.2230500000000006</v>
      </c>
      <c r="AJ165">
        <v>9.2189200000000007</v>
      </c>
      <c r="AK165">
        <v>11.493499999999999</v>
      </c>
      <c r="AM165">
        <v>9.3924900000000004</v>
      </c>
      <c r="AN165">
        <v>9.5175000000000001</v>
      </c>
      <c r="AO165">
        <v>12.4307</v>
      </c>
    </row>
    <row r="166" spans="2:52" x14ac:dyDescent="0.2">
      <c r="B166" t="s">
        <v>5</v>
      </c>
      <c r="C166">
        <v>6.7790000000000503E-2</v>
      </c>
      <c r="D166">
        <v>9.8419999999999994E-2</v>
      </c>
      <c r="E166">
        <v>0.45411000000000001</v>
      </c>
      <c r="G166">
        <v>0.16501000000000099</v>
      </c>
      <c r="H166">
        <v>0.21217</v>
      </c>
      <c r="I166">
        <v>0.741119999999999</v>
      </c>
      <c r="K166">
        <v>0.26591999999999899</v>
      </c>
      <c r="L166">
        <v>0.287800000000001</v>
      </c>
      <c r="M166">
        <v>0.866560000000002</v>
      </c>
      <c r="O166">
        <v>0.42089000000000099</v>
      </c>
      <c r="P166">
        <v>0.49887000000000098</v>
      </c>
      <c r="Q166">
        <v>1.8280799999999999</v>
      </c>
      <c r="S166">
        <v>0.15404999999999999</v>
      </c>
      <c r="T166">
        <v>0.18880000000000099</v>
      </c>
      <c r="U166">
        <v>0.70796999999999999</v>
      </c>
      <c r="W166">
        <v>0.58609</v>
      </c>
      <c r="X166">
        <v>0.64056999999999897</v>
      </c>
      <c r="Y166">
        <v>1.57701</v>
      </c>
      <c r="AA166">
        <v>0.63759999999999895</v>
      </c>
      <c r="AB166">
        <v>0.74234</v>
      </c>
      <c r="AC166">
        <v>2.1649500000000002</v>
      </c>
      <c r="AE166">
        <v>1.3332999999999999</v>
      </c>
      <c r="AF166">
        <v>1.4564299999999999</v>
      </c>
      <c r="AG166">
        <v>3.0651000000000002</v>
      </c>
      <c r="AI166">
        <v>1.3997599999999999</v>
      </c>
      <c r="AJ166">
        <v>1.3482700000000001</v>
      </c>
      <c r="AK166">
        <v>2.9700199999999999</v>
      </c>
      <c r="AM166">
        <v>1.6237200000000001</v>
      </c>
      <c r="AN166">
        <v>1.71702</v>
      </c>
      <c r="AO166">
        <v>3.9017900000000001</v>
      </c>
    </row>
    <row r="167" spans="2:52" x14ac:dyDescent="0.2">
      <c r="C167">
        <v>7.7665100000000002</v>
      </c>
      <c r="D167">
        <v>7.7893400000000002</v>
      </c>
      <c r="E167">
        <v>8.5880799999999997</v>
      </c>
      <c r="G167">
        <v>7.8946300000000003</v>
      </c>
      <c r="H167">
        <v>7.9364600000000003</v>
      </c>
      <c r="I167">
        <v>8.6507500000000004</v>
      </c>
      <c r="K167">
        <v>7.7619199999999999</v>
      </c>
      <c r="L167">
        <v>7.78226</v>
      </c>
      <c r="M167">
        <v>8.5375300000000003</v>
      </c>
      <c r="O167">
        <v>7.7146400000000002</v>
      </c>
      <c r="P167">
        <v>7.7653600000000003</v>
      </c>
      <c r="Q167">
        <v>8.4523899999999994</v>
      </c>
      <c r="S167">
        <v>7.8153499999999996</v>
      </c>
      <c r="T167">
        <v>7.8795299999999999</v>
      </c>
      <c r="U167">
        <v>8.5680200000000006</v>
      </c>
      <c r="W167">
        <v>7.8201900000000002</v>
      </c>
      <c r="X167">
        <v>7.8709800000000003</v>
      </c>
      <c r="Y167">
        <v>8.6128499999999999</v>
      </c>
      <c r="AA167">
        <v>7.8192500000000003</v>
      </c>
      <c r="AB167">
        <v>7.8633699999999997</v>
      </c>
      <c r="AC167">
        <v>8.59558</v>
      </c>
      <c r="AE167">
        <v>7.8463399999999996</v>
      </c>
      <c r="AF167">
        <v>7.8796600000000003</v>
      </c>
      <c r="AG167">
        <v>8.5982299999999992</v>
      </c>
      <c r="AI167">
        <v>7.7602900000000004</v>
      </c>
      <c r="AJ167">
        <v>7.8142500000000004</v>
      </c>
      <c r="AK167">
        <v>8.3563500000000008</v>
      </c>
      <c r="AM167">
        <v>7.7962699999999998</v>
      </c>
      <c r="AN167">
        <v>7.8361400000000003</v>
      </c>
      <c r="AO167">
        <v>8.4899799999999992</v>
      </c>
      <c r="AX167" s="1">
        <v>2.3399999999999998E-41</v>
      </c>
      <c r="AY167" s="1">
        <v>2.3699999999999998E-41</v>
      </c>
      <c r="AZ167" s="1">
        <v>4.85E-41</v>
      </c>
    </row>
    <row r="168" spans="2:52" x14ac:dyDescent="0.2">
      <c r="C168">
        <v>7.8451899999999997</v>
      </c>
      <c r="D168">
        <v>7.8932500000000001</v>
      </c>
      <c r="E168">
        <v>9.07484</v>
      </c>
      <c r="G168">
        <v>8.0051799999999993</v>
      </c>
      <c r="H168">
        <v>8.07986</v>
      </c>
      <c r="I168">
        <v>9.3763699999999996</v>
      </c>
      <c r="K168">
        <v>8.0402400000000007</v>
      </c>
      <c r="L168">
        <v>8.0753000000000004</v>
      </c>
      <c r="M168">
        <v>9.4274100000000001</v>
      </c>
      <c r="O168">
        <v>8.0859400000000008</v>
      </c>
      <c r="P168">
        <v>8.19496</v>
      </c>
      <c r="Q168">
        <v>9.8688400000000005</v>
      </c>
      <c r="S168">
        <v>8.2958999999999996</v>
      </c>
      <c r="T168">
        <v>8.3934200000000008</v>
      </c>
      <c r="U168">
        <v>10.104699999999999</v>
      </c>
      <c r="W168">
        <v>8.4801900000000003</v>
      </c>
      <c r="X168">
        <v>8.5694300000000005</v>
      </c>
      <c r="Y168">
        <v>10.6334</v>
      </c>
      <c r="AA168">
        <v>8.6588399999999996</v>
      </c>
      <c r="AB168">
        <v>8.7047100000000004</v>
      </c>
      <c r="AC168">
        <v>10.401199999999999</v>
      </c>
      <c r="AE168">
        <v>9.1350499999999997</v>
      </c>
      <c r="AF168">
        <v>9.2317</v>
      </c>
      <c r="AG168">
        <v>11.970700000000001</v>
      </c>
      <c r="AI168">
        <v>9.1188099999999999</v>
      </c>
      <c r="AJ168">
        <v>9.3390599999999999</v>
      </c>
      <c r="AK168">
        <v>11.0425</v>
      </c>
      <c r="AM168">
        <v>9.2079199999999997</v>
      </c>
      <c r="AN168">
        <v>9.3422900000000002</v>
      </c>
      <c r="AO168">
        <v>10.8927</v>
      </c>
    </row>
    <row r="169" spans="2:52" x14ac:dyDescent="0.2">
      <c r="B169" t="s">
        <v>5</v>
      </c>
      <c r="C169">
        <v>7.8679999999999403E-2</v>
      </c>
      <c r="D169">
        <v>0.10391</v>
      </c>
      <c r="E169">
        <v>0.48676000000000003</v>
      </c>
      <c r="G169">
        <v>0.110549999999999</v>
      </c>
      <c r="H169">
        <v>0.1434</v>
      </c>
      <c r="I169">
        <v>0.72561999999999904</v>
      </c>
      <c r="K169">
        <v>0.27832000000000101</v>
      </c>
      <c r="L169">
        <v>0.29304000000000002</v>
      </c>
      <c r="M169">
        <v>0.88988</v>
      </c>
      <c r="O169">
        <v>0.37130000000000102</v>
      </c>
      <c r="P169">
        <v>0.42959999999999998</v>
      </c>
      <c r="Q169">
        <v>1.41645</v>
      </c>
      <c r="S169">
        <v>0.48054999999999898</v>
      </c>
      <c r="T169">
        <v>0.51389000000000096</v>
      </c>
      <c r="U169">
        <v>1.53668</v>
      </c>
      <c r="W169">
        <v>0.66</v>
      </c>
      <c r="X169">
        <v>0.69845000000000002</v>
      </c>
      <c r="Y169">
        <v>2.0205500000000001</v>
      </c>
      <c r="AA169">
        <v>0.83958999999999895</v>
      </c>
      <c r="AB169">
        <v>0.84134000000000098</v>
      </c>
      <c r="AC169">
        <v>1.80562</v>
      </c>
      <c r="AE169">
        <v>1.28871</v>
      </c>
      <c r="AF169">
        <v>1.3520399999999999</v>
      </c>
      <c r="AG169">
        <v>3.3724699999999999</v>
      </c>
      <c r="AI169">
        <v>1.3585199999999999</v>
      </c>
      <c r="AJ169">
        <v>1.52481</v>
      </c>
      <c r="AK169">
        <v>2.68615</v>
      </c>
      <c r="AM169">
        <v>1.4116500000000001</v>
      </c>
      <c r="AN169">
        <v>1.5061500000000001</v>
      </c>
      <c r="AO169">
        <v>2.40272</v>
      </c>
    </row>
    <row r="170" spans="2:52" x14ac:dyDescent="0.2">
      <c r="C170">
        <v>7.7046400000000004</v>
      </c>
      <c r="D170">
        <v>7.73766</v>
      </c>
      <c r="E170">
        <v>8.4991099999999999</v>
      </c>
      <c r="G170">
        <v>7.8125799999999996</v>
      </c>
      <c r="H170">
        <v>7.8440500000000002</v>
      </c>
      <c r="I170">
        <v>8.5632099999999998</v>
      </c>
      <c r="K170">
        <v>7.8232600000000003</v>
      </c>
      <c r="L170">
        <v>7.8697999999999997</v>
      </c>
      <c r="M170">
        <v>8.6044900000000002</v>
      </c>
      <c r="O170">
        <v>7.8552999999999997</v>
      </c>
      <c r="P170">
        <v>7.8987400000000001</v>
      </c>
      <c r="Q170">
        <v>8.5923599999999993</v>
      </c>
      <c r="S170">
        <v>7.8794300000000002</v>
      </c>
      <c r="T170">
        <v>7.9349999999999996</v>
      </c>
      <c r="U170">
        <v>8.6737500000000001</v>
      </c>
      <c r="W170">
        <v>7.8146899999999997</v>
      </c>
      <c r="X170">
        <v>7.8792200000000001</v>
      </c>
      <c r="Y170">
        <v>8.6717999999999993</v>
      </c>
      <c r="AA170">
        <v>7.74214</v>
      </c>
      <c r="AB170">
        <v>7.7693599999999998</v>
      </c>
      <c r="AC170">
        <v>8.4239300000000004</v>
      </c>
      <c r="AE170">
        <v>7.8930899999999999</v>
      </c>
      <c r="AF170">
        <v>7.9601100000000002</v>
      </c>
      <c r="AG170">
        <v>8.5421499999999995</v>
      </c>
      <c r="AI170">
        <v>7.6747199999999998</v>
      </c>
      <c r="AJ170">
        <v>7.7154499999999997</v>
      </c>
      <c r="AK170">
        <v>8.5216899999999995</v>
      </c>
      <c r="AM170">
        <v>7.7943600000000002</v>
      </c>
      <c r="AN170">
        <v>7.8291300000000001</v>
      </c>
      <c r="AO170">
        <v>8.5588899999999999</v>
      </c>
    </row>
    <row r="171" spans="2:52" x14ac:dyDescent="0.2">
      <c r="C171">
        <v>7.7667099999999998</v>
      </c>
      <c r="D171">
        <v>7.8136400000000004</v>
      </c>
      <c r="E171">
        <v>8.9271200000000004</v>
      </c>
      <c r="G171">
        <v>7.9749499999999998</v>
      </c>
      <c r="H171">
        <v>8.0376799999999999</v>
      </c>
      <c r="I171">
        <v>9.4784299999999995</v>
      </c>
      <c r="K171">
        <v>8.0495800000000006</v>
      </c>
      <c r="L171">
        <v>8.1365700000000007</v>
      </c>
      <c r="M171">
        <v>9.5024999999999995</v>
      </c>
      <c r="O171">
        <v>8.2934900000000003</v>
      </c>
      <c r="P171">
        <v>8.3636199999999992</v>
      </c>
      <c r="Q171">
        <v>10.007999999999999</v>
      </c>
      <c r="S171">
        <v>7.9973000000000001</v>
      </c>
      <c r="T171">
        <v>8.1049399999999991</v>
      </c>
      <c r="U171">
        <v>9.4020600000000005</v>
      </c>
      <c r="W171">
        <v>8.0135500000000004</v>
      </c>
      <c r="X171">
        <v>8.1190700000000007</v>
      </c>
      <c r="Y171">
        <v>9.8818699999999993</v>
      </c>
      <c r="AA171">
        <v>8.69937</v>
      </c>
      <c r="AB171">
        <v>8.7471499999999995</v>
      </c>
      <c r="AC171">
        <v>11.299099999999999</v>
      </c>
      <c r="AE171">
        <v>9.0825800000000001</v>
      </c>
      <c r="AF171">
        <v>9.2520699999999998</v>
      </c>
      <c r="AG171">
        <v>11.6449</v>
      </c>
      <c r="AI171">
        <v>8.8350100000000005</v>
      </c>
      <c r="AJ171">
        <v>8.9429800000000004</v>
      </c>
      <c r="AK171">
        <v>10.177899999999999</v>
      </c>
      <c r="AM171">
        <v>9.6108399999999996</v>
      </c>
      <c r="AN171">
        <v>9.5820900000000009</v>
      </c>
      <c r="AO171">
        <v>13.221500000000001</v>
      </c>
    </row>
    <row r="172" spans="2:52" x14ac:dyDescent="0.2">
      <c r="B172" t="s">
        <v>5</v>
      </c>
      <c r="C172">
        <v>6.2069999999999403E-2</v>
      </c>
      <c r="D172">
        <v>7.5980000000000394E-2</v>
      </c>
      <c r="E172">
        <v>0.42801</v>
      </c>
      <c r="G172">
        <v>0.16236999999999999</v>
      </c>
      <c r="H172">
        <v>0.19363</v>
      </c>
      <c r="I172">
        <v>0.91522000000000003</v>
      </c>
      <c r="K172">
        <v>0.22631999999999999</v>
      </c>
      <c r="L172">
        <v>0.26677000000000101</v>
      </c>
      <c r="M172">
        <v>0.89800999999999898</v>
      </c>
      <c r="O172">
        <v>0.43819000000000102</v>
      </c>
      <c r="P172">
        <v>0.46487999999999902</v>
      </c>
      <c r="Q172">
        <v>1.41564</v>
      </c>
      <c r="S172">
        <v>0.11787</v>
      </c>
      <c r="T172">
        <v>0.16993999999999901</v>
      </c>
      <c r="U172">
        <v>0.72831000000000001</v>
      </c>
      <c r="W172">
        <v>0.19886000000000101</v>
      </c>
      <c r="X172">
        <v>0.23985000000000101</v>
      </c>
      <c r="Y172">
        <v>1.21007</v>
      </c>
      <c r="AA172">
        <v>0.95723000000000003</v>
      </c>
      <c r="AB172">
        <v>0.97779000000000005</v>
      </c>
      <c r="AC172">
        <v>2.8751699999999998</v>
      </c>
      <c r="AE172">
        <v>1.1894899999999999</v>
      </c>
      <c r="AF172">
        <v>1.29196</v>
      </c>
      <c r="AG172">
        <v>3.1027499999999999</v>
      </c>
      <c r="AI172">
        <v>1.16029</v>
      </c>
      <c r="AJ172">
        <v>1.22753</v>
      </c>
      <c r="AK172">
        <v>1.65621</v>
      </c>
      <c r="AM172">
        <v>1.8164800000000001</v>
      </c>
      <c r="AN172">
        <v>1.7529600000000001</v>
      </c>
      <c r="AO172">
        <v>4.6626099999999999</v>
      </c>
    </row>
    <row r="173" spans="2:52" x14ac:dyDescent="0.2">
      <c r="C173">
        <v>7.7442900000000003</v>
      </c>
      <c r="D173">
        <v>7.8010400000000004</v>
      </c>
      <c r="E173">
        <v>8.5232799999999997</v>
      </c>
      <c r="G173">
        <v>7.8990400000000003</v>
      </c>
      <c r="H173">
        <v>7.9451000000000001</v>
      </c>
      <c r="I173">
        <v>8.70899</v>
      </c>
      <c r="K173">
        <v>7.8672000000000004</v>
      </c>
      <c r="L173">
        <v>7.9238200000000001</v>
      </c>
      <c r="M173">
        <v>8.64208</v>
      </c>
      <c r="O173">
        <v>7.72722</v>
      </c>
      <c r="P173">
        <v>7.7716200000000004</v>
      </c>
      <c r="Q173">
        <v>8.5098599999999998</v>
      </c>
      <c r="S173">
        <v>7.7790100000000004</v>
      </c>
      <c r="T173">
        <v>7.8199100000000001</v>
      </c>
      <c r="U173">
        <v>8.5239100000000008</v>
      </c>
      <c r="W173">
        <v>7.7556599999999998</v>
      </c>
      <c r="X173">
        <v>7.8052900000000003</v>
      </c>
      <c r="Y173">
        <v>8.5211500000000004</v>
      </c>
      <c r="AA173">
        <v>7.90991</v>
      </c>
      <c r="AB173">
        <v>7.9615200000000002</v>
      </c>
      <c r="AC173">
        <v>8.6499799999999993</v>
      </c>
      <c r="AE173">
        <v>7.7600199999999999</v>
      </c>
      <c r="AF173">
        <v>7.7911999999999999</v>
      </c>
      <c r="AG173">
        <v>8.5950699999999998</v>
      </c>
      <c r="AI173">
        <v>7.6669400000000003</v>
      </c>
      <c r="AJ173">
        <v>7.6866500000000002</v>
      </c>
      <c r="AK173">
        <v>8.4017099999999996</v>
      </c>
      <c r="AM173">
        <v>7.7225599999999996</v>
      </c>
      <c r="AN173">
        <v>7.7467600000000001</v>
      </c>
      <c r="AO173">
        <v>8.4811300000000003</v>
      </c>
    </row>
    <row r="174" spans="2:52" x14ac:dyDescent="0.2">
      <c r="C174">
        <v>7.7658300000000002</v>
      </c>
      <c r="D174">
        <v>7.8624400000000003</v>
      </c>
      <c r="E174">
        <v>8.9421499999999998</v>
      </c>
      <c r="G174">
        <v>8.0368899999999996</v>
      </c>
      <c r="H174">
        <v>8.1199499999999993</v>
      </c>
      <c r="I174">
        <v>9.4954900000000002</v>
      </c>
      <c r="K174">
        <v>8.0897500000000004</v>
      </c>
      <c r="L174">
        <v>8.1816499999999994</v>
      </c>
      <c r="M174">
        <v>9.7854600000000005</v>
      </c>
      <c r="O174">
        <v>8.1578900000000001</v>
      </c>
      <c r="P174">
        <v>8.2436900000000009</v>
      </c>
      <c r="Q174">
        <v>9.6181400000000004</v>
      </c>
      <c r="S174">
        <v>8.2928700000000006</v>
      </c>
      <c r="T174">
        <v>8.3920200000000005</v>
      </c>
      <c r="U174">
        <v>10.242699999999999</v>
      </c>
      <c r="W174">
        <v>8.5689399999999996</v>
      </c>
      <c r="X174">
        <v>8.6358800000000002</v>
      </c>
      <c r="Y174">
        <v>10.966200000000001</v>
      </c>
      <c r="AA174">
        <v>8.8198000000000008</v>
      </c>
      <c r="AB174">
        <v>8.97776</v>
      </c>
      <c r="AC174">
        <v>11.8423</v>
      </c>
      <c r="AE174">
        <v>9.0488900000000001</v>
      </c>
      <c r="AF174">
        <v>9.1880500000000005</v>
      </c>
      <c r="AG174">
        <v>12.1936</v>
      </c>
      <c r="AI174">
        <v>8.9766999999999992</v>
      </c>
      <c r="AJ174">
        <v>9.1478599999999997</v>
      </c>
      <c r="AK174">
        <v>12.3309</v>
      </c>
      <c r="AM174">
        <v>9.1426099999999995</v>
      </c>
      <c r="AN174">
        <v>9.1689000000000007</v>
      </c>
      <c r="AO174">
        <v>10.928800000000001</v>
      </c>
    </row>
    <row r="175" spans="2:52" x14ac:dyDescent="0.2">
      <c r="B175" t="s">
        <v>5</v>
      </c>
      <c r="C175">
        <v>2.15399999999999E-2</v>
      </c>
      <c r="D175">
        <v>6.1399999999999899E-2</v>
      </c>
      <c r="E175">
        <v>0.41887000000000002</v>
      </c>
      <c r="G175">
        <v>0.137849999999999</v>
      </c>
      <c r="H175">
        <v>0.17484999999999901</v>
      </c>
      <c r="I175">
        <v>0.78649999999999998</v>
      </c>
      <c r="K175">
        <v>0.22255</v>
      </c>
      <c r="L175">
        <v>0.257829999999999</v>
      </c>
      <c r="M175">
        <v>1.1433800000000001</v>
      </c>
      <c r="O175">
        <v>0.43067</v>
      </c>
      <c r="P175">
        <v>0.47206999999999999</v>
      </c>
      <c r="Q175">
        <v>1.1082799999999999</v>
      </c>
      <c r="S175">
        <v>0.51386000000000098</v>
      </c>
      <c r="T175">
        <v>0.57211000000000001</v>
      </c>
      <c r="U175">
        <v>1.71879</v>
      </c>
      <c r="W175">
        <v>0.81328</v>
      </c>
      <c r="X175">
        <v>0.83059000000000005</v>
      </c>
      <c r="Y175">
        <v>2.4450500000000002</v>
      </c>
      <c r="AA175">
        <v>0.90989000000000098</v>
      </c>
      <c r="AB175">
        <v>1.01624</v>
      </c>
      <c r="AC175">
        <v>3.19232</v>
      </c>
      <c r="AE175">
        <v>1.28887</v>
      </c>
      <c r="AF175">
        <v>1.3968499999999999</v>
      </c>
      <c r="AG175">
        <v>3.5985299999999998</v>
      </c>
      <c r="AI175">
        <v>1.30976</v>
      </c>
      <c r="AJ175">
        <v>1.4612099999999999</v>
      </c>
      <c r="AK175">
        <v>3.9291900000000002</v>
      </c>
      <c r="AM175">
        <v>1.42005</v>
      </c>
      <c r="AN175">
        <v>1.42214</v>
      </c>
      <c r="AO175">
        <v>2.44767</v>
      </c>
    </row>
    <row r="176" spans="2:52" x14ac:dyDescent="0.2">
      <c r="C176">
        <v>7.7583299999999999</v>
      </c>
      <c r="D176">
        <v>7.80586</v>
      </c>
      <c r="E176">
        <v>8.4913000000000007</v>
      </c>
      <c r="G176">
        <v>7.7370299999999999</v>
      </c>
      <c r="H176">
        <v>7.7722800000000003</v>
      </c>
      <c r="I176">
        <v>8.5271600000000003</v>
      </c>
      <c r="K176">
        <v>7.7365500000000003</v>
      </c>
      <c r="L176">
        <v>7.7793900000000002</v>
      </c>
      <c r="M176">
        <v>8.4154499999999999</v>
      </c>
      <c r="O176">
        <v>7.8079799999999997</v>
      </c>
      <c r="P176">
        <v>7.8804699999999999</v>
      </c>
      <c r="Q176">
        <v>8.5614500000000007</v>
      </c>
      <c r="S176">
        <v>7.7305400000000004</v>
      </c>
      <c r="T176">
        <v>7.7744200000000001</v>
      </c>
      <c r="U176">
        <v>8.4948200000000007</v>
      </c>
      <c r="W176">
        <v>7.8474700000000004</v>
      </c>
      <c r="X176">
        <v>7.9203200000000002</v>
      </c>
      <c r="Y176">
        <v>8.5592500000000005</v>
      </c>
      <c r="AA176">
        <v>7.8566799999999999</v>
      </c>
      <c r="AB176">
        <v>7.9058599999999997</v>
      </c>
      <c r="AC176">
        <v>8.5293399999999995</v>
      </c>
      <c r="AE176">
        <v>7.7959399999999999</v>
      </c>
      <c r="AF176">
        <v>7.8379899999999996</v>
      </c>
      <c r="AG176">
        <v>8.5560500000000008</v>
      </c>
      <c r="AI176">
        <v>7.7728599999999997</v>
      </c>
      <c r="AJ176">
        <v>7.8083900000000002</v>
      </c>
      <c r="AK176">
        <v>8.5792900000000003</v>
      </c>
      <c r="AM176">
        <v>7.7966199999999999</v>
      </c>
      <c r="AN176">
        <v>7.8290100000000002</v>
      </c>
      <c r="AO176">
        <v>8.5428499999999996</v>
      </c>
    </row>
    <row r="177" spans="2:41" x14ac:dyDescent="0.2">
      <c r="C177">
        <v>7.7935299999999996</v>
      </c>
      <c r="D177">
        <v>7.8665599999999998</v>
      </c>
      <c r="E177">
        <v>8.8748699999999996</v>
      </c>
      <c r="G177">
        <v>7.8951900000000004</v>
      </c>
      <c r="H177">
        <v>7.9633000000000003</v>
      </c>
      <c r="I177">
        <v>9.3107600000000001</v>
      </c>
      <c r="K177">
        <v>7.97567</v>
      </c>
      <c r="L177">
        <v>8.04514</v>
      </c>
      <c r="M177">
        <v>9.3004200000000008</v>
      </c>
      <c r="O177">
        <v>8.2538699999999992</v>
      </c>
      <c r="P177">
        <v>8.3468800000000005</v>
      </c>
      <c r="Q177">
        <v>10.2905</v>
      </c>
      <c r="S177">
        <v>8.2620500000000003</v>
      </c>
      <c r="T177">
        <v>8.3906899999999993</v>
      </c>
      <c r="U177">
        <v>10.885999999999999</v>
      </c>
      <c r="W177">
        <v>8.4910499999999995</v>
      </c>
      <c r="X177">
        <v>8.5889000000000006</v>
      </c>
      <c r="Y177">
        <v>10.0228</v>
      </c>
      <c r="AA177">
        <v>8.9033499999999997</v>
      </c>
      <c r="AB177">
        <v>9.0272600000000001</v>
      </c>
      <c r="AC177">
        <v>11.526999999999999</v>
      </c>
      <c r="AE177">
        <v>8.7315000000000005</v>
      </c>
      <c r="AF177">
        <v>8.8453199999999992</v>
      </c>
      <c r="AG177">
        <v>10.4367</v>
      </c>
      <c r="AI177">
        <v>9.1917899999999992</v>
      </c>
      <c r="AJ177">
        <v>9.2985199999999999</v>
      </c>
      <c r="AK177">
        <v>12.293900000000001</v>
      </c>
      <c r="AM177">
        <v>9.5320499999999999</v>
      </c>
      <c r="AN177">
        <v>9.6439400000000006</v>
      </c>
      <c r="AO177">
        <v>12.9964</v>
      </c>
    </row>
    <row r="178" spans="2:41" x14ac:dyDescent="0.2">
      <c r="B178" t="s">
        <v>5</v>
      </c>
      <c r="C178">
        <v>3.5199999999999697E-2</v>
      </c>
      <c r="D178">
        <v>6.0699999999999803E-2</v>
      </c>
      <c r="E178">
        <v>0.38356999999999902</v>
      </c>
      <c r="G178">
        <v>0.15816000000000099</v>
      </c>
      <c r="H178">
        <v>0.19102</v>
      </c>
      <c r="I178">
        <v>0.78359999999999996</v>
      </c>
      <c r="K178">
        <v>0.23912</v>
      </c>
      <c r="L178">
        <v>0.26574999999999999</v>
      </c>
      <c r="M178">
        <v>0.88497000000000103</v>
      </c>
      <c r="O178">
        <v>0.44588999999999901</v>
      </c>
      <c r="P178">
        <v>0.46641000000000099</v>
      </c>
      <c r="Q178">
        <v>1.72905</v>
      </c>
      <c r="S178">
        <v>0.53151000000000104</v>
      </c>
      <c r="T178">
        <v>0.61626999999999899</v>
      </c>
      <c r="U178">
        <v>2.3911799999999999</v>
      </c>
      <c r="W178">
        <v>0.64358000000000004</v>
      </c>
      <c r="X178">
        <v>0.66857999999999995</v>
      </c>
      <c r="Y178">
        <v>1.4635499999999999</v>
      </c>
      <c r="AA178">
        <v>1.04667</v>
      </c>
      <c r="AB178">
        <v>1.1214</v>
      </c>
      <c r="AC178">
        <v>2.9976600000000002</v>
      </c>
      <c r="AE178">
        <v>0.93556000000000095</v>
      </c>
      <c r="AF178">
        <v>1.0073300000000001</v>
      </c>
      <c r="AG178">
        <v>1.8806499999999999</v>
      </c>
      <c r="AI178">
        <v>1.41893</v>
      </c>
      <c r="AJ178">
        <v>1.49013</v>
      </c>
      <c r="AK178">
        <v>3.71461</v>
      </c>
      <c r="AM178">
        <v>1.73543</v>
      </c>
      <c r="AN178">
        <v>1.8149299999999999</v>
      </c>
      <c r="AO178">
        <v>4.4535499999999999</v>
      </c>
    </row>
    <row r="179" spans="2:41" x14ac:dyDescent="0.2">
      <c r="C179">
        <v>7.6809099999999999</v>
      </c>
      <c r="D179">
        <v>7.7284699999999997</v>
      </c>
      <c r="E179">
        <v>8.4688999999999997</v>
      </c>
      <c r="G179">
        <v>7.8432199999999996</v>
      </c>
      <c r="H179">
        <v>7.8906700000000001</v>
      </c>
      <c r="I179">
        <v>8.6560699999999997</v>
      </c>
      <c r="K179">
        <v>7.8257099999999999</v>
      </c>
      <c r="L179">
        <v>7.8790800000000001</v>
      </c>
      <c r="M179">
        <v>8.61008</v>
      </c>
      <c r="O179">
        <v>7.8446499999999997</v>
      </c>
      <c r="P179">
        <v>7.9001099999999997</v>
      </c>
      <c r="Q179">
        <v>8.5900300000000005</v>
      </c>
      <c r="S179">
        <v>7.6819600000000001</v>
      </c>
      <c r="T179">
        <v>7.7378400000000003</v>
      </c>
      <c r="U179">
        <v>8.4558999999999997</v>
      </c>
      <c r="W179">
        <v>7.8727299999999998</v>
      </c>
      <c r="X179">
        <v>7.9206399999999997</v>
      </c>
      <c r="Y179">
        <v>8.5277899999999995</v>
      </c>
      <c r="AA179">
        <v>7.8456299999999999</v>
      </c>
      <c r="AB179">
        <v>7.9016799999999998</v>
      </c>
      <c r="AC179">
        <v>8.6489600000000006</v>
      </c>
      <c r="AE179">
        <v>7.7492200000000002</v>
      </c>
      <c r="AF179">
        <v>7.7692100000000002</v>
      </c>
      <c r="AG179">
        <v>8.4760100000000005</v>
      </c>
      <c r="AI179">
        <v>7.8151099999999998</v>
      </c>
      <c r="AJ179">
        <v>7.8445</v>
      </c>
      <c r="AK179">
        <v>8.5993399999999998</v>
      </c>
      <c r="AM179">
        <v>7.7132399999999999</v>
      </c>
      <c r="AN179">
        <v>7.7319500000000003</v>
      </c>
      <c r="AO179">
        <v>8.4703400000000002</v>
      </c>
    </row>
    <row r="180" spans="2:41" x14ac:dyDescent="0.2">
      <c r="C180">
        <v>7.7226800000000004</v>
      </c>
      <c r="D180">
        <v>7.7944800000000001</v>
      </c>
      <c r="E180">
        <v>8.8908900000000006</v>
      </c>
      <c r="G180">
        <v>7.9720700000000004</v>
      </c>
      <c r="H180">
        <v>8.0415500000000009</v>
      </c>
      <c r="I180">
        <v>9.3216199999999994</v>
      </c>
      <c r="K180">
        <v>7.8705699999999998</v>
      </c>
      <c r="L180">
        <v>7.9437600000000002</v>
      </c>
      <c r="M180">
        <v>9.1523000000000003</v>
      </c>
      <c r="O180">
        <v>8.2384400000000007</v>
      </c>
      <c r="P180">
        <v>8.3208199999999994</v>
      </c>
      <c r="Q180">
        <v>10.29</v>
      </c>
      <c r="S180">
        <v>8.2633299999999998</v>
      </c>
      <c r="T180">
        <v>8.3943100000000008</v>
      </c>
      <c r="U180">
        <v>10.5916</v>
      </c>
      <c r="W180">
        <v>8.0467999999999993</v>
      </c>
      <c r="X180">
        <v>8.1484299999999994</v>
      </c>
      <c r="Y180">
        <v>9.3502799999999997</v>
      </c>
      <c r="AA180">
        <v>8.0704600000000006</v>
      </c>
      <c r="AB180">
        <v>8.1850699999999996</v>
      </c>
      <c r="AC180">
        <v>9.6055600000000005</v>
      </c>
      <c r="AE180">
        <v>8.9413599999999995</v>
      </c>
      <c r="AF180">
        <v>9.0161899999999999</v>
      </c>
      <c r="AG180">
        <v>12.07</v>
      </c>
      <c r="AI180">
        <v>9.3311499999999992</v>
      </c>
      <c r="AJ180">
        <v>9.4666300000000003</v>
      </c>
      <c r="AK180">
        <v>11.825200000000001</v>
      </c>
      <c r="AM180">
        <v>9.3605699999999992</v>
      </c>
      <c r="AN180">
        <v>9.4663599999999999</v>
      </c>
      <c r="AO180">
        <v>12.553599999999999</v>
      </c>
    </row>
    <row r="181" spans="2:41" x14ac:dyDescent="0.2">
      <c r="B181" t="s">
        <v>5</v>
      </c>
      <c r="C181">
        <v>4.1770000000000501E-2</v>
      </c>
      <c r="D181">
        <v>6.6010000000000305E-2</v>
      </c>
      <c r="E181">
        <v>0.42199000000000098</v>
      </c>
      <c r="G181">
        <v>0.12885000000000099</v>
      </c>
      <c r="H181">
        <v>0.15088000000000101</v>
      </c>
      <c r="I181">
        <v>0.66554999999999997</v>
      </c>
      <c r="K181">
        <v>4.48599999999999E-2</v>
      </c>
      <c r="L181">
        <v>6.4680000000000099E-2</v>
      </c>
      <c r="M181">
        <v>0.54222000000000004</v>
      </c>
      <c r="O181">
        <v>0.39379000000000097</v>
      </c>
      <c r="P181">
        <v>0.42070999999999997</v>
      </c>
      <c r="Q181">
        <v>1.69997</v>
      </c>
      <c r="S181">
        <v>0.58137000000000005</v>
      </c>
      <c r="T181">
        <v>0.656470000000001</v>
      </c>
      <c r="U181">
        <v>2.1356999999999999</v>
      </c>
      <c r="W181">
        <v>0.17407</v>
      </c>
      <c r="X181">
        <v>0.22778999999999999</v>
      </c>
      <c r="Y181">
        <v>0.82249000000000005</v>
      </c>
      <c r="AA181">
        <v>0.224830000000001</v>
      </c>
      <c r="AB181">
        <v>0.28338999999999998</v>
      </c>
      <c r="AC181">
        <v>0.95660000000000001</v>
      </c>
      <c r="AE181">
        <v>1.19214</v>
      </c>
      <c r="AF181">
        <v>1.24698</v>
      </c>
      <c r="AG181">
        <v>3.5939899999999998</v>
      </c>
      <c r="AI181">
        <v>1.5160400000000001</v>
      </c>
      <c r="AJ181">
        <v>1.6221300000000001</v>
      </c>
      <c r="AK181">
        <v>3.2258599999999999</v>
      </c>
      <c r="AM181">
        <v>1.64733</v>
      </c>
      <c r="AN181">
        <v>1.73441</v>
      </c>
      <c r="AO181">
        <v>4.0832600000000001</v>
      </c>
    </row>
    <row r="182" spans="2:41" x14ac:dyDescent="0.2">
      <c r="C182">
        <v>7.8484999999999996</v>
      </c>
      <c r="D182">
        <v>7.8880699999999999</v>
      </c>
      <c r="E182">
        <v>8.7437500000000004</v>
      </c>
      <c r="G182">
        <v>7.8941499999999998</v>
      </c>
      <c r="H182">
        <v>7.9370000000000003</v>
      </c>
      <c r="I182">
        <v>8.6473499999999994</v>
      </c>
      <c r="K182">
        <v>7.85954</v>
      </c>
      <c r="L182">
        <v>7.9211200000000002</v>
      </c>
      <c r="M182">
        <v>8.6336700000000004</v>
      </c>
      <c r="O182">
        <v>7.8681700000000001</v>
      </c>
      <c r="P182">
        <v>7.9170600000000002</v>
      </c>
      <c r="Q182">
        <v>8.6170600000000004</v>
      </c>
      <c r="S182">
        <v>7.7361199999999997</v>
      </c>
      <c r="T182">
        <v>7.7757199999999997</v>
      </c>
      <c r="U182">
        <v>8.4623500000000007</v>
      </c>
      <c r="W182">
        <v>7.7690299999999999</v>
      </c>
      <c r="X182">
        <v>7.7851600000000003</v>
      </c>
      <c r="Y182">
        <v>8.4570500000000006</v>
      </c>
      <c r="AA182">
        <v>7.7723699999999996</v>
      </c>
      <c r="AB182">
        <v>7.8033299999999999</v>
      </c>
      <c r="AC182">
        <v>8.5498200000000004</v>
      </c>
      <c r="AE182">
        <v>7.8178200000000002</v>
      </c>
      <c r="AF182">
        <v>7.8576899999999998</v>
      </c>
      <c r="AG182">
        <v>8.5119199999999999</v>
      </c>
      <c r="AI182">
        <v>7.7776500000000004</v>
      </c>
      <c r="AJ182">
        <v>7.8534600000000001</v>
      </c>
      <c r="AK182">
        <v>8.5722299999999994</v>
      </c>
      <c r="AM182">
        <v>7.83718</v>
      </c>
      <c r="AN182">
        <v>7.8685299999999998</v>
      </c>
      <c r="AO182">
        <v>8.6118299999999994</v>
      </c>
    </row>
    <row r="183" spans="2:41" x14ac:dyDescent="0.2">
      <c r="C183">
        <v>7.9099199999999996</v>
      </c>
      <c r="D183">
        <v>7.9824999999999999</v>
      </c>
      <c r="E183">
        <v>9.2138899999999992</v>
      </c>
      <c r="G183">
        <v>8.0199599999999993</v>
      </c>
      <c r="H183">
        <v>8.1114599999999992</v>
      </c>
      <c r="I183">
        <v>9.6651299999999996</v>
      </c>
      <c r="K183">
        <v>8.1084399999999999</v>
      </c>
      <c r="L183">
        <v>8.2667199999999994</v>
      </c>
      <c r="M183">
        <v>9.6268100000000008</v>
      </c>
      <c r="O183">
        <v>8.1954499999999992</v>
      </c>
      <c r="P183">
        <v>8.2622300000000006</v>
      </c>
      <c r="Q183">
        <v>9.9507200000000005</v>
      </c>
      <c r="S183">
        <v>8.2944999999999993</v>
      </c>
      <c r="T183">
        <v>8.39682</v>
      </c>
      <c r="U183">
        <v>10.9824</v>
      </c>
      <c r="W183">
        <v>8.4728100000000008</v>
      </c>
      <c r="X183">
        <v>8.5013799999999993</v>
      </c>
      <c r="Y183">
        <v>10.9214</v>
      </c>
      <c r="AA183">
        <v>8.8395200000000003</v>
      </c>
      <c r="AB183">
        <v>8.9153900000000004</v>
      </c>
      <c r="AC183">
        <v>10.8469</v>
      </c>
      <c r="AE183">
        <v>9.0872399999999995</v>
      </c>
      <c r="AF183">
        <v>9.3024900000000006</v>
      </c>
      <c r="AG183">
        <v>12.7355</v>
      </c>
      <c r="AI183">
        <v>9.3108699999999995</v>
      </c>
      <c r="AJ183">
        <v>9.5779399999999999</v>
      </c>
      <c r="AK183">
        <v>12.993600000000001</v>
      </c>
      <c r="AM183">
        <v>9.2273300000000003</v>
      </c>
      <c r="AN183">
        <v>9.2710600000000003</v>
      </c>
      <c r="AO183">
        <v>11.157</v>
      </c>
    </row>
    <row r="184" spans="2:41" x14ac:dyDescent="0.2">
      <c r="B184" t="s">
        <v>5</v>
      </c>
      <c r="C184">
        <v>6.1420000000000002E-2</v>
      </c>
      <c r="D184">
        <v>9.443E-2</v>
      </c>
      <c r="E184">
        <v>0.470139999999999</v>
      </c>
      <c r="G184">
        <v>0.12581000000000001</v>
      </c>
      <c r="H184">
        <v>0.174459999999999</v>
      </c>
      <c r="I184">
        <v>1.0177799999999999</v>
      </c>
      <c r="K184">
        <v>0.24890000000000001</v>
      </c>
      <c r="L184">
        <v>0.34559999999999902</v>
      </c>
      <c r="M184">
        <v>0.99314000000000002</v>
      </c>
      <c r="O184">
        <v>0.32727999999999902</v>
      </c>
      <c r="P184">
        <v>0.34516999999999998</v>
      </c>
      <c r="Q184">
        <v>1.3336600000000001</v>
      </c>
      <c r="S184">
        <v>0.55837999999999999</v>
      </c>
      <c r="T184">
        <v>0.62109999999999999</v>
      </c>
      <c r="U184">
        <v>2.5200499999999999</v>
      </c>
      <c r="W184">
        <v>0.70378000000000096</v>
      </c>
      <c r="X184">
        <v>0.71621999999999897</v>
      </c>
      <c r="Y184">
        <v>2.46435</v>
      </c>
      <c r="AA184">
        <v>1.06715</v>
      </c>
      <c r="AB184">
        <v>1.11206</v>
      </c>
      <c r="AC184">
        <v>2.2970799999999998</v>
      </c>
      <c r="AE184">
        <v>1.26942</v>
      </c>
      <c r="AF184">
        <v>1.4448000000000001</v>
      </c>
      <c r="AG184">
        <v>4.2235800000000001</v>
      </c>
      <c r="AI184">
        <v>1.53322</v>
      </c>
      <c r="AJ184">
        <v>1.72448</v>
      </c>
      <c r="AK184">
        <v>4.4213699999999996</v>
      </c>
      <c r="AM184">
        <v>1.39015</v>
      </c>
      <c r="AN184">
        <v>1.4025300000000001</v>
      </c>
      <c r="AO184">
        <v>2.5451700000000002</v>
      </c>
    </row>
    <row r="185" spans="2:41" x14ac:dyDescent="0.2">
      <c r="C185">
        <v>7.79183</v>
      </c>
      <c r="D185">
        <v>7.8537999999999997</v>
      </c>
      <c r="E185">
        <v>8.5238899999999997</v>
      </c>
      <c r="G185">
        <v>7.7504</v>
      </c>
      <c r="H185">
        <v>7.7761100000000001</v>
      </c>
      <c r="I185">
        <v>8.4609299999999994</v>
      </c>
      <c r="K185">
        <v>7.6165900000000004</v>
      </c>
      <c r="L185">
        <v>7.6235099999999996</v>
      </c>
      <c r="M185">
        <v>8.4344400000000004</v>
      </c>
      <c r="O185">
        <v>7.8016399999999999</v>
      </c>
      <c r="P185">
        <v>7.8497300000000001</v>
      </c>
      <c r="Q185">
        <v>8.5770800000000005</v>
      </c>
      <c r="S185">
        <v>7.7709200000000003</v>
      </c>
      <c r="T185">
        <v>7.8204799999999999</v>
      </c>
      <c r="U185">
        <v>8.5774299999999997</v>
      </c>
      <c r="W185">
        <v>7.742</v>
      </c>
      <c r="X185">
        <v>7.7732700000000001</v>
      </c>
      <c r="Y185">
        <v>8.4639799999999994</v>
      </c>
      <c r="AA185">
        <v>7.7917199999999998</v>
      </c>
      <c r="AB185">
        <v>7.8265500000000001</v>
      </c>
      <c r="AC185">
        <v>8.5115099999999995</v>
      </c>
      <c r="AE185">
        <v>7.7615800000000004</v>
      </c>
      <c r="AF185">
        <v>7.8046199999999999</v>
      </c>
      <c r="AG185">
        <v>8.4841899999999999</v>
      </c>
      <c r="AI185">
        <v>7.7108699999999999</v>
      </c>
      <c r="AJ185">
        <v>7.7350899999999996</v>
      </c>
      <c r="AK185">
        <v>8.4508399999999995</v>
      </c>
      <c r="AM185">
        <v>7.9130200000000004</v>
      </c>
      <c r="AN185">
        <v>7.9645299999999999</v>
      </c>
      <c r="AO185">
        <v>8.6127000000000002</v>
      </c>
    </row>
    <row r="186" spans="2:41" x14ac:dyDescent="0.2">
      <c r="C186">
        <v>7.8237300000000003</v>
      </c>
      <c r="D186">
        <v>7.9029800000000003</v>
      </c>
      <c r="E186">
        <v>8.93947</v>
      </c>
      <c r="G186">
        <v>7.9190800000000001</v>
      </c>
      <c r="H186">
        <v>7.97342</v>
      </c>
      <c r="I186">
        <v>9.2185699999999997</v>
      </c>
      <c r="K186">
        <v>7.8631099999999998</v>
      </c>
      <c r="L186">
        <v>7.9209100000000001</v>
      </c>
      <c r="M186">
        <v>9.3520800000000008</v>
      </c>
      <c r="O186">
        <v>7.8549199999999999</v>
      </c>
      <c r="P186">
        <v>7.9291900000000002</v>
      </c>
      <c r="Q186">
        <v>9.3057200000000009</v>
      </c>
      <c r="S186">
        <v>8.3477999999999994</v>
      </c>
      <c r="T186">
        <v>8.4363799999999998</v>
      </c>
      <c r="U186">
        <v>10.2249</v>
      </c>
      <c r="W186">
        <v>8.6038300000000003</v>
      </c>
      <c r="X186">
        <v>8.6755700000000004</v>
      </c>
      <c r="Y186">
        <v>10.620699999999999</v>
      </c>
      <c r="AA186">
        <v>8.8073899999999998</v>
      </c>
      <c r="AB186">
        <v>8.9165399999999995</v>
      </c>
      <c r="AC186">
        <v>11.0237</v>
      </c>
      <c r="AE186">
        <v>8.9911499999999993</v>
      </c>
      <c r="AF186">
        <v>9.1667100000000001</v>
      </c>
      <c r="AG186">
        <v>11.424300000000001</v>
      </c>
      <c r="AI186">
        <v>8.9395500000000006</v>
      </c>
      <c r="AJ186">
        <v>9.0239999999999991</v>
      </c>
      <c r="AK186">
        <v>11.942</v>
      </c>
      <c r="AM186">
        <v>8.9390999999999998</v>
      </c>
      <c r="AN186">
        <v>9.0610300000000006</v>
      </c>
      <c r="AO186">
        <v>10.9505</v>
      </c>
    </row>
    <row r="187" spans="2:41" x14ac:dyDescent="0.2">
      <c r="B187" t="s">
        <v>5</v>
      </c>
      <c r="C187">
        <v>3.1900000000000303E-2</v>
      </c>
      <c r="D187">
        <v>4.9180000000000702E-2</v>
      </c>
      <c r="E187">
        <v>0.41558</v>
      </c>
      <c r="G187">
        <v>0.16868</v>
      </c>
      <c r="H187">
        <v>0.19731000000000001</v>
      </c>
      <c r="I187">
        <v>0.75763999999999998</v>
      </c>
      <c r="K187">
        <v>0.24651999999999899</v>
      </c>
      <c r="L187">
        <v>0.297400000000001</v>
      </c>
      <c r="M187">
        <v>0.91764000000000001</v>
      </c>
      <c r="O187">
        <v>5.3280000000000001E-2</v>
      </c>
      <c r="P187">
        <v>7.94600000000001E-2</v>
      </c>
      <c r="Q187">
        <v>0.72863999999999995</v>
      </c>
      <c r="S187">
        <v>0.57687999999999895</v>
      </c>
      <c r="T187">
        <v>0.6159</v>
      </c>
      <c r="U187">
        <v>1.64747</v>
      </c>
      <c r="W187">
        <v>0.86182999999999998</v>
      </c>
      <c r="X187">
        <v>0.90229999999999999</v>
      </c>
      <c r="Y187">
        <v>2.15672</v>
      </c>
      <c r="AA187">
        <v>1.0156700000000001</v>
      </c>
      <c r="AB187">
        <v>1.08999</v>
      </c>
      <c r="AC187">
        <v>2.5121899999999999</v>
      </c>
      <c r="AE187">
        <v>1.2295700000000001</v>
      </c>
      <c r="AF187">
        <v>1.36209</v>
      </c>
      <c r="AG187">
        <v>2.9401099999999998</v>
      </c>
      <c r="AI187">
        <v>1.22868</v>
      </c>
      <c r="AJ187">
        <v>1.28891</v>
      </c>
      <c r="AK187">
        <v>3.4911599999999998</v>
      </c>
      <c r="AM187">
        <v>1.0260800000000001</v>
      </c>
      <c r="AN187">
        <v>1.0965</v>
      </c>
      <c r="AO187">
        <v>2.3378000000000001</v>
      </c>
    </row>
    <row r="188" spans="2:41" x14ac:dyDescent="0.2">
      <c r="C188">
        <v>7.8017300000000001</v>
      </c>
      <c r="D188">
        <v>7.8267499999999997</v>
      </c>
      <c r="E188">
        <v>8.6205800000000004</v>
      </c>
      <c r="G188">
        <v>7.79366</v>
      </c>
      <c r="H188">
        <v>7.8254099999999998</v>
      </c>
      <c r="I188">
        <v>8.5601800000000008</v>
      </c>
      <c r="K188">
        <v>7.8084300000000004</v>
      </c>
      <c r="L188">
        <v>7.8653199999999996</v>
      </c>
      <c r="M188">
        <v>8.5631799999999991</v>
      </c>
      <c r="O188">
        <v>7.7960200000000004</v>
      </c>
      <c r="P188">
        <v>7.8268500000000003</v>
      </c>
      <c r="Q188">
        <v>8.5551200000000005</v>
      </c>
      <c r="S188">
        <v>7.8235700000000001</v>
      </c>
      <c r="T188">
        <v>7.8936299999999999</v>
      </c>
      <c r="U188">
        <v>8.5364599999999999</v>
      </c>
      <c r="W188">
        <v>7.8226399999999998</v>
      </c>
      <c r="X188">
        <v>7.8742400000000004</v>
      </c>
      <c r="Y188">
        <v>8.5045699999999993</v>
      </c>
      <c r="AA188">
        <v>7.7855499999999997</v>
      </c>
      <c r="AB188">
        <v>7.8082099999999999</v>
      </c>
      <c r="AC188">
        <v>8.4447500000000009</v>
      </c>
      <c r="AE188">
        <v>7.7012099999999997</v>
      </c>
      <c r="AF188">
        <v>7.7275299999999998</v>
      </c>
      <c r="AG188">
        <v>8.5107300000000006</v>
      </c>
      <c r="AI188">
        <v>7.8057400000000001</v>
      </c>
      <c r="AJ188">
        <v>7.8783099999999999</v>
      </c>
      <c r="AK188">
        <v>8.5545200000000001</v>
      </c>
      <c r="AM188">
        <v>7.6997200000000001</v>
      </c>
      <c r="AN188">
        <v>7.7442000000000002</v>
      </c>
      <c r="AO188">
        <v>8.5020100000000003</v>
      </c>
    </row>
    <row r="189" spans="2:41" x14ac:dyDescent="0.2">
      <c r="C189">
        <v>7.8426099999999996</v>
      </c>
      <c r="D189">
        <v>7.89377</v>
      </c>
      <c r="E189">
        <v>9.0238099999999992</v>
      </c>
      <c r="G189">
        <v>7.9336500000000001</v>
      </c>
      <c r="H189">
        <v>7.9816500000000001</v>
      </c>
      <c r="I189">
        <v>9.0582499999999992</v>
      </c>
      <c r="K189">
        <v>8.0752500000000005</v>
      </c>
      <c r="L189">
        <v>8.2118400000000005</v>
      </c>
      <c r="M189">
        <v>10.271699999999999</v>
      </c>
      <c r="O189">
        <v>8.1605899999999991</v>
      </c>
      <c r="P189">
        <v>8.2522400000000005</v>
      </c>
      <c r="Q189">
        <v>9.5163600000000006</v>
      </c>
      <c r="S189">
        <v>8.3854600000000001</v>
      </c>
      <c r="T189">
        <v>8.5060000000000002</v>
      </c>
      <c r="U189">
        <v>10.4613</v>
      </c>
      <c r="W189">
        <v>7.9744400000000004</v>
      </c>
      <c r="X189">
        <v>8.0823599999999995</v>
      </c>
      <c r="Y189">
        <v>9.5939700000000006</v>
      </c>
      <c r="AA189">
        <v>8.6315799999999996</v>
      </c>
      <c r="AB189">
        <v>8.7033699999999996</v>
      </c>
      <c r="AC189">
        <v>10.261699999999999</v>
      </c>
      <c r="AE189">
        <v>8.8136100000000006</v>
      </c>
      <c r="AF189">
        <v>8.8656299999999995</v>
      </c>
      <c r="AG189">
        <v>12.1281</v>
      </c>
      <c r="AI189">
        <v>9.2393699999999992</v>
      </c>
      <c r="AJ189">
        <v>9.4201899999999998</v>
      </c>
      <c r="AK189">
        <v>13.2432</v>
      </c>
      <c r="AM189">
        <v>9.39499</v>
      </c>
      <c r="AN189">
        <v>9.5621399999999994</v>
      </c>
      <c r="AO189">
        <v>12.4956</v>
      </c>
    </row>
    <row r="190" spans="2:41" x14ac:dyDescent="0.2">
      <c r="B190" t="s">
        <v>5</v>
      </c>
      <c r="C190">
        <v>4.0879999999999597E-2</v>
      </c>
      <c r="D190">
        <v>6.7020000000000302E-2</v>
      </c>
      <c r="E190">
        <v>0.40322999999999898</v>
      </c>
      <c r="G190">
        <v>0.13999</v>
      </c>
      <c r="H190">
        <v>0.15623999999999999</v>
      </c>
      <c r="I190">
        <v>0.49806999999999801</v>
      </c>
      <c r="K190">
        <v>0.266820000000001</v>
      </c>
      <c r="L190">
        <v>0.34652000000000099</v>
      </c>
      <c r="M190">
        <v>1.70852</v>
      </c>
      <c r="O190">
        <v>0.36456999999999901</v>
      </c>
      <c r="P190">
        <v>0.42538999999999999</v>
      </c>
      <c r="Q190">
        <v>0.96123999999999998</v>
      </c>
      <c r="S190">
        <v>0.56189</v>
      </c>
      <c r="T190">
        <v>0.61236999999999997</v>
      </c>
      <c r="U190">
        <v>1.9248400000000001</v>
      </c>
      <c r="W190">
        <v>0.15179999999999999</v>
      </c>
      <c r="X190">
        <v>0.208119999999999</v>
      </c>
      <c r="Y190">
        <v>1.0893999999999999</v>
      </c>
      <c r="AA190">
        <v>0.84602999999999995</v>
      </c>
      <c r="AB190">
        <v>0.89515999999999996</v>
      </c>
      <c r="AC190">
        <v>1.8169500000000001</v>
      </c>
      <c r="AE190">
        <v>1.1124000000000001</v>
      </c>
      <c r="AF190">
        <v>1.1380999999999999</v>
      </c>
      <c r="AG190">
        <v>3.6173700000000002</v>
      </c>
      <c r="AI190">
        <v>1.43363</v>
      </c>
      <c r="AJ190">
        <v>1.5418799999999999</v>
      </c>
      <c r="AK190">
        <v>4.6886799999999997</v>
      </c>
      <c r="AM190">
        <v>1.6952700000000001</v>
      </c>
      <c r="AN190">
        <v>1.8179399999999999</v>
      </c>
      <c r="AO190">
        <v>3.9935900000000002</v>
      </c>
    </row>
    <row r="191" spans="2:41" x14ac:dyDescent="0.2">
      <c r="C191">
        <v>7.7496099999999997</v>
      </c>
      <c r="D191">
        <v>7.7787199999999999</v>
      </c>
      <c r="E191">
        <v>8.5436700000000005</v>
      </c>
      <c r="G191">
        <v>7.6934300000000002</v>
      </c>
      <c r="H191">
        <v>7.7301599999999997</v>
      </c>
      <c r="I191">
        <v>8.5494599999999998</v>
      </c>
      <c r="K191">
        <v>7.7777599999999998</v>
      </c>
      <c r="L191">
        <v>7.81602</v>
      </c>
      <c r="M191">
        <v>8.5148799999999998</v>
      </c>
      <c r="O191">
        <v>7.7611100000000004</v>
      </c>
      <c r="P191">
        <v>7.8006700000000002</v>
      </c>
      <c r="Q191">
        <v>8.5084400000000002</v>
      </c>
      <c r="S191">
        <v>7.7382499999999999</v>
      </c>
      <c r="T191">
        <v>7.7994199999999996</v>
      </c>
      <c r="U191">
        <v>8.4642800000000005</v>
      </c>
      <c r="W191">
        <v>7.8041299999999998</v>
      </c>
      <c r="X191">
        <v>7.8604399999999996</v>
      </c>
      <c r="Y191">
        <v>8.4943399999999993</v>
      </c>
      <c r="AA191">
        <v>7.7252999999999998</v>
      </c>
      <c r="AB191">
        <v>7.7568400000000004</v>
      </c>
      <c r="AC191">
        <v>8.4383300000000006</v>
      </c>
      <c r="AE191">
        <v>7.8238200000000004</v>
      </c>
      <c r="AF191">
        <v>7.8774800000000003</v>
      </c>
      <c r="AG191">
        <v>8.6122700000000005</v>
      </c>
      <c r="AI191">
        <v>7.8449499999999999</v>
      </c>
      <c r="AJ191">
        <v>7.8837599999999997</v>
      </c>
      <c r="AK191">
        <v>8.5335699999999992</v>
      </c>
      <c r="AM191">
        <v>7.75786</v>
      </c>
      <c r="AN191">
        <v>7.8009599999999999</v>
      </c>
      <c r="AO191">
        <v>8.5480400000000003</v>
      </c>
    </row>
    <row r="192" spans="2:41" x14ac:dyDescent="0.2">
      <c r="C192">
        <v>7.8258099999999997</v>
      </c>
      <c r="D192">
        <v>7.8742299999999998</v>
      </c>
      <c r="E192">
        <v>8.9362899999999996</v>
      </c>
      <c r="G192">
        <v>7.83216</v>
      </c>
      <c r="H192">
        <v>7.8913399999999996</v>
      </c>
      <c r="I192">
        <v>9.1039300000000001</v>
      </c>
      <c r="K192">
        <v>8.0379000000000005</v>
      </c>
      <c r="L192">
        <v>8.1417800000000007</v>
      </c>
      <c r="M192">
        <v>9.8038500000000006</v>
      </c>
      <c r="O192">
        <v>8.1350899999999999</v>
      </c>
      <c r="P192">
        <v>8.2062200000000001</v>
      </c>
      <c r="Q192">
        <v>9.6938700000000004</v>
      </c>
      <c r="S192">
        <v>8.3102699999999992</v>
      </c>
      <c r="T192">
        <v>8.3986199999999993</v>
      </c>
      <c r="U192">
        <v>10.564</v>
      </c>
      <c r="W192">
        <v>8.3981999999999992</v>
      </c>
      <c r="X192">
        <v>8.4616000000000007</v>
      </c>
      <c r="Y192">
        <v>9.7675599999999996</v>
      </c>
      <c r="AA192">
        <v>8.6715199999999992</v>
      </c>
      <c r="AB192">
        <v>8.77562</v>
      </c>
      <c r="AC192">
        <v>11.083600000000001</v>
      </c>
      <c r="AE192">
        <v>8.8161500000000004</v>
      </c>
      <c r="AF192">
        <v>8.9444300000000005</v>
      </c>
      <c r="AG192">
        <v>11.055999999999999</v>
      </c>
      <c r="AI192">
        <v>9.3747699999999998</v>
      </c>
      <c r="AJ192">
        <v>9.4806899999999992</v>
      </c>
      <c r="AK192">
        <v>11.2585</v>
      </c>
      <c r="AM192">
        <v>8.0940100000000008</v>
      </c>
      <c r="AN192">
        <v>8.18337</v>
      </c>
      <c r="AO192">
        <v>9.86205</v>
      </c>
    </row>
    <row r="193" spans="2:44" x14ac:dyDescent="0.2">
      <c r="B193" t="s">
        <v>5</v>
      </c>
      <c r="C193">
        <v>7.6200000000000004E-2</v>
      </c>
      <c r="D193">
        <v>9.5509999999999998E-2</v>
      </c>
      <c r="E193">
        <v>0.39261999999999903</v>
      </c>
      <c r="G193">
        <v>0.13872999999999999</v>
      </c>
      <c r="H193">
        <v>0.16117999999999999</v>
      </c>
      <c r="I193">
        <v>0.55447000000000002</v>
      </c>
      <c r="K193">
        <v>0.26014000000000098</v>
      </c>
      <c r="L193">
        <v>0.32576000000000099</v>
      </c>
      <c r="M193">
        <v>1.2889699999999999</v>
      </c>
      <c r="O193">
        <v>0.37397999999999998</v>
      </c>
      <c r="P193">
        <v>0.40555000000000002</v>
      </c>
      <c r="Q193">
        <v>1.18543</v>
      </c>
      <c r="S193">
        <v>0.57201999999999897</v>
      </c>
      <c r="T193">
        <v>0.59919999999999995</v>
      </c>
      <c r="U193">
        <v>2.09972</v>
      </c>
      <c r="W193">
        <v>0.59406999999999899</v>
      </c>
      <c r="X193">
        <v>0.60116000000000103</v>
      </c>
      <c r="Y193">
        <v>1.27322</v>
      </c>
      <c r="AA193">
        <v>0.94621999999999895</v>
      </c>
      <c r="AB193">
        <v>1.01878</v>
      </c>
      <c r="AC193">
        <v>2.64527</v>
      </c>
      <c r="AE193">
        <v>0.99233000000000104</v>
      </c>
      <c r="AF193">
        <v>1.0669500000000001</v>
      </c>
      <c r="AG193">
        <v>2.44373</v>
      </c>
      <c r="AI193">
        <v>1.52982</v>
      </c>
      <c r="AJ193">
        <v>1.59693</v>
      </c>
      <c r="AK193">
        <v>2.7249300000000001</v>
      </c>
      <c r="AM193">
        <v>0.336150000000001</v>
      </c>
      <c r="AN193">
        <v>0.38241000000000003</v>
      </c>
      <c r="AO193">
        <v>1.3140099999999999</v>
      </c>
    </row>
    <row r="194" spans="2:44" x14ac:dyDescent="0.2">
      <c r="C194">
        <v>7.8496499999999996</v>
      </c>
      <c r="D194">
        <v>7.8986400000000003</v>
      </c>
      <c r="E194">
        <v>8.6011199999999999</v>
      </c>
      <c r="G194">
        <v>7.8342700000000001</v>
      </c>
      <c r="H194">
        <v>7.8751699999999998</v>
      </c>
      <c r="I194">
        <v>8.5341199999999997</v>
      </c>
      <c r="K194">
        <v>7.7092499999999999</v>
      </c>
      <c r="L194">
        <v>7.7324400000000004</v>
      </c>
      <c r="M194">
        <v>8.5145499999999998</v>
      </c>
      <c r="O194">
        <v>7.8539500000000002</v>
      </c>
      <c r="P194">
        <v>7.8855399999999998</v>
      </c>
      <c r="Q194">
        <v>8.5132399999999997</v>
      </c>
      <c r="S194">
        <v>7.7664499999999999</v>
      </c>
      <c r="T194">
        <v>7.8128099999999998</v>
      </c>
      <c r="U194">
        <v>8.5224399999999996</v>
      </c>
      <c r="W194">
        <v>7.7287499999999998</v>
      </c>
      <c r="X194">
        <v>7.7946600000000004</v>
      </c>
      <c r="Y194">
        <v>8.4829399999999993</v>
      </c>
      <c r="AA194">
        <v>7.8786800000000001</v>
      </c>
      <c r="AB194">
        <v>7.9331500000000004</v>
      </c>
      <c r="AC194">
        <v>8.5705500000000008</v>
      </c>
      <c r="AE194">
        <v>7.8667499999999997</v>
      </c>
      <c r="AF194">
        <v>7.9298700000000002</v>
      </c>
      <c r="AG194">
        <v>8.6057100000000002</v>
      </c>
      <c r="AI194">
        <v>7.8564600000000002</v>
      </c>
      <c r="AJ194">
        <v>7.9146000000000001</v>
      </c>
      <c r="AK194">
        <v>8.6447000000000003</v>
      </c>
      <c r="AM194">
        <v>7.87751</v>
      </c>
      <c r="AN194">
        <v>7.9444999999999997</v>
      </c>
      <c r="AO194">
        <v>8.6426599999999993</v>
      </c>
    </row>
    <row r="195" spans="2:44" x14ac:dyDescent="0.2">
      <c r="C195">
        <v>7.9098199999999999</v>
      </c>
      <c r="D195">
        <v>7.9804399999999998</v>
      </c>
      <c r="E195">
        <v>9.1065000000000005</v>
      </c>
      <c r="G195">
        <v>7.9527599999999996</v>
      </c>
      <c r="H195">
        <v>8.0362200000000001</v>
      </c>
      <c r="I195">
        <v>9.2195300000000007</v>
      </c>
      <c r="K195">
        <v>7.9379</v>
      </c>
      <c r="L195">
        <v>7.9872100000000001</v>
      </c>
      <c r="M195">
        <v>9.2337799999999994</v>
      </c>
      <c r="O195">
        <v>8.2398500000000006</v>
      </c>
      <c r="P195">
        <v>8.3396699999999999</v>
      </c>
      <c r="Q195">
        <v>9.6923899999999996</v>
      </c>
      <c r="S195">
        <v>7.9267500000000002</v>
      </c>
      <c r="T195">
        <v>7.9955999999999996</v>
      </c>
      <c r="U195">
        <v>9.2248000000000001</v>
      </c>
      <c r="W195">
        <v>8.5333400000000008</v>
      </c>
      <c r="X195">
        <v>8.6998300000000004</v>
      </c>
      <c r="Y195">
        <v>10.4077</v>
      </c>
      <c r="AA195">
        <v>8.7194699999999994</v>
      </c>
      <c r="AB195">
        <v>8.8547100000000007</v>
      </c>
      <c r="AC195">
        <v>10.418699999999999</v>
      </c>
      <c r="AE195">
        <v>8.2277000000000005</v>
      </c>
      <c r="AF195">
        <v>8.2990600000000008</v>
      </c>
      <c r="AG195">
        <v>10.4335</v>
      </c>
      <c r="AI195">
        <v>9.3656600000000001</v>
      </c>
      <c r="AJ195">
        <v>9.5425900000000006</v>
      </c>
      <c r="AK195">
        <v>13.182399999999999</v>
      </c>
      <c r="AM195">
        <v>9.5373099999999997</v>
      </c>
      <c r="AN195">
        <v>9.6949400000000008</v>
      </c>
      <c r="AO195">
        <v>12.5762</v>
      </c>
    </row>
    <row r="196" spans="2:44" x14ac:dyDescent="0.2">
      <c r="B196" t="s">
        <v>5</v>
      </c>
      <c r="C196">
        <v>6.0169999999999398E-2</v>
      </c>
      <c r="D196">
        <v>8.1799999999999401E-2</v>
      </c>
      <c r="E196">
        <v>0.50538000000000105</v>
      </c>
      <c r="G196">
        <v>0.11849</v>
      </c>
      <c r="H196">
        <v>0.16105</v>
      </c>
      <c r="I196">
        <v>0.68541000000000096</v>
      </c>
      <c r="K196">
        <v>0.22864999999999999</v>
      </c>
      <c r="L196">
        <v>0.25477</v>
      </c>
      <c r="M196">
        <v>0.71923000000000004</v>
      </c>
      <c r="O196">
        <v>0.38590000000000002</v>
      </c>
      <c r="P196">
        <v>0.45412999999999998</v>
      </c>
      <c r="Q196">
        <v>1.1791499999999999</v>
      </c>
      <c r="S196">
        <v>0.1603</v>
      </c>
      <c r="T196">
        <v>0.18279000000000001</v>
      </c>
      <c r="U196">
        <v>0.70236000000000098</v>
      </c>
      <c r="W196">
        <v>0.80459000000000103</v>
      </c>
      <c r="X196">
        <v>0.90517000000000003</v>
      </c>
      <c r="Y196">
        <v>1.92476</v>
      </c>
      <c r="AA196">
        <v>0.84078999999999904</v>
      </c>
      <c r="AB196">
        <v>0.92156000000000005</v>
      </c>
      <c r="AC196">
        <v>1.84815</v>
      </c>
      <c r="AE196">
        <v>0.36095000000000099</v>
      </c>
      <c r="AF196">
        <v>0.36919000000000102</v>
      </c>
      <c r="AG196">
        <v>1.82779</v>
      </c>
      <c r="AI196">
        <v>1.5092000000000001</v>
      </c>
      <c r="AJ196">
        <v>1.62799</v>
      </c>
      <c r="AK196">
        <v>4.5377000000000001</v>
      </c>
      <c r="AM196">
        <v>1.6597999999999999</v>
      </c>
      <c r="AN196">
        <v>1.75044</v>
      </c>
      <c r="AO196">
        <v>3.9335399999999998</v>
      </c>
    </row>
    <row r="197" spans="2:44" x14ac:dyDescent="0.2">
      <c r="C197">
        <v>7.8679899999999998</v>
      </c>
      <c r="D197">
        <v>7.9058799999999998</v>
      </c>
      <c r="E197">
        <v>8.6068300000000004</v>
      </c>
      <c r="G197">
        <v>7.7313900000000002</v>
      </c>
      <c r="H197">
        <v>7.7666000000000004</v>
      </c>
      <c r="I197">
        <v>8.5475999999999992</v>
      </c>
      <c r="K197">
        <v>7.7788500000000003</v>
      </c>
      <c r="L197">
        <v>7.8084100000000003</v>
      </c>
      <c r="M197">
        <v>8.4595500000000001</v>
      </c>
      <c r="O197">
        <v>7.7789099999999998</v>
      </c>
      <c r="P197">
        <v>7.82043</v>
      </c>
      <c r="Q197">
        <v>8.4544599999999992</v>
      </c>
      <c r="S197">
        <v>7.7773700000000003</v>
      </c>
      <c r="T197">
        <v>7.8144499999999999</v>
      </c>
      <c r="U197">
        <v>8.4663000000000004</v>
      </c>
      <c r="W197">
        <v>7.7591900000000003</v>
      </c>
      <c r="X197">
        <v>7.8014900000000003</v>
      </c>
      <c r="Y197">
        <v>8.4537999999999993</v>
      </c>
      <c r="AA197">
        <v>7.7998200000000004</v>
      </c>
      <c r="AB197">
        <v>7.8322200000000004</v>
      </c>
      <c r="AC197">
        <v>8.4610900000000004</v>
      </c>
      <c r="AE197">
        <v>7.82735</v>
      </c>
      <c r="AF197">
        <v>7.8826999999999998</v>
      </c>
      <c r="AG197">
        <v>8.5933499999999992</v>
      </c>
      <c r="AI197">
        <v>7.8127399999999998</v>
      </c>
      <c r="AJ197">
        <v>7.8599399999999999</v>
      </c>
      <c r="AK197">
        <v>8.4705200000000005</v>
      </c>
      <c r="AM197">
        <v>7.8874300000000002</v>
      </c>
      <c r="AN197">
        <v>7.9335800000000001</v>
      </c>
      <c r="AO197">
        <v>8.7418399999999998</v>
      </c>
    </row>
    <row r="198" spans="2:44" x14ac:dyDescent="0.2">
      <c r="C198">
        <v>7.9106300000000003</v>
      </c>
      <c r="D198">
        <v>7.98766</v>
      </c>
      <c r="E198">
        <v>8.9842300000000002</v>
      </c>
      <c r="G198">
        <v>7.8913900000000003</v>
      </c>
      <c r="H198">
        <v>7.9614500000000001</v>
      </c>
      <c r="I198">
        <v>9.1585800000000006</v>
      </c>
      <c r="K198">
        <v>8.0186299999999999</v>
      </c>
      <c r="L198">
        <v>8.0739800000000006</v>
      </c>
      <c r="M198">
        <v>9.1898800000000005</v>
      </c>
      <c r="O198">
        <v>8.1295199999999994</v>
      </c>
      <c r="P198">
        <v>8.2379899999999999</v>
      </c>
      <c r="Q198">
        <v>9.5774600000000003</v>
      </c>
      <c r="S198">
        <v>8.2853600000000007</v>
      </c>
      <c r="T198">
        <v>8.3925300000000007</v>
      </c>
      <c r="U198">
        <v>9.8087</v>
      </c>
      <c r="W198">
        <v>8.4304100000000002</v>
      </c>
      <c r="X198">
        <v>8.5452999999999992</v>
      </c>
      <c r="Y198">
        <v>10.087300000000001</v>
      </c>
      <c r="AA198">
        <v>8.8206399999999991</v>
      </c>
      <c r="AB198">
        <v>8.89133</v>
      </c>
      <c r="AC198">
        <v>11.5023</v>
      </c>
      <c r="AE198">
        <v>9.0089400000000008</v>
      </c>
      <c r="AF198">
        <v>9.1785599999999992</v>
      </c>
      <c r="AG198">
        <v>11.543200000000001</v>
      </c>
      <c r="AI198">
        <v>9.2463300000000004</v>
      </c>
      <c r="AJ198">
        <v>9.2919099999999997</v>
      </c>
      <c r="AK198">
        <v>11.548400000000001</v>
      </c>
      <c r="AM198">
        <v>9.6488399999999999</v>
      </c>
      <c r="AN198">
        <v>9.8005399999999998</v>
      </c>
      <c r="AO198">
        <v>13.282400000000001</v>
      </c>
    </row>
    <row r="199" spans="2:44" x14ac:dyDescent="0.2">
      <c r="B199" t="s">
        <v>5</v>
      </c>
      <c r="C199">
        <v>4.2640000000000497E-2</v>
      </c>
      <c r="D199">
        <v>8.17800000000002E-2</v>
      </c>
      <c r="E199">
        <v>0.37740000000000001</v>
      </c>
      <c r="G199">
        <v>0.16</v>
      </c>
      <c r="H199">
        <v>0.19485</v>
      </c>
      <c r="I199">
        <v>0.61098000000000097</v>
      </c>
      <c r="K199">
        <v>0.23977999999999999</v>
      </c>
      <c r="L199">
        <v>0.26556999999999997</v>
      </c>
      <c r="M199">
        <v>0.73033000000000003</v>
      </c>
      <c r="O199">
        <v>0.35060999999999998</v>
      </c>
      <c r="P199">
        <v>0.41755999999999999</v>
      </c>
      <c r="Q199">
        <v>1.123</v>
      </c>
      <c r="S199">
        <v>0.50799000000000005</v>
      </c>
      <c r="T199">
        <v>0.57808000000000104</v>
      </c>
      <c r="U199">
        <v>1.3424</v>
      </c>
      <c r="W199">
        <v>0.67122000000000004</v>
      </c>
      <c r="X199">
        <v>0.74380999999999897</v>
      </c>
      <c r="Y199">
        <v>1.6335</v>
      </c>
      <c r="AA199">
        <v>1.0208200000000001</v>
      </c>
      <c r="AB199">
        <v>1.05911</v>
      </c>
      <c r="AC199">
        <v>3.04121</v>
      </c>
      <c r="AE199">
        <v>1.1815899999999999</v>
      </c>
      <c r="AF199">
        <v>1.29586</v>
      </c>
      <c r="AG199">
        <v>2.9498500000000001</v>
      </c>
      <c r="AI199">
        <v>1.4335899999999999</v>
      </c>
      <c r="AJ199">
        <v>1.43197</v>
      </c>
      <c r="AK199">
        <v>3.0778799999999999</v>
      </c>
      <c r="AM199">
        <v>1.7614099999999999</v>
      </c>
      <c r="AN199">
        <v>1.86696</v>
      </c>
      <c r="AO199">
        <v>4.5405600000000002</v>
      </c>
    </row>
    <row r="200" spans="2:44" x14ac:dyDescent="0.2">
      <c r="G200">
        <v>7.8380099999999997</v>
      </c>
      <c r="H200">
        <v>7.8992300000000002</v>
      </c>
      <c r="I200">
        <v>8.6257599999999996</v>
      </c>
      <c r="K200">
        <v>7.7527200000000001</v>
      </c>
      <c r="L200">
        <v>7.8027300000000004</v>
      </c>
      <c r="M200">
        <v>8.5240899999999993</v>
      </c>
      <c r="O200">
        <v>7.8728499999999997</v>
      </c>
      <c r="P200">
        <v>7.9047599999999996</v>
      </c>
      <c r="Q200">
        <v>8.6719500000000007</v>
      </c>
      <c r="S200">
        <v>7.8200799999999999</v>
      </c>
      <c r="T200">
        <v>7.8647600000000004</v>
      </c>
      <c r="U200">
        <v>8.6881699999999995</v>
      </c>
      <c r="W200">
        <v>7.9347500000000002</v>
      </c>
      <c r="X200">
        <v>8.0040099999999992</v>
      </c>
      <c r="Y200">
        <v>8.62303</v>
      </c>
      <c r="AA200">
        <v>7.8249300000000002</v>
      </c>
      <c r="AB200">
        <v>7.8703200000000004</v>
      </c>
      <c r="AC200">
        <v>8.4763999999999999</v>
      </c>
      <c r="AE200">
        <v>7.7837800000000001</v>
      </c>
      <c r="AF200">
        <v>7.8103499999999997</v>
      </c>
      <c r="AG200">
        <v>8.4671599999999998</v>
      </c>
      <c r="AI200">
        <v>7.77325</v>
      </c>
      <c r="AJ200">
        <v>7.8137299999999996</v>
      </c>
      <c r="AK200">
        <v>8.5167199999999994</v>
      </c>
    </row>
    <row r="201" spans="2:44" x14ac:dyDescent="0.2">
      <c r="G201">
        <v>7.8600300000000001</v>
      </c>
      <c r="H201">
        <v>7.9531700000000001</v>
      </c>
      <c r="I201">
        <v>8.9646699999999999</v>
      </c>
      <c r="K201">
        <v>7.9915700000000003</v>
      </c>
      <c r="L201">
        <v>8.1012299999999993</v>
      </c>
      <c r="M201">
        <v>9.2128999999999994</v>
      </c>
      <c r="O201">
        <v>8.2218400000000003</v>
      </c>
      <c r="P201">
        <v>8.2696000000000005</v>
      </c>
      <c r="Q201">
        <v>10.1929</v>
      </c>
      <c r="S201">
        <v>8.3724900000000009</v>
      </c>
      <c r="T201">
        <v>8.5038999999999998</v>
      </c>
      <c r="U201">
        <v>10.635300000000001</v>
      </c>
      <c r="W201">
        <v>8.68947</v>
      </c>
      <c r="X201">
        <v>8.7939100000000003</v>
      </c>
      <c r="Y201">
        <v>11.1165</v>
      </c>
      <c r="AA201">
        <v>8.0328599999999994</v>
      </c>
      <c r="AB201">
        <v>8.1076800000000002</v>
      </c>
      <c r="AC201">
        <v>9.6940500000000007</v>
      </c>
      <c r="AE201">
        <v>8.9311299999999996</v>
      </c>
      <c r="AF201">
        <v>9.00061</v>
      </c>
      <c r="AG201">
        <v>11.501899999999999</v>
      </c>
      <c r="AI201">
        <v>8.9509299999999996</v>
      </c>
      <c r="AJ201">
        <v>9.0635999999999992</v>
      </c>
      <c r="AK201">
        <v>10.8552</v>
      </c>
    </row>
    <row r="202" spans="2:44" x14ac:dyDescent="0.2">
      <c r="B202" t="s">
        <v>5</v>
      </c>
      <c r="G202">
        <v>2.20200000000004E-2</v>
      </c>
      <c r="H202">
        <v>5.3939999999999898E-2</v>
      </c>
      <c r="I202">
        <v>0.33890999999999999</v>
      </c>
      <c r="K202">
        <v>0.23885000000000001</v>
      </c>
      <c r="L202">
        <v>0.29849999999999899</v>
      </c>
      <c r="M202">
        <v>0.68881000000000003</v>
      </c>
      <c r="O202">
        <v>0.34899000000000102</v>
      </c>
      <c r="P202">
        <v>0.364840000000001</v>
      </c>
      <c r="Q202">
        <v>1.52095</v>
      </c>
      <c r="S202">
        <v>0.55240999999999896</v>
      </c>
      <c r="T202">
        <v>0.63913999999999904</v>
      </c>
      <c r="U202">
        <v>1.94713</v>
      </c>
      <c r="W202">
        <v>0.75471999999999995</v>
      </c>
      <c r="X202">
        <v>0.78990000000000105</v>
      </c>
      <c r="Y202">
        <v>2.4934699999999999</v>
      </c>
      <c r="AA202">
        <v>0.207929999999999</v>
      </c>
      <c r="AB202">
        <v>0.23736000000000099</v>
      </c>
      <c r="AC202">
        <v>1.2176499999999999</v>
      </c>
      <c r="AE202">
        <v>1.1473500000000001</v>
      </c>
      <c r="AF202">
        <v>1.1902600000000001</v>
      </c>
      <c r="AG202">
        <v>3.0347400000000002</v>
      </c>
      <c r="AI202">
        <v>1.1776800000000001</v>
      </c>
      <c r="AJ202">
        <v>1.24987</v>
      </c>
      <c r="AK202">
        <v>2.3384800000000001</v>
      </c>
    </row>
    <row r="203" spans="2:44" x14ac:dyDescent="0.2">
      <c r="B203" t="s">
        <v>6</v>
      </c>
      <c r="C203" t="s">
        <v>7</v>
      </c>
      <c r="D203" t="s">
        <v>7</v>
      </c>
      <c r="E203" t="s">
        <v>7</v>
      </c>
      <c r="F203" t="s">
        <v>6</v>
      </c>
      <c r="G203" t="s">
        <v>7</v>
      </c>
      <c r="H203" t="s">
        <v>7</v>
      </c>
      <c r="I203" t="s">
        <v>7</v>
      </c>
      <c r="J203" t="s">
        <v>6</v>
      </c>
      <c r="K203" t="s">
        <v>7</v>
      </c>
      <c r="L203" t="s">
        <v>7</v>
      </c>
      <c r="M203" t="s">
        <v>7</v>
      </c>
      <c r="N203" t="s">
        <v>6</v>
      </c>
      <c r="O203" t="s">
        <v>7</v>
      </c>
      <c r="P203" t="s">
        <v>7</v>
      </c>
      <c r="Q203" t="s">
        <v>7</v>
      </c>
      <c r="R203" t="s">
        <v>6</v>
      </c>
      <c r="S203" t="s">
        <v>7</v>
      </c>
      <c r="T203" t="s">
        <v>7</v>
      </c>
      <c r="U203" t="s">
        <v>7</v>
      </c>
      <c r="V203" t="s">
        <v>6</v>
      </c>
      <c r="W203" t="s">
        <v>7</v>
      </c>
      <c r="X203" t="s">
        <v>7</v>
      </c>
      <c r="Y203" t="s">
        <v>7</v>
      </c>
      <c r="Z203" t="s">
        <v>6</v>
      </c>
      <c r="AA203" t="s">
        <v>7</v>
      </c>
      <c r="AB203" t="s">
        <v>7</v>
      </c>
      <c r="AC203" t="s">
        <v>7</v>
      </c>
      <c r="AD203" t="s">
        <v>6</v>
      </c>
      <c r="AE203" t="s">
        <v>7</v>
      </c>
      <c r="AF203" t="s">
        <v>7</v>
      </c>
      <c r="AG203" t="s">
        <v>7</v>
      </c>
      <c r="AH203" t="s">
        <v>6</v>
      </c>
      <c r="AI203" t="s">
        <v>7</v>
      </c>
      <c r="AJ203" t="s">
        <v>7</v>
      </c>
      <c r="AK203" t="s">
        <v>7</v>
      </c>
      <c r="AL203" t="s">
        <v>6</v>
      </c>
      <c r="AM203" t="s">
        <v>7</v>
      </c>
      <c r="AN203" t="s">
        <v>7</v>
      </c>
      <c r="AO203" t="s">
        <v>7</v>
      </c>
    </row>
    <row r="204" spans="2:44" x14ac:dyDescent="0.2">
      <c r="B204">
        <v>25.5</v>
      </c>
      <c r="C204">
        <f>AVERAGE(C151,C148,C145,C154,C157,C160,C163,C166,C169,C172,C175,C178,C181,C184,C187,C190,C193,C196,C199,C202)</f>
        <v>5.2412631578947384E-2</v>
      </c>
      <c r="D204">
        <f>AVERAGE(D151,D148,D145,D154,D157,D160,D163,D166,D169,D172,D175,D178,D181,D184,D187,D190,D193,D196,D199,D202)</f>
        <v>7.7824210526315787E-2</v>
      </c>
      <c r="E204">
        <f>AVERAGE(E151,E148,E145,E154,E157,E160,E163,E166,E169,E172,E175,E178,E181,E184,E187,E190,E193,E196,E199,E202)</f>
        <v>0.43606947368421034</v>
      </c>
      <c r="F204">
        <v>25.5</v>
      </c>
      <c r="G204">
        <f>AVERAGE(G151,G148,G145,G154,G157,G160,G163,G166,G169,G172,G175,G178,G181,G184,G187,G190,G193,G196,G199,G202)</f>
        <v>0.12753899999999996</v>
      </c>
      <c r="H204">
        <f>AVERAGE(H151,H148,H145,H154,H157,H160,H163,H166,H169,H172,H175,H178,H181,H184,H187,H190,H193,H196,H199,H202)</f>
        <v>0.16114300000000001</v>
      </c>
      <c r="I204">
        <f>AVERAGE(I151,I148,I145,I154,I157,I160,I163,I166,I169,I172,I175,I178,I181,I184,I187,I190,I193,I196,I199,I202)</f>
        <v>0.66405650000000005</v>
      </c>
      <c r="J204">
        <v>25.5</v>
      </c>
      <c r="K204">
        <f>AVERAGE(K151,K148,K145,K154,K157,K160,K163,K166,K169,K172,K175,K178,K181,K184,K187,K190,K193,K196,K199,K202)</f>
        <v>0.21008899999999983</v>
      </c>
      <c r="L204">
        <f>AVERAGE(L151,L148,L145,L154,L157,L160,L163,L166,L169,L172,L175,L178,L181,L184,L187,L190,L193,L196,L199,L202)</f>
        <v>0.25056050000000007</v>
      </c>
      <c r="M204">
        <f>AVERAGE(M151,M148,M145,M154,M157,M160,M163,M166,M169,M172,M175,M178,M181,M184,M187,M190,M193,M196,M199,M202)</f>
        <v>0.89404249999999996</v>
      </c>
      <c r="N204">
        <v>25.5</v>
      </c>
      <c r="O204">
        <f>AVERAGE(O151,O148,O145,O154,O157,O160,O163,O166,O169,O172,O175,O178,O181,O184,O187,O190,O193,O196,O199,O202)</f>
        <v>0.36894250000000006</v>
      </c>
      <c r="P204">
        <f>AVERAGE(P151,P148,P145,P154,P157,P160,P163,P166,P169,P172,P175,P178,P181,P184,P187,P190,P193,P196,P199,P202)</f>
        <v>0.40956300000000018</v>
      </c>
      <c r="Q204">
        <f>AVERAGE(Q151,Q148,Q145,Q154,Q157,Q160,Q163,Q166,Q169,Q172,Q175,Q178,Q181,Q184,Q187,Q190,Q193,Q196,Q199,Q202)</f>
        <v>1.2660369999999999</v>
      </c>
      <c r="R204">
        <v>25.5</v>
      </c>
      <c r="S204">
        <f>AVERAGE(S151,S148,S145,S154,S157,S160,S163,S166,S169,S172,S175,S178,S181,S184,S187,S190,S193,S196,S199,S202)</f>
        <v>0.48996349999999983</v>
      </c>
      <c r="T204">
        <f>AVERAGE(T151,T148,T145,T154,T157,T160,T163,T166,T169,T172,T175,T178,T181,T184,T187,T190,T193,T196,T199,T202)</f>
        <v>0.54139400000000015</v>
      </c>
      <c r="U204">
        <f>AVERAGE(U151,U148,U145,U154,U157,U160,U163,U166,U169,U172,U175,U178,U181,U184,U187,U190,U193,U196,U199,U202)</f>
        <v>1.6888049999999999</v>
      </c>
      <c r="V204">
        <v>25.5</v>
      </c>
      <c r="W204">
        <f>AVERAGE(W151,W148,W145,W154,W157,W160,W163,W166,W169,W172,W175,W178,W181,W184,W187,W190,W193,W196,W199,W202)</f>
        <v>0.60524249999999991</v>
      </c>
      <c r="X204">
        <f>AVERAGE(X151,X148,X145,X154,X157,X160,X163,X166,X169,X172,X175,X178,X181,X184,X187,X190,X193,X196,X199,X202)</f>
        <v>0.65557500000000002</v>
      </c>
      <c r="Y204">
        <f>AVERAGE(Y151,Y148,Y145,Y154,Y157,Y160,Y163,Y166,Y169,Y172,Y175,Y178,Y181,Y184,Y187,Y190,Y193,Y196,Y199,Y202)</f>
        <v>1.8808295000000002</v>
      </c>
      <c r="Z204">
        <v>25.5</v>
      </c>
      <c r="AA204">
        <f>AVERAGE(AA151,AA148,AA145,AA154,AA157,AA160,AA163,AA166,AA169,AA172,AA175,AA178,AA181,AA184,AA187,AA190,AA193,AA196,AA199,AA202)</f>
        <v>0.79058050000000002</v>
      </c>
      <c r="AB204">
        <f>AVERAGE(AB151,AB148,AB145,AB154,AB157,AB160,AB163,AB166,AB169,AB172,AB175,AB178,AB181,AB184,AB187,AB190,AB193,AB196,AB199,AB202)</f>
        <v>0.84637250000000042</v>
      </c>
      <c r="AC204">
        <f>AVERAGE(AC151,AC148,AC145,AC154,AC157,AC160,AC163,AC166,AC169,AC172,AC175,AC178,AC181,AC184,AC187,AC190,AC193,AC196,AC199,AC202)</f>
        <v>2.3517924999999993</v>
      </c>
      <c r="AD204">
        <v>25.5</v>
      </c>
      <c r="AE204">
        <f>AVERAGE(AE151,AE148,AE145,AE154,AE157,AE160,AE163,AE166,AE169,AE172,AE175,AE178,AE181,AE184,AE187,AE190,AE193,AE196,AE199,AE202)</f>
        <v>1.1425500000000002</v>
      </c>
      <c r="AF204">
        <f>AVERAGE(AF151,AF148,AF145,AF154,AF157,AF160,AF163,AF166,AF169,AF172,AF175,AF178,AF181,AF184,AF187,AF190,AF193,AF196,AF199,AF202)</f>
        <v>1.2279144999999998</v>
      </c>
      <c r="AG204">
        <f>AVERAGE(AG151,AG148,AG145,AG154,AG157,AG160,AG163,AG166,AG169,AG172,AG175,AG178,AG181,AG184,AG187,AG190,AG193,AG196,AG199,AG202)</f>
        <v>3.2563204999999997</v>
      </c>
      <c r="AH204">
        <v>25.5</v>
      </c>
      <c r="AI204">
        <f>AVERAGE(AI151,AI148,AI145,AI154,AI157,AI160,AI163,AI166,AI169,AI172,AI175,AI178,AI181,AI184,AI187,AI190,AI193,AI196,AI199,AI202)</f>
        <v>1.3722845000000001</v>
      </c>
      <c r="AJ204">
        <f>AVERAGE(AJ151,AJ148,AJ145,AJ154,AJ157,AJ160,AJ163,AJ166,AJ169,AJ172,AJ175,AJ178,AJ181,AJ184,AJ187,AJ190,AJ193,AJ196,AJ199,AJ202)</f>
        <v>1.4647634999999999</v>
      </c>
      <c r="AK204">
        <f>AVERAGE(AK151,AK148,AK145,AK154,AK157,AK160,AK163,AK166,AK169,AK172,AK175,AK178,AK181,AK184,AK187,AK190,AK193,AK196,AK199,AK202)</f>
        <v>3.3551690000000001</v>
      </c>
      <c r="AL204">
        <v>25.5</v>
      </c>
      <c r="AM204">
        <f>AVERAGE(AM151,AM148,AM145,AM154,AM157,AM160,AM163,AM166,AM169,AM172,AM175,AM178,AM181,AM184,AM187,AM190,AM193,AM196,AM199,AM202)</f>
        <v>1.5767847368421055</v>
      </c>
      <c r="AN204">
        <f>AVERAGE(AN151,AN148,AN145,AN154,AN157,AN160,AN163,AN166,AN169,AN172,AN175,AN178,AN181,AN184,AN187,AN190,AN193,AN196,AN199,AN202)</f>
        <v>1.6171673684210526</v>
      </c>
      <c r="AO204">
        <f>AVERAGE(AO151,AO148,AO145,AO154,AO157,AO160,AO163,AO166,AO169,AO172,AO175,AO178,AO181,AO184,AO187,AO190,AO193,AO196,AO199,AO202)</f>
        <v>3.9699236842105257</v>
      </c>
    </row>
    <row r="205" spans="2:44" x14ac:dyDescent="0.2">
      <c r="C205">
        <f>STDEV(C151,C148,C145,C154,C157,C160,C163,C166,C169,C172,C175,C178,C181,C184,C187,C190,C193,C196,C199,C202)/SQRT(COUNT(C151,C148,C145,C154,C157,C160,C163,C166,C169,C172,C175,C178,C181,C184,C187,C190,C193,C196,C199,C202))</f>
        <v>4.8587438418308398E-3</v>
      </c>
      <c r="D205">
        <f>STDEV(D151,D148,D145,D154,D157,D160,D163,D166,D169,D172,D175,D178,D181,D184,D187,D190,D193,D196,D199,D202)/SQRT(COUNT(D151,D148,D145,D154,D157,D160,D163,D166,D169,D172,D175,D178,D181,D184,D187,D190,D193,D196,D199,D202))</f>
        <v>5.1442219511717751E-3</v>
      </c>
      <c r="E205">
        <f>STDEV(E151,E148,E145,E154,E157,E160,E163,E166,E169,E172,E175,E178,E181,E184,E187,E190,E193,E196,E199,E202)/SQRT(COUNT(E151,E148,E145,E154,E157,E160,E163,E166,E169,E172,E175,E178,E181,E184,E187,E190,E193,E196,E199,E202))</f>
        <v>1.1507978353042181E-2</v>
      </c>
      <c r="G205">
        <f>STDEV(G151,G148,G145,G154,G157,G160,G163,G166,G169,G172,G175,G178,G181,G184,G187,G190,G193,G196,G199,G202)/SQRT(COUNT(G151,G148,G145,G154,G157,G160,G163,G166,G169,G172,G175,G178,G181,G184,G187,G190,G193,G196,G199,G202))</f>
        <v>9.7798087619877811E-3</v>
      </c>
      <c r="H205">
        <f>STDEV(H151,H148,H145,H154,H157,H160,H163,H166,H169,H172,H175,H178,H181,H184,H187,H190,H193,H196,H199,H202)/SQRT(COUNT(H151,H148,H145,H154,H157,H160,H163,H166,H169,H172,H175,H178,H181,H184,H187,H190,H193,H196,H199,H202))</f>
        <v>1.0020374273396519E-2</v>
      </c>
      <c r="I205">
        <f>STDEV(I151,I148,I145,I154,I157,I160,I163,I166,I169,I172,I175,I178,I181,I184,I187,I190,I193,I196,I199,I202)/SQRT(COUNT(I151,I148,I145,I154,I157,I160,I163,I166,I169,I172,I175,I178,I181,I184,I187,I190,I193,I196,I199,I202))</f>
        <v>3.5619451244886413E-2</v>
      </c>
      <c r="K205">
        <f>STDEV(K151,K148,K145,K154,K157,K160,K163,K166,K169,K172,K175,K178,K181,K184,K187,K190,K193,K196,K199,K202)/SQRT(COUNT(K151,K148,K145,K154,K157,K160,K163,K166,K169,K172,K175,K178,K181,K184,K187,K190,K193,K196,K199,K202))</f>
        <v>1.6914364930437107E-2</v>
      </c>
      <c r="L205">
        <f>STDEV(L151,L148,L145,L154,L157,L160,L163,L166,L169,L172,L175,L178,L181,L184,L187,L190,L193,L196,L199,L202)/SQRT(COUNT(L151,L148,L145,L154,L157,L160,L163,L166,L169,L172,L175,L178,L181,L184,L187,L190,L193,L196,L199,L202))</f>
        <v>1.9289703368364015E-2</v>
      </c>
      <c r="M205">
        <f>STDEV(M151,M148,M145,M154,M157,M160,M163,M166,M169,M172,M175,M178,M181,M184,M187,M190,M193,M196,M199,M202)/SQRT(COUNT(M151,M148,M145,M154,M157,M160,M163,M166,M169,M172,M175,M178,M181,M184,M187,M190,M193,M196,M199,M202))</f>
        <v>6.3835144184783615E-2</v>
      </c>
      <c r="O205">
        <f>STDEV(O151,O148,O145,O154,O157,O160,O163,O166,O169,O172,O175,O178,O181,O184,O187,O190,O193,O196,O199,O202)/SQRT(COUNT(O151,O148,O145,O154,O157,O160,O163,O166,O169,O172,O175,O178,O181,O184,O187,O190,O193,O196,O199,O202))</f>
        <v>1.8267624552095282E-2</v>
      </c>
      <c r="P205">
        <f>STDEV(P151,P148,P145,P154,P157,P160,P163,P166,P169,P172,P175,P178,P181,P184,P187,P190,P193,P196,P199,P202)/SQRT(COUNT(P151,P148,P145,P154,P157,P160,P163,P166,P169,P172,P175,P178,P181,P184,P187,P190,P193,P196,P199,P202))</f>
        <v>1.9426553505582669E-2</v>
      </c>
      <c r="Q205">
        <f>STDEV(Q151,Q148,Q145,Q154,Q157,Q160,Q163,Q166,Q169,Q172,Q175,Q178,Q181,Q184,Q187,Q190,Q193,Q196,Q199,Q202)/SQRT(COUNT(Q151,Q148,Q145,Q154,Q157,Q160,Q163,Q166,Q169,Q172,Q175,Q178,Q181,Q184,Q187,Q190,Q193,Q196,Q199,Q202))</f>
        <v>7.4066888322935065E-2</v>
      </c>
      <c r="S205">
        <f>STDEV(S151,S148,S145,S154,S157,S160,S163,S166,S169,S172,S175,S178,S181,S184,S187,S190,S193,S196,S199,S202)/SQRT(COUNT(S151,S148,S145,S154,S157,S160,S163,S166,S169,S172,S175,S178,S181,S184,S187,S190,S193,S196,S199,S202))</f>
        <v>3.4964985073604356E-2</v>
      </c>
      <c r="T205">
        <f>STDEV(T151,T148,T145,T154,T157,T160,T163,T166,T169,T172,T175,T178,T181,T184,T187,T190,T193,T196,T199,T202)/SQRT(COUNT(T151,T148,T145,T154,T157,T160,T163,T166,T169,T172,T175,T178,T181,T184,T187,T190,T193,T196,T199,T202))</f>
        <v>3.6437655041829477E-2</v>
      </c>
      <c r="U205">
        <f>STDEV(U151,U148,U145,U154,U157,U160,U163,U166,U169,U172,U175,U178,U181,U184,U187,U190,U193,U196,U199,U202)/SQRT(COUNT(U151,U148,U145,U154,U157,U160,U163,U166,U169,U172,U175,U178,U181,U184,U187,U190,U193,U196,U199,U202))</f>
        <v>0.12562966562480374</v>
      </c>
      <c r="W205">
        <f>STDEV(W151,W148,W145,W154,W157,W160,W163,W166,W169,W172,W175,W178,W181,W184,W187,W190,W193,W196,W199,W202)/SQRT(COUNT(W151,W148,W145,W154,W157,W160,W163,W166,W169,W172,W175,W178,W181,W184,W187,W190,W193,W196,W199,W202))</f>
        <v>5.3885878415089294E-2</v>
      </c>
      <c r="X205">
        <f>STDEV(X151,X148,X145,X154,X157,X160,X163,X166,X169,X172,X175,X178,X181,X184,X187,X190,X193,X196,X199,X202)/SQRT(COUNT(X151,X148,X145,X154,X157,X160,X163,X166,X169,X172,X175,X178,X181,X184,X187,X190,X193,X196,X199,X202))</f>
        <v>5.5744658429494845E-2</v>
      </c>
      <c r="Y205">
        <f>STDEV(Y151,Y148,Y145,Y154,Y157,Y160,Y163,Y166,Y169,Y172,Y175,Y178,Y181,Y184,Y187,Y190,Y193,Y196,Y199,Y202)/SQRT(COUNT(Y151,Y148,Y145,Y154,Y157,Y160,Y163,Y166,Y169,Y172,Y175,Y178,Y181,Y184,Y187,Y190,Y193,Y196,Y199,Y202))</f>
        <v>0.14072823801564074</v>
      </c>
      <c r="AA205">
        <f>STDEV(AA151,AA148,AA145,AA154,AA157,AA160,AA163,AA166,AA169,AA172,AA175,AA178,AA181,AA184,AA187,AA190,AA193,AA196,AA199,AA202)/SQRT(COUNT(AA151,AA148,AA145,AA154,AA157,AA160,AA163,AA166,AA169,AA172,AA175,AA178,AA181,AA184,AA187,AA190,AA193,AA196,AA199,AA202))</f>
        <v>7.0151771292770337E-2</v>
      </c>
      <c r="AB205">
        <f>STDEV(AB151,AB148,AB145,AB154,AB157,AB160,AB163,AB166,AB169,AB172,AB175,AB178,AB181,AB184,AB187,AB190,AB193,AB196,AB199,AB202)/SQRT(COUNT(AB151,AB148,AB145,AB154,AB157,AB160,AB163,AB166,AB169,AB172,AB175,AB178,AB181,AB184,AB187,AB190,AB193,AB196,AB199,AB202))</f>
        <v>7.011422647094101E-2</v>
      </c>
      <c r="AC205">
        <f>STDEV(AC151,AC148,AC145,AC154,AC157,AC160,AC163,AC166,AC169,AC172,AC175,AC178,AC181,AC184,AC187,AC190,AC193,AC196,AC199,AC202)/SQRT(COUNT(AC151,AC148,AC145,AC154,AC157,AC160,AC163,AC166,AC169,AC172,AC175,AC178,AC181,AC184,AC187,AC190,AC193,AC196,AC199,AC202))</f>
        <v>0.21500239341859362</v>
      </c>
      <c r="AE205">
        <f>STDEV(AE151,AE148,AE145,AE154,AE157,AE160,AE163,AE166,AE169,AE172,AE175,AE178,AE181,AE184,AE187,AE190,AE193,AE196,AE199,AE202)/SQRT(COUNT(AE151,AE148,AE145,AE154,AE157,AE160,AE163,AE166,AE169,AE172,AE175,AE178,AE181,AE184,AE187,AE190,AE193,AE196,AE199,AE202))</f>
        <v>4.6936634126851409E-2</v>
      </c>
      <c r="AF205">
        <f>STDEV(AF151,AF148,AF145,AF154,AF157,AF160,AF163,AF166,AF169,AF172,AF175,AF178,AF181,AF184,AF187,AF190,AF193,AF196,AF199,AF202)/SQRT(COUNT(AF151,AF148,AF145,AF154,AF157,AF160,AF163,AF166,AF169,AF172,AF175,AF178,AF181,AF184,AF187,AF190,AF193,AF196,AF199,AF202))</f>
        <v>5.2881065940342781E-2</v>
      </c>
      <c r="AG205">
        <f>STDEV(AG151,AG148,AG145,AG154,AG157,AG160,AG163,AG166,AG169,AG172,AG175,AG178,AG181,AG184,AG187,AG190,AG193,AG196,AG199,AG202)/SQRT(COUNT(AG151,AG148,AG145,AG154,AG157,AG160,AG163,AG166,AG169,AG172,AG175,AG178,AG181,AG184,AG187,AG190,AG193,AG196,AG199,AG202))</f>
        <v>0.17710970649122545</v>
      </c>
      <c r="AI205">
        <f>STDEV(AI151,AI148,AI145,AI154,AI157,AI160,AI163,AI166,AI169,AI172,AI175,AI178,AI181,AI184,AI187,AI190,AI193,AI196,AI199,AI202)/SQRT(COUNT(AI151,AI148,AI145,AI154,AI157,AI160,AI163,AI166,AI169,AI172,AI175,AI178,AI181,AI184,AI187,AI190,AI193,AI196,AI199,AI202))</f>
        <v>3.5968552430340965E-2</v>
      </c>
      <c r="AJ205">
        <f>STDEV(AJ151,AJ148,AJ145,AJ154,AJ157,AJ160,AJ163,AJ166,AJ169,AJ172,AJ175,AJ178,AJ181,AJ184,AJ187,AJ190,AJ193,AJ196,AJ199,AJ202)/SQRT(COUNT(AJ151,AJ148,AJ145,AJ154,AJ157,AJ160,AJ163,AJ166,AJ169,AJ172,AJ175,AJ178,AJ181,AJ184,AJ187,AJ190,AJ193,AJ196,AJ199,AJ202))</f>
        <v>4.2015524262968708E-2</v>
      </c>
      <c r="AK205">
        <f>STDEV(AK151,AK148,AK145,AK154,AK157,AK160,AK163,AK166,AK169,AK172,AK175,AK178,AK181,AK184,AK187,AK190,AK193,AK196,AK199,AK202)/SQRT(COUNT(AK151,AK148,AK145,AK154,AK157,AK160,AK163,AK166,AK169,AK172,AK175,AK178,AK181,AK184,AK187,AK190,AK193,AK196,AK199,AK202))</f>
        <v>0.20003281135182754</v>
      </c>
      <c r="AM205">
        <f>STDEV(AM151,AM148,AM145,AM154,AM157,AM160,AM163,AM166,AM169,AM172,AM175,AM178,AM181,AM184,AM187,AM190,AM193,AM196,AM199,AM202)/SQRT(COUNT(AM151,AM148,AM145,AM154,AM157,AM160,AM163,AM166,AM169,AM172,AM175,AM178,AM181,AM184,AM187,AM190,AM193,AM196,AM199,AM202))</f>
        <v>8.411199992744435E-2</v>
      </c>
      <c r="AN205">
        <f>STDEV(AN151,AN148,AN145,AN154,AN157,AN160,AN163,AN166,AN169,AN172,AN175,AN178,AN181,AN184,AN187,AN190,AN193,AN196,AN199,AN202)/SQRT(COUNT(AN151,AN148,AN145,AN154,AN157,AN160,AN163,AN166,AN169,AN172,AN175,AN178,AN181,AN184,AN187,AN190,AN193,AN196,AN199,AN202))</f>
        <v>8.3232603169172775E-2</v>
      </c>
      <c r="AO205">
        <f>STDEV(AO151,AO148,AO145,AO154,AO157,AO160,AO163,AO166,AO169,AO172,AO175,AO178,AO181,AO184,AO187,AO190,AO193,AO196,AO199,AO202)/SQRT(COUNT(AO151,AO148,AO145,AO154,AO157,AO160,AO163,AO166,AO169,AO172,AO175,AO178,AO181,AO184,AO187,AO190,AO193,AO196,AO199,AO202))</f>
        <v>0.2849115155019547</v>
      </c>
    </row>
    <row r="207" spans="2:44" x14ac:dyDescent="0.2">
      <c r="B207" t="s">
        <v>42</v>
      </c>
      <c r="AQ207" t="s">
        <v>144</v>
      </c>
      <c r="AR207">
        <v>21926928</v>
      </c>
    </row>
    <row r="209" spans="2:48" x14ac:dyDescent="0.2">
      <c r="B209" t="s">
        <v>27</v>
      </c>
      <c r="F209" t="s">
        <v>28</v>
      </c>
      <c r="J209" t="s">
        <v>29</v>
      </c>
      <c r="N209" t="s">
        <v>30</v>
      </c>
      <c r="R209" t="s">
        <v>138</v>
      </c>
      <c r="V209" t="s">
        <v>139</v>
      </c>
      <c r="Z209" t="s">
        <v>140</v>
      </c>
      <c r="AD209" t="s">
        <v>141</v>
      </c>
      <c r="AH209" t="s">
        <v>142</v>
      </c>
      <c r="AL209" t="s">
        <v>143</v>
      </c>
      <c r="AT209" t="s">
        <v>31</v>
      </c>
    </row>
    <row r="210" spans="2:48" x14ac:dyDescent="0.2">
      <c r="C210" t="s">
        <v>2</v>
      </c>
      <c r="D210" t="s">
        <v>3</v>
      </c>
      <c r="E210" t="s">
        <v>4</v>
      </c>
      <c r="G210" t="s">
        <v>2</v>
      </c>
      <c r="H210" t="s">
        <v>3</v>
      </c>
      <c r="I210" t="s">
        <v>4</v>
      </c>
      <c r="K210" t="s">
        <v>2</v>
      </c>
      <c r="L210" t="s">
        <v>3</v>
      </c>
      <c r="M210" t="s">
        <v>4</v>
      </c>
      <c r="O210" t="s">
        <v>2</v>
      </c>
      <c r="P210" t="s">
        <v>3</v>
      </c>
      <c r="Q210" t="s">
        <v>4</v>
      </c>
      <c r="S210" t="s">
        <v>2</v>
      </c>
      <c r="T210" t="s">
        <v>3</v>
      </c>
      <c r="U210" t="s">
        <v>4</v>
      </c>
      <c r="W210" t="s">
        <v>2</v>
      </c>
      <c r="X210" t="s">
        <v>3</v>
      </c>
      <c r="Y210" t="s">
        <v>4</v>
      </c>
      <c r="AA210" t="s">
        <v>2</v>
      </c>
      <c r="AB210" t="s">
        <v>3</v>
      </c>
      <c r="AC210" t="s">
        <v>4</v>
      </c>
      <c r="AE210" t="s">
        <v>2</v>
      </c>
      <c r="AF210" t="s">
        <v>3</v>
      </c>
      <c r="AG210" t="s">
        <v>4</v>
      </c>
      <c r="AI210" t="s">
        <v>2</v>
      </c>
      <c r="AJ210" t="s">
        <v>3</v>
      </c>
      <c r="AK210" t="s">
        <v>4</v>
      </c>
      <c r="AM210" t="s">
        <v>2</v>
      </c>
      <c r="AN210" t="s">
        <v>3</v>
      </c>
      <c r="AO210" t="s">
        <v>4</v>
      </c>
      <c r="AQ210" t="s">
        <v>22</v>
      </c>
      <c r="AR210" t="s">
        <v>11</v>
      </c>
      <c r="AS210" t="s">
        <v>12</v>
      </c>
      <c r="AT210" t="s">
        <v>16</v>
      </c>
      <c r="AU210" t="s">
        <v>19</v>
      </c>
      <c r="AV210" t="s">
        <v>18</v>
      </c>
    </row>
    <row r="211" spans="2:48" x14ac:dyDescent="0.2">
      <c r="C211">
        <v>7.8708200000000001</v>
      </c>
      <c r="D211">
        <v>7.8756000000000004</v>
      </c>
      <c r="E211">
        <v>8.1389200000000006</v>
      </c>
      <c r="G211">
        <v>7.8745900000000004</v>
      </c>
      <c r="H211">
        <v>7.9241200000000003</v>
      </c>
      <c r="I211">
        <v>8.1820599999999999</v>
      </c>
      <c r="K211">
        <v>7.8492499999999996</v>
      </c>
      <c r="L211">
        <v>7.8688900000000004</v>
      </c>
      <c r="M211">
        <v>8.1271199999999997</v>
      </c>
      <c r="O211">
        <v>7.7633900000000002</v>
      </c>
      <c r="P211">
        <v>7.7850599999999996</v>
      </c>
      <c r="Q211">
        <v>8.0418599999999998</v>
      </c>
      <c r="S211">
        <v>7.8864900000000002</v>
      </c>
      <c r="T211">
        <v>7.9308300000000003</v>
      </c>
      <c r="U211">
        <v>8.1206499999999995</v>
      </c>
      <c r="W211">
        <v>7.8539899999999996</v>
      </c>
      <c r="X211">
        <v>7.8713800000000003</v>
      </c>
      <c r="Y211">
        <v>8.0434800000000006</v>
      </c>
      <c r="AA211">
        <v>7.92408</v>
      </c>
      <c r="AB211">
        <v>7.9700800000000003</v>
      </c>
      <c r="AC211">
        <v>8.2168799999999997</v>
      </c>
      <c r="AE211">
        <v>7.8837900000000003</v>
      </c>
      <c r="AF211">
        <v>7.9292699999999998</v>
      </c>
      <c r="AG211">
        <v>8.1303800000000006</v>
      </c>
      <c r="AI211">
        <v>7.8000699999999998</v>
      </c>
      <c r="AJ211">
        <v>7.8125499999999999</v>
      </c>
      <c r="AK211">
        <v>8.1531400000000005</v>
      </c>
      <c r="AM211">
        <v>7.8886599999999998</v>
      </c>
      <c r="AN211">
        <v>7.9169499999999999</v>
      </c>
      <c r="AO211">
        <v>8.2440200000000008</v>
      </c>
      <c r="AQ211">
        <v>2</v>
      </c>
      <c r="AR211">
        <f>AQ211*1000/$AR$3</f>
        <v>9.1212047579122805E-5</v>
      </c>
      <c r="AS211">
        <f t="shared" ref="AS211:AS220" si="38">AR211/(10^-27)/(10^6)</f>
        <v>9.12120475791228E+16</v>
      </c>
      <c r="AT211">
        <v>1.1966000000000011E-2</v>
      </c>
      <c r="AU211">
        <v>1.2866499999999855E-2</v>
      </c>
      <c r="AV211">
        <v>5.9719000000000078E-2</v>
      </c>
    </row>
    <row r="212" spans="2:48" x14ac:dyDescent="0.2">
      <c r="C212">
        <v>7.8816600000000001</v>
      </c>
      <c r="D212">
        <v>7.8853</v>
      </c>
      <c r="E212">
        <v>8.2228200000000005</v>
      </c>
      <c r="G212">
        <v>7.9285500000000004</v>
      </c>
      <c r="H212">
        <v>7.9761100000000003</v>
      </c>
      <c r="I212">
        <v>8.3076899999999991</v>
      </c>
      <c r="K212">
        <v>7.9565099999999997</v>
      </c>
      <c r="L212">
        <v>7.9710400000000003</v>
      </c>
      <c r="M212">
        <v>8.3348800000000001</v>
      </c>
      <c r="O212">
        <v>7.9529500000000004</v>
      </c>
      <c r="P212">
        <v>7.9737200000000001</v>
      </c>
      <c r="Q212">
        <v>8.3964200000000009</v>
      </c>
      <c r="S212">
        <v>8.1463099999999997</v>
      </c>
      <c r="T212">
        <v>8.2154399999999992</v>
      </c>
      <c r="U212">
        <v>9.0944900000000004</v>
      </c>
      <c r="W212">
        <v>8.2303499999999996</v>
      </c>
      <c r="X212">
        <v>8.2646099999999993</v>
      </c>
      <c r="Y212">
        <v>9.4150399999999994</v>
      </c>
      <c r="AA212">
        <v>8.4252599999999997</v>
      </c>
      <c r="AB212">
        <v>8.49634</v>
      </c>
      <c r="AC212">
        <v>9.4680599999999995</v>
      </c>
      <c r="AE212">
        <v>8.4524600000000003</v>
      </c>
      <c r="AF212">
        <v>8.4893800000000006</v>
      </c>
      <c r="AG212">
        <v>10.3072</v>
      </c>
      <c r="AI212">
        <v>8.5791900000000005</v>
      </c>
      <c r="AJ212">
        <v>8.5848499999999994</v>
      </c>
      <c r="AK212">
        <v>9.9886599999999994</v>
      </c>
      <c r="AM212">
        <v>8.7136700000000005</v>
      </c>
      <c r="AN212">
        <v>8.7506000000000004</v>
      </c>
      <c r="AO212">
        <v>10.9138</v>
      </c>
      <c r="AQ212">
        <v>4</v>
      </c>
      <c r="AR212">
        <f t="shared" ref="AR212:AR220" si="39">AQ212*1000/$AR$3</f>
        <v>1.8242409515824561E-4</v>
      </c>
      <c r="AS212">
        <f t="shared" si="38"/>
        <v>1.824240951582456E+17</v>
      </c>
      <c r="AT212">
        <v>5.5727500000000006E-2</v>
      </c>
      <c r="AU212">
        <v>5.6566500000000006E-2</v>
      </c>
      <c r="AV212">
        <v>0.19544249999999982</v>
      </c>
    </row>
    <row r="213" spans="2:48" x14ac:dyDescent="0.2">
      <c r="B213" t="s">
        <v>5</v>
      </c>
      <c r="C213">
        <v>1.0840000000000001E-2</v>
      </c>
      <c r="D213">
        <v>9.6999999999995996E-3</v>
      </c>
      <c r="E213">
        <v>8.3899999999999905E-2</v>
      </c>
      <c r="G213">
        <v>5.3960000000000001E-2</v>
      </c>
      <c r="H213">
        <v>5.1990000000000001E-2</v>
      </c>
      <c r="I213">
        <v>0.12563000000000099</v>
      </c>
      <c r="K213">
        <v>0.10725999999999999</v>
      </c>
      <c r="L213">
        <v>0.10215</v>
      </c>
      <c r="M213">
        <v>0.20776</v>
      </c>
      <c r="O213">
        <v>0.18955999999999901</v>
      </c>
      <c r="P213">
        <v>0.18865999999999999</v>
      </c>
      <c r="Q213">
        <v>0.35455999999999899</v>
      </c>
      <c r="S213">
        <v>0.259819999999999</v>
      </c>
      <c r="T213">
        <v>0.28460999999999897</v>
      </c>
      <c r="U213">
        <v>0.97384000000000104</v>
      </c>
      <c r="W213">
        <v>0.37635999999999997</v>
      </c>
      <c r="X213">
        <v>0.39322999999999902</v>
      </c>
      <c r="Y213">
        <v>1.3715599999999999</v>
      </c>
      <c r="AA213">
        <v>0.50117999999999996</v>
      </c>
      <c r="AB213">
        <v>0.52625999999999995</v>
      </c>
      <c r="AC213">
        <v>1.25118</v>
      </c>
      <c r="AE213">
        <v>0.56867000000000001</v>
      </c>
      <c r="AF213">
        <v>0.560110000000001</v>
      </c>
      <c r="AG213">
        <v>2.1768200000000002</v>
      </c>
      <c r="AI213">
        <v>0.77912000000000103</v>
      </c>
      <c r="AJ213">
        <v>0.77229999999999999</v>
      </c>
      <c r="AK213">
        <v>1.83552</v>
      </c>
      <c r="AM213">
        <v>0.82501000000000102</v>
      </c>
      <c r="AN213">
        <v>0.83365</v>
      </c>
      <c r="AO213">
        <v>2.6697799999999998</v>
      </c>
      <c r="AQ213">
        <v>6</v>
      </c>
      <c r="AR213">
        <f t="shared" si="39"/>
        <v>2.7363614273736843E-4</v>
      </c>
      <c r="AS213">
        <f t="shared" si="38"/>
        <v>2.7363614273736842E+17</v>
      </c>
      <c r="AT213">
        <v>9.5190000000000025E-2</v>
      </c>
      <c r="AU213">
        <v>9.8383999999999888E-2</v>
      </c>
      <c r="AV213">
        <v>0.30742199999999975</v>
      </c>
    </row>
    <row r="214" spans="2:48" x14ac:dyDescent="0.2">
      <c r="C214">
        <v>7.8812699999999998</v>
      </c>
      <c r="D214">
        <v>7.90219</v>
      </c>
      <c r="E214">
        <v>8.1940399999999993</v>
      </c>
      <c r="G214">
        <v>7.8691300000000002</v>
      </c>
      <c r="H214">
        <v>7.8893899999999997</v>
      </c>
      <c r="I214">
        <v>8.1710200000000004</v>
      </c>
      <c r="K214">
        <v>7.8755199999999999</v>
      </c>
      <c r="L214">
        <v>7.9023099999999999</v>
      </c>
      <c r="M214">
        <v>8.1666899999999991</v>
      </c>
      <c r="O214">
        <v>7.9355900000000004</v>
      </c>
      <c r="P214">
        <v>7.9963699999999998</v>
      </c>
      <c r="Q214">
        <v>8.0760900000000007</v>
      </c>
      <c r="S214">
        <v>7.7852600000000001</v>
      </c>
      <c r="T214">
        <v>7.7851100000000004</v>
      </c>
      <c r="U214">
        <v>8.0588200000000008</v>
      </c>
      <c r="W214">
        <v>7.8564400000000001</v>
      </c>
      <c r="X214">
        <v>7.8758699999999999</v>
      </c>
      <c r="Y214">
        <v>8.13429</v>
      </c>
      <c r="AA214">
        <v>7.9114300000000002</v>
      </c>
      <c r="AB214">
        <v>7.9453100000000001</v>
      </c>
      <c r="AC214">
        <v>8.1522500000000004</v>
      </c>
      <c r="AE214">
        <v>7.7929599999999999</v>
      </c>
      <c r="AF214">
        <v>7.8133900000000001</v>
      </c>
      <c r="AG214">
        <v>8.0955700000000004</v>
      </c>
      <c r="AI214">
        <v>7.8091499999999998</v>
      </c>
      <c r="AJ214">
        <v>7.8559400000000004</v>
      </c>
      <c r="AK214">
        <v>8.0976800000000004</v>
      </c>
      <c r="AM214">
        <v>7.7915299999999998</v>
      </c>
      <c r="AN214">
        <v>7.8149499999999996</v>
      </c>
      <c r="AO214">
        <v>8.1470199999999995</v>
      </c>
      <c r="AQ214">
        <v>8</v>
      </c>
      <c r="AR214">
        <f t="shared" si="39"/>
        <v>3.6484819031649122E-4</v>
      </c>
      <c r="AS214">
        <f t="shared" si="38"/>
        <v>3.648481903164912E+17</v>
      </c>
      <c r="AT214">
        <v>0.15619149999999996</v>
      </c>
      <c r="AU214">
        <v>0.16063749999999993</v>
      </c>
      <c r="AV214">
        <v>0.48524199999999984</v>
      </c>
    </row>
    <row r="215" spans="2:48" x14ac:dyDescent="0.2">
      <c r="C215">
        <v>7.8924899999999996</v>
      </c>
      <c r="D215">
        <v>7.9123099999999997</v>
      </c>
      <c r="E215">
        <v>8.3155699999999992</v>
      </c>
      <c r="G215">
        <v>7.9207700000000001</v>
      </c>
      <c r="H215">
        <v>7.9286099999999999</v>
      </c>
      <c r="I215">
        <v>8.4613600000000009</v>
      </c>
      <c r="K215">
        <v>7.9838699999999996</v>
      </c>
      <c r="L215">
        <v>8.0078099999999992</v>
      </c>
      <c r="M215">
        <v>8.5599600000000002</v>
      </c>
      <c r="O215">
        <v>8.1214499999999994</v>
      </c>
      <c r="P215">
        <v>8.1621100000000002</v>
      </c>
      <c r="Q215">
        <v>8.4051200000000001</v>
      </c>
      <c r="S215">
        <v>8.0869099999999996</v>
      </c>
      <c r="T215">
        <v>8.07456</v>
      </c>
      <c r="U215">
        <v>8.8958499999999994</v>
      </c>
      <c r="W215">
        <v>8.2466699999999999</v>
      </c>
      <c r="X215">
        <v>8.3231699999999993</v>
      </c>
      <c r="Y215">
        <v>9.7985799999999994</v>
      </c>
      <c r="AA215">
        <v>8.3891200000000001</v>
      </c>
      <c r="AB215">
        <v>8.4431899999999995</v>
      </c>
      <c r="AC215">
        <v>9.3391000000000002</v>
      </c>
      <c r="AE215">
        <v>8.37866</v>
      </c>
      <c r="AF215">
        <v>8.4733400000000003</v>
      </c>
      <c r="AG215">
        <v>9.5347799999999996</v>
      </c>
      <c r="AI215">
        <v>8.5687899999999999</v>
      </c>
      <c r="AJ215">
        <v>8.6416299999999993</v>
      </c>
      <c r="AK215">
        <v>11.8041</v>
      </c>
      <c r="AM215">
        <v>8.6206999999999994</v>
      </c>
      <c r="AN215">
        <v>8.7317199999999993</v>
      </c>
      <c r="AO215">
        <v>10.488</v>
      </c>
      <c r="AQ215">
        <v>10</v>
      </c>
      <c r="AR215">
        <f t="shared" si="39"/>
        <v>4.5606023789561401E-4</v>
      </c>
      <c r="AS215">
        <f t="shared" si="38"/>
        <v>4.5606023789561402E+17</v>
      </c>
      <c r="AT215">
        <v>0.25863799999999998</v>
      </c>
      <c r="AU215">
        <v>0.26728549999999995</v>
      </c>
      <c r="AV215">
        <v>0.79120049999999986</v>
      </c>
    </row>
    <row r="216" spans="2:48" x14ac:dyDescent="0.2">
      <c r="B216" t="s">
        <v>5</v>
      </c>
      <c r="C216">
        <v>1.12200000000007E-2</v>
      </c>
      <c r="D216">
        <v>1.01199999999997E-2</v>
      </c>
      <c r="E216">
        <v>0.12153</v>
      </c>
      <c r="G216">
        <v>5.1639999999999901E-2</v>
      </c>
      <c r="H216">
        <v>3.9220000000000303E-2</v>
      </c>
      <c r="I216">
        <v>0.29033999999999899</v>
      </c>
      <c r="K216">
        <v>0.10835</v>
      </c>
      <c r="L216">
        <v>0.105499999999999</v>
      </c>
      <c r="M216">
        <v>0.39327000000000101</v>
      </c>
      <c r="O216">
        <v>0.185859999999999</v>
      </c>
      <c r="P216">
        <v>0.16574</v>
      </c>
      <c r="Q216">
        <v>0.32902999999999899</v>
      </c>
      <c r="S216">
        <v>0.30164999999999997</v>
      </c>
      <c r="T216">
        <v>0.28944999999999999</v>
      </c>
      <c r="U216">
        <v>0.83702999999999905</v>
      </c>
      <c r="W216">
        <v>0.39023000000000002</v>
      </c>
      <c r="X216">
        <v>0.44729999999999898</v>
      </c>
      <c r="Y216">
        <v>1.66429</v>
      </c>
      <c r="AA216">
        <v>0.47769</v>
      </c>
      <c r="AB216">
        <v>0.49787999999999899</v>
      </c>
      <c r="AC216">
        <v>1.18685</v>
      </c>
      <c r="AE216">
        <v>0.5857</v>
      </c>
      <c r="AF216">
        <v>0.65995000000000004</v>
      </c>
      <c r="AG216">
        <v>1.4392100000000001</v>
      </c>
      <c r="AI216">
        <v>0.75963999999999998</v>
      </c>
      <c r="AJ216">
        <v>0.785689999999999</v>
      </c>
      <c r="AK216">
        <v>3.70642</v>
      </c>
      <c r="AM216">
        <v>0.82916999999999996</v>
      </c>
      <c r="AN216">
        <v>0.91676999999999997</v>
      </c>
      <c r="AO216">
        <v>2.3409800000000001</v>
      </c>
      <c r="AQ216">
        <v>12</v>
      </c>
      <c r="AR216">
        <f t="shared" si="39"/>
        <v>5.4727228547473685E-4</v>
      </c>
      <c r="AS216">
        <f t="shared" si="38"/>
        <v>5.4727228547473683E+17</v>
      </c>
      <c r="AT216">
        <v>0.29895150000000009</v>
      </c>
      <c r="AU216">
        <v>0.30972199999999966</v>
      </c>
      <c r="AV216">
        <v>0.85173650000000012</v>
      </c>
    </row>
    <row r="217" spans="2:48" x14ac:dyDescent="0.2">
      <c r="C217">
        <v>7.84002</v>
      </c>
      <c r="D217">
        <v>7.8580100000000002</v>
      </c>
      <c r="E217">
        <v>8.0641400000000001</v>
      </c>
      <c r="G217">
        <v>7.8465299999999996</v>
      </c>
      <c r="H217">
        <v>7.8752700000000004</v>
      </c>
      <c r="I217">
        <v>8.0699400000000008</v>
      </c>
      <c r="K217">
        <v>7.8274100000000004</v>
      </c>
      <c r="L217">
        <v>7.8571499999999999</v>
      </c>
      <c r="M217">
        <v>8.1215299999999999</v>
      </c>
      <c r="O217">
        <v>7.84795</v>
      </c>
      <c r="P217">
        <v>7.8788499999999999</v>
      </c>
      <c r="Q217">
        <v>8.0512599999999992</v>
      </c>
      <c r="S217">
        <v>7.9132600000000002</v>
      </c>
      <c r="T217">
        <v>7.9272299999999998</v>
      </c>
      <c r="U217">
        <v>8.2092200000000002</v>
      </c>
      <c r="W217">
        <v>7.8746099999999997</v>
      </c>
      <c r="X217">
        <v>7.88985</v>
      </c>
      <c r="Y217">
        <v>8.08582</v>
      </c>
      <c r="AA217">
        <v>7.8360500000000002</v>
      </c>
      <c r="AB217">
        <v>7.8759800000000002</v>
      </c>
      <c r="AC217">
        <v>8.0992099999999994</v>
      </c>
      <c r="AE217">
        <v>7.7809699999999999</v>
      </c>
      <c r="AF217">
        <v>7.7752299999999996</v>
      </c>
      <c r="AG217">
        <v>8.0261899999999997</v>
      </c>
      <c r="AI217">
        <v>7.8453200000000001</v>
      </c>
      <c r="AJ217">
        <v>7.8688200000000004</v>
      </c>
      <c r="AK217">
        <v>8.1767500000000002</v>
      </c>
      <c r="AM217">
        <v>7.8038299999999996</v>
      </c>
      <c r="AN217">
        <v>7.8318399999999997</v>
      </c>
      <c r="AO217">
        <v>8.1088299999999993</v>
      </c>
      <c r="AQ217">
        <v>14</v>
      </c>
      <c r="AR217">
        <f t="shared" si="39"/>
        <v>6.3848433305385959E-4</v>
      </c>
      <c r="AS217">
        <f t="shared" si="38"/>
        <v>6.3848433305385958E+17</v>
      </c>
      <c r="AT217">
        <v>0.46199900000000016</v>
      </c>
      <c r="AU217">
        <v>0.4804500000000001</v>
      </c>
      <c r="AV217">
        <v>1.4689239999999997</v>
      </c>
    </row>
    <row r="218" spans="2:48" x14ac:dyDescent="0.2">
      <c r="C218">
        <v>7.8458899999999998</v>
      </c>
      <c r="D218">
        <v>7.85867</v>
      </c>
      <c r="E218">
        <v>8.1133100000000002</v>
      </c>
      <c r="G218">
        <v>7.8964600000000003</v>
      </c>
      <c r="H218">
        <v>7.9400599999999999</v>
      </c>
      <c r="I218">
        <v>8.3006100000000007</v>
      </c>
      <c r="K218">
        <v>7.9324399999999997</v>
      </c>
      <c r="L218">
        <v>7.96854</v>
      </c>
      <c r="M218">
        <v>8.3497800000000009</v>
      </c>
      <c r="O218">
        <v>8.0179299999999998</v>
      </c>
      <c r="P218">
        <v>8.0563099999999999</v>
      </c>
      <c r="Q218">
        <v>8.85276</v>
      </c>
      <c r="S218">
        <v>8.1697699999999998</v>
      </c>
      <c r="T218">
        <v>8.1698900000000005</v>
      </c>
      <c r="U218">
        <v>8.6838200000000008</v>
      </c>
      <c r="W218">
        <v>7.9519500000000001</v>
      </c>
      <c r="X218">
        <v>7.9678599999999999</v>
      </c>
      <c r="Y218">
        <v>8.3473799999999994</v>
      </c>
      <c r="AA218">
        <v>8.3633699999999997</v>
      </c>
      <c r="AB218">
        <v>8.4412299999999991</v>
      </c>
      <c r="AC218">
        <v>9.6467600000000004</v>
      </c>
      <c r="AE218">
        <v>8.3701000000000008</v>
      </c>
      <c r="AF218">
        <v>8.4427699999999994</v>
      </c>
      <c r="AG218">
        <v>10.012700000000001</v>
      </c>
      <c r="AI218">
        <v>8.2992299999999997</v>
      </c>
      <c r="AJ218">
        <v>8.3321400000000008</v>
      </c>
      <c r="AK218">
        <v>9.0993999999999993</v>
      </c>
      <c r="AM218">
        <v>8.7285500000000003</v>
      </c>
      <c r="AN218">
        <v>8.7704900000000006</v>
      </c>
      <c r="AO218">
        <v>10.8527</v>
      </c>
      <c r="AQ218">
        <v>16</v>
      </c>
      <c r="AR218">
        <f t="shared" si="39"/>
        <v>7.2969638063298244E-4</v>
      </c>
      <c r="AS218">
        <f t="shared" si="38"/>
        <v>7.296963806329824E+17</v>
      </c>
      <c r="AT218">
        <v>0.51918550000000008</v>
      </c>
      <c r="AU218">
        <v>0.53433250000000032</v>
      </c>
      <c r="AV218">
        <v>1.5864509999999998</v>
      </c>
    </row>
    <row r="219" spans="2:48" x14ac:dyDescent="0.2">
      <c r="B219" t="s">
        <v>5</v>
      </c>
      <c r="C219">
        <v>5.8699999999998198E-3</v>
      </c>
      <c r="D219">
        <v>6.5999999999988301E-4</v>
      </c>
      <c r="E219">
        <v>4.91700000000002E-2</v>
      </c>
      <c r="G219">
        <v>4.9930000000000703E-2</v>
      </c>
      <c r="H219">
        <v>6.4789999999999501E-2</v>
      </c>
      <c r="I219">
        <v>0.23066999999999999</v>
      </c>
      <c r="K219">
        <v>0.105029999999999</v>
      </c>
      <c r="L219">
        <v>0.11139</v>
      </c>
      <c r="M219">
        <v>0.22824999999999901</v>
      </c>
      <c r="O219">
        <v>0.16997999999999999</v>
      </c>
      <c r="P219">
        <v>0.17746000000000001</v>
      </c>
      <c r="Q219">
        <v>0.80150000000000099</v>
      </c>
      <c r="S219">
        <v>0.25651000000000002</v>
      </c>
      <c r="T219">
        <v>0.24266000000000101</v>
      </c>
      <c r="U219">
        <v>0.47460000000000102</v>
      </c>
      <c r="W219">
        <v>7.7340000000000395E-2</v>
      </c>
      <c r="X219">
        <v>7.8009999999999899E-2</v>
      </c>
      <c r="Y219">
        <v>0.26155999999999902</v>
      </c>
      <c r="AA219">
        <v>0.52732000000000001</v>
      </c>
      <c r="AB219">
        <v>0.56525000000000103</v>
      </c>
      <c r="AC219">
        <v>1.54755</v>
      </c>
      <c r="AE219">
        <v>0.58913000000000104</v>
      </c>
      <c r="AF219">
        <v>0.66754000000000002</v>
      </c>
      <c r="AG219">
        <v>1.98651</v>
      </c>
      <c r="AI219">
        <v>0.45390999999999998</v>
      </c>
      <c r="AJ219">
        <v>0.46332000000000001</v>
      </c>
      <c r="AK219">
        <v>0.92264999999999897</v>
      </c>
      <c r="AM219">
        <v>0.92472000000000099</v>
      </c>
      <c r="AN219">
        <v>0.93865000000000098</v>
      </c>
      <c r="AO219">
        <v>2.7438699999999998</v>
      </c>
      <c r="AQ219">
        <v>18</v>
      </c>
      <c r="AR219">
        <f t="shared" si="39"/>
        <v>8.2090842821210517E-4</v>
      </c>
      <c r="AS219">
        <f t="shared" si="38"/>
        <v>8.2090842821210522E+17</v>
      </c>
      <c r="AT219">
        <v>0.61805250000000023</v>
      </c>
      <c r="AU219">
        <v>0.63772600000000002</v>
      </c>
      <c r="AV219">
        <v>1.5999785000000002</v>
      </c>
    </row>
    <row r="220" spans="2:48" x14ac:dyDescent="0.2">
      <c r="C220">
        <v>7.7462099999999996</v>
      </c>
      <c r="D220">
        <v>7.7647000000000004</v>
      </c>
      <c r="E220">
        <v>8.0400700000000001</v>
      </c>
      <c r="G220">
        <v>7.8317100000000002</v>
      </c>
      <c r="H220">
        <v>7.8596599999999999</v>
      </c>
      <c r="I220">
        <v>8.1600900000000003</v>
      </c>
      <c r="K220">
        <v>7.9092799999999999</v>
      </c>
      <c r="L220">
        <v>7.98163</v>
      </c>
      <c r="M220">
        <v>8.2250200000000007</v>
      </c>
      <c r="O220">
        <v>7.859</v>
      </c>
      <c r="P220">
        <v>7.8867000000000003</v>
      </c>
      <c r="Q220">
        <v>8.0611800000000002</v>
      </c>
      <c r="S220">
        <v>7.8853</v>
      </c>
      <c r="T220">
        <v>7.9035900000000003</v>
      </c>
      <c r="U220">
        <v>8.0994700000000002</v>
      </c>
      <c r="W220">
        <v>7.7981499999999997</v>
      </c>
      <c r="X220">
        <v>7.8038499999999997</v>
      </c>
      <c r="Y220">
        <v>8.0658200000000004</v>
      </c>
      <c r="AA220">
        <v>7.8914200000000001</v>
      </c>
      <c r="AB220">
        <v>7.9231999999999996</v>
      </c>
      <c r="AC220">
        <v>8.1848799999999997</v>
      </c>
      <c r="AE220">
        <v>7.8220499999999999</v>
      </c>
      <c r="AF220">
        <v>7.8486000000000002</v>
      </c>
      <c r="AG220">
        <v>8.1351099999999992</v>
      </c>
      <c r="AI220">
        <v>7.8536000000000001</v>
      </c>
      <c r="AJ220">
        <v>7.8859500000000002</v>
      </c>
      <c r="AK220">
        <v>8.1236599999999992</v>
      </c>
      <c r="AM220">
        <v>7.8341900000000004</v>
      </c>
      <c r="AN220">
        <v>7.8503999999999996</v>
      </c>
      <c r="AO220">
        <v>8.0887200000000004</v>
      </c>
      <c r="AQ220">
        <v>20</v>
      </c>
      <c r="AR220">
        <f t="shared" si="39"/>
        <v>9.1212047579122802E-4</v>
      </c>
      <c r="AS220">
        <f t="shared" si="38"/>
        <v>9.1212047579122803E+17</v>
      </c>
      <c r="AT220">
        <v>0.7033465000000001</v>
      </c>
      <c r="AU220">
        <v>0.73033050000000022</v>
      </c>
      <c r="AV220">
        <v>2.0648729999999995</v>
      </c>
    </row>
    <row r="221" spans="2:48" x14ac:dyDescent="0.2">
      <c r="C221">
        <v>7.7594000000000003</v>
      </c>
      <c r="D221">
        <v>7.77712</v>
      </c>
      <c r="E221">
        <v>8.0774699999999999</v>
      </c>
      <c r="G221">
        <v>7.8949800000000003</v>
      </c>
      <c r="H221">
        <v>7.9280600000000003</v>
      </c>
      <c r="I221">
        <v>8.4143299999999996</v>
      </c>
      <c r="K221">
        <v>8.0022900000000003</v>
      </c>
      <c r="L221">
        <v>8.0719899999999996</v>
      </c>
      <c r="M221">
        <v>8.5270399999999995</v>
      </c>
      <c r="O221">
        <v>8.0362299999999998</v>
      </c>
      <c r="P221">
        <v>8.0619700000000005</v>
      </c>
      <c r="Q221">
        <v>8.4808299999999992</v>
      </c>
      <c r="S221">
        <v>8.1770600000000009</v>
      </c>
      <c r="T221">
        <v>8.2248900000000003</v>
      </c>
      <c r="U221">
        <v>9.1590199999999999</v>
      </c>
      <c r="W221">
        <v>8.1438500000000005</v>
      </c>
      <c r="X221">
        <v>8.1710399999999996</v>
      </c>
      <c r="Y221">
        <v>8.76783</v>
      </c>
      <c r="AA221">
        <v>8.3564699999999998</v>
      </c>
      <c r="AB221">
        <v>8.4072300000000002</v>
      </c>
      <c r="AC221">
        <v>10.006600000000001</v>
      </c>
      <c r="AE221">
        <v>8.4182400000000008</v>
      </c>
      <c r="AF221">
        <v>8.4557500000000001</v>
      </c>
      <c r="AG221">
        <v>10.6082</v>
      </c>
      <c r="AI221">
        <v>8.4917800000000003</v>
      </c>
      <c r="AJ221">
        <v>8.5742399999999996</v>
      </c>
      <c r="AK221">
        <v>9.5442599999999995</v>
      </c>
      <c r="AM221">
        <v>8.5817499999999995</v>
      </c>
      <c r="AN221">
        <v>8.5499100000000006</v>
      </c>
      <c r="AO221">
        <v>10.913500000000001</v>
      </c>
    </row>
    <row r="222" spans="2:48" x14ac:dyDescent="0.2">
      <c r="B222" t="s">
        <v>5</v>
      </c>
      <c r="C222">
        <v>1.3190000000000699E-2</v>
      </c>
      <c r="D222">
        <v>1.24199999999997E-2</v>
      </c>
      <c r="E222">
        <v>3.7399999999999899E-2</v>
      </c>
      <c r="G222">
        <v>6.3270000000000201E-2</v>
      </c>
      <c r="H222">
        <v>6.8400000000000502E-2</v>
      </c>
      <c r="I222">
        <v>0.25423999999999902</v>
      </c>
      <c r="K222">
        <v>9.3010000000000495E-2</v>
      </c>
      <c r="L222">
        <v>9.0359999999999593E-2</v>
      </c>
      <c r="M222">
        <v>0.30201999999999901</v>
      </c>
      <c r="O222">
        <v>0.17723</v>
      </c>
      <c r="P222">
        <v>0.17527000000000001</v>
      </c>
      <c r="Q222">
        <v>0.41964999999999902</v>
      </c>
      <c r="S222">
        <v>0.29176000000000102</v>
      </c>
      <c r="T222">
        <v>0.32129999999999997</v>
      </c>
      <c r="U222">
        <v>1.05955</v>
      </c>
      <c r="W222">
        <v>0.34570000000000101</v>
      </c>
      <c r="X222">
        <v>0.36719000000000002</v>
      </c>
      <c r="Y222">
        <v>0.70201000000000002</v>
      </c>
      <c r="AA222">
        <v>0.46505000000000002</v>
      </c>
      <c r="AB222">
        <v>0.48403000000000101</v>
      </c>
      <c r="AC222">
        <v>1.82172</v>
      </c>
      <c r="AE222">
        <v>0.596190000000001</v>
      </c>
      <c r="AF222">
        <v>0.60714999999999997</v>
      </c>
      <c r="AG222">
        <v>2.47309</v>
      </c>
      <c r="AI222">
        <v>0.63817999999999997</v>
      </c>
      <c r="AJ222">
        <v>0.68828999999999896</v>
      </c>
      <c r="AK222">
        <v>1.4206000000000001</v>
      </c>
      <c r="AM222">
        <v>0.74756</v>
      </c>
      <c r="AN222">
        <v>0.69950999999999997</v>
      </c>
      <c r="AO222">
        <v>2.8247800000000001</v>
      </c>
      <c r="AS222">
        <v>9.8604281052768322E+19</v>
      </c>
      <c r="AT222">
        <f t="shared" ref="AT222:AV222" si="40">AT211*(10^-20)</f>
        <v>1.1966000000000012E-22</v>
      </c>
      <c r="AU222">
        <f t="shared" si="40"/>
        <v>1.2866499999999856E-22</v>
      </c>
      <c r="AV222">
        <f t="shared" si="40"/>
        <v>5.9719000000000073E-22</v>
      </c>
    </row>
    <row r="223" spans="2:48" x14ac:dyDescent="0.2">
      <c r="C223">
        <v>7.81921</v>
      </c>
      <c r="D223">
        <v>7.83901</v>
      </c>
      <c r="E223">
        <v>8.0621399999999994</v>
      </c>
      <c r="G223">
        <v>7.7821100000000003</v>
      </c>
      <c r="H223">
        <v>7.8075700000000001</v>
      </c>
      <c r="I223">
        <v>8.0045800000000007</v>
      </c>
      <c r="K223">
        <v>7.8936200000000003</v>
      </c>
      <c r="L223">
        <v>7.9285100000000002</v>
      </c>
      <c r="M223">
        <v>8.2081900000000001</v>
      </c>
      <c r="O223">
        <v>7.9008599999999998</v>
      </c>
      <c r="P223">
        <v>7.9369699999999996</v>
      </c>
      <c r="Q223">
        <v>8.2011299999999991</v>
      </c>
      <c r="S223">
        <v>7.85616</v>
      </c>
      <c r="T223">
        <v>7.9011800000000001</v>
      </c>
      <c r="U223">
        <v>8.1761499999999998</v>
      </c>
      <c r="W223">
        <v>7.8367500000000003</v>
      </c>
      <c r="X223">
        <v>7.84924</v>
      </c>
      <c r="Y223">
        <v>8.0982099999999999</v>
      </c>
      <c r="AA223">
        <v>7.91005</v>
      </c>
      <c r="AB223">
        <v>7.9691200000000002</v>
      </c>
      <c r="AC223">
        <v>8.2309400000000004</v>
      </c>
      <c r="AE223">
        <v>7.8528799999999999</v>
      </c>
      <c r="AF223">
        <v>7.8707900000000004</v>
      </c>
      <c r="AG223">
        <v>8.1650100000000005</v>
      </c>
      <c r="AI223">
        <v>7.8566099999999999</v>
      </c>
      <c r="AJ223">
        <v>7.9077900000000003</v>
      </c>
      <c r="AK223">
        <v>8.0756700000000006</v>
      </c>
      <c r="AM223">
        <v>7.9486499999999998</v>
      </c>
      <c r="AN223">
        <v>8.0100599999999993</v>
      </c>
      <c r="AO223">
        <v>8.2111199999999993</v>
      </c>
      <c r="AS223">
        <v>1.9720856210553664E+20</v>
      </c>
      <c r="AT223">
        <f t="shared" ref="AT223:AV223" si="41">AT212*(10^-20)</f>
        <v>5.5727500000000001E-22</v>
      </c>
      <c r="AU223">
        <f t="shared" si="41"/>
        <v>5.6566500000000005E-22</v>
      </c>
      <c r="AV223">
        <f t="shared" si="41"/>
        <v>1.954424999999998E-21</v>
      </c>
    </row>
    <row r="224" spans="2:48" x14ac:dyDescent="0.2">
      <c r="C224">
        <v>7.84267</v>
      </c>
      <c r="D224">
        <v>7.8633800000000003</v>
      </c>
      <c r="E224">
        <v>8.1122800000000002</v>
      </c>
      <c r="G224">
        <v>7.8431899999999999</v>
      </c>
      <c r="H224">
        <v>7.8820199999999998</v>
      </c>
      <c r="I224">
        <v>8.3262800000000006</v>
      </c>
      <c r="K224">
        <v>8.0027500000000007</v>
      </c>
      <c r="L224">
        <v>8.0449300000000008</v>
      </c>
      <c r="M224">
        <v>8.4533500000000004</v>
      </c>
      <c r="O224">
        <v>8.0775000000000006</v>
      </c>
      <c r="P224">
        <v>8.1228999999999996</v>
      </c>
      <c r="Q224">
        <v>8.8208500000000001</v>
      </c>
      <c r="S224">
        <v>8.1327200000000008</v>
      </c>
      <c r="T224">
        <v>8.1742699999999999</v>
      </c>
      <c r="U224">
        <v>9.63598</v>
      </c>
      <c r="W224">
        <v>8.2034500000000001</v>
      </c>
      <c r="X224">
        <v>8.2648899999999994</v>
      </c>
      <c r="Y224">
        <v>8.8672500000000003</v>
      </c>
      <c r="AA224">
        <v>8.2597900000000006</v>
      </c>
      <c r="AB224">
        <v>8.3302899999999998</v>
      </c>
      <c r="AC224">
        <v>9.2927599999999995</v>
      </c>
      <c r="AE224">
        <v>8.3771100000000001</v>
      </c>
      <c r="AF224">
        <v>8.3816000000000006</v>
      </c>
      <c r="AG224">
        <v>10.299099999999999</v>
      </c>
      <c r="AI224">
        <v>8.4899699999999996</v>
      </c>
      <c r="AJ224">
        <v>8.56616</v>
      </c>
      <c r="AK224">
        <v>9.8035999999999994</v>
      </c>
      <c r="AM224">
        <v>8.7237399999999994</v>
      </c>
      <c r="AN224">
        <v>8.8477999999999994</v>
      </c>
      <c r="AO224">
        <v>10.444900000000001</v>
      </c>
      <c r="AS224">
        <v>2.9581284315830498E+20</v>
      </c>
      <c r="AT224">
        <f t="shared" ref="AT224:AV224" si="42">AT213*(10^-20)</f>
        <v>9.5190000000000025E-22</v>
      </c>
      <c r="AU224">
        <f t="shared" si="42"/>
        <v>9.8383999999999877E-22</v>
      </c>
      <c r="AV224">
        <f t="shared" si="42"/>
        <v>3.0742199999999973E-21</v>
      </c>
    </row>
    <row r="225" spans="2:52" x14ac:dyDescent="0.2">
      <c r="B225" t="s">
        <v>5</v>
      </c>
      <c r="C225">
        <v>2.3460000000000002E-2</v>
      </c>
      <c r="D225">
        <v>2.4370000000000201E-2</v>
      </c>
      <c r="E225">
        <v>5.0140000000000698E-2</v>
      </c>
      <c r="G225">
        <v>6.10799999999996E-2</v>
      </c>
      <c r="H225">
        <v>7.4449999999999697E-2</v>
      </c>
      <c r="I225">
        <v>0.32169999999999999</v>
      </c>
      <c r="K225">
        <v>0.10913</v>
      </c>
      <c r="L225">
        <v>0.11642000000000099</v>
      </c>
      <c r="M225">
        <v>0.24515999999999999</v>
      </c>
      <c r="O225">
        <v>0.17664000000000099</v>
      </c>
      <c r="P225">
        <v>0.18593000000000001</v>
      </c>
      <c r="Q225">
        <v>0.61972000000000105</v>
      </c>
      <c r="S225">
        <v>0.27656000000000103</v>
      </c>
      <c r="T225">
        <v>0.27309</v>
      </c>
      <c r="U225">
        <v>1.45983</v>
      </c>
      <c r="W225">
        <v>0.36670000000000003</v>
      </c>
      <c r="X225">
        <v>0.41564999999999902</v>
      </c>
      <c r="Y225">
        <v>0.76903999999999995</v>
      </c>
      <c r="AA225">
        <v>0.34974000000000099</v>
      </c>
      <c r="AB225">
        <v>0.36116999999999999</v>
      </c>
      <c r="AC225">
        <v>1.06182</v>
      </c>
      <c r="AE225">
        <v>0.52422999999999997</v>
      </c>
      <c r="AF225">
        <v>0.51081000000000099</v>
      </c>
      <c r="AG225">
        <v>2.13409</v>
      </c>
      <c r="AI225">
        <v>0.63336000000000003</v>
      </c>
      <c r="AJ225">
        <v>0.65837000000000001</v>
      </c>
      <c r="AK225">
        <v>1.72793</v>
      </c>
      <c r="AM225">
        <v>0.77508999999999995</v>
      </c>
      <c r="AN225">
        <v>0.83774000000000004</v>
      </c>
      <c r="AO225">
        <v>2.2337799999999999</v>
      </c>
      <c r="AS225">
        <v>3.9441712421107329E+20</v>
      </c>
      <c r="AT225">
        <f t="shared" ref="AT225:AV225" si="43">AT214*(10^-20)</f>
        <v>1.5619149999999995E-21</v>
      </c>
      <c r="AU225">
        <f t="shared" si="43"/>
        <v>1.6063749999999993E-21</v>
      </c>
      <c r="AV225">
        <f t="shared" si="43"/>
        <v>4.8524199999999981E-21</v>
      </c>
    </row>
    <row r="226" spans="2:52" x14ac:dyDescent="0.2">
      <c r="C226">
        <v>7.9204299999999996</v>
      </c>
      <c r="D226">
        <v>7.9500200000000003</v>
      </c>
      <c r="E226">
        <v>8.2014999999999993</v>
      </c>
      <c r="G226">
        <v>7.8131700000000004</v>
      </c>
      <c r="H226">
        <v>7.8273799999999998</v>
      </c>
      <c r="I226">
        <v>8.0818700000000003</v>
      </c>
      <c r="K226">
        <v>7.7953299999999999</v>
      </c>
      <c r="L226">
        <v>7.8109400000000004</v>
      </c>
      <c r="M226">
        <v>8.0693300000000008</v>
      </c>
      <c r="O226">
        <v>7.8655099999999996</v>
      </c>
      <c r="P226">
        <v>7.8549499999999997</v>
      </c>
      <c r="Q226">
        <v>8.1012699999999995</v>
      </c>
      <c r="S226">
        <v>7.88687</v>
      </c>
      <c r="T226">
        <v>7.9250100000000003</v>
      </c>
      <c r="U226">
        <v>8.2332800000000006</v>
      </c>
      <c r="W226">
        <v>7.8548200000000001</v>
      </c>
      <c r="X226">
        <v>7.8827699999999998</v>
      </c>
      <c r="Y226">
        <v>8.1753099999999996</v>
      </c>
      <c r="AA226">
        <v>7.8956400000000002</v>
      </c>
      <c r="AB226">
        <v>7.9341100000000004</v>
      </c>
      <c r="AC226">
        <v>8.1414600000000004</v>
      </c>
      <c r="AE226">
        <v>7.90273</v>
      </c>
      <c r="AF226">
        <v>7.9248900000000004</v>
      </c>
      <c r="AG226">
        <v>8.1820299999999992</v>
      </c>
      <c r="AI226">
        <v>7.8510099999999996</v>
      </c>
      <c r="AJ226">
        <v>7.8701999999999996</v>
      </c>
      <c r="AK226">
        <v>8.0780799999999999</v>
      </c>
      <c r="AM226">
        <v>7.8323999999999998</v>
      </c>
      <c r="AN226">
        <v>7.8671800000000003</v>
      </c>
      <c r="AO226">
        <v>8.1486900000000002</v>
      </c>
      <c r="AS226">
        <v>4.9302140526384153E+20</v>
      </c>
      <c r="AT226">
        <f t="shared" ref="AT226:AV226" si="44">AT215*(10^-20)</f>
        <v>2.5863799999999995E-21</v>
      </c>
      <c r="AU226">
        <f t="shared" si="44"/>
        <v>2.6728549999999994E-21</v>
      </c>
      <c r="AV226">
        <f t="shared" si="44"/>
        <v>7.9120049999999975E-21</v>
      </c>
    </row>
    <row r="227" spans="2:52" x14ac:dyDescent="0.2">
      <c r="C227">
        <v>7.9209100000000001</v>
      </c>
      <c r="D227">
        <v>7.9531299999999998</v>
      </c>
      <c r="E227">
        <v>8.1974900000000002</v>
      </c>
      <c r="G227">
        <v>7.8680599999999998</v>
      </c>
      <c r="H227">
        <v>7.8819100000000004</v>
      </c>
      <c r="I227">
        <v>8.2537199999999995</v>
      </c>
      <c r="K227">
        <v>7.8992699999999996</v>
      </c>
      <c r="L227">
        <v>7.9237799999999998</v>
      </c>
      <c r="M227">
        <v>8.35473</v>
      </c>
      <c r="O227">
        <v>8.0601400000000005</v>
      </c>
      <c r="P227">
        <v>8.05823</v>
      </c>
      <c r="Q227">
        <v>8.6406100000000006</v>
      </c>
      <c r="S227">
        <v>7.9302000000000001</v>
      </c>
      <c r="T227">
        <v>7.9724500000000003</v>
      </c>
      <c r="U227">
        <v>8.4298099999999998</v>
      </c>
      <c r="W227">
        <v>8.1449300000000004</v>
      </c>
      <c r="X227">
        <v>8.1675199999999997</v>
      </c>
      <c r="Y227">
        <v>8.8699200000000005</v>
      </c>
      <c r="AA227">
        <v>8.3590499999999999</v>
      </c>
      <c r="AB227">
        <v>8.4277899999999999</v>
      </c>
      <c r="AC227">
        <v>11.0616</v>
      </c>
      <c r="AE227">
        <v>8.2882999999999996</v>
      </c>
      <c r="AF227">
        <v>8.2728400000000004</v>
      </c>
      <c r="AG227">
        <v>9.1436399999999995</v>
      </c>
      <c r="AI227">
        <v>8.4441600000000001</v>
      </c>
      <c r="AJ227">
        <v>8.4503699999999995</v>
      </c>
      <c r="AK227">
        <v>9.3675200000000007</v>
      </c>
      <c r="AM227">
        <v>8.7145200000000003</v>
      </c>
      <c r="AN227">
        <v>8.84084</v>
      </c>
      <c r="AO227">
        <v>10.994</v>
      </c>
      <c r="AS227">
        <v>5.9162568631660996E+20</v>
      </c>
      <c r="AT227">
        <f t="shared" ref="AT227:AV227" si="45">AT216*(10^-20)</f>
        <v>2.9895150000000009E-21</v>
      </c>
      <c r="AU227">
        <f t="shared" si="45"/>
        <v>3.0972199999999965E-21</v>
      </c>
      <c r="AV227">
        <f t="shared" si="45"/>
        <v>8.517365E-21</v>
      </c>
    </row>
    <row r="228" spans="2:52" x14ac:dyDescent="0.2">
      <c r="B228" t="s">
        <v>5</v>
      </c>
      <c r="C228">
        <v>4.8000000000047999E-4</v>
      </c>
      <c r="D228">
        <v>3.1099999999994999E-3</v>
      </c>
      <c r="E228">
        <v>-4.00999999999918E-3</v>
      </c>
      <c r="G228">
        <v>5.48900000000003E-2</v>
      </c>
      <c r="H228">
        <v>5.4529999999999697E-2</v>
      </c>
      <c r="I228">
        <v>0.171849999999999</v>
      </c>
      <c r="K228">
        <v>0.10394</v>
      </c>
      <c r="L228">
        <v>0.112839999999999</v>
      </c>
      <c r="M228">
        <v>0.28539999999999899</v>
      </c>
      <c r="O228">
        <v>0.19463</v>
      </c>
      <c r="P228">
        <v>0.20327999999999999</v>
      </c>
      <c r="Q228">
        <v>0.53934000000000104</v>
      </c>
      <c r="S228">
        <v>4.3330000000000098E-2</v>
      </c>
      <c r="T228">
        <v>4.7439999999999899E-2</v>
      </c>
      <c r="U228">
        <v>0.19652999999999901</v>
      </c>
      <c r="W228">
        <v>0.29010999999999998</v>
      </c>
      <c r="X228">
        <v>0.28475</v>
      </c>
      <c r="Y228">
        <v>0.69461000000000095</v>
      </c>
      <c r="AA228">
        <v>0.46340999999999999</v>
      </c>
      <c r="AB228">
        <v>0.49367999999999901</v>
      </c>
      <c r="AC228">
        <v>2.92014</v>
      </c>
      <c r="AE228">
        <v>0.38557000000000002</v>
      </c>
      <c r="AF228">
        <v>0.34795000000000098</v>
      </c>
      <c r="AG228">
        <v>0.96160999999999996</v>
      </c>
      <c r="AI228">
        <v>0.59314999999999996</v>
      </c>
      <c r="AJ228">
        <v>0.58016999999999996</v>
      </c>
      <c r="AK228">
        <v>1.2894399999999999</v>
      </c>
      <c r="AM228">
        <v>0.88212000000000002</v>
      </c>
      <c r="AN228">
        <v>0.97365999999999997</v>
      </c>
      <c r="AO228">
        <v>2.84531</v>
      </c>
      <c r="AS228">
        <v>6.902299673693782E+20</v>
      </c>
      <c r="AT228">
        <f t="shared" ref="AT228:AV228" si="46">AT217*(10^-20)</f>
        <v>4.6199900000000011E-21</v>
      </c>
      <c r="AU228">
        <f t="shared" si="46"/>
        <v>4.8045000000000005E-21</v>
      </c>
      <c r="AV228">
        <f t="shared" si="46"/>
        <v>1.4689239999999996E-20</v>
      </c>
    </row>
    <row r="229" spans="2:52" x14ac:dyDescent="0.2">
      <c r="C229">
        <v>7.8708600000000004</v>
      </c>
      <c r="D229">
        <v>7.9173099999999996</v>
      </c>
      <c r="E229">
        <v>8.1393000000000004</v>
      </c>
      <c r="G229">
        <v>7.8777400000000002</v>
      </c>
      <c r="H229">
        <v>7.9020400000000004</v>
      </c>
      <c r="I229">
        <v>8.1124899999999993</v>
      </c>
      <c r="K229">
        <v>7.8561100000000001</v>
      </c>
      <c r="L229">
        <v>7.8619399999999997</v>
      </c>
      <c r="M229">
        <v>8.2123799999999996</v>
      </c>
      <c r="O229">
        <v>7.8597099999999998</v>
      </c>
      <c r="P229">
        <v>7.8761099999999997</v>
      </c>
      <c r="Q229">
        <v>8.1499699999999997</v>
      </c>
      <c r="S229">
        <v>7.9023599999999998</v>
      </c>
      <c r="T229">
        <v>7.9255899999999997</v>
      </c>
      <c r="U229">
        <v>8.0721500000000006</v>
      </c>
      <c r="W229">
        <v>7.7958800000000004</v>
      </c>
      <c r="X229">
        <v>7.8132700000000002</v>
      </c>
      <c r="Y229">
        <v>8.0317799999999995</v>
      </c>
      <c r="AA229">
        <v>7.8548</v>
      </c>
      <c r="AB229">
        <v>7.8912199999999997</v>
      </c>
      <c r="AC229">
        <v>8.15517</v>
      </c>
      <c r="AE229">
        <v>7.8422200000000002</v>
      </c>
      <c r="AF229">
        <v>7.8658099999999997</v>
      </c>
      <c r="AG229">
        <v>8.1049100000000003</v>
      </c>
      <c r="AI229">
        <v>7.86036</v>
      </c>
      <c r="AJ229">
        <v>7.8919699999999997</v>
      </c>
      <c r="AK229">
        <v>8.1063299999999998</v>
      </c>
      <c r="AM229">
        <v>7.8249700000000004</v>
      </c>
      <c r="AN229">
        <v>7.8422200000000002</v>
      </c>
      <c r="AO229">
        <v>8.1310800000000008</v>
      </c>
      <c r="AS229">
        <v>7.8883424842214657E+20</v>
      </c>
      <c r="AT229">
        <f t="shared" ref="AT229:AV229" si="47">AT218*(10^-20)</f>
        <v>5.1918550000000005E-21</v>
      </c>
      <c r="AU229">
        <f t="shared" si="47"/>
        <v>5.3433250000000026E-21</v>
      </c>
      <c r="AV229">
        <f t="shared" si="47"/>
        <v>1.5864509999999997E-20</v>
      </c>
    </row>
    <row r="230" spans="2:52" x14ac:dyDescent="0.2">
      <c r="C230">
        <v>7.8740600000000001</v>
      </c>
      <c r="D230">
        <v>7.9215099999999996</v>
      </c>
      <c r="E230">
        <v>8.1534600000000008</v>
      </c>
      <c r="G230">
        <v>7.9379999999999997</v>
      </c>
      <c r="H230">
        <v>7.95411</v>
      </c>
      <c r="I230">
        <v>8.3830899999999993</v>
      </c>
      <c r="K230">
        <v>7.9611499999999999</v>
      </c>
      <c r="L230">
        <v>7.9567399999999999</v>
      </c>
      <c r="M230">
        <v>8.6829999999999998</v>
      </c>
      <c r="O230">
        <v>8.0351999999999997</v>
      </c>
      <c r="P230">
        <v>8.0567799999999998</v>
      </c>
      <c r="Q230">
        <v>8.7413399999999992</v>
      </c>
      <c r="S230">
        <v>8.1956699999999998</v>
      </c>
      <c r="T230">
        <v>8.2303700000000006</v>
      </c>
      <c r="U230">
        <v>8.8194599999999994</v>
      </c>
      <c r="W230">
        <v>8.1401299999999992</v>
      </c>
      <c r="X230">
        <v>8.1813900000000004</v>
      </c>
      <c r="Y230">
        <v>8.7665600000000001</v>
      </c>
      <c r="AA230">
        <v>8.2915500000000009</v>
      </c>
      <c r="AB230">
        <v>8.3787800000000008</v>
      </c>
      <c r="AC230">
        <v>9.5762999999999998</v>
      </c>
      <c r="AE230">
        <v>8.4452800000000003</v>
      </c>
      <c r="AF230">
        <v>8.4553100000000008</v>
      </c>
      <c r="AG230">
        <v>10.222799999999999</v>
      </c>
      <c r="AI230">
        <v>8.6445900000000009</v>
      </c>
      <c r="AJ230">
        <v>8.7466200000000001</v>
      </c>
      <c r="AK230">
        <v>9.9930199999999996</v>
      </c>
      <c r="AM230">
        <v>8.6105</v>
      </c>
      <c r="AN230">
        <v>8.6996900000000004</v>
      </c>
      <c r="AO230">
        <v>9.8890399999999996</v>
      </c>
      <c r="AS230">
        <v>8.8743852947491481E+20</v>
      </c>
      <c r="AT230">
        <f t="shared" ref="AT230:AV230" si="48">AT219*(10^-20)</f>
        <v>6.1805250000000021E-21</v>
      </c>
      <c r="AU230">
        <f t="shared" si="48"/>
        <v>6.3772599999999995E-21</v>
      </c>
      <c r="AV230">
        <f t="shared" si="48"/>
        <v>1.5999785E-20</v>
      </c>
    </row>
    <row r="231" spans="2:52" x14ac:dyDescent="0.2">
      <c r="B231" t="s">
        <v>5</v>
      </c>
      <c r="C231">
        <v>3.1999999999996502E-3</v>
      </c>
      <c r="D231">
        <v>4.1999999999999798E-3</v>
      </c>
      <c r="E231">
        <v>1.41600000000004E-2</v>
      </c>
      <c r="G231">
        <v>6.0259999999999501E-2</v>
      </c>
      <c r="H231">
        <v>5.2070000000000498E-2</v>
      </c>
      <c r="I231">
        <v>0.27060000000000001</v>
      </c>
      <c r="K231">
        <v>0.10503999999999999</v>
      </c>
      <c r="L231">
        <v>9.4800000000000204E-2</v>
      </c>
      <c r="M231">
        <v>0.47061999999999998</v>
      </c>
      <c r="O231">
        <v>0.17549000000000001</v>
      </c>
      <c r="P231">
        <v>0.18067</v>
      </c>
      <c r="Q231">
        <v>0.59136999999999995</v>
      </c>
      <c r="S231">
        <v>0.29331000000000002</v>
      </c>
      <c r="T231">
        <v>0.30478000000000099</v>
      </c>
      <c r="U231">
        <v>0.74730999999999903</v>
      </c>
      <c r="W231">
        <v>0.344249999999999</v>
      </c>
      <c r="X231">
        <v>0.36812</v>
      </c>
      <c r="Y231">
        <v>0.73478000000000099</v>
      </c>
      <c r="AA231">
        <v>0.43675000000000103</v>
      </c>
      <c r="AB231">
        <v>0.48756000000000099</v>
      </c>
      <c r="AC231">
        <v>1.42113</v>
      </c>
      <c r="AE231">
        <v>0.60306000000000004</v>
      </c>
      <c r="AF231">
        <v>0.58950000000000102</v>
      </c>
      <c r="AG231">
        <v>2.1178900000000001</v>
      </c>
      <c r="AI231">
        <v>0.78423000000000098</v>
      </c>
      <c r="AJ231">
        <v>0.85465000000000002</v>
      </c>
      <c r="AK231">
        <v>1.88669</v>
      </c>
      <c r="AM231">
        <v>0.78552999999999995</v>
      </c>
      <c r="AN231">
        <v>0.85746999999999995</v>
      </c>
      <c r="AO231">
        <v>1.75796</v>
      </c>
      <c r="AS231">
        <v>9.8604281052768305E+20</v>
      </c>
      <c r="AT231">
        <f t="shared" ref="AT231:AV231" si="49">AT220*(10^-20)</f>
        <v>7.0334650000000005E-21</v>
      </c>
      <c r="AU231">
        <f t="shared" si="49"/>
        <v>7.3033050000000022E-21</v>
      </c>
      <c r="AV231">
        <f t="shared" si="49"/>
        <v>2.0648729999999993E-20</v>
      </c>
    </row>
    <row r="232" spans="2:52" x14ac:dyDescent="0.2">
      <c r="C232">
        <v>7.8211599999999999</v>
      </c>
      <c r="D232">
        <v>7.8633199999999999</v>
      </c>
      <c r="E232">
        <v>8.1042400000000008</v>
      </c>
      <c r="G232">
        <v>7.8157800000000002</v>
      </c>
      <c r="H232">
        <v>7.8308600000000004</v>
      </c>
      <c r="I232">
        <v>8.1221300000000003</v>
      </c>
      <c r="K232">
        <v>7.8893800000000001</v>
      </c>
      <c r="L232">
        <v>7.92584</v>
      </c>
      <c r="M232">
        <v>8.1092399999999998</v>
      </c>
      <c r="O232">
        <v>7.8254299999999999</v>
      </c>
      <c r="P232">
        <v>7.8391599999999997</v>
      </c>
      <c r="Q232">
        <v>8.1127000000000002</v>
      </c>
      <c r="S232">
        <v>7.8692900000000003</v>
      </c>
      <c r="T232">
        <v>7.8884400000000001</v>
      </c>
      <c r="U232">
        <v>8.1896900000000006</v>
      </c>
      <c r="W232">
        <v>7.8445999999999998</v>
      </c>
      <c r="X232">
        <v>7.8826700000000001</v>
      </c>
      <c r="Y232">
        <v>8.0690899999999992</v>
      </c>
      <c r="AA232">
        <v>7.9120200000000001</v>
      </c>
      <c r="AB232">
        <v>7.9351200000000004</v>
      </c>
      <c r="AC232">
        <v>8.1814800000000005</v>
      </c>
      <c r="AE232">
        <v>7.8787599999999998</v>
      </c>
      <c r="AF232">
        <v>7.9159699999999997</v>
      </c>
      <c r="AG232">
        <v>8.1457700000000006</v>
      </c>
      <c r="AI232">
        <v>7.8165199999999997</v>
      </c>
      <c r="AJ232">
        <v>7.8256199999999998</v>
      </c>
      <c r="AK232">
        <v>8.06372</v>
      </c>
      <c r="AM232">
        <v>7.8586499999999999</v>
      </c>
      <c r="AN232">
        <v>7.88842</v>
      </c>
      <c r="AO232">
        <v>8.1946100000000008</v>
      </c>
    </row>
    <row r="233" spans="2:52" x14ac:dyDescent="0.2">
      <c r="C233">
        <v>7.8431499999999996</v>
      </c>
      <c r="D233">
        <v>7.8869499999999997</v>
      </c>
      <c r="E233">
        <v>8.2302599999999995</v>
      </c>
      <c r="G233">
        <v>7.8834099999999996</v>
      </c>
      <c r="H233">
        <v>7.9105400000000001</v>
      </c>
      <c r="I233">
        <v>8.2670899999999996</v>
      </c>
      <c r="K233">
        <v>7.9075699999999998</v>
      </c>
      <c r="L233">
        <v>7.9389900000000004</v>
      </c>
      <c r="M233">
        <v>8.1388099999999994</v>
      </c>
      <c r="O233">
        <v>7.9724899999999996</v>
      </c>
      <c r="P233">
        <v>8.0035600000000002</v>
      </c>
      <c r="Q233">
        <v>8.4183900000000005</v>
      </c>
      <c r="S233">
        <v>8.1287099999999999</v>
      </c>
      <c r="T233">
        <v>8.1645199999999996</v>
      </c>
      <c r="U233">
        <v>8.8622099999999993</v>
      </c>
      <c r="W233">
        <v>7.9230799999999997</v>
      </c>
      <c r="X233">
        <v>7.9568000000000003</v>
      </c>
      <c r="Y233">
        <v>8.6659900000000007</v>
      </c>
      <c r="AA233">
        <v>8.4012399999999996</v>
      </c>
      <c r="AB233">
        <v>8.4001300000000008</v>
      </c>
      <c r="AC233">
        <v>9.9333299999999998</v>
      </c>
      <c r="AE233">
        <v>8.4645899999999994</v>
      </c>
      <c r="AF233">
        <v>8.6025100000000005</v>
      </c>
      <c r="AG233">
        <v>10.128</v>
      </c>
      <c r="AI233">
        <v>8.5458099999999995</v>
      </c>
      <c r="AJ233">
        <v>8.5714900000000007</v>
      </c>
      <c r="AK233">
        <v>9.9034399999999998</v>
      </c>
      <c r="AM233">
        <v>8.6760400000000004</v>
      </c>
      <c r="AN233">
        <v>8.7627900000000007</v>
      </c>
      <c r="AO233">
        <v>10.831200000000001</v>
      </c>
    </row>
    <row r="234" spans="2:52" x14ac:dyDescent="0.2">
      <c r="B234" t="s">
        <v>5</v>
      </c>
      <c r="C234">
        <v>2.1989999999999701E-2</v>
      </c>
      <c r="D234">
        <v>2.36299999999998E-2</v>
      </c>
      <c r="E234">
        <v>0.12601999999999899</v>
      </c>
      <c r="G234">
        <v>6.7629999999999399E-2</v>
      </c>
      <c r="H234">
        <v>7.9679999999999807E-2</v>
      </c>
      <c r="I234">
        <v>0.14495999999999901</v>
      </c>
      <c r="K234">
        <v>1.8189999999999699E-2</v>
      </c>
      <c r="L234">
        <v>1.3150000000000399E-2</v>
      </c>
      <c r="M234">
        <v>2.9569999999999701E-2</v>
      </c>
      <c r="O234">
        <v>0.14706</v>
      </c>
      <c r="P234">
        <v>0.16440000000000099</v>
      </c>
      <c r="Q234">
        <v>0.30569000000000002</v>
      </c>
      <c r="S234">
        <v>0.25941999999999998</v>
      </c>
      <c r="T234">
        <v>0.27607999999999899</v>
      </c>
      <c r="U234">
        <v>0.67251999999999901</v>
      </c>
      <c r="W234">
        <v>7.8479999999999897E-2</v>
      </c>
      <c r="X234">
        <v>7.4130000000000307E-2</v>
      </c>
      <c r="Y234">
        <v>0.59690000000000198</v>
      </c>
      <c r="AA234">
        <v>0.48921999999999999</v>
      </c>
      <c r="AB234">
        <v>0.46501000000000098</v>
      </c>
      <c r="AC234">
        <v>1.7518499999999999</v>
      </c>
      <c r="AE234">
        <v>0.58582999999999996</v>
      </c>
      <c r="AF234">
        <v>0.68654000000000104</v>
      </c>
      <c r="AG234">
        <v>1.9822299999999999</v>
      </c>
      <c r="AI234">
        <v>0.72928999999999999</v>
      </c>
      <c r="AJ234">
        <v>0.74587000000000103</v>
      </c>
      <c r="AK234">
        <v>1.83972</v>
      </c>
      <c r="AM234">
        <v>0.81739000000000095</v>
      </c>
      <c r="AN234">
        <v>0.87437000000000098</v>
      </c>
      <c r="AO234">
        <v>2.63659</v>
      </c>
    </row>
    <row r="235" spans="2:52" x14ac:dyDescent="0.2">
      <c r="C235">
        <v>7.9508599999999996</v>
      </c>
      <c r="D235">
        <v>7.98902</v>
      </c>
      <c r="E235">
        <v>8.2166999999999994</v>
      </c>
      <c r="G235">
        <v>7.8952099999999996</v>
      </c>
      <c r="H235">
        <v>7.9200100000000004</v>
      </c>
      <c r="I235">
        <v>8.1614000000000004</v>
      </c>
      <c r="K235">
        <v>7.7723000000000004</v>
      </c>
      <c r="L235">
        <v>7.8033200000000003</v>
      </c>
      <c r="M235">
        <v>8.1499199999999998</v>
      </c>
      <c r="O235">
        <v>7.7850000000000001</v>
      </c>
      <c r="P235">
        <v>7.8088800000000003</v>
      </c>
      <c r="Q235">
        <v>8.2100600000000004</v>
      </c>
      <c r="S235">
        <v>7.9143499999999998</v>
      </c>
      <c r="T235">
        <v>7.95181</v>
      </c>
      <c r="U235">
        <v>8.1986399999999993</v>
      </c>
      <c r="W235">
        <v>7.8481500000000004</v>
      </c>
      <c r="X235">
        <v>7.8520899999999996</v>
      </c>
      <c r="Y235">
        <v>8.2040199999999999</v>
      </c>
      <c r="AA235">
        <v>7.8506299999999998</v>
      </c>
      <c r="AB235">
        <v>7.86029</v>
      </c>
      <c r="AC235">
        <v>8.0384499999999992</v>
      </c>
      <c r="AE235">
        <v>7.7381099999999998</v>
      </c>
      <c r="AF235">
        <v>7.7494800000000001</v>
      </c>
      <c r="AG235">
        <v>8.0157100000000003</v>
      </c>
      <c r="AI235">
        <v>7.9027799999999999</v>
      </c>
      <c r="AJ235">
        <v>7.9363299999999999</v>
      </c>
      <c r="AK235">
        <v>8.1981199999999994</v>
      </c>
      <c r="AM235">
        <v>7.8550300000000002</v>
      </c>
      <c r="AN235">
        <v>7.89236</v>
      </c>
      <c r="AO235">
        <v>8.1222399999999997</v>
      </c>
    </row>
    <row r="236" spans="2:52" x14ac:dyDescent="0.2">
      <c r="C236">
        <v>7.9539499999999999</v>
      </c>
      <c r="D236">
        <v>7.9937399999999998</v>
      </c>
      <c r="E236">
        <v>8.2267200000000003</v>
      </c>
      <c r="G236">
        <v>7.9458799999999998</v>
      </c>
      <c r="H236">
        <v>7.9762899999999997</v>
      </c>
      <c r="I236">
        <v>8.2417599999999993</v>
      </c>
      <c r="K236">
        <v>7.8799299999999999</v>
      </c>
      <c r="L236">
        <v>7.9160700000000004</v>
      </c>
      <c r="M236">
        <v>8.3336699999999997</v>
      </c>
      <c r="O236">
        <v>7.9857699999999996</v>
      </c>
      <c r="P236">
        <v>7.9953799999999999</v>
      </c>
      <c r="Q236">
        <v>8.6407799999999995</v>
      </c>
      <c r="S236">
        <v>8.1958900000000003</v>
      </c>
      <c r="T236">
        <v>8.2516700000000007</v>
      </c>
      <c r="U236">
        <v>8.9811700000000005</v>
      </c>
      <c r="W236">
        <v>8.1044400000000003</v>
      </c>
      <c r="X236">
        <v>8.1236999999999995</v>
      </c>
      <c r="Y236">
        <v>8.6934799999999992</v>
      </c>
      <c r="AA236">
        <v>8.3421400000000006</v>
      </c>
      <c r="AB236">
        <v>8.3918199999999992</v>
      </c>
      <c r="AC236">
        <v>9.7256900000000002</v>
      </c>
      <c r="AE236">
        <v>8.2130399999999995</v>
      </c>
      <c r="AF236">
        <v>8.2253799999999995</v>
      </c>
      <c r="AG236">
        <v>9.5996500000000005</v>
      </c>
      <c r="AI236">
        <v>8.5618599999999994</v>
      </c>
      <c r="AJ236">
        <v>8.6304300000000005</v>
      </c>
      <c r="AK236">
        <v>9.9942499999999992</v>
      </c>
      <c r="AM236">
        <v>8.0211000000000006</v>
      </c>
      <c r="AN236">
        <v>8.0602400000000003</v>
      </c>
      <c r="AO236">
        <v>8.71739</v>
      </c>
    </row>
    <row r="237" spans="2:52" x14ac:dyDescent="0.2">
      <c r="B237" t="s">
        <v>5</v>
      </c>
      <c r="C237">
        <v>3.0899999999993702E-3</v>
      </c>
      <c r="D237">
        <v>4.7199999999998398E-3</v>
      </c>
      <c r="E237">
        <v>1.0020000000000801E-2</v>
      </c>
      <c r="G237">
        <v>5.0670000000000201E-2</v>
      </c>
      <c r="H237">
        <v>5.6280000000000101E-2</v>
      </c>
      <c r="I237">
        <v>8.0359999999998905E-2</v>
      </c>
      <c r="K237">
        <v>0.10763</v>
      </c>
      <c r="L237">
        <v>0.11275</v>
      </c>
      <c r="M237">
        <v>0.18375</v>
      </c>
      <c r="O237">
        <v>0.20077</v>
      </c>
      <c r="P237">
        <v>0.1865</v>
      </c>
      <c r="Q237">
        <v>0.43071999999999899</v>
      </c>
      <c r="S237">
        <v>0.28154000000000101</v>
      </c>
      <c r="T237">
        <v>0.29986000000000101</v>
      </c>
      <c r="U237">
        <v>0.78253000000000095</v>
      </c>
      <c r="W237">
        <v>0.25629000000000002</v>
      </c>
      <c r="X237">
        <v>0.27160999999999902</v>
      </c>
      <c r="Y237">
        <v>0.48945999999999901</v>
      </c>
      <c r="AA237">
        <v>0.491510000000001</v>
      </c>
      <c r="AB237">
        <v>0.53152999999999895</v>
      </c>
      <c r="AC237">
        <v>1.6872400000000001</v>
      </c>
      <c r="AE237">
        <v>0.47493000000000002</v>
      </c>
      <c r="AF237">
        <v>0.47589999999999899</v>
      </c>
      <c r="AG237">
        <v>1.5839399999999999</v>
      </c>
      <c r="AI237">
        <v>0.659079999999999</v>
      </c>
      <c r="AJ237">
        <v>0.69410000000000105</v>
      </c>
      <c r="AK237">
        <v>1.79613</v>
      </c>
      <c r="AM237">
        <v>0.16607</v>
      </c>
      <c r="AN237">
        <v>0.16788</v>
      </c>
      <c r="AO237">
        <v>0.59514999999999996</v>
      </c>
    </row>
    <row r="238" spans="2:52" x14ac:dyDescent="0.2">
      <c r="C238">
        <v>7.9055999999999997</v>
      </c>
      <c r="D238">
        <v>7.9247899999999998</v>
      </c>
      <c r="E238">
        <v>8.2181099999999994</v>
      </c>
      <c r="G238">
        <v>7.8784200000000002</v>
      </c>
      <c r="H238">
        <v>7.9144199999999998</v>
      </c>
      <c r="I238">
        <v>8.1980000000000004</v>
      </c>
      <c r="K238">
        <v>7.9283999999999999</v>
      </c>
      <c r="L238">
        <v>7.9556100000000001</v>
      </c>
      <c r="M238">
        <v>8.2415199999999995</v>
      </c>
      <c r="O238">
        <v>7.9038199999999996</v>
      </c>
      <c r="P238">
        <v>7.9223800000000004</v>
      </c>
      <c r="Q238">
        <v>8.1953600000000009</v>
      </c>
      <c r="S238">
        <v>7.8374899999999998</v>
      </c>
      <c r="T238">
        <v>7.8532599999999997</v>
      </c>
      <c r="U238">
        <v>8.1026199999999999</v>
      </c>
      <c r="W238">
        <v>7.9510100000000001</v>
      </c>
      <c r="X238">
        <v>7.9948800000000002</v>
      </c>
      <c r="Y238">
        <v>8.1985600000000005</v>
      </c>
      <c r="AA238">
        <v>7.9331199999999997</v>
      </c>
      <c r="AB238">
        <v>7.9383499999999998</v>
      </c>
      <c r="AC238">
        <v>8.1287900000000004</v>
      </c>
      <c r="AE238">
        <v>7.82545</v>
      </c>
      <c r="AF238">
        <v>7.8640800000000004</v>
      </c>
      <c r="AG238">
        <v>8.1182200000000009</v>
      </c>
      <c r="AI238">
        <v>7.9308199999999998</v>
      </c>
      <c r="AJ238">
        <v>7.9590800000000002</v>
      </c>
      <c r="AK238">
        <v>8.18248</v>
      </c>
      <c r="AM238">
        <v>7.9148500000000004</v>
      </c>
      <c r="AN238">
        <v>7.9538000000000002</v>
      </c>
      <c r="AO238">
        <v>8.2649600000000003</v>
      </c>
    </row>
    <row r="239" spans="2:52" x14ac:dyDescent="0.2">
      <c r="C239">
        <v>7.9304199999999998</v>
      </c>
      <c r="D239">
        <v>7.9528999999999996</v>
      </c>
      <c r="E239">
        <v>8.2628400000000006</v>
      </c>
      <c r="G239">
        <v>7.9319300000000004</v>
      </c>
      <c r="H239">
        <v>7.9695400000000003</v>
      </c>
      <c r="I239">
        <v>8.3389600000000002</v>
      </c>
      <c r="K239">
        <v>8.0254499999999993</v>
      </c>
      <c r="L239">
        <v>8.06935</v>
      </c>
      <c r="M239">
        <v>8.9113199999999999</v>
      </c>
      <c r="O239">
        <v>7.9364999999999997</v>
      </c>
      <c r="P239">
        <v>7.9649599999999996</v>
      </c>
      <c r="Q239">
        <v>8.4426199999999998</v>
      </c>
      <c r="S239">
        <v>8.0777999999999999</v>
      </c>
      <c r="T239">
        <v>8.1196000000000002</v>
      </c>
      <c r="U239">
        <v>9.2578600000000009</v>
      </c>
      <c r="W239">
        <v>8.2926500000000001</v>
      </c>
      <c r="X239">
        <v>8.3697199999999992</v>
      </c>
      <c r="Y239">
        <v>9.50183</v>
      </c>
      <c r="AA239">
        <v>8.4291199999999993</v>
      </c>
      <c r="AB239">
        <v>8.4183299999999992</v>
      </c>
      <c r="AC239">
        <v>9.2723399999999998</v>
      </c>
      <c r="AE239">
        <v>8.3774599999999992</v>
      </c>
      <c r="AF239">
        <v>8.4041800000000002</v>
      </c>
      <c r="AG239">
        <v>9.3475599999999996</v>
      </c>
      <c r="AI239">
        <v>8.5123200000000008</v>
      </c>
      <c r="AJ239">
        <v>8.56358</v>
      </c>
      <c r="AK239">
        <v>10.192</v>
      </c>
      <c r="AM239">
        <v>8.8248599999999993</v>
      </c>
      <c r="AN239">
        <v>8.9079899999999999</v>
      </c>
      <c r="AO239">
        <v>10.8025</v>
      </c>
    </row>
    <row r="240" spans="2:52" x14ac:dyDescent="0.2">
      <c r="B240" t="s">
        <v>5</v>
      </c>
      <c r="C240">
        <v>2.4820000000000099E-2</v>
      </c>
      <c r="D240">
        <v>2.8109999999999899E-2</v>
      </c>
      <c r="E240">
        <v>4.4730000000001303E-2</v>
      </c>
      <c r="G240">
        <v>5.3510000000000203E-2</v>
      </c>
      <c r="H240">
        <v>5.5120000000000502E-2</v>
      </c>
      <c r="I240">
        <v>0.14096</v>
      </c>
      <c r="K240">
        <v>9.7049999999999401E-2</v>
      </c>
      <c r="L240">
        <v>0.11373999999999999</v>
      </c>
      <c r="M240">
        <v>0.66979999999999995</v>
      </c>
      <c r="O240">
        <v>3.2680000000000001E-2</v>
      </c>
      <c r="P240">
        <v>4.2579999999999202E-2</v>
      </c>
      <c r="Q240">
        <v>0.24725999999999901</v>
      </c>
      <c r="S240">
        <v>0.24031</v>
      </c>
      <c r="T240">
        <v>0.26634000000000002</v>
      </c>
      <c r="U240">
        <v>1.15524</v>
      </c>
      <c r="W240">
        <v>0.34164</v>
      </c>
      <c r="X240">
        <v>0.37483999999999901</v>
      </c>
      <c r="Y240">
        <v>1.3032699999999999</v>
      </c>
      <c r="AA240">
        <v>0.496</v>
      </c>
      <c r="AB240">
        <v>0.47997999999999902</v>
      </c>
      <c r="AC240">
        <v>1.1435500000000001</v>
      </c>
      <c r="AE240">
        <v>0.552009999999999</v>
      </c>
      <c r="AF240">
        <v>0.54010000000000102</v>
      </c>
      <c r="AG240">
        <v>1.2293400000000001</v>
      </c>
      <c r="AI240">
        <v>0.58150000000000102</v>
      </c>
      <c r="AJ240">
        <v>0.60450000000000004</v>
      </c>
      <c r="AK240">
        <v>2.0095200000000002</v>
      </c>
      <c r="AM240">
        <v>0.91000999999999899</v>
      </c>
      <c r="AN240">
        <v>0.95418999999999998</v>
      </c>
      <c r="AO240">
        <v>2.5375399999999999</v>
      </c>
      <c r="AX240" s="1">
        <v>9.3799999999999998E-42</v>
      </c>
      <c r="AY240" s="1">
        <v>9.7199999999999998E-42</v>
      </c>
      <c r="AZ240" s="1">
        <v>2.3500000000000002E-41</v>
      </c>
    </row>
    <row r="241" spans="2:41" x14ac:dyDescent="0.2">
      <c r="C241">
        <v>7.8499299999999996</v>
      </c>
      <c r="D241">
        <v>7.8830099999999996</v>
      </c>
      <c r="E241">
        <v>8.1371699999999993</v>
      </c>
      <c r="G241">
        <v>7.7987000000000002</v>
      </c>
      <c r="H241">
        <v>7.8269200000000003</v>
      </c>
      <c r="I241">
        <v>8.0396599999999996</v>
      </c>
      <c r="K241">
        <v>7.8327499999999999</v>
      </c>
      <c r="L241">
        <v>7.8342200000000002</v>
      </c>
      <c r="M241">
        <v>8.1605000000000008</v>
      </c>
      <c r="O241">
        <v>7.9863</v>
      </c>
      <c r="P241">
        <v>8.0354500000000009</v>
      </c>
      <c r="Q241">
        <v>8.20261</v>
      </c>
      <c r="S241">
        <v>7.8937999999999997</v>
      </c>
      <c r="T241">
        <v>7.8935899999999997</v>
      </c>
      <c r="U241">
        <v>8.1567000000000007</v>
      </c>
      <c r="W241">
        <v>7.8831300000000004</v>
      </c>
      <c r="X241">
        <v>7.9404700000000004</v>
      </c>
      <c r="Y241">
        <v>8.1215899999999994</v>
      </c>
      <c r="AA241">
        <v>7.8219799999999999</v>
      </c>
      <c r="AB241">
        <v>7.8597900000000003</v>
      </c>
      <c r="AC241">
        <v>8.0908200000000008</v>
      </c>
      <c r="AE241">
        <v>7.9098600000000001</v>
      </c>
      <c r="AF241">
        <v>7.9292699999999998</v>
      </c>
      <c r="AG241">
        <v>8.2108699999999999</v>
      </c>
      <c r="AI241">
        <v>7.8588300000000002</v>
      </c>
      <c r="AJ241">
        <v>7.9057000000000004</v>
      </c>
      <c r="AK241">
        <v>8.1387300000000007</v>
      </c>
      <c r="AM241">
        <v>7.8857999999999997</v>
      </c>
      <c r="AN241">
        <v>7.9410600000000002</v>
      </c>
      <c r="AO241">
        <v>8.1962499999999991</v>
      </c>
    </row>
    <row r="242" spans="2:41" x14ac:dyDescent="0.2">
      <c r="C242">
        <v>7.86266</v>
      </c>
      <c r="D242">
        <v>7.8950300000000002</v>
      </c>
      <c r="E242">
        <v>8.1824700000000004</v>
      </c>
      <c r="G242">
        <v>7.8557199999999998</v>
      </c>
      <c r="H242">
        <v>7.87697</v>
      </c>
      <c r="I242">
        <v>8.2738300000000002</v>
      </c>
      <c r="K242">
        <v>7.8568899999999999</v>
      </c>
      <c r="L242">
        <v>7.8676199999999996</v>
      </c>
      <c r="M242">
        <v>8.2898499999999995</v>
      </c>
      <c r="O242">
        <v>8.1542700000000004</v>
      </c>
      <c r="P242">
        <v>8.1991200000000006</v>
      </c>
      <c r="Q242">
        <v>9.0678099999999997</v>
      </c>
      <c r="S242">
        <v>8.1235099999999996</v>
      </c>
      <c r="T242">
        <v>8.15</v>
      </c>
      <c r="U242">
        <v>8.6173000000000002</v>
      </c>
      <c r="W242">
        <v>8.2881599999999995</v>
      </c>
      <c r="X242">
        <v>8.3289000000000009</v>
      </c>
      <c r="Y242">
        <v>9.0170399999999997</v>
      </c>
      <c r="AA242">
        <v>8.3299599999999998</v>
      </c>
      <c r="AB242">
        <v>8.3740400000000008</v>
      </c>
      <c r="AC242">
        <v>9.2647200000000005</v>
      </c>
      <c r="AE242">
        <v>8.5460399999999996</v>
      </c>
      <c r="AF242">
        <v>8.5708699999999993</v>
      </c>
      <c r="AG242">
        <v>9.9895200000000006</v>
      </c>
      <c r="AI242">
        <v>8.58352</v>
      </c>
      <c r="AJ242">
        <v>8.6904299999999992</v>
      </c>
      <c r="AK242">
        <v>9.9395100000000003</v>
      </c>
      <c r="AM242">
        <v>8.7361299999999993</v>
      </c>
      <c r="AN242">
        <v>8.8138799999999993</v>
      </c>
      <c r="AO242">
        <v>10.287000000000001</v>
      </c>
    </row>
    <row r="243" spans="2:41" x14ac:dyDescent="0.2">
      <c r="B243" t="s">
        <v>5</v>
      </c>
      <c r="C243">
        <v>1.2730000000000401E-2</v>
      </c>
      <c r="D243">
        <v>1.20200000000006E-2</v>
      </c>
      <c r="E243">
        <v>4.5300000000000999E-2</v>
      </c>
      <c r="G243">
        <v>5.7019999999999599E-2</v>
      </c>
      <c r="H243">
        <v>5.0049999999999699E-2</v>
      </c>
      <c r="I243">
        <v>0.23417000000000099</v>
      </c>
      <c r="K243">
        <v>2.4140000000000099E-2</v>
      </c>
      <c r="L243">
        <v>3.3399999999999402E-2</v>
      </c>
      <c r="M243">
        <v>0.12934999999999899</v>
      </c>
      <c r="O243">
        <v>0.16797000000000001</v>
      </c>
      <c r="P243">
        <v>0.16367000000000001</v>
      </c>
      <c r="Q243">
        <v>0.86519999999999997</v>
      </c>
      <c r="S243">
        <v>0.22971</v>
      </c>
      <c r="T243">
        <v>0.25641000000000103</v>
      </c>
      <c r="U243">
        <v>0.46059999999999901</v>
      </c>
      <c r="W243">
        <v>0.40503</v>
      </c>
      <c r="X243">
        <v>0.38843</v>
      </c>
      <c r="Y243">
        <v>0.89544999999999997</v>
      </c>
      <c r="AA243">
        <v>0.50797999999999999</v>
      </c>
      <c r="AB243">
        <v>0.51425000000000098</v>
      </c>
      <c r="AC243">
        <v>1.1738999999999999</v>
      </c>
      <c r="AE243">
        <v>0.63617999999999997</v>
      </c>
      <c r="AF243">
        <v>0.64159999999999995</v>
      </c>
      <c r="AG243">
        <v>1.7786500000000001</v>
      </c>
      <c r="AI243">
        <v>0.72468999999999995</v>
      </c>
      <c r="AJ243">
        <v>0.78473000000000004</v>
      </c>
      <c r="AK243">
        <v>1.80078</v>
      </c>
      <c r="AM243">
        <v>0.85033000000000003</v>
      </c>
      <c r="AN243">
        <v>0.87281999999999904</v>
      </c>
      <c r="AO243">
        <v>2.0907499999999999</v>
      </c>
    </row>
    <row r="244" spans="2:41" x14ac:dyDescent="0.2">
      <c r="C244">
        <v>7.8342999999999998</v>
      </c>
      <c r="D244">
        <v>7.8592300000000002</v>
      </c>
      <c r="E244">
        <v>8.0808099999999996</v>
      </c>
      <c r="G244">
        <v>7.7607499999999998</v>
      </c>
      <c r="H244">
        <v>7.7929899999999996</v>
      </c>
      <c r="I244">
        <v>8.0570299999999992</v>
      </c>
      <c r="K244">
        <v>7.8607199999999997</v>
      </c>
      <c r="L244">
        <v>7.8908899999999997</v>
      </c>
      <c r="M244">
        <v>8.1729099999999999</v>
      </c>
      <c r="O244">
        <v>7.88544</v>
      </c>
      <c r="P244">
        <v>7.9052899999999999</v>
      </c>
      <c r="Q244">
        <v>8.0976800000000004</v>
      </c>
      <c r="S244">
        <v>7.8939300000000001</v>
      </c>
      <c r="T244">
        <v>7.9190699999999996</v>
      </c>
      <c r="U244">
        <v>8.1814999999999998</v>
      </c>
      <c r="W244">
        <v>7.7829899999999999</v>
      </c>
      <c r="X244">
        <v>7.8288399999999996</v>
      </c>
      <c r="Y244">
        <v>8.0155499999999993</v>
      </c>
      <c r="AA244">
        <v>7.8506299999999998</v>
      </c>
      <c r="AB244">
        <v>7.8844900000000004</v>
      </c>
      <c r="AC244">
        <v>8.1055399999999995</v>
      </c>
      <c r="AE244">
        <v>7.7754599999999998</v>
      </c>
      <c r="AF244">
        <v>7.8062500000000004</v>
      </c>
      <c r="AG244">
        <v>8.0639599999999998</v>
      </c>
      <c r="AI244">
        <v>7.8897599999999999</v>
      </c>
      <c r="AJ244">
        <v>7.9324500000000002</v>
      </c>
      <c r="AK244">
        <v>8.1655800000000003</v>
      </c>
      <c r="AM244">
        <v>7.7695299999999996</v>
      </c>
      <c r="AN244">
        <v>7.7868599999999999</v>
      </c>
      <c r="AO244">
        <v>8.1450800000000001</v>
      </c>
    </row>
    <row r="245" spans="2:41" x14ac:dyDescent="0.2">
      <c r="C245">
        <v>7.8495299999999997</v>
      </c>
      <c r="D245">
        <v>7.87446</v>
      </c>
      <c r="E245">
        <v>8.2091399999999997</v>
      </c>
      <c r="G245">
        <v>7.8178400000000003</v>
      </c>
      <c r="H245">
        <v>7.8497700000000004</v>
      </c>
      <c r="I245">
        <v>8.19</v>
      </c>
      <c r="K245">
        <v>7.9493799999999997</v>
      </c>
      <c r="L245">
        <v>7.9768499999999998</v>
      </c>
      <c r="M245">
        <v>8.4292599999999993</v>
      </c>
      <c r="O245">
        <v>8.0287699999999997</v>
      </c>
      <c r="P245">
        <v>8.1044800000000006</v>
      </c>
      <c r="Q245">
        <v>8.5550999999999995</v>
      </c>
      <c r="S245">
        <v>8.1965599999999998</v>
      </c>
      <c r="T245">
        <v>8.2102599999999999</v>
      </c>
      <c r="U245">
        <v>9.3549100000000003</v>
      </c>
      <c r="W245">
        <v>8.1490500000000008</v>
      </c>
      <c r="X245">
        <v>8.1959900000000001</v>
      </c>
      <c r="Y245">
        <v>9.1006699999999991</v>
      </c>
      <c r="AA245">
        <v>8.2937899999999996</v>
      </c>
      <c r="AB245">
        <v>8.3537300000000005</v>
      </c>
      <c r="AC245">
        <v>9.12181</v>
      </c>
      <c r="AE245">
        <v>7.90259</v>
      </c>
      <c r="AF245">
        <v>7.9322699999999999</v>
      </c>
      <c r="AG245">
        <v>8.5648900000000001</v>
      </c>
      <c r="AI245">
        <v>8.0415399999999995</v>
      </c>
      <c r="AJ245">
        <v>8.0880500000000008</v>
      </c>
      <c r="AK245">
        <v>8.7540300000000002</v>
      </c>
      <c r="AM245">
        <v>7.9458000000000002</v>
      </c>
      <c r="AN245">
        <v>7.9657600000000004</v>
      </c>
      <c r="AO245">
        <v>8.4843399999999995</v>
      </c>
    </row>
    <row r="246" spans="2:41" x14ac:dyDescent="0.2">
      <c r="B246" t="s">
        <v>5</v>
      </c>
      <c r="C246">
        <v>1.52299999999999E-2</v>
      </c>
      <c r="D246">
        <v>1.52299999999999E-2</v>
      </c>
      <c r="E246">
        <v>0.12833</v>
      </c>
      <c r="G246">
        <v>5.7090000000000501E-2</v>
      </c>
      <c r="H246">
        <v>5.6780000000000698E-2</v>
      </c>
      <c r="I246">
        <v>0.13297</v>
      </c>
      <c r="K246">
        <v>8.8660000000000003E-2</v>
      </c>
      <c r="L246">
        <v>8.5959999999999995E-2</v>
      </c>
      <c r="M246">
        <v>0.25634999999999902</v>
      </c>
      <c r="O246">
        <v>0.14333000000000001</v>
      </c>
      <c r="P246">
        <v>0.19919000000000101</v>
      </c>
      <c r="Q246">
        <v>0.45741999999999899</v>
      </c>
      <c r="S246">
        <v>0.30263000000000001</v>
      </c>
      <c r="T246">
        <v>0.29119</v>
      </c>
      <c r="U246">
        <v>1.1734100000000001</v>
      </c>
      <c r="W246">
        <v>0.366060000000001</v>
      </c>
      <c r="X246">
        <v>0.36715000000000098</v>
      </c>
      <c r="Y246">
        <v>1.0851200000000001</v>
      </c>
      <c r="AA246">
        <v>0.44316</v>
      </c>
      <c r="AB246">
        <v>0.46924000000000099</v>
      </c>
      <c r="AC246">
        <v>1.01627</v>
      </c>
      <c r="AE246">
        <v>0.12712999999999999</v>
      </c>
      <c r="AF246">
        <v>0.12601999999999999</v>
      </c>
      <c r="AG246">
        <v>0.50092999999999999</v>
      </c>
      <c r="AI246">
        <v>0.15178</v>
      </c>
      <c r="AJ246">
        <v>0.15560000000000099</v>
      </c>
      <c r="AK246">
        <v>0.58845000000000003</v>
      </c>
      <c r="AM246">
        <v>0.17627000000000101</v>
      </c>
      <c r="AN246">
        <v>0.1789</v>
      </c>
      <c r="AO246">
        <v>0.33925999999999901</v>
      </c>
    </row>
    <row r="247" spans="2:41" x14ac:dyDescent="0.2">
      <c r="C247">
        <v>7.9198399999999998</v>
      </c>
      <c r="D247">
        <v>7.9420400000000004</v>
      </c>
      <c r="E247">
        <v>8.2241300000000006</v>
      </c>
      <c r="G247">
        <v>7.96075</v>
      </c>
      <c r="H247">
        <v>8.0137199999999993</v>
      </c>
      <c r="I247">
        <v>8.2441399999999998</v>
      </c>
      <c r="K247">
        <v>7.9101699999999999</v>
      </c>
      <c r="L247">
        <v>7.9482299999999997</v>
      </c>
      <c r="M247">
        <v>8.1898599999999995</v>
      </c>
      <c r="O247">
        <v>7.8102900000000002</v>
      </c>
      <c r="P247">
        <v>7.8310000000000004</v>
      </c>
      <c r="Q247">
        <v>8.1206999999999994</v>
      </c>
      <c r="S247">
        <v>7.8517700000000001</v>
      </c>
      <c r="T247">
        <v>7.8992399999999998</v>
      </c>
      <c r="U247">
        <v>8.1190200000000008</v>
      </c>
      <c r="W247">
        <v>7.8926800000000004</v>
      </c>
      <c r="X247">
        <v>7.9213199999999997</v>
      </c>
      <c r="Y247">
        <v>8.1109899999999993</v>
      </c>
      <c r="AA247">
        <v>7.8366400000000001</v>
      </c>
      <c r="AB247">
        <v>7.8494000000000002</v>
      </c>
      <c r="AC247">
        <v>8.1044699999999992</v>
      </c>
      <c r="AE247">
        <v>7.8621699999999999</v>
      </c>
      <c r="AF247">
        <v>7.8758900000000001</v>
      </c>
      <c r="AG247">
        <v>8.1770899999999997</v>
      </c>
      <c r="AI247">
        <v>7.7838599999999998</v>
      </c>
      <c r="AJ247">
        <v>7.8054399999999999</v>
      </c>
      <c r="AK247">
        <v>8.0562799999999992</v>
      </c>
      <c r="AM247">
        <v>7.77468</v>
      </c>
      <c r="AN247">
        <v>7.77074</v>
      </c>
      <c r="AO247">
        <v>8.0756200000000007</v>
      </c>
    </row>
    <row r="248" spans="2:41" x14ac:dyDescent="0.2">
      <c r="C248">
        <v>7.9177</v>
      </c>
      <c r="D248">
        <v>7.9417</v>
      </c>
      <c r="E248">
        <v>8.2410700000000006</v>
      </c>
      <c r="G248">
        <v>8.0197000000000003</v>
      </c>
      <c r="H248">
        <v>8.06189</v>
      </c>
      <c r="I248">
        <v>8.4133499999999994</v>
      </c>
      <c r="K248">
        <v>8.0172500000000007</v>
      </c>
      <c r="L248">
        <v>8.0565499999999997</v>
      </c>
      <c r="M248">
        <v>8.4188200000000002</v>
      </c>
      <c r="O248">
        <v>7.9721000000000002</v>
      </c>
      <c r="P248">
        <v>7.9775799999999997</v>
      </c>
      <c r="Q248">
        <v>8.5680999999999994</v>
      </c>
      <c r="S248">
        <v>8.1226400000000005</v>
      </c>
      <c r="T248">
        <v>8.1590900000000008</v>
      </c>
      <c r="U248">
        <v>9.0180799999999994</v>
      </c>
      <c r="W248">
        <v>8.2758599999999998</v>
      </c>
      <c r="X248">
        <v>8.3204200000000004</v>
      </c>
      <c r="Y248">
        <v>9.1353299999999997</v>
      </c>
      <c r="AA248">
        <v>8.2908100000000005</v>
      </c>
      <c r="AB248">
        <v>8.3158999999999992</v>
      </c>
      <c r="AC248">
        <v>9.3480899999999991</v>
      </c>
      <c r="AE248">
        <v>8.40747</v>
      </c>
      <c r="AF248">
        <v>8.4197399999999991</v>
      </c>
      <c r="AG248">
        <v>9.4695099999999996</v>
      </c>
      <c r="AI248">
        <v>8.5981699999999996</v>
      </c>
      <c r="AJ248">
        <v>8.6821900000000003</v>
      </c>
      <c r="AK248">
        <v>10.0878</v>
      </c>
      <c r="AM248">
        <v>7.9273199999999999</v>
      </c>
      <c r="AN248">
        <v>7.9240599999999999</v>
      </c>
      <c r="AO248">
        <v>8.2591300000000007</v>
      </c>
    </row>
    <row r="249" spans="2:41" x14ac:dyDescent="0.2">
      <c r="B249" t="s">
        <v>5</v>
      </c>
      <c r="C249">
        <v>-2.13999999999981E-3</v>
      </c>
      <c r="D249">
        <v>-3.40000000000451E-4</v>
      </c>
      <c r="E249">
        <v>1.694E-2</v>
      </c>
      <c r="G249">
        <v>5.8950000000000301E-2</v>
      </c>
      <c r="H249">
        <v>4.8170000000000698E-2</v>
      </c>
      <c r="I249">
        <v>0.16921</v>
      </c>
      <c r="K249">
        <v>0.10708000000000099</v>
      </c>
      <c r="L249">
        <v>0.10832</v>
      </c>
      <c r="M249">
        <v>0.228960000000001</v>
      </c>
      <c r="O249">
        <v>0.16181000000000001</v>
      </c>
      <c r="P249">
        <v>0.14657999999999999</v>
      </c>
      <c r="Q249">
        <v>0.44740000000000002</v>
      </c>
      <c r="S249">
        <v>0.27087</v>
      </c>
      <c r="T249">
        <v>0.25985000000000102</v>
      </c>
      <c r="U249">
        <v>0.89905999999999897</v>
      </c>
      <c r="W249">
        <v>0.38317999999999902</v>
      </c>
      <c r="X249">
        <v>0.39910000000000101</v>
      </c>
      <c r="Y249">
        <v>1.02434</v>
      </c>
      <c r="AA249">
        <v>0.45417000000000002</v>
      </c>
      <c r="AB249">
        <v>0.46649999999999903</v>
      </c>
      <c r="AC249">
        <v>1.2436199999999999</v>
      </c>
      <c r="AE249">
        <v>0.54530000000000001</v>
      </c>
      <c r="AF249">
        <v>0.54385000000000105</v>
      </c>
      <c r="AG249">
        <v>1.2924199999999999</v>
      </c>
      <c r="AI249">
        <v>0.81430999999999998</v>
      </c>
      <c r="AJ249">
        <v>0.87675000000000003</v>
      </c>
      <c r="AK249">
        <v>2.03152</v>
      </c>
      <c r="AM249">
        <v>0.15264</v>
      </c>
      <c r="AN249">
        <v>0.15332000000000001</v>
      </c>
      <c r="AO249">
        <v>0.18351000000000001</v>
      </c>
    </row>
    <row r="250" spans="2:41" x14ac:dyDescent="0.2">
      <c r="C250">
        <v>7.9664599999999997</v>
      </c>
      <c r="D250">
        <v>8.0161999999999995</v>
      </c>
      <c r="E250">
        <v>8.2526700000000002</v>
      </c>
      <c r="G250">
        <v>7.9073399999999996</v>
      </c>
      <c r="H250">
        <v>7.9446500000000002</v>
      </c>
      <c r="I250">
        <v>8.1885300000000001</v>
      </c>
      <c r="K250">
        <v>7.9013600000000004</v>
      </c>
      <c r="L250">
        <v>7.9349499999999997</v>
      </c>
      <c r="M250">
        <v>8.1384100000000004</v>
      </c>
      <c r="O250">
        <v>7.9634900000000002</v>
      </c>
      <c r="P250">
        <v>7.9878499999999999</v>
      </c>
      <c r="Q250">
        <v>8.2370099999999997</v>
      </c>
      <c r="S250">
        <v>7.9379099999999996</v>
      </c>
      <c r="T250">
        <v>7.9667000000000003</v>
      </c>
      <c r="U250">
        <v>8.1667299999999994</v>
      </c>
      <c r="W250">
        <v>7.8532099999999998</v>
      </c>
      <c r="X250">
        <v>7.8727900000000002</v>
      </c>
      <c r="Y250">
        <v>8.1886700000000001</v>
      </c>
      <c r="AA250">
        <v>7.8272700000000004</v>
      </c>
      <c r="AB250">
        <v>7.8453499999999998</v>
      </c>
      <c r="AC250">
        <v>8.0743600000000004</v>
      </c>
      <c r="AE250">
        <v>7.85168</v>
      </c>
      <c r="AF250">
        <v>7.8802700000000003</v>
      </c>
      <c r="AG250">
        <v>8.14222</v>
      </c>
      <c r="AI250">
        <v>7.8764799999999999</v>
      </c>
      <c r="AJ250">
        <v>7.9108700000000001</v>
      </c>
      <c r="AK250">
        <v>8.1794899999999995</v>
      </c>
      <c r="AM250">
        <v>7.9009900000000002</v>
      </c>
      <c r="AN250">
        <v>7.91751</v>
      </c>
      <c r="AO250">
        <v>8.1708400000000001</v>
      </c>
    </row>
    <row r="251" spans="2:41" x14ac:dyDescent="0.2">
      <c r="C251">
        <v>7.9862299999999999</v>
      </c>
      <c r="D251">
        <v>8.0319299999999991</v>
      </c>
      <c r="E251">
        <v>8.3386399999999998</v>
      </c>
      <c r="G251">
        <v>7.9577900000000001</v>
      </c>
      <c r="H251">
        <v>8.0086999999999993</v>
      </c>
      <c r="I251">
        <v>8.3522499999999997</v>
      </c>
      <c r="K251">
        <v>8.0105299999999993</v>
      </c>
      <c r="L251">
        <v>8.0618400000000001</v>
      </c>
      <c r="M251">
        <v>8.7040199999999999</v>
      </c>
      <c r="O251">
        <v>8.1418099999999995</v>
      </c>
      <c r="P251">
        <v>8.1965299999999992</v>
      </c>
      <c r="Q251">
        <v>9.0716900000000003</v>
      </c>
      <c r="S251">
        <v>8.1944300000000005</v>
      </c>
      <c r="T251">
        <v>8.2383299999999995</v>
      </c>
      <c r="U251">
        <v>8.8473100000000002</v>
      </c>
      <c r="W251">
        <v>8.2516800000000003</v>
      </c>
      <c r="X251">
        <v>8.29434</v>
      </c>
      <c r="Y251">
        <v>9.7493099999999995</v>
      </c>
      <c r="AA251">
        <v>8.2982499999999995</v>
      </c>
      <c r="AB251">
        <v>8.3230199999999996</v>
      </c>
      <c r="AC251">
        <v>10.5243</v>
      </c>
      <c r="AE251">
        <v>8.4690399999999997</v>
      </c>
      <c r="AF251">
        <v>8.5092499999999998</v>
      </c>
      <c r="AG251">
        <v>9.2729400000000002</v>
      </c>
      <c r="AI251">
        <v>8.3831699999999998</v>
      </c>
      <c r="AJ251">
        <v>8.4569799999999997</v>
      </c>
      <c r="AK251">
        <v>9.5029699999999995</v>
      </c>
      <c r="AM251">
        <v>8.4283000000000001</v>
      </c>
      <c r="AN251">
        <v>8.4895200000000006</v>
      </c>
      <c r="AO251">
        <v>9.9850899999999996</v>
      </c>
    </row>
    <row r="252" spans="2:41" x14ac:dyDescent="0.2">
      <c r="B252" t="s">
        <v>5</v>
      </c>
      <c r="C252">
        <v>1.9770000000000301E-2</v>
      </c>
      <c r="D252">
        <v>1.5729999999999598E-2</v>
      </c>
      <c r="E252">
        <v>8.5969999999999699E-2</v>
      </c>
      <c r="G252">
        <v>5.0450000000000501E-2</v>
      </c>
      <c r="H252">
        <v>6.4049999999999094E-2</v>
      </c>
      <c r="I252">
        <v>0.16372</v>
      </c>
      <c r="K252">
        <v>0.109169999999999</v>
      </c>
      <c r="L252">
        <v>0.12689</v>
      </c>
      <c r="M252">
        <v>0.56560999999999995</v>
      </c>
      <c r="O252">
        <v>0.17831999999999901</v>
      </c>
      <c r="P252">
        <v>0.20867999999999901</v>
      </c>
      <c r="Q252">
        <v>0.83468000000000098</v>
      </c>
      <c r="S252">
        <v>0.25652000000000003</v>
      </c>
      <c r="T252">
        <v>0.27162999999999898</v>
      </c>
      <c r="U252">
        <v>0.68058000000000096</v>
      </c>
      <c r="W252">
        <v>0.39847000000000099</v>
      </c>
      <c r="X252">
        <v>0.42154999999999998</v>
      </c>
      <c r="Y252">
        <v>1.56064</v>
      </c>
      <c r="AA252">
        <v>0.47097999999999901</v>
      </c>
      <c r="AB252">
        <v>0.47766999999999998</v>
      </c>
      <c r="AC252">
        <v>2.4499399999999998</v>
      </c>
      <c r="AE252">
        <v>0.61736000000000002</v>
      </c>
      <c r="AF252">
        <v>0.62897999999999898</v>
      </c>
      <c r="AG252">
        <v>1.1307199999999999</v>
      </c>
      <c r="AI252">
        <v>0.50668999999999997</v>
      </c>
      <c r="AJ252">
        <v>0.54610999999999998</v>
      </c>
      <c r="AK252">
        <v>1.32348</v>
      </c>
      <c r="AM252">
        <v>0.52730999999999995</v>
      </c>
      <c r="AN252">
        <v>0.57201000000000102</v>
      </c>
      <c r="AO252">
        <v>1.8142499999999999</v>
      </c>
    </row>
    <row r="253" spans="2:41" x14ac:dyDescent="0.2">
      <c r="C253">
        <v>7.9580299999999999</v>
      </c>
      <c r="D253">
        <v>7.9882499999999999</v>
      </c>
      <c r="E253">
        <v>8.3035300000000003</v>
      </c>
      <c r="G253">
        <v>7.8206499999999997</v>
      </c>
      <c r="H253">
        <v>7.8483999999999998</v>
      </c>
      <c r="I253">
        <v>8.0744600000000002</v>
      </c>
      <c r="K253">
        <v>7.8198299999999996</v>
      </c>
      <c r="L253">
        <v>7.8653300000000002</v>
      </c>
      <c r="M253">
        <v>8.1023200000000006</v>
      </c>
      <c r="O253">
        <v>7.8008800000000003</v>
      </c>
      <c r="P253">
        <v>7.8471099999999998</v>
      </c>
      <c r="Q253">
        <v>8.0340900000000008</v>
      </c>
      <c r="S253">
        <v>7.8215000000000003</v>
      </c>
      <c r="T253">
        <v>7.8519899999999998</v>
      </c>
      <c r="U253">
        <v>8.1074099999999998</v>
      </c>
      <c r="W253">
        <v>7.84992</v>
      </c>
      <c r="X253">
        <v>7.8816100000000002</v>
      </c>
      <c r="Y253">
        <v>8.1255000000000006</v>
      </c>
      <c r="AA253">
        <v>7.8689099999999996</v>
      </c>
      <c r="AB253">
        <v>7.8952600000000004</v>
      </c>
      <c r="AC253">
        <v>8.1806300000000007</v>
      </c>
      <c r="AE253">
        <v>7.9110100000000001</v>
      </c>
      <c r="AF253">
        <v>7.9635899999999999</v>
      </c>
      <c r="AG253">
        <v>8.1133799999999994</v>
      </c>
      <c r="AI253">
        <v>7.9094699999999998</v>
      </c>
      <c r="AJ253">
        <v>7.9464800000000002</v>
      </c>
      <c r="AK253">
        <v>8.1312499999999996</v>
      </c>
      <c r="AM253">
        <v>7.9302299999999999</v>
      </c>
      <c r="AN253">
        <v>7.9738199999999999</v>
      </c>
      <c r="AO253">
        <v>8.1908799999999999</v>
      </c>
    </row>
    <row r="254" spans="2:41" x14ac:dyDescent="0.2">
      <c r="C254">
        <v>7.9564399999999997</v>
      </c>
      <c r="D254">
        <v>7.9860600000000002</v>
      </c>
      <c r="E254">
        <v>8.2925799999999992</v>
      </c>
      <c r="G254">
        <v>7.8711799999999998</v>
      </c>
      <c r="H254">
        <v>7.9038199999999996</v>
      </c>
      <c r="I254">
        <v>8.3981300000000001</v>
      </c>
      <c r="K254">
        <v>7.9323800000000002</v>
      </c>
      <c r="L254">
        <v>7.9993100000000004</v>
      </c>
      <c r="M254">
        <v>8.3272399999999998</v>
      </c>
      <c r="O254">
        <v>7.9971199999999998</v>
      </c>
      <c r="P254">
        <v>8.0341699999999996</v>
      </c>
      <c r="Q254">
        <v>8.7935099999999995</v>
      </c>
      <c r="S254">
        <v>8.0719600000000007</v>
      </c>
      <c r="T254">
        <v>8.1037199999999991</v>
      </c>
      <c r="U254">
        <v>8.7943099999999994</v>
      </c>
      <c r="W254">
        <v>7.90571</v>
      </c>
      <c r="X254">
        <v>7.9287299999999998</v>
      </c>
      <c r="Y254">
        <v>8.2441800000000001</v>
      </c>
      <c r="AA254">
        <v>8.2589100000000002</v>
      </c>
      <c r="AB254">
        <v>8.2753099999999993</v>
      </c>
      <c r="AC254">
        <v>9.67774</v>
      </c>
      <c r="AE254">
        <v>8.0104500000000005</v>
      </c>
      <c r="AF254">
        <v>8.09239</v>
      </c>
      <c r="AG254">
        <v>8.3614200000000007</v>
      </c>
      <c r="AI254">
        <v>8.6367600000000007</v>
      </c>
      <c r="AJ254">
        <v>8.7105099999999993</v>
      </c>
      <c r="AK254">
        <v>9.6894299999999998</v>
      </c>
      <c r="AM254">
        <v>8.8136899999999994</v>
      </c>
      <c r="AN254">
        <v>8.8734099999999998</v>
      </c>
      <c r="AO254">
        <v>12.447699999999999</v>
      </c>
    </row>
    <row r="255" spans="2:41" x14ac:dyDescent="0.2">
      <c r="B255" t="s">
        <v>5</v>
      </c>
      <c r="C255">
        <f>-0.0015900000000002</f>
        <v>-1.5900000000002E-3</v>
      </c>
      <c r="D255">
        <v>-2.18999999999969E-3</v>
      </c>
      <c r="E255">
        <v>-1.0950000000001099E-2</v>
      </c>
      <c r="G255">
        <v>5.05300000000002E-2</v>
      </c>
      <c r="H255">
        <v>5.5419999999999803E-2</v>
      </c>
      <c r="I255">
        <v>0.32367000000000001</v>
      </c>
      <c r="K255">
        <v>0.112550000000001</v>
      </c>
      <c r="L255">
        <v>0.13397999999999999</v>
      </c>
      <c r="M255">
        <v>0.22491999999999901</v>
      </c>
      <c r="O255">
        <v>0.19624</v>
      </c>
      <c r="P255">
        <v>0.18706</v>
      </c>
      <c r="Q255">
        <v>0.75941999999999898</v>
      </c>
      <c r="S255">
        <v>0.25046000000000002</v>
      </c>
      <c r="T255">
        <v>0.25172999999999901</v>
      </c>
      <c r="U255">
        <v>0.68689999999999996</v>
      </c>
      <c r="W255">
        <v>5.5789999999999999E-2</v>
      </c>
      <c r="X255">
        <v>4.71199999999996E-2</v>
      </c>
      <c r="Y255">
        <v>0.11867999999999899</v>
      </c>
      <c r="AA255">
        <v>0.39000000000000101</v>
      </c>
      <c r="AB255">
        <v>0.380049999999999</v>
      </c>
      <c r="AC255">
        <v>1.4971099999999999</v>
      </c>
      <c r="AE255">
        <v>9.9440000000000403E-2</v>
      </c>
      <c r="AF255">
        <v>0.1288</v>
      </c>
      <c r="AG255">
        <v>0.24804000000000101</v>
      </c>
      <c r="AI255">
        <v>0.72729000000000099</v>
      </c>
      <c r="AJ255">
        <v>0.76402999999999899</v>
      </c>
      <c r="AK255">
        <v>1.5581799999999999</v>
      </c>
      <c r="AM255">
        <v>0.88345999999999902</v>
      </c>
      <c r="AN255">
        <v>0.89959</v>
      </c>
      <c r="AO255">
        <v>4.2568200000000003</v>
      </c>
    </row>
    <row r="256" spans="2:41" x14ac:dyDescent="0.2">
      <c r="C256">
        <v>7.8492899999999999</v>
      </c>
      <c r="D256">
        <v>7.8873699999999998</v>
      </c>
      <c r="E256">
        <v>8.1494300000000006</v>
      </c>
      <c r="G256">
        <v>7.8707799999999999</v>
      </c>
      <c r="H256">
        <v>7.8943599999999998</v>
      </c>
      <c r="I256">
        <v>8.1570300000000007</v>
      </c>
      <c r="K256">
        <v>7.8168199999999999</v>
      </c>
      <c r="L256">
        <v>7.8247200000000001</v>
      </c>
      <c r="M256">
        <v>8.0637000000000008</v>
      </c>
      <c r="O256">
        <v>7.8325500000000003</v>
      </c>
      <c r="P256">
        <v>7.8526300000000004</v>
      </c>
      <c r="Q256">
        <v>8.1321899999999996</v>
      </c>
      <c r="S256">
        <v>7.7950799999999996</v>
      </c>
      <c r="T256">
        <v>7.7905199999999999</v>
      </c>
      <c r="U256">
        <v>7.9997999999999996</v>
      </c>
      <c r="W256">
        <v>7.8857400000000002</v>
      </c>
      <c r="X256">
        <v>7.92056</v>
      </c>
      <c r="Y256">
        <v>8.2428899999999992</v>
      </c>
      <c r="AA256">
        <v>7.8946199999999997</v>
      </c>
      <c r="AB256">
        <v>7.9340400000000004</v>
      </c>
      <c r="AC256">
        <v>8.1531199999999995</v>
      </c>
      <c r="AE256">
        <v>7.8637800000000002</v>
      </c>
      <c r="AF256">
        <v>7.9125500000000004</v>
      </c>
      <c r="AG256">
        <v>8.1207899999999995</v>
      </c>
      <c r="AI256">
        <v>7.8565699999999996</v>
      </c>
      <c r="AJ256">
        <v>7.8769400000000003</v>
      </c>
      <c r="AK256">
        <v>8.2030899999999995</v>
      </c>
      <c r="AM256">
        <v>7.9410499999999997</v>
      </c>
      <c r="AN256">
        <v>7.9729000000000001</v>
      </c>
      <c r="AO256">
        <v>8.2440999999999995</v>
      </c>
    </row>
    <row r="257" spans="2:41" x14ac:dyDescent="0.2">
      <c r="C257">
        <v>7.8661599999999998</v>
      </c>
      <c r="D257">
        <v>7.91235</v>
      </c>
      <c r="E257">
        <v>8.3151499999999992</v>
      </c>
      <c r="G257">
        <v>7.9270500000000004</v>
      </c>
      <c r="H257">
        <v>7.9457199999999997</v>
      </c>
      <c r="I257">
        <v>8.3911800000000003</v>
      </c>
      <c r="K257">
        <v>7.91683</v>
      </c>
      <c r="L257">
        <v>7.9312300000000002</v>
      </c>
      <c r="M257">
        <v>8.4858799999999999</v>
      </c>
      <c r="O257">
        <v>7.8989700000000003</v>
      </c>
      <c r="P257">
        <v>7.9290399999999996</v>
      </c>
      <c r="Q257">
        <v>8.3103999999999996</v>
      </c>
      <c r="S257">
        <v>8.0704600000000006</v>
      </c>
      <c r="T257">
        <v>8.0465499999999999</v>
      </c>
      <c r="U257">
        <v>8.4646000000000008</v>
      </c>
      <c r="W257">
        <v>8.2554200000000009</v>
      </c>
      <c r="X257">
        <v>8.2922899999999995</v>
      </c>
      <c r="Y257">
        <v>9.4567499999999995</v>
      </c>
      <c r="AA257">
        <v>8.3503000000000007</v>
      </c>
      <c r="AB257">
        <v>8.4492200000000004</v>
      </c>
      <c r="AC257">
        <v>10.152900000000001</v>
      </c>
      <c r="AE257">
        <v>8.3542400000000008</v>
      </c>
      <c r="AF257">
        <v>8.4321000000000002</v>
      </c>
      <c r="AG257">
        <v>9.5870099999999994</v>
      </c>
      <c r="AI257">
        <v>8.5848399999999998</v>
      </c>
      <c r="AJ257">
        <v>8.5423899999999993</v>
      </c>
      <c r="AK257">
        <v>10.1235</v>
      </c>
      <c r="AM257">
        <v>8.6973099999999999</v>
      </c>
      <c r="AN257">
        <v>8.7797900000000002</v>
      </c>
      <c r="AO257">
        <v>10.0046</v>
      </c>
    </row>
    <row r="258" spans="2:41" x14ac:dyDescent="0.2">
      <c r="B258" t="s">
        <v>5</v>
      </c>
      <c r="C258">
        <v>1.6869999999999899E-2</v>
      </c>
      <c r="D258">
        <v>2.49800000000002E-2</v>
      </c>
      <c r="E258">
        <v>0.16571999999999901</v>
      </c>
      <c r="G258">
        <v>5.62700000000005E-2</v>
      </c>
      <c r="H258">
        <v>5.1359999999999899E-2</v>
      </c>
      <c r="I258">
        <v>0.23415</v>
      </c>
      <c r="K258">
        <v>0.10001</v>
      </c>
      <c r="L258">
        <v>0.10650999999999999</v>
      </c>
      <c r="M258">
        <v>0.422179999999999</v>
      </c>
      <c r="O258">
        <v>6.6419999999999896E-2</v>
      </c>
      <c r="P258">
        <v>7.6410000000000103E-2</v>
      </c>
      <c r="Q258">
        <v>0.17821000000000001</v>
      </c>
      <c r="S258">
        <v>0.27538000000000001</v>
      </c>
      <c r="T258">
        <v>0.25602999999999998</v>
      </c>
      <c r="U258">
        <v>0.46479999999999999</v>
      </c>
      <c r="W258">
        <v>0.36968000000000101</v>
      </c>
      <c r="X258">
        <v>0.37172999999999901</v>
      </c>
      <c r="Y258">
        <v>1.2138599999999999</v>
      </c>
      <c r="AA258">
        <v>0.45568000000000097</v>
      </c>
      <c r="AB258">
        <v>0.51518000000000097</v>
      </c>
      <c r="AC258">
        <v>1.9997799999999999</v>
      </c>
      <c r="AE258">
        <v>0.49046000000000101</v>
      </c>
      <c r="AF258">
        <v>0.51955000000000096</v>
      </c>
      <c r="AG258">
        <v>1.4662200000000001</v>
      </c>
      <c r="AI258">
        <v>0.72826999999999997</v>
      </c>
      <c r="AJ258">
        <v>0.66544999999999899</v>
      </c>
      <c r="AK258">
        <v>1.92041</v>
      </c>
      <c r="AM258">
        <v>0.75626000000000004</v>
      </c>
      <c r="AN258">
        <v>0.80689</v>
      </c>
      <c r="AO258">
        <v>1.7605</v>
      </c>
    </row>
    <row r="259" spans="2:41" x14ac:dyDescent="0.2">
      <c r="C259">
        <v>7.8840500000000002</v>
      </c>
      <c r="D259">
        <v>7.9047099999999997</v>
      </c>
      <c r="E259">
        <v>8.1290700000000005</v>
      </c>
      <c r="G259">
        <v>7.8733500000000003</v>
      </c>
      <c r="H259">
        <v>7.9227100000000004</v>
      </c>
      <c r="I259">
        <v>8.1372900000000001</v>
      </c>
      <c r="K259">
        <v>7.9018899999999999</v>
      </c>
      <c r="L259">
        <v>7.9173499999999999</v>
      </c>
      <c r="M259">
        <v>8.1678499999999996</v>
      </c>
      <c r="O259">
        <v>7.77508</v>
      </c>
      <c r="P259">
        <v>7.8179100000000004</v>
      </c>
      <c r="Q259">
        <v>8.0557099999999995</v>
      </c>
      <c r="S259">
        <v>7.8906499999999999</v>
      </c>
      <c r="T259">
        <v>7.9184900000000003</v>
      </c>
      <c r="U259">
        <v>8.0404999999999998</v>
      </c>
      <c r="W259">
        <v>7.8094799999999998</v>
      </c>
      <c r="X259">
        <v>7.8386399999999998</v>
      </c>
      <c r="Y259">
        <v>8.0864600000000006</v>
      </c>
      <c r="AA259">
        <v>7.9712899999999998</v>
      </c>
      <c r="AB259">
        <v>7.9886999999999997</v>
      </c>
      <c r="AC259">
        <v>8.2353900000000007</v>
      </c>
      <c r="AE259">
        <v>7.8628900000000002</v>
      </c>
      <c r="AF259">
        <v>7.87662</v>
      </c>
      <c r="AG259">
        <v>8.1352899999999995</v>
      </c>
      <c r="AI259">
        <v>7.8361200000000002</v>
      </c>
      <c r="AJ259">
        <v>7.8480699999999999</v>
      </c>
      <c r="AK259">
        <v>8.1722000000000001</v>
      </c>
      <c r="AM259">
        <v>7.89438</v>
      </c>
      <c r="AN259">
        <v>7.9157999999999999</v>
      </c>
      <c r="AO259">
        <v>8.1269500000000008</v>
      </c>
    </row>
    <row r="260" spans="2:41" x14ac:dyDescent="0.2">
      <c r="C260">
        <v>7.8976300000000004</v>
      </c>
      <c r="D260">
        <v>7.9218999999999999</v>
      </c>
      <c r="E260">
        <v>8.1721400000000006</v>
      </c>
      <c r="G260">
        <v>7.9300100000000002</v>
      </c>
      <c r="H260">
        <v>7.9786299999999999</v>
      </c>
      <c r="I260">
        <v>8.3434600000000003</v>
      </c>
      <c r="K260">
        <v>8.0008099999999995</v>
      </c>
      <c r="L260">
        <v>8.0035299999999996</v>
      </c>
      <c r="M260">
        <v>8.4730799999999995</v>
      </c>
      <c r="O260">
        <v>7.92204</v>
      </c>
      <c r="P260">
        <v>7.9785399999999997</v>
      </c>
      <c r="Q260">
        <v>8.4273100000000003</v>
      </c>
      <c r="S260">
        <v>8.1611399999999996</v>
      </c>
      <c r="T260">
        <v>8.2200799999999994</v>
      </c>
      <c r="U260">
        <v>9.2443200000000001</v>
      </c>
      <c r="W260">
        <v>8.1246200000000002</v>
      </c>
      <c r="X260">
        <v>8.1810799999999997</v>
      </c>
      <c r="Y260">
        <v>8.8380700000000001</v>
      </c>
      <c r="AA260">
        <v>8.4450199999999995</v>
      </c>
      <c r="AB260">
        <v>8.5045400000000004</v>
      </c>
      <c r="AC260">
        <v>9.7015600000000006</v>
      </c>
      <c r="AE260">
        <v>8.4988299999999999</v>
      </c>
      <c r="AF260">
        <v>8.5073699999999999</v>
      </c>
      <c r="AG260">
        <v>10.092700000000001</v>
      </c>
      <c r="AI260">
        <v>8.4427800000000008</v>
      </c>
      <c r="AJ260">
        <v>8.4708699999999997</v>
      </c>
      <c r="AK260">
        <v>9.08582</v>
      </c>
      <c r="AM260">
        <v>8.6834199999999999</v>
      </c>
      <c r="AN260">
        <v>8.6916200000000003</v>
      </c>
      <c r="AO260">
        <v>10.004</v>
      </c>
    </row>
    <row r="261" spans="2:41" x14ac:dyDescent="0.2">
      <c r="B261" t="s">
        <v>5</v>
      </c>
      <c r="C261">
        <v>1.3580000000000101E-2</v>
      </c>
      <c r="D261">
        <v>1.7190000000000299E-2</v>
      </c>
      <c r="E261">
        <v>4.3070000000000198E-2</v>
      </c>
      <c r="G261">
        <v>5.6659999999999898E-2</v>
      </c>
      <c r="H261">
        <v>5.5919999999999498E-2</v>
      </c>
      <c r="I261">
        <v>0.20616999999999999</v>
      </c>
      <c r="K261">
        <v>9.8919999999999703E-2</v>
      </c>
      <c r="L261">
        <v>8.6179999999999701E-2</v>
      </c>
      <c r="M261">
        <v>0.30523</v>
      </c>
      <c r="O261">
        <v>0.14696000000000001</v>
      </c>
      <c r="P261">
        <v>0.160629999999999</v>
      </c>
      <c r="Q261">
        <v>0.37160000000000099</v>
      </c>
      <c r="S261">
        <v>0.27049000000000001</v>
      </c>
      <c r="T261">
        <v>0.30158999999999903</v>
      </c>
      <c r="U261">
        <v>1.2038199999999999</v>
      </c>
      <c r="W261">
        <v>0.31513999999999998</v>
      </c>
      <c r="X261">
        <v>0.34244000000000002</v>
      </c>
      <c r="Y261">
        <v>0.751609999999999</v>
      </c>
      <c r="AA261">
        <v>0.47372999999999998</v>
      </c>
      <c r="AB261">
        <v>0.51584000000000096</v>
      </c>
      <c r="AC261">
        <v>1.46617</v>
      </c>
      <c r="AE261">
        <v>0.63593999999999995</v>
      </c>
      <c r="AF261">
        <v>0.63075000000000003</v>
      </c>
      <c r="AG261">
        <v>1.9574100000000001</v>
      </c>
      <c r="AI261">
        <v>0.60666000000000098</v>
      </c>
      <c r="AJ261">
        <v>0.62280000000000002</v>
      </c>
      <c r="AK261">
        <v>0.91361999999999999</v>
      </c>
      <c r="AM261">
        <v>0.78903999999999996</v>
      </c>
      <c r="AN261">
        <v>0.77581999999999995</v>
      </c>
      <c r="AO261">
        <v>1.8770500000000001</v>
      </c>
    </row>
    <row r="262" spans="2:41" x14ac:dyDescent="0.2">
      <c r="C262">
        <v>7.9502300000000004</v>
      </c>
      <c r="D262">
        <v>8.0170200000000005</v>
      </c>
      <c r="E262">
        <v>8.2210599999999996</v>
      </c>
      <c r="G262">
        <v>7.8639900000000003</v>
      </c>
      <c r="H262">
        <v>7.8949699999999998</v>
      </c>
      <c r="I262">
        <v>8.1415500000000005</v>
      </c>
      <c r="K262">
        <v>7.8294499999999996</v>
      </c>
      <c r="L262">
        <v>7.8352599999999999</v>
      </c>
      <c r="M262">
        <v>8.1181699999999992</v>
      </c>
      <c r="O262">
        <v>7.8345599999999997</v>
      </c>
      <c r="P262">
        <v>7.8247200000000001</v>
      </c>
      <c r="Q262">
        <v>8.1996500000000001</v>
      </c>
      <c r="S262">
        <v>7.9000700000000004</v>
      </c>
      <c r="T262">
        <v>7.9297300000000002</v>
      </c>
      <c r="U262">
        <v>8.2199500000000008</v>
      </c>
      <c r="W262">
        <v>7.9056699999999998</v>
      </c>
      <c r="X262">
        <v>7.9250100000000003</v>
      </c>
      <c r="Y262">
        <v>8.1768599999999996</v>
      </c>
      <c r="AA262">
        <v>7.8726599999999998</v>
      </c>
      <c r="AB262">
        <v>7.9084399999999997</v>
      </c>
      <c r="AC262">
        <v>8.1905400000000004</v>
      </c>
      <c r="AE262">
        <v>7.8390000000000004</v>
      </c>
      <c r="AF262">
        <v>7.8738299999999999</v>
      </c>
      <c r="AG262">
        <v>8.2206700000000001</v>
      </c>
      <c r="AI262">
        <v>7.7621399999999996</v>
      </c>
      <c r="AJ262">
        <v>7.7887300000000002</v>
      </c>
      <c r="AK262">
        <v>8.0362299999999998</v>
      </c>
      <c r="AM262">
        <v>7.8721399999999999</v>
      </c>
      <c r="AN262">
        <v>7.9084000000000003</v>
      </c>
      <c r="AO262">
        <v>8.1508400000000005</v>
      </c>
    </row>
    <row r="263" spans="2:41" x14ac:dyDescent="0.2">
      <c r="C263">
        <v>7.9622599999999997</v>
      </c>
      <c r="D263">
        <v>8.0343199999999992</v>
      </c>
      <c r="E263">
        <v>8.2868600000000008</v>
      </c>
      <c r="G263">
        <v>7.9080199999999996</v>
      </c>
      <c r="H263">
        <v>7.9325700000000001</v>
      </c>
      <c r="I263">
        <v>8.2939399999999992</v>
      </c>
      <c r="K263">
        <v>7.9401700000000002</v>
      </c>
      <c r="L263">
        <v>7.9498100000000003</v>
      </c>
      <c r="M263">
        <v>8.3317200000000007</v>
      </c>
      <c r="O263">
        <v>7.8890200000000004</v>
      </c>
      <c r="P263">
        <v>7.8766100000000003</v>
      </c>
      <c r="Q263">
        <v>8.3554700000000004</v>
      </c>
      <c r="S263">
        <v>8.1865799999999993</v>
      </c>
      <c r="T263">
        <v>8.2276699999999998</v>
      </c>
      <c r="U263">
        <v>8.9092400000000005</v>
      </c>
      <c r="W263">
        <v>8.2654300000000003</v>
      </c>
      <c r="X263">
        <v>8.2744199999999992</v>
      </c>
      <c r="Y263">
        <v>8.9327900000000007</v>
      </c>
      <c r="AA263">
        <v>8.3599399999999999</v>
      </c>
      <c r="AB263">
        <v>8.3992599999999999</v>
      </c>
      <c r="AC263">
        <v>9.2018299999999993</v>
      </c>
      <c r="AE263">
        <v>8.4258699999999997</v>
      </c>
      <c r="AF263">
        <v>8.52515</v>
      </c>
      <c r="AG263">
        <v>9.35121</v>
      </c>
      <c r="AI263">
        <v>8.5662599999999998</v>
      </c>
      <c r="AJ263">
        <v>8.6095199999999998</v>
      </c>
      <c r="AK263">
        <v>10.3515</v>
      </c>
      <c r="AM263">
        <v>8.7051200000000009</v>
      </c>
      <c r="AN263">
        <v>8.7131699999999999</v>
      </c>
      <c r="AO263">
        <v>10.488</v>
      </c>
    </row>
    <row r="264" spans="2:41" x14ac:dyDescent="0.2">
      <c r="B264" t="s">
        <v>5</v>
      </c>
      <c r="C264">
        <v>1.20299999999993E-2</v>
      </c>
      <c r="D264">
        <v>1.7299999999998799E-2</v>
      </c>
      <c r="E264">
        <v>6.5800000000001205E-2</v>
      </c>
      <c r="G264">
        <v>4.4030000000000201E-2</v>
      </c>
      <c r="H264">
        <v>3.76000000000003E-2</v>
      </c>
      <c r="I264">
        <v>0.152389999999999</v>
      </c>
      <c r="K264">
        <v>0.110720000000001</v>
      </c>
      <c r="L264">
        <v>0.11455</v>
      </c>
      <c r="M264">
        <v>0.21355000000000099</v>
      </c>
      <c r="O264">
        <v>5.4460000000000598E-2</v>
      </c>
      <c r="P264">
        <v>5.18900000000002E-2</v>
      </c>
      <c r="Q264">
        <v>0.15581999999999999</v>
      </c>
      <c r="S264">
        <v>0.28650999999999899</v>
      </c>
      <c r="T264">
        <v>0.29793999999999998</v>
      </c>
      <c r="U264">
        <v>0.68928999999999996</v>
      </c>
      <c r="W264">
        <v>0.35976000000000102</v>
      </c>
      <c r="X264">
        <v>0.349409999999999</v>
      </c>
      <c r="Y264">
        <v>0.75593000000000099</v>
      </c>
      <c r="AA264">
        <v>0.48727999999999999</v>
      </c>
      <c r="AB264">
        <v>0.49081999999999998</v>
      </c>
      <c r="AC264">
        <v>1.01129</v>
      </c>
      <c r="AE264">
        <v>0.586869999999999</v>
      </c>
      <c r="AF264">
        <v>0.65132000000000001</v>
      </c>
      <c r="AG264">
        <v>1.1305400000000001</v>
      </c>
      <c r="AI264">
        <v>0.80411999999999895</v>
      </c>
      <c r="AJ264">
        <v>0.82079000000000002</v>
      </c>
      <c r="AK264">
        <v>2.3152699999999999</v>
      </c>
      <c r="AM264">
        <v>0.83298000000000105</v>
      </c>
      <c r="AN264">
        <v>0.80476999999999999</v>
      </c>
      <c r="AO264">
        <v>2.3371599999999999</v>
      </c>
    </row>
    <row r="265" spans="2:41" x14ac:dyDescent="0.2">
      <c r="C265">
        <v>7.9291900000000002</v>
      </c>
      <c r="D265">
        <v>7.9778500000000001</v>
      </c>
      <c r="E265">
        <v>8.3026900000000001</v>
      </c>
      <c r="G265">
        <v>7.8519300000000003</v>
      </c>
      <c r="H265">
        <v>7.8952799999999996</v>
      </c>
      <c r="I265">
        <v>8.0859299999999994</v>
      </c>
      <c r="K265">
        <v>7.8303200000000004</v>
      </c>
      <c r="L265">
        <v>7.8458100000000002</v>
      </c>
      <c r="M265">
        <v>8.1155899999999992</v>
      </c>
      <c r="O265">
        <v>7.8377100000000004</v>
      </c>
      <c r="P265">
        <v>7.8638599999999999</v>
      </c>
      <c r="Q265">
        <v>8.1760400000000004</v>
      </c>
      <c r="S265">
        <v>7.84931</v>
      </c>
      <c r="T265">
        <v>7.8831199999999999</v>
      </c>
      <c r="U265">
        <v>8.1758400000000009</v>
      </c>
      <c r="W265">
        <v>7.8440799999999999</v>
      </c>
      <c r="X265">
        <v>7.8702899999999998</v>
      </c>
      <c r="Y265">
        <v>8.0704100000000007</v>
      </c>
      <c r="AA265">
        <v>7.8162099999999999</v>
      </c>
      <c r="AB265">
        <v>7.8562900000000004</v>
      </c>
      <c r="AC265">
        <v>8.0590799999999998</v>
      </c>
      <c r="AE265">
        <v>7.9065599999999998</v>
      </c>
      <c r="AF265">
        <v>7.9098100000000002</v>
      </c>
      <c r="AG265">
        <v>8.1589399999999994</v>
      </c>
      <c r="AI265">
        <v>7.9462099999999998</v>
      </c>
      <c r="AJ265">
        <v>7.9941199999999997</v>
      </c>
      <c r="AK265">
        <v>8.2774000000000001</v>
      </c>
      <c r="AM265">
        <v>7.8138100000000001</v>
      </c>
      <c r="AN265">
        <v>7.8246599999999997</v>
      </c>
      <c r="AO265">
        <v>8.1294299999999993</v>
      </c>
    </row>
    <row r="266" spans="2:41" x14ac:dyDescent="0.2">
      <c r="C266">
        <v>7.9401999999999999</v>
      </c>
      <c r="D266">
        <v>7.9892099999999999</v>
      </c>
      <c r="E266">
        <v>8.3601200000000002</v>
      </c>
      <c r="G266">
        <v>7.9147999999999996</v>
      </c>
      <c r="H266">
        <v>7.9629799999999999</v>
      </c>
      <c r="I266">
        <v>8.2052600000000009</v>
      </c>
      <c r="K266">
        <v>7.9311400000000001</v>
      </c>
      <c r="L266">
        <v>7.9453500000000004</v>
      </c>
      <c r="M266">
        <v>8.3727199999999993</v>
      </c>
      <c r="O266">
        <v>8.0432799999999993</v>
      </c>
      <c r="P266">
        <v>8.0749499999999994</v>
      </c>
      <c r="Q266">
        <v>8.9167299999999994</v>
      </c>
      <c r="S266">
        <v>8.1317199999999996</v>
      </c>
      <c r="T266">
        <v>8.1606100000000001</v>
      </c>
      <c r="U266">
        <v>8.91934</v>
      </c>
      <c r="W266">
        <v>8.2355099999999997</v>
      </c>
      <c r="X266">
        <v>8.2282899999999994</v>
      </c>
      <c r="Y266">
        <v>8.8568099999999994</v>
      </c>
      <c r="AA266">
        <v>8.2796699999999994</v>
      </c>
      <c r="AB266">
        <v>8.3654399999999995</v>
      </c>
      <c r="AC266">
        <v>9.0919100000000004</v>
      </c>
      <c r="AE266">
        <v>8.4479699999999998</v>
      </c>
      <c r="AF266">
        <v>8.4891799999999993</v>
      </c>
      <c r="AG266">
        <v>9.8497199999999996</v>
      </c>
      <c r="AI266">
        <v>8.08</v>
      </c>
      <c r="AJ266">
        <v>8.1382600000000007</v>
      </c>
      <c r="AK266">
        <v>8.5790900000000008</v>
      </c>
      <c r="AM266">
        <v>8.6311599999999995</v>
      </c>
      <c r="AN266">
        <v>8.7081499999999998</v>
      </c>
      <c r="AO266">
        <v>10.1798</v>
      </c>
    </row>
    <row r="267" spans="2:41" x14ac:dyDescent="0.2">
      <c r="B267" t="s">
        <v>5</v>
      </c>
      <c r="C267">
        <v>1.1009999999999701E-2</v>
      </c>
      <c r="D267">
        <v>1.1359999999999801E-2</v>
      </c>
      <c r="E267">
        <v>5.7430000000000099E-2</v>
      </c>
      <c r="G267">
        <v>6.2869999999999301E-2</v>
      </c>
      <c r="H267">
        <v>6.7700000000000302E-2</v>
      </c>
      <c r="I267">
        <v>0.11933000000000001</v>
      </c>
      <c r="K267">
        <v>0.10082000000000001</v>
      </c>
      <c r="L267">
        <v>9.9540000000000198E-2</v>
      </c>
      <c r="M267">
        <v>0.25713000000000003</v>
      </c>
      <c r="O267">
        <v>0.20557</v>
      </c>
      <c r="P267">
        <v>0.21109</v>
      </c>
      <c r="Q267">
        <v>0.74068999999999896</v>
      </c>
      <c r="S267">
        <v>0.28240999999999999</v>
      </c>
      <c r="T267">
        <v>0.27749000000000001</v>
      </c>
      <c r="U267">
        <v>0.74349999999999905</v>
      </c>
      <c r="W267">
        <v>0.39143</v>
      </c>
      <c r="X267">
        <v>0.35799999999999998</v>
      </c>
      <c r="Y267">
        <v>0.78639999999999899</v>
      </c>
      <c r="AA267">
        <v>0.46345999999999998</v>
      </c>
      <c r="AB267">
        <v>0.50914999999999999</v>
      </c>
      <c r="AC267">
        <v>1.0328299999999999</v>
      </c>
      <c r="AE267">
        <v>0.54140999999999995</v>
      </c>
      <c r="AF267">
        <v>0.57936999999999905</v>
      </c>
      <c r="AG267">
        <v>1.6907799999999999</v>
      </c>
      <c r="AI267">
        <v>0.13378999999999999</v>
      </c>
      <c r="AJ267">
        <v>0.14414000000000099</v>
      </c>
      <c r="AK267">
        <v>0.30169000000000101</v>
      </c>
      <c r="AM267">
        <v>0.81734999999999902</v>
      </c>
      <c r="AN267">
        <v>0.88349</v>
      </c>
      <c r="AO267">
        <v>2.05037</v>
      </c>
    </row>
    <row r="268" spans="2:41" x14ac:dyDescent="0.2">
      <c r="C268">
        <v>7.8571</v>
      </c>
      <c r="D268">
        <v>7.8890799999999999</v>
      </c>
      <c r="E268">
        <v>8.1503700000000006</v>
      </c>
      <c r="G268">
        <v>7.8284900000000004</v>
      </c>
      <c r="H268">
        <v>7.8666900000000002</v>
      </c>
      <c r="I268">
        <v>8.1530000000000005</v>
      </c>
      <c r="K268">
        <v>7.9290399999999996</v>
      </c>
      <c r="L268">
        <v>7.9549099999999999</v>
      </c>
      <c r="M268">
        <v>8.1497399999999995</v>
      </c>
      <c r="O268">
        <v>7.9492399999999996</v>
      </c>
      <c r="P268">
        <v>7.9997800000000003</v>
      </c>
      <c r="Q268">
        <v>8.2222299999999997</v>
      </c>
      <c r="S268">
        <v>7.8113000000000001</v>
      </c>
      <c r="T268">
        <v>7.8279800000000002</v>
      </c>
      <c r="U268">
        <v>8.0640000000000001</v>
      </c>
      <c r="W268">
        <v>7.8041200000000002</v>
      </c>
      <c r="X268">
        <v>7.85236</v>
      </c>
      <c r="Y268">
        <v>8.1402800000000006</v>
      </c>
      <c r="AA268">
        <v>7.9204100000000004</v>
      </c>
      <c r="AB268">
        <v>7.9669100000000004</v>
      </c>
      <c r="AC268">
        <v>8.23691</v>
      </c>
      <c r="AE268">
        <v>7.8113900000000003</v>
      </c>
      <c r="AF268">
        <v>7.83047</v>
      </c>
      <c r="AG268">
        <v>8.1438199999999998</v>
      </c>
      <c r="AI268">
        <v>7.8116199999999996</v>
      </c>
      <c r="AJ268">
        <v>7.8426999999999998</v>
      </c>
      <c r="AK268">
        <v>8.0983699999999992</v>
      </c>
      <c r="AM268">
        <v>7.8712999999999997</v>
      </c>
      <c r="AN268">
        <v>7.9203000000000001</v>
      </c>
      <c r="AO268">
        <v>8.2474799999999995</v>
      </c>
    </row>
    <row r="269" spans="2:41" x14ac:dyDescent="0.2">
      <c r="C269">
        <v>7.8807700000000001</v>
      </c>
      <c r="D269">
        <v>7.9140899999999998</v>
      </c>
      <c r="E269">
        <v>8.2140799999999992</v>
      </c>
      <c r="G269">
        <v>7.8823299999999996</v>
      </c>
      <c r="H269">
        <v>7.9144399999999999</v>
      </c>
      <c r="I269">
        <v>8.2947600000000001</v>
      </c>
      <c r="K269">
        <v>8.0261399999999998</v>
      </c>
      <c r="L269">
        <v>8.0541599999999995</v>
      </c>
      <c r="M269">
        <v>8.6792999999999996</v>
      </c>
      <c r="O269">
        <v>8.1020900000000005</v>
      </c>
      <c r="P269">
        <v>8.1368399999999994</v>
      </c>
      <c r="Q269">
        <v>8.4777900000000006</v>
      </c>
      <c r="S269">
        <v>8.0548699999999993</v>
      </c>
      <c r="T269">
        <v>8.1042199999999998</v>
      </c>
      <c r="U269">
        <v>8.5270700000000001</v>
      </c>
      <c r="W269">
        <v>7.8715099999999998</v>
      </c>
      <c r="X269">
        <v>7.9270399999999999</v>
      </c>
      <c r="Y269">
        <v>8.3955000000000002</v>
      </c>
      <c r="AA269">
        <v>8.3160799999999995</v>
      </c>
      <c r="AB269">
        <v>8.3448600000000006</v>
      </c>
      <c r="AC269">
        <v>8.9314499999999999</v>
      </c>
      <c r="AE269">
        <v>8.4496900000000004</v>
      </c>
      <c r="AF269">
        <v>8.4213299999999993</v>
      </c>
      <c r="AG269">
        <v>10.5924</v>
      </c>
      <c r="AI269">
        <v>8.3636099999999995</v>
      </c>
      <c r="AJ269">
        <v>8.3695599999999999</v>
      </c>
      <c r="AK269">
        <v>8.9099199999999996</v>
      </c>
      <c r="AM269">
        <v>8.4899199999999997</v>
      </c>
      <c r="AN269">
        <v>8.5254100000000008</v>
      </c>
      <c r="AO269">
        <v>9.6495300000000004</v>
      </c>
    </row>
    <row r="270" spans="2:41" x14ac:dyDescent="0.2">
      <c r="B270" t="s">
        <v>5</v>
      </c>
      <c r="C270">
        <v>2.3670000000000101E-2</v>
      </c>
      <c r="D270">
        <v>2.5010000000000001E-2</v>
      </c>
      <c r="E270">
        <v>6.3709999999998601E-2</v>
      </c>
      <c r="G270">
        <v>5.3839999999999201E-2</v>
      </c>
      <c r="H270">
        <v>4.7749999999999702E-2</v>
      </c>
      <c r="I270">
        <v>0.14176</v>
      </c>
      <c r="K270">
        <v>9.71000000000002E-2</v>
      </c>
      <c r="L270">
        <v>9.9249999999999602E-2</v>
      </c>
      <c r="M270">
        <v>0.52956000000000003</v>
      </c>
      <c r="O270">
        <v>0.15285000000000101</v>
      </c>
      <c r="P270">
        <v>0.13705999999999899</v>
      </c>
      <c r="Q270">
        <v>0.25556000000000101</v>
      </c>
      <c r="S270">
        <v>0.24356999999999901</v>
      </c>
      <c r="T270">
        <v>0.27623999999999999</v>
      </c>
      <c r="U270">
        <v>0.46306999999999998</v>
      </c>
      <c r="W270">
        <v>6.7389999999999603E-2</v>
      </c>
      <c r="X270">
        <v>7.4679999999999899E-2</v>
      </c>
      <c r="Y270">
        <v>0.25522</v>
      </c>
      <c r="AA270">
        <v>0.39566999999999902</v>
      </c>
      <c r="AB270">
        <v>0.37795000000000001</v>
      </c>
      <c r="AC270">
        <v>0.69454000000000005</v>
      </c>
      <c r="AE270">
        <v>0.63829999999999998</v>
      </c>
      <c r="AF270">
        <v>0.59085999999999905</v>
      </c>
      <c r="AG270">
        <v>2.4485800000000002</v>
      </c>
      <c r="AI270">
        <v>0.55198999999999998</v>
      </c>
      <c r="AJ270">
        <v>0.52685999999999999</v>
      </c>
      <c r="AK270">
        <v>0.81154999999999999</v>
      </c>
      <c r="AM270">
        <v>0.61861999999999995</v>
      </c>
      <c r="AN270">
        <v>0.60511000000000104</v>
      </c>
      <c r="AO270">
        <v>1.40205</v>
      </c>
    </row>
    <row r="271" spans="2:41" x14ac:dyDescent="0.2">
      <c r="B271" t="s">
        <v>6</v>
      </c>
      <c r="C271" t="s">
        <v>7</v>
      </c>
      <c r="D271" t="s">
        <v>7</v>
      </c>
      <c r="E271" t="s">
        <v>7</v>
      </c>
      <c r="F271" t="s">
        <v>6</v>
      </c>
      <c r="G271" t="s">
        <v>7</v>
      </c>
      <c r="H271" t="s">
        <v>7</v>
      </c>
      <c r="I271" t="s">
        <v>7</v>
      </c>
      <c r="J271" t="s">
        <v>6</v>
      </c>
      <c r="K271" t="s">
        <v>7</v>
      </c>
      <c r="L271" t="s">
        <v>7</v>
      </c>
      <c r="M271" t="s">
        <v>7</v>
      </c>
      <c r="N271" t="s">
        <v>6</v>
      </c>
      <c r="O271" t="s">
        <v>7</v>
      </c>
      <c r="P271" t="s">
        <v>7</v>
      </c>
      <c r="Q271" t="s">
        <v>7</v>
      </c>
      <c r="R271" t="s">
        <v>6</v>
      </c>
      <c r="S271" t="s">
        <v>7</v>
      </c>
      <c r="T271" t="s">
        <v>7</v>
      </c>
      <c r="U271" t="s">
        <v>7</v>
      </c>
      <c r="V271" t="s">
        <v>6</v>
      </c>
      <c r="W271" t="s">
        <v>7</v>
      </c>
      <c r="X271" t="s">
        <v>7</v>
      </c>
      <c r="Y271" t="s">
        <v>7</v>
      </c>
      <c r="Z271" t="s">
        <v>6</v>
      </c>
      <c r="AA271" t="s">
        <v>7</v>
      </c>
      <c r="AB271" t="s">
        <v>7</v>
      </c>
      <c r="AC271" t="s">
        <v>7</v>
      </c>
      <c r="AD271" t="s">
        <v>6</v>
      </c>
      <c r="AE271" t="s">
        <v>7</v>
      </c>
      <c r="AF271" t="s">
        <v>7</v>
      </c>
      <c r="AG271" t="s">
        <v>7</v>
      </c>
      <c r="AH271" t="s">
        <v>6</v>
      </c>
      <c r="AI271" t="s">
        <v>7</v>
      </c>
      <c r="AJ271" t="s">
        <v>7</v>
      </c>
      <c r="AK271" t="s">
        <v>7</v>
      </c>
      <c r="AL271" t="s">
        <v>6</v>
      </c>
      <c r="AM271" t="s">
        <v>7</v>
      </c>
      <c r="AN271" t="s">
        <v>7</v>
      </c>
      <c r="AO271" t="s">
        <v>7</v>
      </c>
    </row>
    <row r="272" spans="2:41" x14ac:dyDescent="0.2">
      <c r="B272">
        <v>25.5</v>
      </c>
      <c r="C272">
        <f>AVERAGE(C219,C216,C213,C222,C225,C228,C231,C234,C237,C240,C243,C246,C249,C252,C255,C258,C261,C264,C267,C270)</f>
        <v>1.1966000000000011E-2</v>
      </c>
      <c r="D272">
        <f>AVERAGE(D219,D216,D213,D222,D225,D228,D231,D234,D237,D240,D243,D246,D249,D252,D255,D258,D261,D264,D267,D270)</f>
        <v>1.2866499999999855E-2</v>
      </c>
      <c r="E272">
        <f>AVERAGE(E219,E216,E213,E222,E225,E228,E231,E234,E237,E240,E243,E246,E249,E252,E255,E258,E261,E264,E267,E270)</f>
        <v>5.9719000000000078E-2</v>
      </c>
      <c r="F272">
        <v>25.5</v>
      </c>
      <c r="G272">
        <f>AVERAGE(G219,G216,G213,G222,G225,G228,G231,G234,G237,G240,G243,G246,G249,G252,G255,G258,G261,G264,G267,G270)</f>
        <v>5.5727500000000006E-2</v>
      </c>
      <c r="H272">
        <f>AVERAGE(H219,H216,H213,H222,H225,H228,H231,H234,H237,H240,H243,H246,H249,H252,H255,H258,H261,H264,H267,H270)</f>
        <v>5.6566500000000006E-2</v>
      </c>
      <c r="I272">
        <f>AVERAGE(I219,I216,I213,I222,I225,I228,I231,I234,I237,I240,I243,I246,I249,I252,I255,I258,I261,I264,I267,I270)</f>
        <v>0.19544249999999982</v>
      </c>
      <c r="J272">
        <v>25.5</v>
      </c>
      <c r="K272">
        <f>AVERAGE(K219,K216,K213,K222,K225,K228,K231,K234,K237,K240,K243,K246,K249,K252,K255,K258,K261,K264,K267,K270)</f>
        <v>9.5190000000000025E-2</v>
      </c>
      <c r="L272">
        <f>AVERAGE(L219,L216,L213,L222,L225,L228,L231,L234,L237,L240,L243,L246,L249,L252,L255,L258,L261,L264,L267,L270)</f>
        <v>9.8383999999999888E-2</v>
      </c>
      <c r="M272">
        <f>AVERAGE(M219,M216,M213,M222,M225,M228,M231,M234,M237,M240,M243,M246,M249,M252,M255,M258,M261,M264,M267,M270)</f>
        <v>0.30742199999999975</v>
      </c>
      <c r="N272">
        <v>25.5</v>
      </c>
      <c r="O272">
        <f>AVERAGE(O219,O216,O213,O222,O225,O228,O231,O234,O237,O240,O243,O246,O249,O252,O255,O258,O261,O264,O267,O270)</f>
        <v>0.15619149999999996</v>
      </c>
      <c r="P272">
        <f>AVERAGE(P219,P216,P213,P222,P225,P228,P231,P234,P237,P240,P243,P246,P249,P252,P255,P258,P261,P264,P267,P270)</f>
        <v>0.16063749999999993</v>
      </c>
      <c r="Q272">
        <f>AVERAGE(Q219,Q216,Q213,Q222,Q225,Q228,Q231,Q234,Q237,Q240,Q243,Q246,Q249,Q252,Q255,Q258,Q261,Q264,Q267,Q270)</f>
        <v>0.48524199999999984</v>
      </c>
      <c r="R272">
        <v>25.5</v>
      </c>
      <c r="S272">
        <f>AVERAGE(S219,S216,S213,S222,S225,S228,S231,S234,S237,S240,S243,S246,S249,S252,S255,S258,S261,S264,S267,S270)</f>
        <v>0.25863799999999998</v>
      </c>
      <c r="T272">
        <f>AVERAGE(T219,T216,T213,T222,T225,T228,T231,T234,T237,T240,T243,T246,T249,T252,T255,T258,T261,T264,T267,T270)</f>
        <v>0.26728549999999995</v>
      </c>
      <c r="U272">
        <f>AVERAGE(U219,U216,U213,U222,U225,U228,U231,U234,U237,U240,U243,U246,U249,U252,U255,U258,U261,U264,U267,U270)</f>
        <v>0.79120049999999986</v>
      </c>
      <c r="V272">
        <v>25.5</v>
      </c>
      <c r="W272">
        <f>AVERAGE(W219,W216,W213,W222,W225,W228,W231,W234,W237,W240,W243,W246,W249,W252,W255,W258,W261,W264,W267,W270)</f>
        <v>0.29895150000000009</v>
      </c>
      <c r="X272">
        <f>AVERAGE(X219,X216,X213,X222,X225,X228,X231,X234,X237,X240,X243,X246,X249,X252,X255,X258,X261,X264,X267,X270)</f>
        <v>0.30972199999999966</v>
      </c>
      <c r="Y272">
        <f>AVERAGE(Y219,Y216,Y213,Y222,Y225,Y228,Y231,Y234,Y237,Y240,Y243,Y246,Y249,Y252,Y255,Y258,Y261,Y264,Y267,Y270)</f>
        <v>0.85173650000000012</v>
      </c>
      <c r="Z272">
        <v>25.5</v>
      </c>
      <c r="AA272">
        <f>AVERAGE(AA219,AA216,AA213,AA222,AA225,AA228,AA231,AA234,AA237,AA240,AA243,AA246,AA249,AA252,AA255,AA258,AA261,AA264,AA267,AA270)</f>
        <v>0.46199900000000016</v>
      </c>
      <c r="AB272">
        <f>AVERAGE(AB219,AB216,AB213,AB222,AB225,AB228,AB231,AB234,AB237,AB240,AB243,AB246,AB249,AB252,AB255,AB258,AB261,AB264,AB267,AB270)</f>
        <v>0.4804500000000001</v>
      </c>
      <c r="AC272">
        <f>AVERAGE(AC219,AC216,AC213,AC222,AC225,AC228,AC231,AC234,AC237,AC240,AC243,AC246,AC249,AC252,AC255,AC258,AC261,AC264,AC267,AC270)</f>
        <v>1.4689239999999997</v>
      </c>
      <c r="AD272">
        <v>25.5</v>
      </c>
      <c r="AE272">
        <f>AVERAGE(AE219,AE216,AE213,AE222,AE225,AE228,AE231,AE234,AE237,AE240,AE243,AE246,AE249,AE252,AE255,AE258,AE261,AE264,AE267,AE270)</f>
        <v>0.51918550000000008</v>
      </c>
      <c r="AF272">
        <f>AVERAGE(AF219,AF216,AF213,AF222,AF225,AF228,AF231,AF234,AF237,AF240,AF243,AF246,AF249,AF252,AF255,AF258,AF261,AF264,AF267,AF270)</f>
        <v>0.53433250000000032</v>
      </c>
      <c r="AG272">
        <f>AVERAGE(AG219,AG216,AG213,AG222,AG225,AG228,AG231,AG234,AG237,AG240,AG243,AG246,AG249,AG252,AG255,AG258,AG261,AG264,AG267,AG270)</f>
        <v>1.5864509999999998</v>
      </c>
      <c r="AH272">
        <v>25.5</v>
      </c>
      <c r="AI272">
        <f>AVERAGE(AI219,AI216,AI213,AI222,AI225,AI228,AI231,AI234,AI237,AI240,AI243,AI246,AI249,AI252,AI255,AI258,AI261,AI264,AI267,AI270)</f>
        <v>0.61805250000000023</v>
      </c>
      <c r="AJ272">
        <f>AVERAGE(AJ219,AJ216,AJ213,AJ222,AJ225,AJ228,AJ231,AJ234,AJ237,AJ240,AJ243,AJ246,AJ249,AJ252,AJ255,AJ258,AJ261,AJ264,AJ267,AJ270)</f>
        <v>0.63772600000000002</v>
      </c>
      <c r="AK272">
        <f>AVERAGE(AK219,AK216,AK213,AK222,AK225,AK228,AK231,AK234,AK237,AK240,AK243,AK246,AK249,AK252,AK255,AK258,AK261,AK264,AK267,AK270)</f>
        <v>1.5999785000000002</v>
      </c>
      <c r="AL272">
        <v>25.5</v>
      </c>
      <c r="AM272">
        <f>AVERAGE(AM219,AM216,AM213,AM222,AM225,AM228,AM231,AM234,AM237,AM240,AM243,AM246,AM249,AM252,AM255,AM258,AM261,AM264,AM267,AM270)</f>
        <v>0.7033465000000001</v>
      </c>
      <c r="AN272">
        <f>AVERAGE(AN219,AN216,AN213,AN222,AN225,AN228,AN231,AN234,AN237,AN240,AN243,AN246,AN249,AN252,AN255,AN258,AN261,AN264,AN267,AN270)</f>
        <v>0.73033050000000022</v>
      </c>
      <c r="AO272">
        <f>AVERAGE(AO219,AO216,AO213,AO222,AO225,AO228,AO231,AO234,AO237,AO240,AO243,AO246,AO249,AO252,AO255,AO258,AO261,AO264,AO267,AO270)</f>
        <v>2.0648729999999995</v>
      </c>
    </row>
    <row r="273" spans="3:41" x14ac:dyDescent="0.2">
      <c r="C273">
        <f>STDEV(C219,C216,C213,C222,C225,C228,C231,C234,C237,C240,C243,C246,C249,C252,C255,C258,C261,C264,C267,C270)/SQRT(COUNT(C219,C216,C213,C222,C225,C228,C231,C234,C237,C240,C243,C246,C249,C252,C255,C258,C261,C264,C267,C270))</f>
        <v>1.8815559630543266E-3</v>
      </c>
      <c r="D273">
        <f>STDEV(D219,D216,D213,D222,D225,D228,D231,D234,D237,D240,D243,D246,D249,D252,D255,D258,D261,D264,D267,D270)/SQRT(COUNT(D219,D216,D213,D222,D225,D228,D231,D234,D237,D240,D243,D246,D249,D252,D255,D258,D261,D264,D267,D270))</f>
        <v>2.0739045650021797E-3</v>
      </c>
      <c r="E273">
        <f>STDEV(E219,E216,E213,E222,E225,E228,E231,E234,E237,E240,E243,E246,E249,E252,E255,E258,E261,E264,E267,E270)/SQRT(COUNT(E219,E216,E213,E222,E225,E228,E231,E234,E237,E240,E243,E246,E249,E252,E255,E258,E261,E264,E267,E270))</f>
        <v>1.0554891330563223E-2</v>
      </c>
      <c r="G273">
        <f>STDEV(G219,G216,G213,G222,G225,G228,G231,G234,G237,G240,G243,G246,G249,G252,G255,G258,G261,G264,G267,G270)/SQRT(COUNT(G219,G216,G213,G222,G225,G228,G231,G234,G237,G240,G243,G246,G249,G252,G255,G258,G261,G264,G267,G270))</f>
        <v>1.2499917631307064E-3</v>
      </c>
      <c r="H273">
        <f>STDEV(H219,H216,H213,H222,H225,H228,H231,H234,H237,H240,H243,H246,H249,H252,H255,H258,H261,H264,H267,H270)/SQRT(COUNT(H219,H216,H213,H222,H225,H228,H231,H234,H237,H240,H243,H246,H249,H252,H255,H258,H261,H264,H267,H270))</f>
        <v>2.3893210084831415E-3</v>
      </c>
      <c r="I273">
        <f>STDEV(I219,I216,I213,I222,I225,I228,I231,I234,I237,I240,I243,I246,I249,I252,I255,I258,I261,I264,I267,I270)/SQRT(COUNT(I219,I216,I213,I222,I225,I228,I231,I234,I237,I240,I243,I246,I249,I252,I255,I258,I261,I264,I267,I270))</f>
        <v>1.5825166447532381E-2</v>
      </c>
      <c r="K273">
        <f>STDEV(K219,K216,K213,K222,K225,K228,K231,K234,K237,K240,K243,K246,K249,K252,K255,K258,K261,K264,K267,K270)/SQRT(COUNT(K219,K216,K213,K222,K225,K228,K231,K234,K237,K240,K243,K246,K249,K252,K255,K258,K261,K264,K267,K270))</f>
        <v>5.8305382526649772E-3</v>
      </c>
      <c r="L273">
        <f>STDEV(L219,L216,L213,L222,L225,L228,L231,L234,L237,L240,L243,L246,L249,L252,L255,L258,L261,L264,L267,L270)/SQRT(COUNT(L219,L216,L213,L222,L225,L228,L231,L234,L237,L240,L243,L246,L249,L252,L255,L258,L261,L264,L267,L270))</f>
        <v>6.4044732064887045E-3</v>
      </c>
      <c r="M273">
        <f>STDEV(M219,M216,M213,M222,M225,M228,M231,M234,M237,M240,M243,M246,M249,M252,M255,M258,M261,M264,M267,M270)/SQRT(COUNT(M219,M216,M213,M222,M225,M228,M231,M234,M237,M240,M243,M246,M249,M252,M255,M258,M261,M264,M267,M270))</f>
        <v>3.5026750398426724E-2</v>
      </c>
      <c r="O273">
        <f>STDEV(O219,O216,O213,O222,O225,O228,O231,O234,O237,O240,O243,O246,O249,O252,O255,O258,O261,O264,O267,O270)/SQRT(COUNT(O219,O216,O213,O222,O225,O228,O231,O234,O237,O240,O243,O246,O249,O252,O255,O258,O261,O264,O267,O270))</f>
        <v>1.0953531208437317E-2</v>
      </c>
      <c r="P273">
        <f>STDEV(P219,P216,P213,P222,P225,P228,P231,P234,P237,P240,P243,P246,P249,P252,P255,P258,P261,P264,P267,P270)/SQRT(COUNT(P219,P216,P213,P222,P225,P228,P231,P234,P237,P240,P243,P246,P249,P252,P255,P258,P261,P264,P267,P270))</f>
        <v>1.0943560275941198E-2</v>
      </c>
      <c r="Q273">
        <f>STDEV(Q219,Q216,Q213,Q222,Q225,Q228,Q231,Q234,Q237,Q240,Q243,Q246,Q249,Q252,Q255,Q258,Q261,Q264,Q267,Q270)/SQRT(COUNT(Q219,Q216,Q213,Q222,Q225,Q228,Q231,Q234,Q237,Q240,Q243,Q246,Q249,Q252,Q255,Q258,Q261,Q264,Q267,Q270))</f>
        <v>4.9933815409684279E-2</v>
      </c>
      <c r="S273">
        <f>STDEV(S219,S216,S213,S222,S225,S228,S231,S234,S237,S240,S243,S246,S249,S252,S255,S258,S261,S264,S267,S270)/SQRT(COUNT(S219,S216,S213,S222,S225,S228,S231,S234,S237,S240,S243,S246,S249,S252,S255,S258,S261,S264,S267,S270))</f>
        <v>1.2212785785052487E-2</v>
      </c>
      <c r="T273">
        <f>STDEV(T219,T216,T213,T222,T225,T228,T231,T234,T237,T240,T243,T246,T249,T252,T255,T258,T261,T264,T267,T270)/SQRT(COUNT(T219,T216,T213,T222,T225,T228,T231,T234,T237,T240,T243,T246,T249,T252,T255,T258,T261,T264,T267,T270))</f>
        <v>1.2424469542314218E-2</v>
      </c>
      <c r="U273">
        <f>STDEV(U219,U216,U213,U222,U225,U228,U231,U234,U237,U240,U243,U246,U249,U252,U255,U258,U261,U264,U267,U270)/SQRT(COUNT(U219,U216,U213,U222,U225,U228,U231,U234,U237,U240,U243,U246,U249,U252,U255,U258,U261,U264,U267,U270))</f>
        <v>6.966588399555107E-2</v>
      </c>
      <c r="W273">
        <f>STDEV(W219,W216,W213,W222,W225,W228,W231,W234,W237,W240,W243,W246,W249,W252,W255,W258,W261,W264,W267,W270)/SQRT(COUNT(W219,W216,W213,W222,W225,W228,W231,W234,W237,W240,W243,W246,W249,W252,W255,W258,W261,W264,W267,W270))</f>
        <v>2.751115793995906E-2</v>
      </c>
      <c r="X273">
        <f>STDEV(X219,X216,X213,X222,X225,X228,X231,X234,X237,X240,X243,X246,X249,X252,X255,X258,X261,X264,X267,X270)/SQRT(COUNT(X219,X216,X213,X222,X225,X228,X231,X234,X237,X240,X243,X246,X249,X252,X255,X258,X261,X264,X267,X270))</f>
        <v>2.9125780708759364E-2</v>
      </c>
      <c r="Y273">
        <f>STDEV(Y219,Y216,Y213,Y222,Y225,Y228,Y231,Y234,Y237,Y240,Y243,Y246,Y249,Y252,Y255,Y258,Y261,Y264,Y267,Y270)/SQRT(COUNT(Y219,Y216,Y213,Y222,Y225,Y228,Y231,Y234,Y237,Y240,Y243,Y246,Y249,Y252,Y255,Y258,Y261,Y264,Y267,Y270))</f>
        <v>9.4353559451656938E-2</v>
      </c>
      <c r="AA273">
        <f>STDEV(AA219,AA216,AA213,AA222,AA225,AA228,AA231,AA234,AA237,AA240,AA243,AA246,AA249,AA252,AA255,AA258,AA261,AA264,AA267,AA270)/SQRT(COUNT(AA219,AA216,AA213,AA222,AA225,AA228,AA231,AA234,AA237,AA240,AA243,AA246,AA249,AA252,AA255,AA258,AA261,AA264,AA267,AA270))</f>
        <v>9.6081584823030433E-3</v>
      </c>
      <c r="AB273">
        <f>STDEV(AB219,AB216,AB213,AB222,AB225,AB228,AB231,AB234,AB237,AB240,AB243,AB246,AB249,AB252,AB255,AB258,AB261,AB264,AB267,AB270)/SQRT(COUNT(AB219,AB216,AB213,AB222,AB225,AB228,AB231,AB234,AB237,AB240,AB243,AB246,AB249,AB252,AB255,AB258,AB261,AB264,AB267,AB270))</f>
        <v>1.173770337529103E-2</v>
      </c>
      <c r="AC273">
        <f>STDEV(AC219,AC216,AC213,AC222,AC225,AC228,AC231,AC234,AC237,AC240,AC243,AC246,AC249,AC252,AC255,AC258,AC261,AC264,AC267,AC270)/SQRT(COUNT(AC219,AC216,AC213,AC222,AC225,AC228,AC231,AC234,AC237,AC240,AC243,AC246,AC249,AC252,AC255,AC258,AC261,AC264,AC267,AC270))</f>
        <v>0.11867941067252985</v>
      </c>
      <c r="AE273">
        <f>STDEV(AE219,AE216,AE213,AE222,AE225,AE228,AE231,AE234,AE237,AE240,AE243,AE246,AE249,AE252,AE255,AE258,AE261,AE264,AE267,AE270)/SQRT(COUNT(AE219,AE216,AE213,AE222,AE225,AE228,AE231,AE234,AE237,AE240,AE243,AE246,AE249,AE252,AE255,AE258,AE261,AE264,AE267,AE270))</f>
        <v>3.3939096059008793E-2</v>
      </c>
      <c r="AF273">
        <f>STDEV(AF219,AF216,AF213,AF222,AF225,AF228,AF231,AF234,AF237,AF240,AF243,AF246,AF249,AF252,AF255,AF258,AF261,AF264,AF267,AF270)/SQRT(COUNT(AF219,AF216,AF213,AF222,AF225,AF228,AF231,AF234,AF237,AF240,AF243,AF246,AF249,AF252,AF255,AF258,AF261,AF264,AF267,AF270))</f>
        <v>3.5710687806571502E-2</v>
      </c>
      <c r="AG273">
        <f>STDEV(AG219,AG216,AG213,AG222,AG225,AG228,AG231,AG234,AG237,AG240,AG243,AG246,AG249,AG252,AG255,AG258,AG261,AG264,AG267,AG270)/SQRT(COUNT(AG219,AG216,AG213,AG222,AG225,AG228,AG231,AG234,AG237,AG240,AG243,AG246,AG249,AG252,AG255,AG258,AG261,AG264,AG267,AG270))</f>
        <v>0.13560960102033615</v>
      </c>
      <c r="AI273">
        <f>STDEV(AI219,AI216,AI213,AI222,AI225,AI228,AI231,AI234,AI237,AI240,AI243,AI246,AI249,AI252,AI255,AI258,AI261,AI264,AI267,AI270)/SQRT(COUNT(AI219,AI216,AI213,AI222,AI225,AI228,AI231,AI234,AI237,AI240,AI243,AI246,AI249,AI252,AI255,AI258,AI261,AI264,AI267,AI270))</f>
        <v>4.2754083916196249E-2</v>
      </c>
      <c r="AJ273">
        <f>STDEV(AJ219,AJ216,AJ213,AJ222,AJ225,AJ228,AJ231,AJ234,AJ237,AJ240,AJ243,AJ246,AJ249,AJ252,AJ255,AJ258,AJ261,AJ264,AJ267,AJ270)/SQRT(COUNT(AJ219,AJ216,AJ213,AJ222,AJ225,AJ228,AJ231,AJ234,AJ237,AJ240,AJ243,AJ246,AJ249,AJ252,AJ255,AJ258,AJ261,AJ264,AJ267,AJ270))</f>
        <v>4.4888934590069929E-2</v>
      </c>
      <c r="AK273">
        <f>STDEV(AK219,AK216,AK213,AK222,AK225,AK228,AK231,AK234,AK237,AK240,AK243,AK246,AK249,AK252,AK255,AK258,AK261,AK264,AK267,AK270)/SQRT(COUNT(AK219,AK216,AK213,AK222,AK225,AK228,AK231,AK234,AK237,AK240,AK243,AK246,AK249,AK252,AK255,AK258,AK261,AK264,AK267,AK270))</f>
        <v>0.16353598950798343</v>
      </c>
      <c r="AM273">
        <f>STDEV(AM219,AM216,AM213,AM222,AM225,AM228,AM231,AM234,AM237,AM240,AM243,AM246,AM249,AM252,AM255,AM258,AM261,AM264,AM267,AM270)/SQRT(COUNT(AM219,AM216,AM213,AM222,AM225,AM228,AM231,AM234,AM237,AM240,AM243,AM246,AM249,AM252,AM255,AM258,AM261,AM264,AM267,AM270))</f>
        <v>5.5797618225318743E-2</v>
      </c>
      <c r="AN273">
        <f>STDEV(AN219,AN216,AN213,AN222,AN225,AN228,AN231,AN234,AN237,AN240,AN243,AN246,AN249,AN252,AN255,AN258,AN261,AN264,AN267,AN270)/SQRT(COUNT(AN219,AN216,AN213,AN222,AN225,AN228,AN231,AN234,AN237,AN240,AN243,AN246,AN249,AN252,AN255,AN258,AN261,AN264,AN267,AN270))</f>
        <v>5.9106217223406574E-2</v>
      </c>
      <c r="AO273">
        <f>STDEV(AO219,AO216,AO213,AO222,AO225,AO228,AO231,AO234,AO237,AO240,AO243,AO246,AO249,AO252,AO255,AO258,AO261,AO264,AO267,AO270)/SQRT(COUNT(AO219,AO216,AO213,AO222,AO225,AO228,AO231,AO234,AO237,AO240,AO243,AO246,AO249,AO252,AO255,AO258,AO261,AO264,AO267,AO270))</f>
        <v>0.21119830867058542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5367FC-5FA9-6840-9549-7511E1DE95F4}">
  <dimension ref="A2:Y178"/>
  <sheetViews>
    <sheetView topLeftCell="A160" workbookViewId="0">
      <selection activeCell="I194" sqref="I194"/>
    </sheetView>
  </sheetViews>
  <sheetFormatPr baseColWidth="10" defaultRowHeight="16" x14ac:dyDescent="0.2"/>
  <sheetData>
    <row r="2" spans="2:17" x14ac:dyDescent="0.2">
      <c r="B2" t="s">
        <v>0</v>
      </c>
    </row>
    <row r="5" spans="2:17" x14ac:dyDescent="0.2">
      <c r="B5" t="s">
        <v>1</v>
      </c>
    </row>
    <row r="7" spans="2:17" x14ac:dyDescent="0.2">
      <c r="B7" t="s">
        <v>27</v>
      </c>
      <c r="F7" t="s">
        <v>28</v>
      </c>
      <c r="J7" t="s">
        <v>29</v>
      </c>
      <c r="N7" t="s">
        <v>30</v>
      </c>
    </row>
    <row r="8" spans="2:17" x14ac:dyDescent="0.2">
      <c r="C8" t="s">
        <v>2</v>
      </c>
      <c r="D8" t="s">
        <v>3</v>
      </c>
      <c r="E8" t="s">
        <v>4</v>
      </c>
      <c r="G8" t="s">
        <v>2</v>
      </c>
      <c r="H8" t="s">
        <v>3</v>
      </c>
      <c r="I8" t="s">
        <v>4</v>
      </c>
      <c r="K8" t="s">
        <v>2</v>
      </c>
      <c r="L8" t="s">
        <v>3</v>
      </c>
      <c r="M8" t="s">
        <v>4</v>
      </c>
    </row>
    <row r="9" spans="2:17" x14ac:dyDescent="0.2">
      <c r="C9">
        <v>0.64631400000000006</v>
      </c>
      <c r="D9">
        <v>0.63723799999999997</v>
      </c>
      <c r="E9">
        <v>0.86591399999999996</v>
      </c>
      <c r="G9">
        <v>0.64924099999999996</v>
      </c>
      <c r="H9">
        <v>0.63924300000000001</v>
      </c>
      <c r="I9">
        <v>0.86661500000000002</v>
      </c>
      <c r="K9">
        <v>0.64588500000000004</v>
      </c>
      <c r="L9">
        <v>0.63492800000000005</v>
      </c>
      <c r="M9">
        <v>0.85092900000000005</v>
      </c>
      <c r="O9">
        <v>0.64546999999999999</v>
      </c>
      <c r="P9">
        <v>0.634131</v>
      </c>
      <c r="Q9">
        <v>0.85617799999999999</v>
      </c>
    </row>
    <row r="10" spans="2:17" x14ac:dyDescent="0.2">
      <c r="C10">
        <v>0.678481</v>
      </c>
      <c r="D10">
        <v>0.66779299999999997</v>
      </c>
      <c r="E10">
        <v>0.99700699999999998</v>
      </c>
      <c r="G10">
        <v>0.66929000000000005</v>
      </c>
      <c r="H10">
        <v>0.66008699999999998</v>
      </c>
      <c r="I10">
        <v>0.95195099999999999</v>
      </c>
      <c r="K10">
        <v>0.771069</v>
      </c>
      <c r="L10">
        <v>0.75182700000000002</v>
      </c>
      <c r="M10">
        <v>1.48891</v>
      </c>
      <c r="O10">
        <v>0.86161799999999999</v>
      </c>
      <c r="P10">
        <v>0.85804000000000002</v>
      </c>
      <c r="Q10">
        <v>1.760618</v>
      </c>
    </row>
    <row r="11" spans="2:17" x14ac:dyDescent="0.2">
      <c r="B11" t="s">
        <v>5</v>
      </c>
      <c r="C11">
        <v>3.2166999999999897E-2</v>
      </c>
      <c r="D11">
        <v>3.0554999999999999E-2</v>
      </c>
      <c r="E11">
        <v>0.13109299999999999</v>
      </c>
      <c r="G11">
        <v>2.0049000000000101E-2</v>
      </c>
      <c r="H11">
        <v>2.0844000000000001E-2</v>
      </c>
      <c r="I11">
        <v>8.5335999999999995E-2</v>
      </c>
      <c r="K11">
        <v>0.12518399999999999</v>
      </c>
      <c r="L11">
        <v>0.116899</v>
      </c>
      <c r="M11">
        <v>0.63798100000000002</v>
      </c>
      <c r="O11">
        <v>0.21614800000000001</v>
      </c>
      <c r="P11">
        <v>0.223909</v>
      </c>
      <c r="Q11">
        <v>0.90444000000000002</v>
      </c>
    </row>
    <row r="12" spans="2:17" x14ac:dyDescent="0.2">
      <c r="C12">
        <v>0.65044400000000002</v>
      </c>
      <c r="D12">
        <v>0.64022400000000002</v>
      </c>
      <c r="E12">
        <v>0.85239500000000001</v>
      </c>
      <c r="G12">
        <v>0.64834499999999995</v>
      </c>
      <c r="H12">
        <v>0.63834599999999997</v>
      </c>
      <c r="I12">
        <v>0.86356699999999997</v>
      </c>
      <c r="K12">
        <v>0.64551599999999998</v>
      </c>
      <c r="L12">
        <v>0.63555899999999999</v>
      </c>
      <c r="M12">
        <v>0.86039900000000002</v>
      </c>
      <c r="O12">
        <v>0.64360499999999998</v>
      </c>
      <c r="P12">
        <v>0.63462799999999997</v>
      </c>
      <c r="Q12">
        <v>0.85248999999999997</v>
      </c>
    </row>
    <row r="13" spans="2:17" x14ac:dyDescent="0.2">
      <c r="C13">
        <v>0.67043900000000001</v>
      </c>
      <c r="D13">
        <v>0.65905800000000003</v>
      </c>
      <c r="E13">
        <v>0.97506499999999996</v>
      </c>
      <c r="G13">
        <v>0.71805799999999997</v>
      </c>
      <c r="H13">
        <v>0.71352700000000002</v>
      </c>
      <c r="I13">
        <v>1.119092</v>
      </c>
      <c r="K13">
        <v>0.77742800000000001</v>
      </c>
      <c r="L13">
        <v>0.77066800000000002</v>
      </c>
      <c r="M13">
        <v>1.3621380000000001</v>
      </c>
      <c r="O13">
        <v>0.69553200000000004</v>
      </c>
      <c r="P13">
        <v>0.69567400000000001</v>
      </c>
      <c r="Q13">
        <v>1.025444</v>
      </c>
    </row>
    <row r="14" spans="2:17" x14ac:dyDescent="0.2">
      <c r="B14" t="s">
        <v>5</v>
      </c>
      <c r="C14">
        <v>1.9994999999999999E-2</v>
      </c>
      <c r="D14">
        <v>1.8834E-2</v>
      </c>
      <c r="E14">
        <v>0.12267</v>
      </c>
      <c r="G14">
        <v>6.9712999999999997E-2</v>
      </c>
      <c r="H14">
        <v>7.5181000000000095E-2</v>
      </c>
      <c r="I14">
        <v>0.255525</v>
      </c>
      <c r="K14">
        <v>0.131912</v>
      </c>
      <c r="L14">
        <v>0.13510900000000001</v>
      </c>
      <c r="M14">
        <v>0.50173900000000005</v>
      </c>
      <c r="O14">
        <v>5.1927000000000098E-2</v>
      </c>
      <c r="P14">
        <v>6.1046000000000003E-2</v>
      </c>
      <c r="Q14">
        <v>0.172954</v>
      </c>
    </row>
    <row r="15" spans="2:17" x14ac:dyDescent="0.2">
      <c r="C15">
        <v>0.64079900000000001</v>
      </c>
      <c r="D15">
        <v>0.63053899999999996</v>
      </c>
      <c r="E15">
        <v>0.84834100000000001</v>
      </c>
      <c r="G15">
        <v>0.65081699999999998</v>
      </c>
      <c r="H15">
        <v>0.64056299999999999</v>
      </c>
      <c r="I15">
        <v>0.85857000000000006</v>
      </c>
      <c r="K15">
        <v>0.641656</v>
      </c>
      <c r="L15">
        <v>0.63112699999999999</v>
      </c>
      <c r="M15">
        <v>0.85094599999999998</v>
      </c>
      <c r="O15">
        <v>0.64849900000000005</v>
      </c>
      <c r="P15">
        <v>0.63729899999999995</v>
      </c>
      <c r="Q15">
        <v>0.86296700000000004</v>
      </c>
    </row>
    <row r="16" spans="2:17" x14ac:dyDescent="0.2">
      <c r="C16">
        <v>0.649702</v>
      </c>
      <c r="D16">
        <v>0.63822299999999998</v>
      </c>
      <c r="E16">
        <v>0.95967199999999997</v>
      </c>
      <c r="G16">
        <v>0.70768200000000003</v>
      </c>
      <c r="H16">
        <v>0.70681499999999997</v>
      </c>
      <c r="I16">
        <v>1.216361</v>
      </c>
      <c r="K16">
        <v>0.77941800000000006</v>
      </c>
      <c r="L16">
        <v>0.76644000000000001</v>
      </c>
      <c r="M16">
        <v>1.1978169999999999</v>
      </c>
      <c r="O16">
        <v>0.86713499999999999</v>
      </c>
      <c r="P16">
        <v>0.84589199999999998</v>
      </c>
      <c r="Q16">
        <v>1.8735459999999999</v>
      </c>
    </row>
    <row r="17" spans="2:17" x14ac:dyDescent="0.2">
      <c r="B17" t="s">
        <v>5</v>
      </c>
      <c r="C17">
        <v>8.9029999999999908E-3</v>
      </c>
      <c r="D17">
        <v>7.6840000000000198E-3</v>
      </c>
      <c r="E17">
        <v>0.111331</v>
      </c>
      <c r="G17">
        <v>5.6865000000000103E-2</v>
      </c>
      <c r="H17">
        <v>6.6252000000000005E-2</v>
      </c>
      <c r="I17">
        <v>0.35779100000000003</v>
      </c>
      <c r="K17">
        <v>0.137762</v>
      </c>
      <c r="L17">
        <v>0.13531299999999999</v>
      </c>
      <c r="M17">
        <v>0.34687099999999998</v>
      </c>
      <c r="O17">
        <v>0.218636</v>
      </c>
      <c r="P17">
        <v>0.208593</v>
      </c>
      <c r="Q17">
        <v>1.0105789999999999</v>
      </c>
    </row>
    <row r="18" spans="2:17" x14ac:dyDescent="0.2">
      <c r="C18">
        <v>0.63922900000000005</v>
      </c>
      <c r="D18">
        <v>0.62972899999999998</v>
      </c>
      <c r="E18">
        <v>0.85024100000000002</v>
      </c>
      <c r="G18">
        <v>0.63999600000000001</v>
      </c>
      <c r="H18">
        <v>0.629552</v>
      </c>
      <c r="I18">
        <v>0.851711</v>
      </c>
      <c r="K18">
        <v>0.649644</v>
      </c>
      <c r="L18">
        <v>0.63983299999999999</v>
      </c>
      <c r="M18">
        <v>0.85055400000000003</v>
      </c>
      <c r="O18">
        <v>0.64893199999999995</v>
      </c>
      <c r="P18">
        <v>0.63876100000000002</v>
      </c>
      <c r="Q18">
        <v>0.86260099999999995</v>
      </c>
    </row>
    <row r="19" spans="2:17" x14ac:dyDescent="0.2">
      <c r="C19">
        <v>0.66378999999999999</v>
      </c>
      <c r="D19">
        <v>0.65494300000000005</v>
      </c>
      <c r="E19">
        <v>0.93866400000000005</v>
      </c>
      <c r="G19">
        <v>0.70534699999999995</v>
      </c>
      <c r="H19">
        <v>0.69084900000000005</v>
      </c>
      <c r="I19">
        <v>1.2148300000000001</v>
      </c>
      <c r="K19">
        <v>0.79431499999999999</v>
      </c>
      <c r="L19">
        <v>0.79776899999999995</v>
      </c>
      <c r="M19">
        <v>1.5469079999999999</v>
      </c>
      <c r="O19">
        <v>0.91388100000000005</v>
      </c>
      <c r="P19">
        <v>0.90422000000000002</v>
      </c>
      <c r="Q19">
        <v>2.1912129999999999</v>
      </c>
    </row>
    <row r="20" spans="2:17" x14ac:dyDescent="0.2">
      <c r="B20" t="s">
        <v>5</v>
      </c>
      <c r="C20">
        <v>2.4560999999999899E-2</v>
      </c>
      <c r="D20">
        <v>2.5214000000000101E-2</v>
      </c>
      <c r="E20">
        <v>8.8423000000000002E-2</v>
      </c>
      <c r="G20">
        <v>6.5350999999999895E-2</v>
      </c>
      <c r="H20">
        <v>6.1296999999999997E-2</v>
      </c>
      <c r="I20">
        <v>0.36311900000000003</v>
      </c>
      <c r="K20">
        <v>0.14467099999999999</v>
      </c>
      <c r="L20">
        <v>0.15793599999999999</v>
      </c>
      <c r="M20">
        <v>0.69635400000000003</v>
      </c>
      <c r="O20">
        <v>0.26494899999999999</v>
      </c>
      <c r="P20">
        <v>0.265459</v>
      </c>
      <c r="Q20">
        <v>1.3286119999999999</v>
      </c>
    </row>
    <row r="21" spans="2:17" x14ac:dyDescent="0.2">
      <c r="C21">
        <v>0.64806699999999995</v>
      </c>
      <c r="D21">
        <v>0.63820299999999996</v>
      </c>
      <c r="E21">
        <v>0.86030700000000004</v>
      </c>
      <c r="G21">
        <v>0.64424899999999996</v>
      </c>
      <c r="H21">
        <v>0.63518600000000003</v>
      </c>
      <c r="I21">
        <v>0.85031900000000005</v>
      </c>
      <c r="K21">
        <v>0.65116600000000002</v>
      </c>
      <c r="L21">
        <v>0.64181100000000002</v>
      </c>
      <c r="M21">
        <v>0.86071299999999995</v>
      </c>
      <c r="O21">
        <v>0.65514300000000003</v>
      </c>
      <c r="P21">
        <v>0.64368800000000004</v>
      </c>
      <c r="Q21">
        <v>0.87791799999999998</v>
      </c>
    </row>
    <row r="22" spans="2:17" x14ac:dyDescent="0.2">
      <c r="C22">
        <v>0.6673</v>
      </c>
      <c r="D22">
        <v>0.65678400000000003</v>
      </c>
      <c r="E22">
        <v>0.99483500000000002</v>
      </c>
      <c r="G22">
        <v>0.70881499999999997</v>
      </c>
      <c r="H22">
        <v>0.71079400000000004</v>
      </c>
      <c r="I22">
        <v>1.250067</v>
      </c>
      <c r="K22">
        <v>0.80134000000000005</v>
      </c>
      <c r="L22">
        <v>0.80288099999999996</v>
      </c>
      <c r="M22">
        <v>1.232091</v>
      </c>
      <c r="O22">
        <v>0.86040300000000003</v>
      </c>
      <c r="P22">
        <v>0.86270899999999995</v>
      </c>
      <c r="Q22">
        <v>1.3643380000000001</v>
      </c>
    </row>
    <row r="23" spans="2:17" x14ac:dyDescent="0.2">
      <c r="B23" t="s">
        <v>5</v>
      </c>
      <c r="C23">
        <v>1.9233000000000101E-2</v>
      </c>
      <c r="D23">
        <v>1.8581000000000101E-2</v>
      </c>
      <c r="E23">
        <v>0.13452800000000001</v>
      </c>
      <c r="G23">
        <v>6.4565999999999998E-2</v>
      </c>
      <c r="H23">
        <v>7.5607999999999995E-2</v>
      </c>
      <c r="I23">
        <v>0.39974799999999999</v>
      </c>
      <c r="K23">
        <v>0.150174</v>
      </c>
      <c r="L23">
        <v>0.16106999999999999</v>
      </c>
      <c r="M23">
        <v>0.37137799999999999</v>
      </c>
      <c r="O23">
        <v>0.20526</v>
      </c>
      <c r="P23">
        <v>0.21902099999999999</v>
      </c>
      <c r="Q23">
        <v>0.48642000000000002</v>
      </c>
    </row>
    <row r="24" spans="2:17" x14ac:dyDescent="0.2">
      <c r="C24">
        <v>0.64386299999999996</v>
      </c>
      <c r="D24">
        <v>0.63331199999999999</v>
      </c>
      <c r="E24">
        <v>0.85879099999999997</v>
      </c>
      <c r="G24">
        <v>0.64718399999999998</v>
      </c>
      <c r="H24">
        <v>0.63716099999999998</v>
      </c>
      <c r="I24">
        <v>0.860425</v>
      </c>
      <c r="K24">
        <v>0.64622199999999996</v>
      </c>
      <c r="L24">
        <v>0.63593999999999995</v>
      </c>
      <c r="M24">
        <v>0.86465899999999996</v>
      </c>
      <c r="O24">
        <v>0.64963300000000002</v>
      </c>
      <c r="P24">
        <v>0.63961699999999999</v>
      </c>
      <c r="Q24">
        <v>0.85735499999999998</v>
      </c>
    </row>
    <row r="25" spans="2:17" x14ac:dyDescent="0.2">
      <c r="C25">
        <v>0.66342100000000004</v>
      </c>
      <c r="D25">
        <v>0.65383899999999995</v>
      </c>
      <c r="E25">
        <v>0.94457000000000002</v>
      </c>
      <c r="G25">
        <v>0.72579499999999997</v>
      </c>
      <c r="H25">
        <v>0.71464099999999997</v>
      </c>
      <c r="I25">
        <v>1.172571</v>
      </c>
      <c r="K25">
        <v>0.78821099999999999</v>
      </c>
      <c r="L25">
        <v>0.78523500000000002</v>
      </c>
      <c r="M25">
        <v>1.634709</v>
      </c>
      <c r="O25">
        <v>0.86754699999999996</v>
      </c>
      <c r="P25">
        <v>0.86427600000000004</v>
      </c>
      <c r="Q25">
        <v>1.232186</v>
      </c>
    </row>
    <row r="26" spans="2:17" x14ac:dyDescent="0.2">
      <c r="B26" t="s">
        <v>5</v>
      </c>
      <c r="C26">
        <v>1.95580000000001E-2</v>
      </c>
      <c r="D26">
        <v>2.0527E-2</v>
      </c>
      <c r="E26">
        <v>8.5778999999999994E-2</v>
      </c>
      <c r="G26">
        <v>7.8611E-2</v>
      </c>
      <c r="H26">
        <v>7.7479999999999993E-2</v>
      </c>
      <c r="I26">
        <v>0.31214599999999998</v>
      </c>
      <c r="K26">
        <v>0.141989</v>
      </c>
      <c r="L26">
        <v>0.14929500000000001</v>
      </c>
      <c r="M26">
        <v>0.77005000000000001</v>
      </c>
      <c r="O26">
        <v>0.217914</v>
      </c>
      <c r="P26">
        <v>0.224659</v>
      </c>
      <c r="Q26">
        <v>0.37483100000000003</v>
      </c>
    </row>
    <row r="27" spans="2:17" x14ac:dyDescent="0.2">
      <c r="C27">
        <v>0.64464600000000005</v>
      </c>
      <c r="D27">
        <v>0.63503200000000004</v>
      </c>
      <c r="E27">
        <v>0.85622600000000004</v>
      </c>
      <c r="G27">
        <v>0.64600100000000005</v>
      </c>
      <c r="H27">
        <v>0.63556800000000002</v>
      </c>
      <c r="I27">
        <v>0.86041800000000002</v>
      </c>
      <c r="K27">
        <v>0.64757600000000004</v>
      </c>
      <c r="L27">
        <v>0.63678699999999999</v>
      </c>
      <c r="M27">
        <v>0.85665999999999998</v>
      </c>
      <c r="O27">
        <v>0.64493999999999996</v>
      </c>
      <c r="P27">
        <v>0.633961</v>
      </c>
      <c r="Q27">
        <v>0.85829599999999995</v>
      </c>
    </row>
    <row r="28" spans="2:17" x14ac:dyDescent="0.2">
      <c r="C28">
        <v>0.66630599999999995</v>
      </c>
      <c r="D28">
        <v>0.65745299999999995</v>
      </c>
      <c r="E28">
        <v>1.022872</v>
      </c>
      <c r="G28">
        <v>0.71904800000000002</v>
      </c>
      <c r="H28">
        <v>0.71551299999999995</v>
      </c>
      <c r="I28">
        <v>1.1150180000000001</v>
      </c>
      <c r="K28">
        <v>0.79645600000000005</v>
      </c>
      <c r="L28">
        <v>0.78527599999999997</v>
      </c>
      <c r="M28">
        <v>1.1963919999999999</v>
      </c>
      <c r="O28">
        <v>0.86179899999999998</v>
      </c>
      <c r="P28">
        <v>0.84335800000000005</v>
      </c>
      <c r="Q28">
        <v>1.3941250000000001</v>
      </c>
    </row>
    <row r="29" spans="2:17" x14ac:dyDescent="0.2">
      <c r="B29" t="s">
        <v>5</v>
      </c>
      <c r="C29">
        <v>2.1659999999999902E-2</v>
      </c>
      <c r="D29">
        <v>2.2420999999999899E-2</v>
      </c>
      <c r="E29">
        <v>0.16664599999999999</v>
      </c>
      <c r="G29">
        <v>7.3047000000000001E-2</v>
      </c>
      <c r="H29">
        <v>7.9944999999999905E-2</v>
      </c>
      <c r="I29">
        <v>0.25459999999999999</v>
      </c>
      <c r="K29">
        <v>0.14888000000000001</v>
      </c>
      <c r="L29">
        <v>0.14848900000000001</v>
      </c>
      <c r="M29">
        <v>0.33973199999999998</v>
      </c>
      <c r="O29">
        <v>0.216859</v>
      </c>
      <c r="P29">
        <v>0.209397</v>
      </c>
      <c r="Q29">
        <v>0.535829</v>
      </c>
    </row>
    <row r="30" spans="2:17" x14ac:dyDescent="0.2">
      <c r="C30">
        <v>0.63942699999999997</v>
      </c>
      <c r="D30">
        <v>0.63016899999999998</v>
      </c>
      <c r="E30">
        <v>0.84602500000000003</v>
      </c>
      <c r="G30">
        <v>0.63999600000000001</v>
      </c>
      <c r="H30">
        <v>0.63065499999999997</v>
      </c>
      <c r="I30">
        <v>0.85515300000000005</v>
      </c>
      <c r="K30">
        <v>0.64829400000000004</v>
      </c>
      <c r="L30">
        <v>0.63833700000000004</v>
      </c>
      <c r="M30">
        <v>0.84787800000000002</v>
      </c>
      <c r="O30">
        <v>0.64263800000000004</v>
      </c>
      <c r="P30">
        <v>0.63365899999999997</v>
      </c>
      <c r="Q30">
        <v>0.849244</v>
      </c>
    </row>
    <row r="31" spans="2:17" x14ac:dyDescent="0.2">
      <c r="C31">
        <v>0.64875700000000003</v>
      </c>
      <c r="D31">
        <v>0.63800299999999999</v>
      </c>
      <c r="E31">
        <v>0.90259500000000004</v>
      </c>
      <c r="G31">
        <v>0.65894799999999998</v>
      </c>
      <c r="H31">
        <v>0.65104200000000001</v>
      </c>
      <c r="I31">
        <v>0.94048100000000001</v>
      </c>
      <c r="K31">
        <v>0.78565200000000002</v>
      </c>
      <c r="L31">
        <v>0.77305800000000002</v>
      </c>
      <c r="M31">
        <v>1.291104</v>
      </c>
      <c r="O31">
        <v>0.684249</v>
      </c>
      <c r="P31">
        <v>0.67432499999999995</v>
      </c>
      <c r="Q31">
        <v>1.08127</v>
      </c>
    </row>
    <row r="32" spans="2:17" x14ac:dyDescent="0.2">
      <c r="B32" t="s">
        <v>5</v>
      </c>
      <c r="C32">
        <v>9.3300000000000605E-3</v>
      </c>
      <c r="D32">
        <v>7.8340000000000094E-3</v>
      </c>
      <c r="E32">
        <v>5.6570000000000002E-2</v>
      </c>
      <c r="G32">
        <v>1.8952E-2</v>
      </c>
      <c r="H32">
        <v>2.0386999999999999E-2</v>
      </c>
      <c r="I32">
        <v>8.5328000000000001E-2</v>
      </c>
      <c r="K32">
        <v>0.13735800000000001</v>
      </c>
      <c r="L32">
        <v>0.13472100000000001</v>
      </c>
      <c r="M32">
        <v>0.44322600000000001</v>
      </c>
      <c r="O32">
        <v>4.1611000000000002E-2</v>
      </c>
      <c r="P32">
        <v>4.0666000000000001E-2</v>
      </c>
      <c r="Q32">
        <v>0.23202600000000001</v>
      </c>
    </row>
    <row r="33" spans="2:17" x14ac:dyDescent="0.2">
      <c r="C33">
        <v>0.64514400000000005</v>
      </c>
      <c r="D33">
        <v>0.63527699999999998</v>
      </c>
      <c r="E33">
        <v>0.86074600000000001</v>
      </c>
      <c r="G33">
        <v>0.64465099999999997</v>
      </c>
      <c r="H33">
        <v>0.63403799999999999</v>
      </c>
      <c r="I33">
        <v>0.85388699999999995</v>
      </c>
      <c r="K33">
        <v>0.65059800000000001</v>
      </c>
      <c r="L33">
        <v>0.64099799999999996</v>
      </c>
      <c r="M33">
        <v>0.87164600000000003</v>
      </c>
      <c r="O33">
        <v>0.63922100000000004</v>
      </c>
      <c r="P33">
        <v>0.62872899999999998</v>
      </c>
      <c r="Q33">
        <v>0.85384700000000002</v>
      </c>
    </row>
    <row r="34" spans="2:17" x14ac:dyDescent="0.2">
      <c r="C34">
        <v>0.65365600000000001</v>
      </c>
      <c r="D34">
        <v>0.64399200000000001</v>
      </c>
      <c r="E34">
        <v>0.93654599999999999</v>
      </c>
      <c r="G34">
        <v>0.71629900000000002</v>
      </c>
      <c r="H34">
        <v>0.70239499999999999</v>
      </c>
      <c r="I34">
        <v>1.2176119999999999</v>
      </c>
      <c r="K34">
        <v>0.79228900000000002</v>
      </c>
      <c r="L34">
        <v>0.77440799999999999</v>
      </c>
      <c r="M34">
        <v>1.332014</v>
      </c>
      <c r="O34">
        <v>0.85637399999999997</v>
      </c>
      <c r="P34">
        <v>0.85870199999999997</v>
      </c>
      <c r="Q34">
        <v>1.849294</v>
      </c>
    </row>
    <row r="35" spans="2:17" x14ac:dyDescent="0.2">
      <c r="B35" t="s">
        <v>5</v>
      </c>
      <c r="C35">
        <v>8.5119999999999606E-3</v>
      </c>
      <c r="D35">
        <v>8.71500000000003E-3</v>
      </c>
      <c r="E35">
        <v>7.5800000000000006E-2</v>
      </c>
      <c r="G35">
        <v>7.1648000000000003E-2</v>
      </c>
      <c r="H35">
        <v>6.8357000000000001E-2</v>
      </c>
      <c r="I35">
        <v>0.36372500000000002</v>
      </c>
      <c r="K35">
        <v>0.14169100000000001</v>
      </c>
      <c r="L35">
        <v>0.13341</v>
      </c>
      <c r="M35">
        <v>0.460368</v>
      </c>
      <c r="O35">
        <v>0.21715300000000001</v>
      </c>
      <c r="P35">
        <v>0.22997300000000001</v>
      </c>
      <c r="Q35">
        <v>0.99544699999999997</v>
      </c>
    </row>
    <row r="36" spans="2:17" x14ac:dyDescent="0.2">
      <c r="C36">
        <v>0.64249199999999995</v>
      </c>
      <c r="D36">
        <v>0.632463</v>
      </c>
      <c r="E36">
        <v>0.85619299999999998</v>
      </c>
      <c r="G36">
        <v>0.64404899999999998</v>
      </c>
      <c r="H36">
        <v>0.63431999999999999</v>
      </c>
      <c r="I36">
        <v>0.85781399999999997</v>
      </c>
      <c r="K36">
        <v>0.64520100000000002</v>
      </c>
      <c r="L36">
        <v>0.63632900000000003</v>
      </c>
      <c r="M36">
        <v>0.85517399999999999</v>
      </c>
      <c r="O36">
        <v>0.64211200000000002</v>
      </c>
      <c r="P36">
        <v>0.63141099999999994</v>
      </c>
      <c r="Q36">
        <v>0.84744900000000001</v>
      </c>
    </row>
    <row r="37" spans="2:17" x14ac:dyDescent="0.2">
      <c r="C37">
        <v>0.66053799999999996</v>
      </c>
      <c r="D37">
        <v>0.65188800000000002</v>
      </c>
      <c r="E37">
        <v>1.0054479999999999</v>
      </c>
      <c r="G37">
        <v>0.65198500000000004</v>
      </c>
      <c r="H37">
        <v>0.64072099999999998</v>
      </c>
      <c r="I37">
        <v>0.93910499999999997</v>
      </c>
      <c r="K37">
        <v>0.67673700000000003</v>
      </c>
      <c r="L37">
        <v>0.66964599999999996</v>
      </c>
      <c r="M37">
        <v>0.96655500000000005</v>
      </c>
      <c r="O37">
        <v>0.89235299999999995</v>
      </c>
      <c r="P37">
        <v>0.87666200000000005</v>
      </c>
      <c r="Q37">
        <v>1.8086850000000001</v>
      </c>
    </row>
    <row r="38" spans="2:17" x14ac:dyDescent="0.2">
      <c r="B38" t="s">
        <v>5</v>
      </c>
      <c r="C38">
        <v>1.8046E-2</v>
      </c>
      <c r="D38">
        <v>1.9425000000000001E-2</v>
      </c>
      <c r="E38">
        <v>0.149255</v>
      </c>
      <c r="G38">
        <v>7.9360000000000507E-3</v>
      </c>
      <c r="H38">
        <v>6.40099999999999E-3</v>
      </c>
      <c r="I38">
        <v>8.1291000000000002E-2</v>
      </c>
      <c r="K38">
        <v>3.1536000000000002E-2</v>
      </c>
      <c r="L38">
        <v>3.3316999999999902E-2</v>
      </c>
      <c r="M38">
        <v>0.11138099999999999</v>
      </c>
      <c r="O38">
        <v>0.25024099999999999</v>
      </c>
      <c r="P38">
        <v>0.245251</v>
      </c>
      <c r="Q38">
        <v>0.96123599999999998</v>
      </c>
    </row>
    <row r="39" spans="2:17" x14ac:dyDescent="0.2">
      <c r="C39">
        <v>0.64577799999999996</v>
      </c>
      <c r="D39">
        <v>0.631718</v>
      </c>
      <c r="E39">
        <v>0.86140499999999998</v>
      </c>
      <c r="G39">
        <v>0.64673899999999995</v>
      </c>
      <c r="H39">
        <v>0.632853</v>
      </c>
      <c r="I39">
        <v>0.86851599999999995</v>
      </c>
      <c r="K39">
        <v>0.65104499999999998</v>
      </c>
      <c r="L39">
        <v>0.63808799999999999</v>
      </c>
      <c r="M39">
        <v>0.86420300000000005</v>
      </c>
      <c r="O39">
        <v>0.64333899999999999</v>
      </c>
      <c r="P39">
        <v>0.62921300000000002</v>
      </c>
      <c r="Q39">
        <v>0.85225399999999996</v>
      </c>
    </row>
    <row r="40" spans="2:17" x14ac:dyDescent="0.2">
      <c r="C40">
        <v>0.664524</v>
      </c>
      <c r="D40">
        <v>0.65296799999999999</v>
      </c>
      <c r="E40">
        <v>0.94883499999999998</v>
      </c>
      <c r="G40">
        <v>0.72583699999999995</v>
      </c>
      <c r="H40">
        <v>0.71043999999999996</v>
      </c>
      <c r="I40">
        <v>1.04599</v>
      </c>
      <c r="K40">
        <v>0.68591899999999995</v>
      </c>
      <c r="L40">
        <v>0.67756300000000003</v>
      </c>
      <c r="M40">
        <v>0.98474499999999998</v>
      </c>
      <c r="O40">
        <v>0.84805799999999998</v>
      </c>
      <c r="P40">
        <v>0.85653299999999999</v>
      </c>
      <c r="Q40">
        <v>1.45438</v>
      </c>
    </row>
    <row r="41" spans="2:17" x14ac:dyDescent="0.2">
      <c r="B41" t="s">
        <v>5</v>
      </c>
      <c r="C41">
        <v>1.8745999999999999E-2</v>
      </c>
      <c r="D41">
        <v>2.1250000000000002E-2</v>
      </c>
      <c r="E41">
        <v>8.7429999999999994E-2</v>
      </c>
      <c r="G41">
        <v>7.9098000000000002E-2</v>
      </c>
      <c r="H41">
        <v>7.7587000000000003E-2</v>
      </c>
      <c r="I41">
        <v>0.17747399999999999</v>
      </c>
      <c r="K41">
        <v>3.4874000000000002E-2</v>
      </c>
      <c r="L41">
        <v>3.9475000000000003E-2</v>
      </c>
      <c r="M41">
        <v>0.120542</v>
      </c>
      <c r="O41">
        <v>0.20471900000000001</v>
      </c>
      <c r="P41">
        <v>0.22731999999999999</v>
      </c>
      <c r="Q41">
        <v>0.60212600000000005</v>
      </c>
    </row>
    <row r="42" spans="2:17" x14ac:dyDescent="0.2">
      <c r="C42">
        <v>0.64438899999999999</v>
      </c>
      <c r="D42">
        <v>0.63114999999999999</v>
      </c>
      <c r="E42">
        <v>0.85410200000000003</v>
      </c>
      <c r="G42">
        <v>0.64537999999999995</v>
      </c>
      <c r="H42">
        <v>0.6321</v>
      </c>
      <c r="I42">
        <v>0.85701799999999995</v>
      </c>
      <c r="K42">
        <v>0.64704600000000001</v>
      </c>
      <c r="L42">
        <v>0.63500999999999996</v>
      </c>
      <c r="M42">
        <v>0.85743199999999997</v>
      </c>
      <c r="O42">
        <v>0.65010199999999996</v>
      </c>
      <c r="P42">
        <v>0.63871199999999995</v>
      </c>
      <c r="Q42">
        <v>0.86428300000000002</v>
      </c>
    </row>
    <row r="43" spans="2:17" x14ac:dyDescent="0.2">
      <c r="C43">
        <v>0.66599299999999995</v>
      </c>
      <c r="D43">
        <v>0.651559</v>
      </c>
      <c r="E43">
        <v>0.95645800000000003</v>
      </c>
      <c r="G43">
        <v>0.70481400000000005</v>
      </c>
      <c r="H43">
        <v>0.70125099999999996</v>
      </c>
      <c r="I43">
        <v>1.04491</v>
      </c>
      <c r="K43">
        <v>0.80823800000000001</v>
      </c>
      <c r="L43">
        <v>0.810442</v>
      </c>
      <c r="M43">
        <v>1.4731300000000001</v>
      </c>
      <c r="O43">
        <v>0.690303</v>
      </c>
      <c r="P43">
        <v>0.68721699999999997</v>
      </c>
      <c r="Q43">
        <v>1.1400699999999999</v>
      </c>
    </row>
    <row r="44" spans="2:17" x14ac:dyDescent="0.2">
      <c r="B44" t="s">
        <v>5</v>
      </c>
      <c r="C44">
        <v>2.1604000000000002E-2</v>
      </c>
      <c r="D44">
        <v>2.0409E-2</v>
      </c>
      <c r="E44">
        <v>0.102356</v>
      </c>
      <c r="G44">
        <v>5.9434000000000098E-2</v>
      </c>
      <c r="H44">
        <v>6.9151000000000004E-2</v>
      </c>
      <c r="I44">
        <v>0.187892</v>
      </c>
      <c r="K44">
        <v>0.161192</v>
      </c>
      <c r="L44">
        <v>0.175432</v>
      </c>
      <c r="M44">
        <v>0.61569799999999997</v>
      </c>
      <c r="O44">
        <v>4.0201000000000001E-2</v>
      </c>
      <c r="P44">
        <v>4.8505E-2</v>
      </c>
      <c r="Q44">
        <v>0.275787</v>
      </c>
    </row>
    <row r="45" spans="2:17" x14ac:dyDescent="0.2">
      <c r="C45">
        <v>0.64666299999999999</v>
      </c>
      <c r="D45">
        <v>0.633911</v>
      </c>
      <c r="E45">
        <v>0.85747899999999999</v>
      </c>
      <c r="G45">
        <v>0.64464299999999997</v>
      </c>
      <c r="H45">
        <v>0.631274</v>
      </c>
      <c r="I45">
        <v>0.85076600000000002</v>
      </c>
      <c r="K45">
        <v>0.65074299999999996</v>
      </c>
      <c r="L45">
        <v>0.63674299999999995</v>
      </c>
      <c r="M45">
        <v>0.85579400000000005</v>
      </c>
      <c r="O45">
        <v>0.64411499999999999</v>
      </c>
      <c r="P45">
        <v>0.629803</v>
      </c>
      <c r="Q45">
        <v>0.85469099999999998</v>
      </c>
    </row>
    <row r="46" spans="2:17" x14ac:dyDescent="0.2">
      <c r="C46">
        <v>0.66750399999999999</v>
      </c>
      <c r="D46">
        <v>0.65424400000000005</v>
      </c>
      <c r="E46">
        <v>0.94583499999999998</v>
      </c>
      <c r="G46">
        <v>0.70569300000000001</v>
      </c>
      <c r="H46">
        <v>0.69721599999999995</v>
      </c>
      <c r="I46">
        <v>1.18669</v>
      </c>
      <c r="K46">
        <v>0.79426799999999997</v>
      </c>
      <c r="L46">
        <v>0.770845</v>
      </c>
      <c r="M46">
        <v>1.1907099999999999</v>
      </c>
      <c r="O46">
        <v>0.84195900000000001</v>
      </c>
      <c r="P46">
        <v>0.83613700000000002</v>
      </c>
      <c r="Q46">
        <v>1.69973</v>
      </c>
    </row>
    <row r="47" spans="2:17" x14ac:dyDescent="0.2">
      <c r="B47" t="s">
        <v>5</v>
      </c>
      <c r="C47">
        <v>2.0840999999999998E-2</v>
      </c>
      <c r="D47">
        <v>2.0333E-2</v>
      </c>
      <c r="E47">
        <v>8.8356000000000004E-2</v>
      </c>
      <c r="G47">
        <v>6.105E-2</v>
      </c>
      <c r="H47">
        <v>6.5941999999999903E-2</v>
      </c>
      <c r="I47">
        <v>0.335924</v>
      </c>
      <c r="K47">
        <v>0.14352500000000001</v>
      </c>
      <c r="L47">
        <v>0.134102</v>
      </c>
      <c r="M47">
        <v>0.33491599999999999</v>
      </c>
      <c r="O47">
        <v>0.19784399999999999</v>
      </c>
      <c r="P47">
        <v>0.20633399999999999</v>
      </c>
      <c r="Q47">
        <v>0.84503899999999998</v>
      </c>
    </row>
    <row r="48" spans="2:17" x14ac:dyDescent="0.2">
      <c r="C48">
        <v>0.64317199999999997</v>
      </c>
      <c r="D48">
        <v>0.630382</v>
      </c>
      <c r="E48">
        <v>0.85240800000000005</v>
      </c>
      <c r="G48">
        <v>0.64599700000000004</v>
      </c>
      <c r="H48">
        <v>0.63379399999999997</v>
      </c>
      <c r="I48">
        <v>0.85709999999999997</v>
      </c>
      <c r="K48">
        <v>0.64179799999999998</v>
      </c>
      <c r="L48">
        <v>0.62925600000000004</v>
      </c>
      <c r="M48">
        <v>0.84075100000000003</v>
      </c>
      <c r="O48">
        <v>0.64843499999999998</v>
      </c>
      <c r="P48">
        <v>0.63504499999999997</v>
      </c>
      <c r="Q48">
        <v>0.85860800000000004</v>
      </c>
    </row>
    <row r="49" spans="2:17" x14ac:dyDescent="0.2">
      <c r="C49">
        <v>0.649115</v>
      </c>
      <c r="D49">
        <v>0.63480400000000003</v>
      </c>
      <c r="E49">
        <v>0.91796500000000003</v>
      </c>
      <c r="G49">
        <v>0.71230000000000004</v>
      </c>
      <c r="H49">
        <v>0.70692900000000003</v>
      </c>
      <c r="I49">
        <v>1.0600700000000001</v>
      </c>
      <c r="K49">
        <v>0.797794</v>
      </c>
      <c r="L49">
        <v>0.77034899999999995</v>
      </c>
      <c r="M49">
        <v>1.2006699999999999</v>
      </c>
      <c r="O49">
        <v>0.85716199999999998</v>
      </c>
      <c r="P49">
        <v>0.84464899999999998</v>
      </c>
      <c r="Q49">
        <v>1.3064</v>
      </c>
    </row>
    <row r="50" spans="2:17" x14ac:dyDescent="0.2">
      <c r="B50" t="s">
        <v>5</v>
      </c>
      <c r="C50">
        <v>5.9430000000000299E-3</v>
      </c>
      <c r="D50">
        <v>4.4220000000000396E-3</v>
      </c>
      <c r="E50">
        <v>6.5557000000000004E-2</v>
      </c>
      <c r="G50">
        <v>6.6303000000000001E-2</v>
      </c>
      <c r="H50">
        <v>7.3135000000000103E-2</v>
      </c>
      <c r="I50">
        <v>0.20297000000000001</v>
      </c>
      <c r="K50">
        <v>0.155996</v>
      </c>
      <c r="L50">
        <v>0.141093</v>
      </c>
      <c r="M50">
        <v>0.35991899999999999</v>
      </c>
      <c r="O50">
        <v>0.208727</v>
      </c>
      <c r="P50">
        <v>0.20960400000000001</v>
      </c>
      <c r="Q50">
        <v>0.44779200000000002</v>
      </c>
    </row>
    <row r="51" spans="2:17" x14ac:dyDescent="0.2">
      <c r="C51">
        <v>0.64353099999999996</v>
      </c>
      <c r="D51">
        <v>0.63086600000000004</v>
      </c>
      <c r="E51">
        <v>0.85001000000000004</v>
      </c>
      <c r="G51">
        <v>0.645262</v>
      </c>
      <c r="H51">
        <v>0.63267700000000004</v>
      </c>
      <c r="I51">
        <v>0.85753400000000002</v>
      </c>
      <c r="K51">
        <v>0.64443300000000003</v>
      </c>
      <c r="L51">
        <v>0.63347200000000004</v>
      </c>
      <c r="M51">
        <v>0.85275100000000004</v>
      </c>
      <c r="O51">
        <v>0.64419099999999996</v>
      </c>
      <c r="P51">
        <v>0.63064799999999999</v>
      </c>
      <c r="Q51">
        <v>0.84594199999999997</v>
      </c>
    </row>
    <row r="52" spans="2:17" x14ac:dyDescent="0.2">
      <c r="C52">
        <v>0.66425100000000004</v>
      </c>
      <c r="D52">
        <v>0.65368499999999996</v>
      </c>
      <c r="E52">
        <v>0.94999500000000003</v>
      </c>
      <c r="G52">
        <v>0.64654400000000001</v>
      </c>
      <c r="H52">
        <v>0.64046499999999995</v>
      </c>
      <c r="I52">
        <v>0.95872800000000002</v>
      </c>
      <c r="K52">
        <v>0.77372200000000002</v>
      </c>
      <c r="L52">
        <v>0.76573000000000002</v>
      </c>
      <c r="M52">
        <v>1.1196699999999999</v>
      </c>
      <c r="O52">
        <v>0.87343400000000004</v>
      </c>
      <c r="P52">
        <v>0.85067999999999999</v>
      </c>
      <c r="Q52">
        <v>1.6133500000000001</v>
      </c>
    </row>
    <row r="53" spans="2:17" x14ac:dyDescent="0.2">
      <c r="B53" t="s">
        <v>5</v>
      </c>
      <c r="C53">
        <v>2.0720000000000099E-2</v>
      </c>
      <c r="D53">
        <v>2.2818999999999898E-2</v>
      </c>
      <c r="E53">
        <v>9.9985000000000004E-2</v>
      </c>
      <c r="G53">
        <v>1.2820000000000099E-3</v>
      </c>
      <c r="H53">
        <v>7.7879999999999096E-3</v>
      </c>
      <c r="I53">
        <v>0.10119400000000001</v>
      </c>
      <c r="K53">
        <v>0.12928899999999999</v>
      </c>
      <c r="L53">
        <v>0.13225799999999999</v>
      </c>
      <c r="M53">
        <v>0.26691900000000002</v>
      </c>
      <c r="O53">
        <v>0.229243</v>
      </c>
      <c r="P53">
        <v>0.22003200000000001</v>
      </c>
      <c r="Q53">
        <v>0.76740799999999998</v>
      </c>
    </row>
    <row r="54" spans="2:17" x14ac:dyDescent="0.2">
      <c r="C54">
        <v>0.64260300000000004</v>
      </c>
      <c r="D54">
        <v>0.62944299999999997</v>
      </c>
      <c r="E54">
        <v>0.85100699999999996</v>
      </c>
      <c r="G54">
        <v>0.64254100000000003</v>
      </c>
      <c r="H54">
        <v>0.62906799999999996</v>
      </c>
      <c r="I54">
        <v>0.85286799999999996</v>
      </c>
      <c r="K54">
        <v>0.64994600000000002</v>
      </c>
      <c r="L54">
        <v>0.63639599999999996</v>
      </c>
      <c r="M54">
        <v>0.85381499999999999</v>
      </c>
      <c r="O54">
        <v>0.65051899999999996</v>
      </c>
      <c r="P54">
        <v>0.63644199999999995</v>
      </c>
      <c r="Q54">
        <v>0.86201399999999995</v>
      </c>
    </row>
    <row r="55" spans="2:17" x14ac:dyDescent="0.2">
      <c r="C55">
        <v>0.64681699999999998</v>
      </c>
      <c r="D55">
        <v>0.63334699999999999</v>
      </c>
      <c r="E55">
        <v>0.93328699999999998</v>
      </c>
      <c r="G55">
        <v>0.71809400000000001</v>
      </c>
      <c r="H55">
        <v>0.70685399999999998</v>
      </c>
      <c r="I55">
        <v>1.0760400000000001</v>
      </c>
      <c r="K55">
        <v>0.79145100000000002</v>
      </c>
      <c r="L55">
        <v>0.77934700000000001</v>
      </c>
      <c r="M55">
        <v>1.3293999999999999</v>
      </c>
      <c r="O55">
        <v>0.905829</v>
      </c>
      <c r="P55">
        <v>0.91628200000000004</v>
      </c>
      <c r="Q55">
        <v>1.4692000000000001</v>
      </c>
    </row>
    <row r="56" spans="2:17" x14ac:dyDescent="0.2">
      <c r="B56" t="s">
        <v>5</v>
      </c>
      <c r="C56">
        <v>4.21399999999994E-3</v>
      </c>
      <c r="D56">
        <v>3.9040000000000199E-3</v>
      </c>
      <c r="E56">
        <v>8.2280000000000006E-2</v>
      </c>
      <c r="G56">
        <v>7.5552999999999995E-2</v>
      </c>
      <c r="H56">
        <v>7.7785999999999994E-2</v>
      </c>
      <c r="I56">
        <v>0.22317200000000001</v>
      </c>
      <c r="K56">
        <v>0.14150499999999999</v>
      </c>
      <c r="L56">
        <v>0.14295099999999999</v>
      </c>
      <c r="M56">
        <v>0.47558499999999998</v>
      </c>
      <c r="O56">
        <v>0.25530999999999998</v>
      </c>
      <c r="P56">
        <v>0.27983999999999998</v>
      </c>
      <c r="Q56">
        <v>0.607186</v>
      </c>
    </row>
    <row r="57" spans="2:17" x14ac:dyDescent="0.2">
      <c r="C57">
        <v>0.64960600000000002</v>
      </c>
      <c r="D57">
        <v>0.63470400000000005</v>
      </c>
      <c r="E57">
        <v>0.85623499999999997</v>
      </c>
      <c r="G57">
        <v>0.64796900000000002</v>
      </c>
      <c r="H57">
        <v>0.63382499999999997</v>
      </c>
      <c r="I57">
        <v>0.85178500000000001</v>
      </c>
      <c r="K57">
        <v>0.65162299999999995</v>
      </c>
      <c r="L57">
        <v>0.63761100000000004</v>
      </c>
      <c r="M57">
        <v>0.86329900000000004</v>
      </c>
      <c r="O57">
        <v>0.64398900000000003</v>
      </c>
      <c r="P57">
        <v>0.63061500000000004</v>
      </c>
      <c r="Q57">
        <v>0.85853199999999996</v>
      </c>
    </row>
    <row r="58" spans="2:17" x14ac:dyDescent="0.2">
      <c r="C58">
        <v>0.65005800000000002</v>
      </c>
      <c r="D58">
        <v>0.63877300000000004</v>
      </c>
      <c r="E58">
        <v>0.92024099999999998</v>
      </c>
      <c r="G58">
        <v>0.70728599999999997</v>
      </c>
      <c r="H58">
        <v>0.69987200000000005</v>
      </c>
      <c r="I58">
        <v>1.05159</v>
      </c>
      <c r="K58">
        <v>0.78595800000000005</v>
      </c>
      <c r="L58">
        <v>0.77664500000000003</v>
      </c>
      <c r="M58">
        <v>1.34541</v>
      </c>
      <c r="O58">
        <v>0.84270999999999996</v>
      </c>
      <c r="P58">
        <v>0.83491599999999999</v>
      </c>
      <c r="Q58">
        <v>1.5598700000000001</v>
      </c>
    </row>
    <row r="59" spans="2:17" x14ac:dyDescent="0.2">
      <c r="B59" t="s">
        <v>5</v>
      </c>
      <c r="C59">
        <v>4.5200000000000801E-4</v>
      </c>
      <c r="D59">
        <v>4.0689999999999902E-3</v>
      </c>
      <c r="E59">
        <v>6.4005999999999993E-2</v>
      </c>
      <c r="G59">
        <v>5.9317000000000002E-2</v>
      </c>
      <c r="H59">
        <v>6.6047000000000106E-2</v>
      </c>
      <c r="I59">
        <v>0.19980500000000001</v>
      </c>
      <c r="K59">
        <v>0.13433500000000001</v>
      </c>
      <c r="L59">
        <v>0.13903399999999999</v>
      </c>
      <c r="M59">
        <v>0.48211100000000001</v>
      </c>
      <c r="O59">
        <v>0.19872100000000001</v>
      </c>
      <c r="P59">
        <v>0.20430100000000001</v>
      </c>
      <c r="Q59">
        <v>0.70133800000000002</v>
      </c>
    </row>
    <row r="60" spans="2:17" x14ac:dyDescent="0.2">
      <c r="C60">
        <v>0.64507099999999995</v>
      </c>
      <c r="D60">
        <v>0.630888</v>
      </c>
      <c r="E60">
        <v>0.85419699999999998</v>
      </c>
      <c r="G60">
        <v>0.64281999999999995</v>
      </c>
      <c r="H60">
        <v>0.62922599999999995</v>
      </c>
      <c r="I60">
        <v>0.85570599999999997</v>
      </c>
      <c r="K60">
        <v>0.64549400000000001</v>
      </c>
      <c r="L60">
        <v>0.63197400000000004</v>
      </c>
      <c r="M60">
        <v>0.86333300000000002</v>
      </c>
      <c r="O60">
        <v>0.64300800000000002</v>
      </c>
      <c r="P60">
        <v>0.62815399999999999</v>
      </c>
      <c r="Q60">
        <v>0.85117399999999999</v>
      </c>
    </row>
    <row r="61" spans="2:17" x14ac:dyDescent="0.2">
      <c r="C61">
        <v>0.66942599999999997</v>
      </c>
      <c r="D61">
        <v>0.65300400000000003</v>
      </c>
      <c r="E61">
        <v>0.95164899999999997</v>
      </c>
      <c r="G61">
        <v>0.69825800000000005</v>
      </c>
      <c r="H61">
        <v>0.69317300000000004</v>
      </c>
      <c r="I61">
        <v>1.1006</v>
      </c>
      <c r="K61">
        <v>0.76962799999999998</v>
      </c>
      <c r="L61">
        <v>0.74717900000000004</v>
      </c>
      <c r="M61">
        <v>1.5285200000000001</v>
      </c>
      <c r="O61">
        <v>0.86953400000000003</v>
      </c>
      <c r="P61">
        <v>0.87575899999999995</v>
      </c>
      <c r="Q61">
        <v>1.59297</v>
      </c>
    </row>
    <row r="62" spans="2:17" x14ac:dyDescent="0.2">
      <c r="B62" t="s">
        <v>5</v>
      </c>
      <c r="C62">
        <v>2.4355000000000002E-2</v>
      </c>
      <c r="D62">
        <v>2.2116E-2</v>
      </c>
      <c r="E62">
        <v>9.7451999999999997E-2</v>
      </c>
      <c r="G62">
        <v>5.5438000000000098E-2</v>
      </c>
      <c r="H62">
        <v>6.3947000000000101E-2</v>
      </c>
      <c r="I62">
        <v>0.244894</v>
      </c>
      <c r="K62">
        <v>0.12413399999999999</v>
      </c>
      <c r="L62">
        <v>0.115205</v>
      </c>
      <c r="M62">
        <v>0.66518699999999997</v>
      </c>
      <c r="O62">
        <v>0.22652600000000001</v>
      </c>
      <c r="P62">
        <v>0.24760499999999999</v>
      </c>
      <c r="Q62">
        <v>0.74179600000000001</v>
      </c>
    </row>
    <row r="63" spans="2:17" x14ac:dyDescent="0.2">
      <c r="C63">
        <v>0.64733399999999996</v>
      </c>
      <c r="D63">
        <v>0.63358599999999998</v>
      </c>
      <c r="E63">
        <v>0.86021700000000001</v>
      </c>
      <c r="G63">
        <v>0.65002800000000005</v>
      </c>
      <c r="H63">
        <v>0.63736599999999999</v>
      </c>
      <c r="I63">
        <v>0.86138099999999995</v>
      </c>
      <c r="K63">
        <v>0.64339000000000002</v>
      </c>
      <c r="L63">
        <v>0.62835099999999999</v>
      </c>
      <c r="M63">
        <v>0.86109800000000003</v>
      </c>
      <c r="O63">
        <v>0.64607499999999995</v>
      </c>
      <c r="P63">
        <v>0.63401099999999999</v>
      </c>
      <c r="Q63">
        <v>0.86363599999999996</v>
      </c>
    </row>
    <row r="64" spans="2:17" x14ac:dyDescent="0.2">
      <c r="C64">
        <v>0.64598199999999995</v>
      </c>
      <c r="D64">
        <v>0.63316799999999995</v>
      </c>
      <c r="E64">
        <v>0.92383199999999999</v>
      </c>
      <c r="G64">
        <v>0.65915699999999999</v>
      </c>
      <c r="H64">
        <v>0.64562699999999995</v>
      </c>
      <c r="I64">
        <v>0.94587500000000002</v>
      </c>
      <c r="K64">
        <v>0.76266</v>
      </c>
      <c r="L64">
        <v>0.73658800000000002</v>
      </c>
      <c r="M64">
        <v>1.12137</v>
      </c>
      <c r="O64">
        <v>0.69062699999999999</v>
      </c>
      <c r="P64">
        <v>0.67895799999999995</v>
      </c>
      <c r="Q64">
        <v>1.0869800000000001</v>
      </c>
    </row>
    <row r="65" spans="1:25" x14ac:dyDescent="0.2">
      <c r="B65" t="s">
        <v>5</v>
      </c>
      <c r="C65">
        <v>-1.3520000000000201E-3</v>
      </c>
      <c r="D65">
        <v>-4.1800000000002903E-4</v>
      </c>
      <c r="E65">
        <v>6.3615000000000005E-2</v>
      </c>
      <c r="G65">
        <v>9.1289999999999392E-3</v>
      </c>
      <c r="H65">
        <v>8.2609999999999593E-3</v>
      </c>
      <c r="I65">
        <v>8.4494000000000097E-2</v>
      </c>
      <c r="K65">
        <v>0.11927</v>
      </c>
      <c r="L65">
        <v>0.108237</v>
      </c>
      <c r="M65">
        <v>0.260272</v>
      </c>
      <c r="O65">
        <v>4.4552000000000001E-2</v>
      </c>
      <c r="P65">
        <v>4.4947000000000001E-2</v>
      </c>
      <c r="Q65">
        <v>0.22334399999999999</v>
      </c>
    </row>
    <row r="66" spans="1:25" x14ac:dyDescent="0.2">
      <c r="C66">
        <v>0.64869600000000005</v>
      </c>
      <c r="D66">
        <v>0.63528300000000004</v>
      </c>
      <c r="E66">
        <v>0.86083200000000004</v>
      </c>
      <c r="G66">
        <v>0.64270000000000005</v>
      </c>
      <c r="H66">
        <v>0.629467</v>
      </c>
      <c r="I66">
        <v>0.84979300000000002</v>
      </c>
      <c r="K66">
        <v>0.65473499999999996</v>
      </c>
      <c r="L66">
        <v>0.64200999999999997</v>
      </c>
      <c r="M66">
        <v>0.854348</v>
      </c>
      <c r="O66">
        <v>0.64452399999999999</v>
      </c>
      <c r="P66">
        <v>0.63156000000000001</v>
      </c>
      <c r="Q66">
        <v>0.853348</v>
      </c>
    </row>
    <row r="67" spans="1:25" x14ac:dyDescent="0.2">
      <c r="C67">
        <v>0.664053</v>
      </c>
      <c r="D67">
        <v>0.64849400000000001</v>
      </c>
      <c r="E67">
        <v>0.95547800000000005</v>
      </c>
      <c r="G67">
        <v>0.699376</v>
      </c>
      <c r="H67">
        <v>0.69460200000000005</v>
      </c>
      <c r="I67">
        <v>1.04925</v>
      </c>
      <c r="K67">
        <v>0.79164699999999999</v>
      </c>
      <c r="L67">
        <v>0.77260399999999996</v>
      </c>
      <c r="M67">
        <v>1.4332100000000001</v>
      </c>
      <c r="O67">
        <v>0.84844600000000003</v>
      </c>
      <c r="P67">
        <v>0.84738000000000002</v>
      </c>
      <c r="Q67">
        <v>1.7873699999999999</v>
      </c>
    </row>
    <row r="68" spans="1:25" x14ac:dyDescent="0.2">
      <c r="B68" t="s">
        <v>5</v>
      </c>
      <c r="C68">
        <v>1.5357000000000001E-2</v>
      </c>
      <c r="D68">
        <v>1.3211000000000001E-2</v>
      </c>
      <c r="E68">
        <v>9.4645999999999994E-2</v>
      </c>
      <c r="G68">
        <v>5.66759999999999E-2</v>
      </c>
      <c r="H68">
        <v>6.5135000000000096E-2</v>
      </c>
      <c r="I68">
        <v>0.199457</v>
      </c>
      <c r="K68">
        <v>0.13691200000000001</v>
      </c>
      <c r="L68">
        <v>0.13059399999999999</v>
      </c>
      <c r="M68">
        <v>0.57886199999999999</v>
      </c>
      <c r="O68">
        <v>0.20392199999999999</v>
      </c>
      <c r="P68">
        <v>0.21582000000000001</v>
      </c>
      <c r="Q68">
        <v>0.93402200000000002</v>
      </c>
    </row>
    <row r="69" spans="1:25" x14ac:dyDescent="0.2">
      <c r="B69" t="s">
        <v>6</v>
      </c>
      <c r="C69" t="s">
        <v>7</v>
      </c>
      <c r="D69" t="s">
        <v>7</v>
      </c>
      <c r="E69" t="s">
        <v>7</v>
      </c>
      <c r="F69" t="s">
        <v>6</v>
      </c>
      <c r="G69" t="s">
        <v>7</v>
      </c>
      <c r="H69" t="s">
        <v>7</v>
      </c>
      <c r="I69" t="s">
        <v>7</v>
      </c>
      <c r="J69" t="s">
        <v>6</v>
      </c>
      <c r="K69" t="s">
        <v>7</v>
      </c>
      <c r="L69" t="s">
        <v>7</v>
      </c>
      <c r="M69" t="s">
        <v>7</v>
      </c>
      <c r="N69" t="s">
        <v>6</v>
      </c>
      <c r="O69" t="s">
        <v>7</v>
      </c>
      <c r="P69" t="s">
        <v>7</v>
      </c>
      <c r="Q69" t="s">
        <v>7</v>
      </c>
    </row>
    <row r="70" spans="1:25" x14ac:dyDescent="0.2">
      <c r="B70">
        <v>25.5</v>
      </c>
      <c r="C70">
        <f>AVERAGE(C17,C14,C11,C20,C23,C26,C29,C32,C35,C38,C41,C44,C47,C50,C53,C56,C59,C62,C65,C68)</f>
        <v>1.564225E-2</v>
      </c>
      <c r="D70">
        <f>AVERAGE(D17,D14,D11,D20,D23,D26,D29,D32,D35,D38,D41,D44,D47,D50,D53,D56,D59,D62,D65,D68)</f>
        <v>1.5595250000000005E-2</v>
      </c>
      <c r="E70">
        <f>AVERAGE(E17,E14,E11,E20,E23,E26,E29,E32,E35,E38,E41,E44,E47,E50,E53,E56,E59,E62,E65,E68)</f>
        <v>9.8388899999999987E-2</v>
      </c>
      <c r="F70">
        <v>25.5</v>
      </c>
      <c r="G70">
        <f>AVERAGE(G17,G14,G11,G20,G23,G26,G29,G32,G35,G38,G41,G44,G47,G50,G53,G56,G59,G62,G65,G68)</f>
        <v>5.2500900000000003E-2</v>
      </c>
      <c r="H70">
        <f>AVERAGE(H17,H14,H11,H20,H23,H26,H29,H32,H35,H38,H41,H44,H47,H50,H53,H56,H59,H62,H65,H68)</f>
        <v>5.6326549999999996E-2</v>
      </c>
      <c r="I70">
        <f>AVERAGE(I17,I14,I11,I20,I23,I26,I29,I32,I35,I38,I41,I44,I47,I50,I53,I56,I59,I62,I65,I68)</f>
        <v>0.22579425000000003</v>
      </c>
      <c r="J70">
        <v>25.5</v>
      </c>
      <c r="K70">
        <f>AVERAGE(K17,K14,K11,K20,K23,K26,K29,K32,K35,K38,K41,K44,K47,K50,K53,K56,K59,K62,K65,K68)</f>
        <v>0.12860945000000004</v>
      </c>
      <c r="L70">
        <f>AVERAGE(L17,L14,L11,L20,L23,L26,L29,L32,L35,L38,L41,L44,L47,L50,L53,L56,L59,L62,L65,L68)</f>
        <v>0.12819699999999998</v>
      </c>
      <c r="M70">
        <f>AVERAGE(M17,M14,M11,M20,M23,M26,M29,M32,M35,M38,M41,M44,M47,M50,M53,M56,M59,M62,M65,M68)</f>
        <v>0.44195455</v>
      </c>
      <c r="N70">
        <v>25.5</v>
      </c>
      <c r="O70">
        <f>AVERAGE(O17,O14,O11,O20,O23,O26,O29,O32,O35,O38,O41,O44,O47,O50,O53,O56,O59,O62,O65,O68)</f>
        <v>0.18552315</v>
      </c>
      <c r="P70">
        <f>AVERAGE(P17,P14,P11,P20,P23,P26,P29,P32,P35,P38,P41,P44,P47,P50,P53,P56,P59,P62,P65,P68)</f>
        <v>0.19161410000000004</v>
      </c>
      <c r="Q70">
        <f>AVERAGE(Q17,Q14,Q11,Q20,Q23,Q26,Q29,Q32,Q35,Q38,Q41,Q44,Q47,Q50,Q53,Q56,Q59,Q62,Q65,Q68)</f>
        <v>0.65741060000000018</v>
      </c>
    </row>
    <row r="71" spans="1:25" x14ac:dyDescent="0.2">
      <c r="A71" t="s">
        <v>33</v>
      </c>
      <c r="C71">
        <f>STDEV(C17,C14,C11,C20,C23,C26,C29,C32,C35,C38,C41,C44,C47,C50,C53,C56,C59,C62,C65,C68)/SQRT(COUNT(C17,C14,C11,C20,C23,C26,C29,C32,C35,C38,C41,C44,C47,C50,C53,C56,C59,C62,C65,C68))</f>
        <v>1.9842050613930731E-3</v>
      </c>
      <c r="D71">
        <f>STDEV(D17,D14,D11,D20,D23,D26,D29,D32,D35,D38,D41,D44,D47,D50,D53,D56,D59,D62,D65,D68)/SQRT(COUNT(D17,D14,D11,D20,D23,D26,D29,D32,D35,D38,D41,D44,D47,D50,D53,D56,D59,D62,D65,D68))</f>
        <v>1.9332607522484398E-3</v>
      </c>
      <c r="E71">
        <f>STDEV(E17,E14,E11,E20,E23,E26,E29,E32,E35,E38,E41,E44,E47,E50,E53,E56,E59,E62,E65,E68)/SQRT(COUNT(E17,E14,E11,E20,E23,E26,E29,E32,E35,E38,E41,E44,E47,E50,E53,E56,E59,E62,E65,E68))</f>
        <v>6.6647598700770496E-3</v>
      </c>
      <c r="G71">
        <f>STDEV(G17,G14,G11,G20,G23,G26,G29,G32,G35,G38,G41,G44,G47,G50,G53,G56,G59,G62,G65,G68)/SQRT(COUNT(G17,G14,G11,G20,G23,G26,G29,G32,G35,G38,G41,G44,G47,G50,G53,G56,G59,G62,G65,G68))</f>
        <v>5.7097888987155017E-3</v>
      </c>
      <c r="H71">
        <f>STDEV(H17,H14,H11,H20,H23,H26,H29,H32,H35,H38,H41,H44,H47,H50,H53,H56,H59,H62,H65,H68)/SQRT(COUNT(H17,H14,H11,H20,H23,H26,H29,H32,H35,H38,H41,H44,H47,H50,H53,H56,H59,H62,H65,H68))</f>
        <v>5.9365363556959823E-3</v>
      </c>
      <c r="I71">
        <f>STDEV(I17,I14,I11,I20,I23,I26,I29,I32,I35,I38,I41,I44,I47,I50,I53,I56,I59,I62,I65,I68)/SQRT(COUNT(I17,I14,I11,I20,I23,I26,I29,I32,I35,I38,I41,I44,I47,I50,I53,I56,I59,I62,I65,I68))</f>
        <v>2.3436897629803055E-2</v>
      </c>
      <c r="K71">
        <f>STDEV(K17,K14,K11,K20,K23,K26,K29,K32,K35,K38,K41,K44,K47,K50,K53,K56,K59,K62,K65,K68)/SQRT(COUNT(K17,K14,K11,K20,K23,K26,K29,K32,K35,K38,K41,K44,K47,K50,K53,K56,K59,K62,K65,K68))</f>
        <v>7.6582290430741145E-3</v>
      </c>
      <c r="L71">
        <f>STDEV(L17,L14,L11,L20,L23,L26,L29,L32,L35,L38,L41,L44,L47,L50,L53,L56,L59,L62,L65,L68)/SQRT(COUNT(L17,L14,L11,L20,L23,L26,L29,L32,L35,L38,L41,L44,L47,L50,L53,L56,L59,L62,L65,L68))</f>
        <v>7.8385702737707487E-3</v>
      </c>
      <c r="M71">
        <f>STDEV(M17,M14,M11,M20,M23,M26,M29,M32,M35,M38,M41,M44,M47,M50,M53,M56,M59,M62,M65,M68)/SQRT(COUNT(M17,M14,M11,M20,M23,M26,M29,M32,M35,M38,M41,M44,M47,M50,M53,M56,M59,M62,M65,M68))</f>
        <v>4.0881825574741126E-2</v>
      </c>
      <c r="O71">
        <f>STDEV(O17,O14,O11,O20,O23,O26,O29,O32,O35,O38,O41,O44,O47,O50,O53,O56,O59,O62,O65,O68)/SQRT(COUNT(O17,O14,O11,O20,O23,O26,O29,O32,O35,O38,O41,O44,O47,O50,O53,O56,O59,O62,O65,O68))</f>
        <v>1.6665170027757862E-2</v>
      </c>
      <c r="P71">
        <f>STDEV(P17,P14,P11,P20,P23,P26,P29,P32,P35,P38,P41,P44,P47,P50,P53,P56,P59,P62,P65,P68)/SQRT(COUNT(P17,P14,P11,P20,P23,P26,P29,P32,P35,P38,P41,P44,P47,P50,P53,P56,P59,P62,P65,P68))</f>
        <v>1.6967868568174432E-2</v>
      </c>
      <c r="Q71">
        <f>STDEV(Q17,Q14,Q11,Q20,Q23,Q26,Q29,Q32,Q35,Q38,Q41,Q44,Q47,Q50,Q53,Q56,Q59,Q62,Q65,Q68)/SQRT(COUNT(Q17,Q14,Q11,Q20,Q23,Q26,Q29,Q32,Q35,Q38,Q41,Q44,Q47,Q50,Q53,Q56,Q59,Q62,Q65,Q68))</f>
        <v>7.0688346091670462E-2</v>
      </c>
    </row>
    <row r="73" spans="1:25" x14ac:dyDescent="0.2">
      <c r="B73" t="s">
        <v>8</v>
      </c>
      <c r="C73">
        <f>C70/25.5/(10^-12)*(10^-20)</f>
        <v>6.1342156862745093E-12</v>
      </c>
      <c r="D73">
        <f>D70/25.5/(10^-12)*(10^-20)</f>
        <v>6.1157843137254912E-12</v>
      </c>
      <c r="E73">
        <f>E70/25.5/(10^-12)*(10^-20)</f>
        <v>3.8583882352941168E-11</v>
      </c>
      <c r="F73" t="s">
        <v>8</v>
      </c>
      <c r="G73">
        <f>G70/25.5/(10^-12)*(10^-20)</f>
        <v>2.0588588235294119E-11</v>
      </c>
      <c r="H73">
        <f>H70/25.5/(10^-12)*(10^-20)</f>
        <v>2.2088843137254899E-11</v>
      </c>
      <c r="I73">
        <f>I70/25.5/(10^-12)*(10^-20)</f>
        <v>8.8546764705882357E-11</v>
      </c>
      <c r="J73" t="s">
        <v>8</v>
      </c>
      <c r="K73">
        <f>K70/25.5/(10^-12)*(10^-20)</f>
        <v>5.0435078431372561E-11</v>
      </c>
      <c r="L73">
        <f>L70/25.5/(10^-12)*(10^-20)</f>
        <v>5.027333333333333E-11</v>
      </c>
      <c r="M73">
        <f>M70/25.5/(10^-12)*(10^-20)</f>
        <v>1.7331550980392157E-10</v>
      </c>
      <c r="N73" t="s">
        <v>8</v>
      </c>
      <c r="O73">
        <f>O70/25.5/(10^-12)*(10^-20)</f>
        <v>7.2754176470588234E-11</v>
      </c>
      <c r="P73">
        <f>P70/25.5/(10^-12)*(10^-20)</f>
        <v>7.5142784313725505E-11</v>
      </c>
      <c r="Q73">
        <f>Q70/25.5/(10^-12)*(10^-20)</f>
        <v>2.5780807843137257E-10</v>
      </c>
    </row>
    <row r="76" spans="1:25" x14ac:dyDescent="0.2">
      <c r="B76" t="s">
        <v>14</v>
      </c>
      <c r="F76" t="s">
        <v>24</v>
      </c>
      <c r="J76" t="s">
        <v>25</v>
      </c>
      <c r="N76" t="s">
        <v>26</v>
      </c>
      <c r="R76" t="s">
        <v>70</v>
      </c>
      <c r="V76" t="s">
        <v>71</v>
      </c>
    </row>
    <row r="77" spans="1:25" x14ac:dyDescent="0.2">
      <c r="C77" t="s">
        <v>2</v>
      </c>
      <c r="D77" t="s">
        <v>3</v>
      </c>
      <c r="E77" t="s">
        <v>4</v>
      </c>
    </row>
    <row r="78" spans="1:25" x14ac:dyDescent="0.2">
      <c r="C78">
        <v>0.64261699999999999</v>
      </c>
      <c r="D78">
        <v>0.63139999999999996</v>
      </c>
      <c r="E78">
        <v>0.86115900000000001</v>
      </c>
      <c r="G78">
        <v>0.64634199999999997</v>
      </c>
      <c r="H78">
        <v>0.63541899999999996</v>
      </c>
      <c r="I78">
        <v>0.85513499999999998</v>
      </c>
      <c r="K78">
        <v>0.63885700000000001</v>
      </c>
      <c r="L78">
        <v>0.62858700000000001</v>
      </c>
      <c r="M78">
        <v>0.85239500000000001</v>
      </c>
      <c r="O78">
        <v>0.64794300000000005</v>
      </c>
      <c r="P78">
        <v>0.63638600000000001</v>
      </c>
      <c r="Q78">
        <v>0.86004100000000006</v>
      </c>
      <c r="S78">
        <v>0.65120100000000003</v>
      </c>
      <c r="T78">
        <v>0.63749400000000001</v>
      </c>
      <c r="U78">
        <v>0.86974700000000005</v>
      </c>
      <c r="W78">
        <v>0.64707099999999995</v>
      </c>
      <c r="X78">
        <v>0.63198799999999999</v>
      </c>
      <c r="Y78">
        <v>0.85979499999999998</v>
      </c>
    </row>
    <row r="79" spans="1:25" x14ac:dyDescent="0.2">
      <c r="C79">
        <v>0.97945400000000005</v>
      </c>
      <c r="D79">
        <v>0.98131199999999996</v>
      </c>
      <c r="E79">
        <v>1.449139</v>
      </c>
      <c r="G79">
        <v>1.1428879999999999</v>
      </c>
      <c r="H79">
        <v>1.1407590000000001</v>
      </c>
      <c r="I79">
        <v>3.3765070000000001</v>
      </c>
      <c r="K79">
        <v>1.2889539999999999</v>
      </c>
      <c r="L79">
        <v>1.3011919999999999</v>
      </c>
      <c r="M79">
        <v>2.573054</v>
      </c>
      <c r="O79">
        <v>1.3503400000000001</v>
      </c>
      <c r="P79">
        <v>1.362835</v>
      </c>
      <c r="Q79">
        <v>2.5399029999999998</v>
      </c>
      <c r="S79">
        <v>1.49732</v>
      </c>
      <c r="T79">
        <v>1.5252600000000001</v>
      </c>
      <c r="U79">
        <v>4.7781099999999999</v>
      </c>
      <c r="W79">
        <v>1.82002</v>
      </c>
      <c r="X79">
        <v>1.8212999999999999</v>
      </c>
      <c r="Y79">
        <v>4.4483300000000003</v>
      </c>
    </row>
    <row r="80" spans="1:25" x14ac:dyDescent="0.2">
      <c r="B80" t="s">
        <v>5</v>
      </c>
      <c r="C80">
        <v>0.336837</v>
      </c>
      <c r="D80">
        <v>0.349912</v>
      </c>
      <c r="E80">
        <v>0.58797999999999995</v>
      </c>
      <c r="G80">
        <v>0.49654599999999999</v>
      </c>
      <c r="H80">
        <v>0.50534000000000001</v>
      </c>
      <c r="I80">
        <v>2.5213719999999999</v>
      </c>
      <c r="K80">
        <v>0.65009700000000004</v>
      </c>
      <c r="L80">
        <v>0.67260500000000001</v>
      </c>
      <c r="M80">
        <v>1.7206589999999999</v>
      </c>
      <c r="O80">
        <v>0.70239700000000005</v>
      </c>
      <c r="P80">
        <v>0.72644900000000001</v>
      </c>
      <c r="Q80">
        <v>1.679862</v>
      </c>
      <c r="S80">
        <v>0.84611899999999995</v>
      </c>
      <c r="T80">
        <v>0.88776600000000006</v>
      </c>
      <c r="U80">
        <v>3.908363</v>
      </c>
      <c r="W80">
        <v>1.172949</v>
      </c>
      <c r="X80">
        <v>1.1893119999999999</v>
      </c>
      <c r="Y80">
        <v>3.5885349999999998</v>
      </c>
    </row>
    <row r="81" spans="2:25" x14ac:dyDescent="0.2">
      <c r="C81">
        <v>0.64661400000000002</v>
      </c>
      <c r="D81">
        <v>0.63645200000000002</v>
      </c>
      <c r="E81">
        <v>0.85619699999999999</v>
      </c>
      <c r="G81">
        <v>0.64032900000000004</v>
      </c>
      <c r="H81">
        <v>0.63005800000000001</v>
      </c>
      <c r="I81">
        <v>0.85193300000000005</v>
      </c>
      <c r="K81">
        <v>0.64447200000000004</v>
      </c>
      <c r="L81">
        <v>0.63460499999999997</v>
      </c>
      <c r="M81">
        <v>0.84918700000000003</v>
      </c>
      <c r="O81">
        <v>0.64946199999999998</v>
      </c>
      <c r="P81">
        <v>0.63891699999999996</v>
      </c>
      <c r="Q81">
        <v>0.85317699999999996</v>
      </c>
      <c r="S81">
        <v>0.64761500000000005</v>
      </c>
      <c r="T81">
        <v>0.63114300000000001</v>
      </c>
      <c r="U81">
        <v>0.84728800000000004</v>
      </c>
      <c r="W81">
        <v>0.644285</v>
      </c>
      <c r="X81">
        <v>0.63649800000000001</v>
      </c>
      <c r="Y81">
        <v>0.85863699999999998</v>
      </c>
    </row>
    <row r="82" spans="2:25" x14ac:dyDescent="0.2">
      <c r="C82">
        <v>0.98893200000000003</v>
      </c>
      <c r="D82">
        <v>0.99762300000000004</v>
      </c>
      <c r="E82">
        <v>1.9713259999999999</v>
      </c>
      <c r="G82">
        <v>1.0717350000000001</v>
      </c>
      <c r="H82">
        <v>1.0668359999999999</v>
      </c>
      <c r="I82">
        <v>1.666229</v>
      </c>
      <c r="K82">
        <v>1.2251380000000001</v>
      </c>
      <c r="L82">
        <v>1.201241</v>
      </c>
      <c r="M82">
        <v>2.2837489999999998</v>
      </c>
      <c r="O82">
        <v>1.4390700000000001</v>
      </c>
      <c r="P82">
        <v>1.4523029999999999</v>
      </c>
      <c r="Q82">
        <v>3.5420389999999999</v>
      </c>
      <c r="S82">
        <v>1.39564</v>
      </c>
      <c r="T82">
        <v>1.36914</v>
      </c>
      <c r="U82">
        <v>2.5153599999999998</v>
      </c>
      <c r="W82">
        <v>0.83742799999999995</v>
      </c>
      <c r="X82">
        <v>0.83308700000000002</v>
      </c>
      <c r="Y82">
        <v>1.73563</v>
      </c>
    </row>
    <row r="83" spans="2:25" x14ac:dyDescent="0.2">
      <c r="B83" t="s">
        <v>5</v>
      </c>
      <c r="C83">
        <v>0.34231800000000001</v>
      </c>
      <c r="D83">
        <v>0.36117100000000002</v>
      </c>
      <c r="E83">
        <v>1.115129</v>
      </c>
      <c r="G83">
        <v>0.43140600000000001</v>
      </c>
      <c r="H83">
        <v>0.436778</v>
      </c>
      <c r="I83">
        <v>0.81429600000000002</v>
      </c>
      <c r="K83">
        <v>0.58066600000000002</v>
      </c>
      <c r="L83">
        <v>0.56663600000000003</v>
      </c>
      <c r="M83">
        <v>1.4345619999999999</v>
      </c>
      <c r="O83">
        <v>0.78960799999999998</v>
      </c>
      <c r="P83">
        <v>0.81338600000000005</v>
      </c>
      <c r="Q83">
        <v>2.6888619999999999</v>
      </c>
      <c r="S83">
        <v>0.74802500000000005</v>
      </c>
      <c r="T83">
        <v>0.73799700000000001</v>
      </c>
      <c r="U83">
        <v>1.668072</v>
      </c>
      <c r="W83">
        <v>0.19314300000000001</v>
      </c>
      <c r="X83">
        <v>0.19658900000000001</v>
      </c>
      <c r="Y83">
        <v>0.87699300000000002</v>
      </c>
    </row>
    <row r="84" spans="2:25" x14ac:dyDescent="0.2">
      <c r="C84">
        <v>0.64792899999999998</v>
      </c>
      <c r="D84">
        <v>0.637158</v>
      </c>
      <c r="E84">
        <v>0.86861600000000005</v>
      </c>
      <c r="G84">
        <v>0.64235600000000004</v>
      </c>
      <c r="H84">
        <v>0.63575499999999996</v>
      </c>
      <c r="I84">
        <v>0.84270299999999998</v>
      </c>
      <c r="K84">
        <v>0.64097099999999996</v>
      </c>
      <c r="L84">
        <v>0.62998900000000002</v>
      </c>
      <c r="M84">
        <v>0.85887199999999997</v>
      </c>
      <c r="O84">
        <v>0.64765399999999995</v>
      </c>
      <c r="P84">
        <v>0.639181</v>
      </c>
      <c r="Q84">
        <v>0.85353100000000004</v>
      </c>
      <c r="S84">
        <v>0.64410000000000001</v>
      </c>
      <c r="T84">
        <v>0.62833899999999998</v>
      </c>
      <c r="U84">
        <v>0.85014800000000001</v>
      </c>
      <c r="W84">
        <v>0.65717999999999999</v>
      </c>
      <c r="X84">
        <v>0.64896900000000002</v>
      </c>
      <c r="Y84">
        <v>0.85634500000000002</v>
      </c>
    </row>
    <row r="85" spans="2:25" x14ac:dyDescent="0.2">
      <c r="C85">
        <v>0.99004999999999999</v>
      </c>
      <c r="D85">
        <v>0.98388399999999998</v>
      </c>
      <c r="E85">
        <v>1.98383</v>
      </c>
      <c r="G85">
        <v>0.99340399999999995</v>
      </c>
      <c r="H85">
        <v>1.0039899999999999</v>
      </c>
      <c r="I85">
        <v>2.0701529999999999</v>
      </c>
      <c r="K85">
        <v>1.2303249999999999</v>
      </c>
      <c r="L85">
        <v>1.24447</v>
      </c>
      <c r="M85">
        <v>2.0630459999999999</v>
      </c>
      <c r="O85">
        <v>1.4237169999999999</v>
      </c>
      <c r="P85">
        <v>1.4630110000000001</v>
      </c>
      <c r="Q85">
        <v>3.7717399999999999</v>
      </c>
      <c r="S85">
        <v>1.57308</v>
      </c>
      <c r="T85">
        <v>1.5980799999999999</v>
      </c>
      <c r="U85">
        <v>2.6534300000000002</v>
      </c>
      <c r="W85">
        <v>1.6293299999999999</v>
      </c>
      <c r="X85">
        <v>1.68526</v>
      </c>
      <c r="Y85">
        <v>4.2086399999999999</v>
      </c>
    </row>
    <row r="86" spans="2:25" x14ac:dyDescent="0.2">
      <c r="B86" t="s">
        <v>5</v>
      </c>
      <c r="C86">
        <v>0.34212100000000001</v>
      </c>
      <c r="D86">
        <v>0.34672599999999998</v>
      </c>
      <c r="E86">
        <v>1.1152139999999999</v>
      </c>
      <c r="G86">
        <v>0.35104800000000003</v>
      </c>
      <c r="H86">
        <v>0.36823499999999998</v>
      </c>
      <c r="I86">
        <v>1.2274499999999999</v>
      </c>
      <c r="K86">
        <v>0.58935400000000004</v>
      </c>
      <c r="L86">
        <v>0.61448100000000005</v>
      </c>
      <c r="M86">
        <v>1.2041740000000001</v>
      </c>
      <c r="O86">
        <v>0.77606299999999995</v>
      </c>
      <c r="P86">
        <v>0.82382999999999995</v>
      </c>
      <c r="Q86">
        <v>2.9182090000000001</v>
      </c>
      <c r="S86">
        <v>0.92898000000000003</v>
      </c>
      <c r="T86">
        <v>0.96974099999999996</v>
      </c>
      <c r="U86">
        <v>1.8032820000000001</v>
      </c>
      <c r="W86">
        <v>0.97214999999999996</v>
      </c>
      <c r="X86">
        <v>1.0362910000000001</v>
      </c>
      <c r="Y86">
        <v>3.3522949999999998</v>
      </c>
    </row>
    <row r="87" spans="2:25" x14ac:dyDescent="0.2">
      <c r="C87">
        <v>0.64154199999999995</v>
      </c>
      <c r="D87">
        <v>0.631498</v>
      </c>
      <c r="E87">
        <v>0.86377899999999996</v>
      </c>
      <c r="G87">
        <v>0.639845</v>
      </c>
      <c r="H87">
        <v>0.62880199999999997</v>
      </c>
      <c r="I87">
        <v>0.84426999999999996</v>
      </c>
      <c r="K87">
        <v>0.64669200000000004</v>
      </c>
      <c r="L87">
        <v>0.63646100000000005</v>
      </c>
      <c r="M87">
        <v>0.86239500000000002</v>
      </c>
      <c r="O87">
        <v>0.65046300000000001</v>
      </c>
      <c r="P87">
        <v>0.63844999999999996</v>
      </c>
      <c r="Q87">
        <v>0.86800900000000003</v>
      </c>
      <c r="S87">
        <v>0.64501200000000003</v>
      </c>
      <c r="T87">
        <v>0.63232600000000005</v>
      </c>
      <c r="U87">
        <v>0.84920799999999996</v>
      </c>
      <c r="W87">
        <v>0.65053799999999995</v>
      </c>
      <c r="X87">
        <v>0.63688800000000001</v>
      </c>
      <c r="Y87">
        <v>0.86092000000000002</v>
      </c>
    </row>
    <row r="88" spans="2:25" x14ac:dyDescent="0.2">
      <c r="C88">
        <v>0.98159700000000005</v>
      </c>
      <c r="D88">
        <v>0.99008700000000005</v>
      </c>
      <c r="E88">
        <v>2.0302220000000002</v>
      </c>
      <c r="G88">
        <v>1.0776490000000001</v>
      </c>
      <c r="H88">
        <v>1.0705960000000001</v>
      </c>
      <c r="I88">
        <v>1.975112</v>
      </c>
      <c r="K88">
        <v>1.191235</v>
      </c>
      <c r="L88">
        <v>1.215381</v>
      </c>
      <c r="M88">
        <v>2.7703690000000001</v>
      </c>
      <c r="O88">
        <v>1.4157360000000001</v>
      </c>
      <c r="P88">
        <v>1.394539</v>
      </c>
      <c r="Q88">
        <v>3.465055</v>
      </c>
      <c r="S88">
        <v>1.5146500000000001</v>
      </c>
      <c r="T88">
        <v>1.54741</v>
      </c>
      <c r="U88">
        <v>2.7953000000000001</v>
      </c>
      <c r="W88">
        <v>1.67947</v>
      </c>
      <c r="X88">
        <v>1.7206399999999999</v>
      </c>
      <c r="Y88">
        <v>5.0379100000000001</v>
      </c>
    </row>
    <row r="89" spans="2:25" x14ac:dyDescent="0.2">
      <c r="B89" t="s">
        <v>5</v>
      </c>
      <c r="C89">
        <v>0.340055</v>
      </c>
      <c r="D89">
        <v>0.35858899999999999</v>
      </c>
      <c r="E89">
        <v>1.1664429999999999</v>
      </c>
      <c r="G89">
        <v>0.43780400000000003</v>
      </c>
      <c r="H89">
        <v>0.44179400000000002</v>
      </c>
      <c r="I89">
        <v>1.1308419999999999</v>
      </c>
      <c r="K89">
        <v>0.544543</v>
      </c>
      <c r="L89">
        <v>0.57891999999999999</v>
      </c>
      <c r="M89">
        <v>1.9079740000000001</v>
      </c>
      <c r="O89">
        <v>0.76527299999999998</v>
      </c>
      <c r="P89">
        <v>0.75608900000000001</v>
      </c>
      <c r="Q89">
        <v>2.5970460000000002</v>
      </c>
      <c r="S89">
        <v>0.86963800000000002</v>
      </c>
      <c r="T89">
        <v>0.91508400000000001</v>
      </c>
      <c r="U89">
        <v>1.9460919999999999</v>
      </c>
      <c r="W89">
        <v>1.028932</v>
      </c>
      <c r="X89">
        <v>1.083752</v>
      </c>
      <c r="Y89">
        <v>4.17699</v>
      </c>
    </row>
    <row r="90" spans="2:25" x14ac:dyDescent="0.2">
      <c r="C90">
        <v>0.64412700000000001</v>
      </c>
      <c r="D90">
        <v>0.63307899999999995</v>
      </c>
      <c r="E90">
        <v>0.85335300000000003</v>
      </c>
      <c r="G90">
        <v>0.64086399999999999</v>
      </c>
      <c r="H90">
        <v>0.63455300000000003</v>
      </c>
      <c r="I90">
        <v>0.85242899999999999</v>
      </c>
      <c r="K90">
        <v>0.65336700000000003</v>
      </c>
      <c r="L90">
        <v>0.642679</v>
      </c>
      <c r="M90">
        <v>0.85243400000000003</v>
      </c>
      <c r="O90">
        <v>0.65123900000000001</v>
      </c>
      <c r="P90">
        <v>0.64140399999999997</v>
      </c>
      <c r="Q90">
        <v>0.86161299999999996</v>
      </c>
      <c r="S90">
        <v>0.65033399999999997</v>
      </c>
      <c r="T90">
        <v>0.64479600000000004</v>
      </c>
      <c r="U90">
        <v>0.85874799999999996</v>
      </c>
      <c r="W90">
        <v>0.64479399999999998</v>
      </c>
      <c r="X90">
        <v>0.63037600000000005</v>
      </c>
      <c r="Y90">
        <v>0.85193399999999997</v>
      </c>
    </row>
    <row r="91" spans="2:25" x14ac:dyDescent="0.2">
      <c r="C91">
        <v>0.99242699999999995</v>
      </c>
      <c r="D91">
        <v>0.96985500000000002</v>
      </c>
      <c r="E91">
        <v>2.0594769999999998</v>
      </c>
      <c r="G91">
        <v>0.71958599999999995</v>
      </c>
      <c r="H91">
        <v>0.71567599999999998</v>
      </c>
      <c r="I91">
        <v>1.1102289999999999</v>
      </c>
      <c r="K91">
        <v>1.2191110000000001</v>
      </c>
      <c r="L91">
        <v>1.2419100000000001</v>
      </c>
      <c r="M91">
        <v>2.171951</v>
      </c>
      <c r="O91">
        <v>1.430849</v>
      </c>
      <c r="P91">
        <v>1.4257580000000001</v>
      </c>
      <c r="Q91">
        <v>3.1073230000000001</v>
      </c>
      <c r="S91">
        <v>0.83071300000000003</v>
      </c>
      <c r="T91">
        <v>0.81668300000000005</v>
      </c>
      <c r="U91">
        <v>1.5229200000000001</v>
      </c>
      <c r="W91">
        <v>1.6796899999999999</v>
      </c>
      <c r="X91">
        <v>1.6894800000000001</v>
      </c>
      <c r="Y91">
        <v>3.0281600000000002</v>
      </c>
    </row>
    <row r="92" spans="2:25" x14ac:dyDescent="0.2">
      <c r="B92" t="s">
        <v>5</v>
      </c>
      <c r="C92">
        <v>0.3483</v>
      </c>
      <c r="D92">
        <v>0.33677600000000002</v>
      </c>
      <c r="E92">
        <v>1.206124</v>
      </c>
      <c r="G92">
        <v>7.8722E-2</v>
      </c>
      <c r="H92">
        <v>8.1122999999999904E-2</v>
      </c>
      <c r="I92">
        <v>0.25779999999999997</v>
      </c>
      <c r="K92">
        <v>0.56574400000000002</v>
      </c>
      <c r="L92">
        <v>0.59923099999999996</v>
      </c>
      <c r="M92">
        <v>1.3195170000000001</v>
      </c>
      <c r="O92">
        <v>0.77961000000000003</v>
      </c>
      <c r="P92">
        <v>0.784354</v>
      </c>
      <c r="Q92">
        <v>2.2457099999999999</v>
      </c>
      <c r="S92">
        <v>0.18037900000000001</v>
      </c>
      <c r="T92">
        <v>0.17188700000000001</v>
      </c>
      <c r="U92">
        <v>0.66417199999999998</v>
      </c>
      <c r="W92">
        <v>1.034896</v>
      </c>
      <c r="X92">
        <v>1.059104</v>
      </c>
      <c r="Y92">
        <v>2.1762260000000002</v>
      </c>
    </row>
    <row r="93" spans="2:25" x14ac:dyDescent="0.2">
      <c r="C93">
        <v>0.64962399999999998</v>
      </c>
      <c r="D93">
        <v>0.64219099999999996</v>
      </c>
      <c r="E93">
        <v>0.85411199999999998</v>
      </c>
      <c r="G93">
        <v>0.64153899999999997</v>
      </c>
      <c r="H93">
        <v>0.63131099999999996</v>
      </c>
      <c r="I93">
        <v>0.84703499999999998</v>
      </c>
      <c r="K93">
        <v>0.64722400000000002</v>
      </c>
      <c r="L93">
        <v>0.63624800000000004</v>
      </c>
      <c r="M93">
        <v>0.85819999999999996</v>
      </c>
      <c r="O93">
        <v>0.64248499999999997</v>
      </c>
      <c r="P93">
        <v>0.63521099999999997</v>
      </c>
      <c r="Q93">
        <v>0.84779899999999997</v>
      </c>
      <c r="S93">
        <v>0.64540900000000001</v>
      </c>
      <c r="T93">
        <v>0.62957600000000002</v>
      </c>
      <c r="U93">
        <v>0.85105299999999995</v>
      </c>
      <c r="W93">
        <v>0.64811200000000002</v>
      </c>
      <c r="X93">
        <v>0.63225100000000001</v>
      </c>
      <c r="Y93">
        <v>0.85670199999999996</v>
      </c>
    </row>
    <row r="94" spans="2:25" x14ac:dyDescent="0.2">
      <c r="C94">
        <v>0.99585400000000002</v>
      </c>
      <c r="D94">
        <v>0.99123700000000003</v>
      </c>
      <c r="E94">
        <v>2.2398709999999999</v>
      </c>
      <c r="G94">
        <v>1.1046819999999999</v>
      </c>
      <c r="H94">
        <v>1.1054170000000001</v>
      </c>
      <c r="I94">
        <v>2.2838620000000001</v>
      </c>
      <c r="K94">
        <v>1.256346</v>
      </c>
      <c r="L94">
        <v>1.273852</v>
      </c>
      <c r="M94">
        <v>3.5577329999999998</v>
      </c>
      <c r="O94">
        <v>0.78441000000000005</v>
      </c>
      <c r="P94">
        <v>0.78024000000000004</v>
      </c>
      <c r="Q94">
        <v>1.2241660000000001</v>
      </c>
      <c r="S94">
        <v>1.5511900000000001</v>
      </c>
      <c r="T94">
        <v>1.5305</v>
      </c>
      <c r="U94">
        <v>3.5962299999999998</v>
      </c>
      <c r="W94">
        <v>1.7244900000000001</v>
      </c>
      <c r="X94">
        <v>1.6937899999999999</v>
      </c>
      <c r="Y94">
        <v>4.2315699999999996</v>
      </c>
    </row>
    <row r="95" spans="2:25" x14ac:dyDescent="0.2">
      <c r="B95" t="s">
        <v>5</v>
      </c>
      <c r="C95">
        <v>0.34622999999999998</v>
      </c>
      <c r="D95">
        <v>0.34904600000000002</v>
      </c>
      <c r="E95">
        <v>1.385759</v>
      </c>
      <c r="G95">
        <v>0.46314300000000003</v>
      </c>
      <c r="H95">
        <v>0.47410600000000003</v>
      </c>
      <c r="I95">
        <v>1.4368270000000001</v>
      </c>
      <c r="K95">
        <v>0.60912200000000005</v>
      </c>
      <c r="L95">
        <v>0.63760399999999995</v>
      </c>
      <c r="M95">
        <v>2.6995330000000002</v>
      </c>
      <c r="O95">
        <v>0.141925</v>
      </c>
      <c r="P95">
        <v>0.14502899999999999</v>
      </c>
      <c r="Q95">
        <v>0.37636700000000001</v>
      </c>
      <c r="S95">
        <v>0.90578099999999995</v>
      </c>
      <c r="T95">
        <v>0.90092399999999995</v>
      </c>
      <c r="U95">
        <v>2.745177</v>
      </c>
      <c r="W95">
        <v>1.0763780000000001</v>
      </c>
      <c r="X95">
        <v>1.061539</v>
      </c>
      <c r="Y95">
        <v>3.3748680000000002</v>
      </c>
    </row>
    <row r="96" spans="2:25" x14ac:dyDescent="0.2">
      <c r="C96">
        <v>0.64042900000000003</v>
      </c>
      <c r="D96">
        <v>0.63001700000000005</v>
      </c>
      <c r="E96">
        <v>0.84209999999999996</v>
      </c>
      <c r="G96">
        <v>0.64866299999999999</v>
      </c>
      <c r="H96">
        <v>0.63771800000000001</v>
      </c>
      <c r="I96">
        <v>0.85847600000000002</v>
      </c>
      <c r="K96">
        <v>0.64458099999999996</v>
      </c>
      <c r="L96">
        <v>0.63659399999999999</v>
      </c>
      <c r="M96">
        <v>0.85424199999999995</v>
      </c>
      <c r="O96">
        <v>0.64638499999999999</v>
      </c>
      <c r="P96">
        <v>0.63461199999999995</v>
      </c>
      <c r="Q96">
        <v>0.85818399999999995</v>
      </c>
      <c r="S96">
        <v>0.65361199999999997</v>
      </c>
      <c r="T96">
        <v>0.64100699999999999</v>
      </c>
      <c r="U96">
        <v>0.85831500000000005</v>
      </c>
      <c r="W96">
        <v>0.65042299999999997</v>
      </c>
      <c r="X96">
        <v>0.63564600000000004</v>
      </c>
      <c r="Y96">
        <v>0.86272000000000004</v>
      </c>
    </row>
    <row r="97" spans="2:25" x14ac:dyDescent="0.2">
      <c r="C97">
        <v>0.89860799999999996</v>
      </c>
      <c r="D97">
        <v>0.88700699999999999</v>
      </c>
      <c r="E97">
        <v>1.689489</v>
      </c>
      <c r="G97">
        <v>1.0990139999999999</v>
      </c>
      <c r="H97">
        <v>1.107227</v>
      </c>
      <c r="I97">
        <v>1.846128</v>
      </c>
      <c r="K97">
        <v>1.252753</v>
      </c>
      <c r="L97">
        <v>1.2398149999999999</v>
      </c>
      <c r="M97">
        <v>2.9124910000000002</v>
      </c>
      <c r="O97">
        <v>1.382479</v>
      </c>
      <c r="P97">
        <v>1.384064</v>
      </c>
      <c r="Q97">
        <v>2.8784670000000001</v>
      </c>
      <c r="S97">
        <v>1.4920599999999999</v>
      </c>
      <c r="T97">
        <v>1.5008300000000001</v>
      </c>
      <c r="U97">
        <v>3.18004</v>
      </c>
      <c r="W97">
        <v>1.3650599999999999</v>
      </c>
      <c r="X97">
        <v>1.3328</v>
      </c>
      <c r="Y97">
        <v>2.34524</v>
      </c>
    </row>
    <row r="98" spans="2:25" x14ac:dyDescent="0.2">
      <c r="B98" t="s">
        <v>5</v>
      </c>
      <c r="C98">
        <v>0.25817899999999999</v>
      </c>
      <c r="D98">
        <v>0.25699</v>
      </c>
      <c r="E98">
        <v>0.84738899999999995</v>
      </c>
      <c r="G98">
        <v>0.450351</v>
      </c>
      <c r="H98">
        <v>0.46950900000000001</v>
      </c>
      <c r="I98">
        <v>0.98765199999999997</v>
      </c>
      <c r="K98">
        <v>0.60817200000000005</v>
      </c>
      <c r="L98">
        <v>0.60322100000000001</v>
      </c>
      <c r="M98">
        <v>2.058249</v>
      </c>
      <c r="O98">
        <v>0.73609400000000003</v>
      </c>
      <c r="P98">
        <v>0.74945200000000001</v>
      </c>
      <c r="Q98">
        <v>2.0202830000000001</v>
      </c>
      <c r="S98">
        <v>0.83844799999999997</v>
      </c>
      <c r="T98">
        <v>0.859823</v>
      </c>
      <c r="U98">
        <v>2.3217249999999998</v>
      </c>
      <c r="W98">
        <v>0.71463699999999997</v>
      </c>
      <c r="X98">
        <v>0.69715400000000005</v>
      </c>
      <c r="Y98">
        <v>1.4825200000000001</v>
      </c>
    </row>
    <row r="99" spans="2:25" x14ac:dyDescent="0.2">
      <c r="C99">
        <v>0.64459200000000005</v>
      </c>
      <c r="D99">
        <v>0.63658999999999999</v>
      </c>
      <c r="E99">
        <v>0.85874899999999998</v>
      </c>
      <c r="G99">
        <v>0.65337400000000001</v>
      </c>
      <c r="H99">
        <v>0.64192300000000002</v>
      </c>
      <c r="I99">
        <v>0.85613399999999995</v>
      </c>
      <c r="K99">
        <v>0.64392899999999997</v>
      </c>
      <c r="L99">
        <v>0.633606</v>
      </c>
      <c r="M99">
        <v>0.85034699999999996</v>
      </c>
      <c r="O99">
        <v>0.64435100000000001</v>
      </c>
      <c r="P99">
        <v>0.63666900000000004</v>
      </c>
      <c r="Q99">
        <v>0.85646800000000001</v>
      </c>
      <c r="S99">
        <v>0.64297499999999996</v>
      </c>
      <c r="T99">
        <v>0.63517800000000002</v>
      </c>
      <c r="U99">
        <v>0.86006800000000005</v>
      </c>
      <c r="W99">
        <v>0.64287399999999995</v>
      </c>
      <c r="X99">
        <v>0.629305</v>
      </c>
      <c r="Y99">
        <v>0.85167999999999999</v>
      </c>
    </row>
    <row r="100" spans="2:25" x14ac:dyDescent="0.2">
      <c r="C100">
        <v>0.71085600000000004</v>
      </c>
      <c r="D100">
        <v>0.70345599999999997</v>
      </c>
      <c r="E100">
        <v>1.016556</v>
      </c>
      <c r="G100">
        <v>1.0853349999999999</v>
      </c>
      <c r="H100">
        <v>1.088543</v>
      </c>
      <c r="I100">
        <v>1.823942</v>
      </c>
      <c r="K100">
        <v>1.227414</v>
      </c>
      <c r="L100">
        <v>1.2375799999999999</v>
      </c>
      <c r="M100">
        <v>2.1394060000000001</v>
      </c>
      <c r="O100">
        <v>1.297288</v>
      </c>
      <c r="P100">
        <v>1.3197270000000001</v>
      </c>
      <c r="Q100">
        <v>2.6803219999999999</v>
      </c>
      <c r="S100">
        <v>0.79174800000000001</v>
      </c>
      <c r="T100">
        <v>0.79562500000000003</v>
      </c>
      <c r="U100">
        <v>1.1704000000000001</v>
      </c>
      <c r="W100">
        <v>1.66394</v>
      </c>
      <c r="X100">
        <v>1.6995400000000001</v>
      </c>
      <c r="Y100">
        <v>3.2303199999999999</v>
      </c>
    </row>
    <row r="101" spans="2:25" x14ac:dyDescent="0.2">
      <c r="B101" t="s">
        <v>5</v>
      </c>
      <c r="C101">
        <v>6.6264000000000003E-2</v>
      </c>
      <c r="D101">
        <v>6.6865999999999995E-2</v>
      </c>
      <c r="E101">
        <v>0.157807</v>
      </c>
      <c r="G101">
        <v>0.43196099999999998</v>
      </c>
      <c r="H101">
        <v>0.44662000000000002</v>
      </c>
      <c r="I101">
        <v>0.967808</v>
      </c>
      <c r="K101">
        <v>0.58348500000000003</v>
      </c>
      <c r="L101">
        <v>0.60397400000000001</v>
      </c>
      <c r="M101">
        <v>1.289059</v>
      </c>
      <c r="O101">
        <v>0.65293699999999999</v>
      </c>
      <c r="P101">
        <v>0.68305800000000005</v>
      </c>
      <c r="Q101">
        <v>1.8238540000000001</v>
      </c>
      <c r="S101">
        <v>0.14877299999999999</v>
      </c>
      <c r="T101">
        <v>0.16044700000000001</v>
      </c>
      <c r="U101">
        <v>0.310332</v>
      </c>
      <c r="W101">
        <v>1.021066</v>
      </c>
      <c r="X101">
        <v>1.070235</v>
      </c>
      <c r="Y101">
        <v>2.3786399999999999</v>
      </c>
    </row>
    <row r="102" spans="2:25" x14ac:dyDescent="0.2">
      <c r="C102">
        <v>0.64116799999999996</v>
      </c>
      <c r="D102">
        <v>0.63108299999999995</v>
      </c>
      <c r="E102">
        <v>0.84902599999999995</v>
      </c>
      <c r="G102">
        <v>0.64147100000000001</v>
      </c>
      <c r="H102">
        <v>0.631243</v>
      </c>
      <c r="I102">
        <v>0.85495699999999997</v>
      </c>
      <c r="K102">
        <v>0.64551099999999995</v>
      </c>
      <c r="L102">
        <v>0.63428499999999999</v>
      </c>
      <c r="M102">
        <v>0.84709199999999996</v>
      </c>
      <c r="O102">
        <v>0.65100899999999995</v>
      </c>
      <c r="P102">
        <v>0.64002800000000004</v>
      </c>
      <c r="Q102">
        <v>0.87324000000000002</v>
      </c>
      <c r="S102">
        <v>0.65002599999999999</v>
      </c>
      <c r="T102">
        <v>0.63427999999999995</v>
      </c>
      <c r="U102">
        <v>0.86363100000000004</v>
      </c>
      <c r="W102">
        <v>0.64801200000000003</v>
      </c>
      <c r="X102">
        <v>0.63176699999999997</v>
      </c>
      <c r="Y102">
        <v>0.85214000000000001</v>
      </c>
    </row>
    <row r="103" spans="2:25" x14ac:dyDescent="0.2">
      <c r="C103">
        <v>0.94477500000000003</v>
      </c>
      <c r="D103">
        <v>0.94259199999999999</v>
      </c>
      <c r="E103">
        <v>1.5820730000000001</v>
      </c>
      <c r="G103">
        <v>1.054292</v>
      </c>
      <c r="H103">
        <v>1.0719069999999999</v>
      </c>
      <c r="I103">
        <v>1.9017790000000001</v>
      </c>
      <c r="K103">
        <v>1.2191430000000001</v>
      </c>
      <c r="L103">
        <v>1.226386</v>
      </c>
      <c r="M103">
        <v>2.448871</v>
      </c>
      <c r="O103">
        <v>1.4418260000000001</v>
      </c>
      <c r="P103">
        <v>1.4466650000000001</v>
      </c>
      <c r="Q103">
        <v>2.4064190000000001</v>
      </c>
      <c r="S103">
        <v>1.5158499999999999</v>
      </c>
      <c r="T103">
        <v>1.54525</v>
      </c>
      <c r="U103">
        <v>2.90191</v>
      </c>
      <c r="W103">
        <v>1.4355800000000001</v>
      </c>
      <c r="X103">
        <v>1.40012</v>
      </c>
      <c r="Y103">
        <v>3.17279</v>
      </c>
    </row>
    <row r="104" spans="2:25" x14ac:dyDescent="0.2">
      <c r="B104" t="s">
        <v>5</v>
      </c>
      <c r="C104">
        <v>0.30360700000000002</v>
      </c>
      <c r="D104">
        <v>0.31150899999999998</v>
      </c>
      <c r="E104">
        <v>0.733047</v>
      </c>
      <c r="G104">
        <v>0.41282099999999999</v>
      </c>
      <c r="H104">
        <v>0.440664</v>
      </c>
      <c r="I104">
        <v>1.0468219999999999</v>
      </c>
      <c r="K104">
        <v>0.57363200000000003</v>
      </c>
      <c r="L104">
        <v>0.59210099999999999</v>
      </c>
      <c r="M104">
        <v>1.6017790000000001</v>
      </c>
      <c r="O104">
        <v>0.79081699999999999</v>
      </c>
      <c r="P104">
        <v>0.80663700000000005</v>
      </c>
      <c r="Q104">
        <v>1.5331790000000001</v>
      </c>
      <c r="S104">
        <v>0.86582400000000004</v>
      </c>
      <c r="T104">
        <v>0.91096999999999995</v>
      </c>
      <c r="U104">
        <v>2.0382790000000002</v>
      </c>
      <c r="W104">
        <v>0.78756800000000005</v>
      </c>
      <c r="X104">
        <v>0.76835299999999995</v>
      </c>
      <c r="Y104">
        <v>2.3206500000000001</v>
      </c>
    </row>
    <row r="105" spans="2:25" x14ac:dyDescent="0.2">
      <c r="C105">
        <v>0.64503299999999997</v>
      </c>
      <c r="D105">
        <v>0.63619800000000004</v>
      </c>
      <c r="E105">
        <v>0.85272400000000004</v>
      </c>
      <c r="G105">
        <v>0.65303299999999997</v>
      </c>
      <c r="H105">
        <v>0.64303500000000002</v>
      </c>
      <c r="I105">
        <v>0.85389199999999998</v>
      </c>
      <c r="K105">
        <v>0.64431700000000003</v>
      </c>
      <c r="L105">
        <v>0.63356100000000004</v>
      </c>
      <c r="M105">
        <v>0.85838000000000003</v>
      </c>
      <c r="O105">
        <v>0.64746899999999996</v>
      </c>
      <c r="P105">
        <v>0.63751500000000005</v>
      </c>
      <c r="Q105">
        <v>0.84976099999999999</v>
      </c>
      <c r="S105">
        <v>0.64437699999999998</v>
      </c>
      <c r="T105">
        <v>0.62954600000000005</v>
      </c>
      <c r="U105">
        <v>0.85611700000000002</v>
      </c>
      <c r="W105">
        <v>0.65060600000000002</v>
      </c>
      <c r="X105">
        <v>0.63528499999999999</v>
      </c>
      <c r="Y105">
        <v>0.85733899999999996</v>
      </c>
    </row>
    <row r="106" spans="2:25" x14ac:dyDescent="0.2">
      <c r="C106">
        <v>0.72780500000000004</v>
      </c>
      <c r="D106">
        <v>0.72223599999999999</v>
      </c>
      <c r="E106">
        <v>1.049526</v>
      </c>
      <c r="G106">
        <v>1.09697</v>
      </c>
      <c r="H106">
        <v>1.0993269999999999</v>
      </c>
      <c r="I106">
        <v>2.129073</v>
      </c>
      <c r="K106">
        <v>1.253422</v>
      </c>
      <c r="L106">
        <v>1.2737670000000001</v>
      </c>
      <c r="M106">
        <v>3.1310910000000001</v>
      </c>
      <c r="O106">
        <v>1.4261870000000001</v>
      </c>
      <c r="P106">
        <v>1.455532</v>
      </c>
      <c r="Q106">
        <v>4.5753019999999998</v>
      </c>
      <c r="S106">
        <v>1.45444</v>
      </c>
      <c r="T106">
        <v>1.47906</v>
      </c>
      <c r="U106">
        <v>4.3190499999999998</v>
      </c>
      <c r="W106">
        <v>1.70042</v>
      </c>
      <c r="X106">
        <v>1.73824</v>
      </c>
      <c r="Y106">
        <v>3.6645500000000002</v>
      </c>
    </row>
    <row r="107" spans="2:25" x14ac:dyDescent="0.2">
      <c r="B107" t="s">
        <v>5</v>
      </c>
      <c r="C107">
        <v>8.2772000000000095E-2</v>
      </c>
      <c r="D107">
        <v>8.6037999999999906E-2</v>
      </c>
      <c r="E107">
        <v>0.196802</v>
      </c>
      <c r="G107">
        <v>0.44393700000000003</v>
      </c>
      <c r="H107">
        <v>0.45629199999999998</v>
      </c>
      <c r="I107">
        <v>1.2751809999999999</v>
      </c>
      <c r="K107">
        <v>0.60910500000000001</v>
      </c>
      <c r="L107">
        <v>0.64020600000000005</v>
      </c>
      <c r="M107">
        <v>2.2727110000000001</v>
      </c>
      <c r="O107">
        <v>0.77871800000000002</v>
      </c>
      <c r="P107">
        <v>0.81801699999999999</v>
      </c>
      <c r="Q107">
        <v>3.7255410000000002</v>
      </c>
      <c r="S107">
        <v>0.81006299999999998</v>
      </c>
      <c r="T107">
        <v>0.84951399999999999</v>
      </c>
      <c r="U107">
        <v>3.462933</v>
      </c>
      <c r="W107">
        <v>1.049814</v>
      </c>
      <c r="X107">
        <v>1.1029549999999999</v>
      </c>
      <c r="Y107">
        <v>2.8072110000000001</v>
      </c>
    </row>
    <row r="108" spans="2:25" x14ac:dyDescent="0.2">
      <c r="C108">
        <v>0.65193000000000001</v>
      </c>
      <c r="D108">
        <v>0.63805900000000004</v>
      </c>
      <c r="E108">
        <v>0.855545</v>
      </c>
      <c r="G108">
        <v>0.64300400000000002</v>
      </c>
      <c r="H108">
        <v>0.62887499999999996</v>
      </c>
      <c r="I108">
        <v>0.84472499999999995</v>
      </c>
      <c r="K108">
        <v>0.64818100000000001</v>
      </c>
      <c r="L108">
        <v>0.639436</v>
      </c>
      <c r="M108">
        <v>0.854491</v>
      </c>
      <c r="O108">
        <v>0.64217400000000002</v>
      </c>
      <c r="P108">
        <v>0.63058499999999995</v>
      </c>
      <c r="Q108">
        <v>0.85377199999999998</v>
      </c>
      <c r="S108">
        <v>0.64786699999999997</v>
      </c>
      <c r="T108">
        <v>0.63731599999999999</v>
      </c>
      <c r="U108">
        <v>0.85363900000000004</v>
      </c>
      <c r="W108">
        <v>0.65367200000000003</v>
      </c>
      <c r="X108">
        <v>0.63913399999999998</v>
      </c>
      <c r="Y108">
        <v>0.85035700000000003</v>
      </c>
    </row>
    <row r="109" spans="2:25" x14ac:dyDescent="0.2">
      <c r="C109">
        <v>0.93392299999999995</v>
      </c>
      <c r="D109">
        <v>0.932222</v>
      </c>
      <c r="E109">
        <v>1.65798</v>
      </c>
      <c r="G109">
        <v>1.06097</v>
      </c>
      <c r="H109">
        <v>1.10076</v>
      </c>
      <c r="I109">
        <v>2.04976</v>
      </c>
      <c r="K109">
        <v>0.76181900000000002</v>
      </c>
      <c r="L109">
        <v>0.75759699999999996</v>
      </c>
      <c r="M109">
        <v>1.2204999999999999</v>
      </c>
      <c r="O109">
        <v>1.39886</v>
      </c>
      <c r="P109">
        <v>1.4160999999999999</v>
      </c>
      <c r="Q109">
        <v>3.4306299999999998</v>
      </c>
      <c r="S109">
        <v>1.24126</v>
      </c>
      <c r="T109">
        <v>1.2637100000000001</v>
      </c>
      <c r="U109">
        <v>2.2444099999999998</v>
      </c>
      <c r="W109">
        <v>1.73878</v>
      </c>
      <c r="X109">
        <v>1.76119</v>
      </c>
      <c r="Y109">
        <v>4.5621700000000001</v>
      </c>
    </row>
    <row r="110" spans="2:25" x14ac:dyDescent="0.2">
      <c r="B110" t="s">
        <v>5</v>
      </c>
      <c r="C110">
        <v>0.28199299999999999</v>
      </c>
      <c r="D110">
        <v>0.29416300000000001</v>
      </c>
      <c r="E110">
        <v>0.80243500000000001</v>
      </c>
      <c r="G110">
        <v>0.417966</v>
      </c>
      <c r="H110">
        <v>0.471885</v>
      </c>
      <c r="I110">
        <v>1.2050350000000001</v>
      </c>
      <c r="K110">
        <v>0.113638</v>
      </c>
      <c r="L110">
        <v>0.118161</v>
      </c>
      <c r="M110">
        <v>0.36600899999999997</v>
      </c>
      <c r="O110">
        <v>0.75668599999999997</v>
      </c>
      <c r="P110">
        <v>0.78551499999999996</v>
      </c>
      <c r="Q110">
        <v>2.5768580000000001</v>
      </c>
      <c r="S110">
        <v>0.59339299999999995</v>
      </c>
      <c r="T110">
        <v>0.62639400000000001</v>
      </c>
      <c r="U110">
        <v>1.390771</v>
      </c>
      <c r="W110">
        <v>1.085108</v>
      </c>
      <c r="X110">
        <v>1.1220559999999999</v>
      </c>
      <c r="Y110">
        <v>3.7118129999999998</v>
      </c>
    </row>
    <row r="111" spans="2:25" x14ac:dyDescent="0.2">
      <c r="C111">
        <v>0.65184500000000001</v>
      </c>
      <c r="D111">
        <v>0.63706700000000005</v>
      </c>
      <c r="E111">
        <v>0.85900500000000002</v>
      </c>
      <c r="G111">
        <v>0.64886600000000005</v>
      </c>
      <c r="H111">
        <v>0.63426800000000005</v>
      </c>
      <c r="I111">
        <v>0.85542600000000002</v>
      </c>
      <c r="K111">
        <v>0.64508299999999996</v>
      </c>
      <c r="L111">
        <v>0.63027699999999998</v>
      </c>
      <c r="M111">
        <v>0.86158000000000001</v>
      </c>
      <c r="O111">
        <v>0.64194700000000005</v>
      </c>
      <c r="P111">
        <v>0.63053899999999996</v>
      </c>
      <c r="Q111">
        <v>0.86057099999999997</v>
      </c>
      <c r="S111">
        <v>0.651536</v>
      </c>
      <c r="T111">
        <v>0.63531499999999996</v>
      </c>
      <c r="U111">
        <v>0.85790200000000005</v>
      </c>
      <c r="W111">
        <v>0.645652</v>
      </c>
      <c r="X111">
        <v>0.63481100000000001</v>
      </c>
      <c r="Y111">
        <v>0.85127699999999995</v>
      </c>
    </row>
    <row r="112" spans="2:25" x14ac:dyDescent="0.2">
      <c r="C112">
        <v>0.97928499999999996</v>
      </c>
      <c r="D112">
        <v>0.96445599999999998</v>
      </c>
      <c r="E112">
        <v>1.4583699999999999</v>
      </c>
      <c r="G112">
        <v>1.0819000000000001</v>
      </c>
      <c r="H112">
        <v>1.0638000000000001</v>
      </c>
      <c r="I112">
        <v>1.8419000000000001</v>
      </c>
      <c r="K112">
        <v>1.2837700000000001</v>
      </c>
      <c r="L112">
        <v>1.28105</v>
      </c>
      <c r="M112">
        <v>2.9707400000000002</v>
      </c>
      <c r="O112">
        <v>1.3685799999999999</v>
      </c>
      <c r="P112">
        <v>1.3647</v>
      </c>
      <c r="Q112">
        <v>3.3628100000000001</v>
      </c>
      <c r="S112">
        <v>1.4508099999999999</v>
      </c>
      <c r="T112">
        <v>1.4867699999999999</v>
      </c>
      <c r="U112">
        <v>2.9220899999999999</v>
      </c>
      <c r="W112">
        <v>1.6944300000000001</v>
      </c>
      <c r="X112">
        <v>1.75301</v>
      </c>
      <c r="Y112">
        <v>3.14533</v>
      </c>
    </row>
    <row r="113" spans="2:25" x14ac:dyDescent="0.2">
      <c r="B113" t="s">
        <v>5</v>
      </c>
      <c r="C113">
        <v>0.32744000000000001</v>
      </c>
      <c r="D113">
        <v>0.32738899999999999</v>
      </c>
      <c r="E113">
        <v>0.59936500000000004</v>
      </c>
      <c r="G113">
        <v>0.43303399999999997</v>
      </c>
      <c r="H113">
        <v>0.42953200000000002</v>
      </c>
      <c r="I113">
        <v>0.98647399999999996</v>
      </c>
      <c r="K113">
        <v>0.638687</v>
      </c>
      <c r="L113">
        <v>0.65077300000000005</v>
      </c>
      <c r="M113">
        <v>2.1091600000000001</v>
      </c>
      <c r="O113">
        <v>0.72663299999999997</v>
      </c>
      <c r="P113">
        <v>0.73416099999999995</v>
      </c>
      <c r="Q113">
        <v>2.5022389999999999</v>
      </c>
      <c r="S113">
        <v>0.79927400000000004</v>
      </c>
      <c r="T113">
        <v>0.85145499999999996</v>
      </c>
      <c r="U113">
        <v>2.0641880000000001</v>
      </c>
      <c r="W113">
        <v>1.048778</v>
      </c>
      <c r="X113">
        <v>1.1181989999999999</v>
      </c>
      <c r="Y113">
        <v>2.2940529999999999</v>
      </c>
    </row>
    <row r="114" spans="2:25" x14ac:dyDescent="0.2">
      <c r="C114">
        <v>0.64207899999999996</v>
      </c>
      <c r="D114">
        <v>0.63083</v>
      </c>
      <c r="E114">
        <v>0.84682000000000002</v>
      </c>
      <c r="G114">
        <v>0.64875899999999997</v>
      </c>
      <c r="H114">
        <v>0.63416099999999997</v>
      </c>
      <c r="I114">
        <v>0.85084899999999997</v>
      </c>
      <c r="K114">
        <v>0.652007</v>
      </c>
      <c r="L114">
        <v>0.638073</v>
      </c>
      <c r="M114">
        <v>0.869591</v>
      </c>
      <c r="O114">
        <v>0.65243200000000001</v>
      </c>
      <c r="P114">
        <v>0.63719000000000003</v>
      </c>
      <c r="Q114">
        <v>0.85397999999999996</v>
      </c>
      <c r="S114">
        <v>0.64690300000000001</v>
      </c>
      <c r="T114">
        <v>0.63030699999999995</v>
      </c>
      <c r="U114">
        <v>0.84754200000000002</v>
      </c>
      <c r="W114">
        <v>0.65351499999999996</v>
      </c>
      <c r="X114">
        <v>0.64084799999999997</v>
      </c>
      <c r="Y114">
        <v>0.85646</v>
      </c>
    </row>
    <row r="115" spans="2:25" x14ac:dyDescent="0.2">
      <c r="C115">
        <v>0.96877400000000002</v>
      </c>
      <c r="D115">
        <v>0.91791</v>
      </c>
      <c r="E115">
        <v>1.5392399999999999</v>
      </c>
      <c r="G115">
        <v>1.07698</v>
      </c>
      <c r="H115">
        <v>1.1001300000000001</v>
      </c>
      <c r="I115">
        <v>2.3885200000000002</v>
      </c>
      <c r="K115">
        <v>1.1788700000000001</v>
      </c>
      <c r="L115">
        <v>1.2368699999999999</v>
      </c>
      <c r="M115">
        <v>2.0120800000000001</v>
      </c>
      <c r="O115">
        <v>1.4265300000000001</v>
      </c>
      <c r="P115">
        <v>1.3797900000000001</v>
      </c>
      <c r="Q115">
        <v>3.6405699999999999</v>
      </c>
      <c r="S115">
        <v>1.51593</v>
      </c>
      <c r="T115">
        <v>1.50718</v>
      </c>
      <c r="U115">
        <v>3.1618200000000001</v>
      </c>
      <c r="W115">
        <v>1.76423</v>
      </c>
      <c r="X115">
        <v>1.8439300000000001</v>
      </c>
      <c r="Y115">
        <v>3.34233</v>
      </c>
    </row>
    <row r="116" spans="2:25" x14ac:dyDescent="0.2">
      <c r="B116" t="s">
        <v>5</v>
      </c>
      <c r="C116">
        <v>0.32669500000000001</v>
      </c>
      <c r="D116">
        <v>0.28708</v>
      </c>
      <c r="E116">
        <v>0.69242000000000004</v>
      </c>
      <c r="G116">
        <v>0.42822100000000002</v>
      </c>
      <c r="H116">
        <v>0.46596900000000002</v>
      </c>
      <c r="I116">
        <v>1.537671</v>
      </c>
      <c r="K116">
        <v>0.52686299999999997</v>
      </c>
      <c r="L116">
        <v>0.59879700000000002</v>
      </c>
      <c r="M116">
        <v>1.1424890000000001</v>
      </c>
      <c r="O116">
        <v>0.77409799999999995</v>
      </c>
      <c r="P116">
        <v>0.74260000000000004</v>
      </c>
      <c r="Q116">
        <v>2.7865899999999999</v>
      </c>
      <c r="S116">
        <v>0.86902699999999999</v>
      </c>
      <c r="T116">
        <v>0.87687300000000001</v>
      </c>
      <c r="U116">
        <v>2.3142779999999998</v>
      </c>
      <c r="W116">
        <v>1.1107149999999999</v>
      </c>
      <c r="X116">
        <v>1.203082</v>
      </c>
      <c r="Y116">
        <v>2.4858699999999998</v>
      </c>
    </row>
    <row r="117" spans="2:25" x14ac:dyDescent="0.2">
      <c r="C117">
        <v>0.64510999999999996</v>
      </c>
      <c r="D117">
        <v>0.63080800000000004</v>
      </c>
      <c r="E117">
        <v>0.85546100000000003</v>
      </c>
      <c r="G117">
        <v>0.64924800000000005</v>
      </c>
      <c r="H117">
        <v>0.63813200000000003</v>
      </c>
      <c r="I117">
        <v>0.86888900000000002</v>
      </c>
      <c r="K117">
        <v>0.65010900000000005</v>
      </c>
      <c r="L117">
        <v>0.63656299999999999</v>
      </c>
      <c r="M117">
        <v>0.86108399999999996</v>
      </c>
      <c r="O117">
        <v>0.64436199999999999</v>
      </c>
      <c r="P117">
        <v>0.62892899999999996</v>
      </c>
      <c r="Q117">
        <v>0.85640000000000005</v>
      </c>
      <c r="S117">
        <v>0.64280700000000002</v>
      </c>
      <c r="T117">
        <v>0.62888699999999997</v>
      </c>
      <c r="U117">
        <v>0.85484000000000004</v>
      </c>
      <c r="W117">
        <v>0.64332500000000004</v>
      </c>
      <c r="X117">
        <v>0.63585999999999998</v>
      </c>
      <c r="Y117">
        <v>0.85411700000000002</v>
      </c>
    </row>
    <row r="118" spans="2:25" x14ac:dyDescent="0.2">
      <c r="C118">
        <v>0.937778</v>
      </c>
      <c r="D118">
        <v>0.93898000000000004</v>
      </c>
      <c r="E118">
        <v>1.9320200000000001</v>
      </c>
      <c r="G118">
        <v>0.72877800000000004</v>
      </c>
      <c r="H118">
        <v>0.72475000000000001</v>
      </c>
      <c r="I118">
        <v>1.44225</v>
      </c>
      <c r="K118">
        <v>1.21715</v>
      </c>
      <c r="L118">
        <v>1.23061</v>
      </c>
      <c r="M118">
        <v>2.0529799999999998</v>
      </c>
      <c r="O118">
        <v>1.3901300000000001</v>
      </c>
      <c r="P118">
        <v>1.4134100000000001</v>
      </c>
      <c r="Q118">
        <v>2.7900499999999999</v>
      </c>
      <c r="S118">
        <v>1.5607599999999999</v>
      </c>
      <c r="T118">
        <v>1.5264599999999999</v>
      </c>
      <c r="U118">
        <v>3.46034</v>
      </c>
      <c r="W118">
        <v>0.85358999999999996</v>
      </c>
      <c r="X118">
        <v>0.85442600000000002</v>
      </c>
      <c r="Y118">
        <v>1.28999</v>
      </c>
    </row>
    <row r="119" spans="2:25" x14ac:dyDescent="0.2">
      <c r="B119" t="s">
        <v>5</v>
      </c>
      <c r="C119">
        <v>0.29266799999999998</v>
      </c>
      <c r="D119">
        <v>0.308172</v>
      </c>
      <c r="E119">
        <v>1.076559</v>
      </c>
      <c r="G119">
        <v>7.9530000000000003E-2</v>
      </c>
      <c r="H119">
        <v>8.6618000000000001E-2</v>
      </c>
      <c r="I119">
        <v>0.57336100000000001</v>
      </c>
      <c r="K119">
        <v>0.56704100000000002</v>
      </c>
      <c r="L119">
        <v>0.59404699999999999</v>
      </c>
      <c r="M119">
        <v>1.1918960000000001</v>
      </c>
      <c r="O119">
        <v>0.74576799999999999</v>
      </c>
      <c r="P119">
        <v>0.78448099999999998</v>
      </c>
      <c r="Q119">
        <v>1.9336500000000001</v>
      </c>
      <c r="S119">
        <v>0.91795300000000002</v>
      </c>
      <c r="T119">
        <v>0.89757299999999995</v>
      </c>
      <c r="U119">
        <v>2.6055000000000001</v>
      </c>
      <c r="W119">
        <v>0.21026500000000001</v>
      </c>
      <c r="X119">
        <v>0.21856600000000001</v>
      </c>
      <c r="Y119">
        <v>0.43587300000000001</v>
      </c>
    </row>
    <row r="120" spans="2:25" x14ac:dyDescent="0.2">
      <c r="C120">
        <v>0.650922</v>
      </c>
      <c r="D120">
        <v>0.63829199999999997</v>
      </c>
      <c r="E120">
        <v>0.857437</v>
      </c>
      <c r="G120">
        <v>0.65121899999999999</v>
      </c>
      <c r="H120">
        <v>0.63670800000000005</v>
      </c>
      <c r="I120">
        <v>0.86035399999999995</v>
      </c>
      <c r="K120">
        <v>0.65315800000000002</v>
      </c>
      <c r="L120">
        <v>0.63999499999999998</v>
      </c>
      <c r="M120">
        <v>0.87289099999999997</v>
      </c>
      <c r="O120">
        <v>0.64635600000000004</v>
      </c>
      <c r="P120">
        <v>0.63128200000000001</v>
      </c>
      <c r="Q120">
        <v>0.85195900000000002</v>
      </c>
      <c r="S120">
        <v>0.65106399999999998</v>
      </c>
      <c r="T120">
        <v>0.63944299999999998</v>
      </c>
      <c r="U120">
        <v>0.84124600000000005</v>
      </c>
      <c r="W120">
        <v>0.64802199999999999</v>
      </c>
      <c r="X120">
        <v>0.63248400000000005</v>
      </c>
      <c r="Y120">
        <v>0.86686200000000002</v>
      </c>
    </row>
    <row r="121" spans="2:25" x14ac:dyDescent="0.2">
      <c r="C121">
        <v>0.94664999999999999</v>
      </c>
      <c r="D121">
        <v>0.96794100000000005</v>
      </c>
      <c r="E121">
        <v>2.5263499999999999</v>
      </c>
      <c r="G121">
        <v>1.0714300000000001</v>
      </c>
      <c r="H121">
        <v>1.0778700000000001</v>
      </c>
      <c r="I121">
        <v>2.1637300000000002</v>
      </c>
      <c r="K121">
        <v>1.27641</v>
      </c>
      <c r="L121">
        <v>1.26074</v>
      </c>
      <c r="M121">
        <v>2.8661599999999998</v>
      </c>
      <c r="O121">
        <v>1.31484</v>
      </c>
      <c r="P121">
        <v>1.3319799999999999</v>
      </c>
      <c r="Q121">
        <v>3.5284499999999999</v>
      </c>
      <c r="S121">
        <v>1.4930399999999999</v>
      </c>
      <c r="T121">
        <v>1.5385</v>
      </c>
      <c r="U121">
        <v>3.6117900000000001</v>
      </c>
      <c r="W121">
        <v>1.67154</v>
      </c>
      <c r="X121">
        <v>1.6398200000000001</v>
      </c>
      <c r="Y121">
        <v>3.90686</v>
      </c>
    </row>
    <row r="122" spans="2:25" x14ac:dyDescent="0.2">
      <c r="B122" t="s">
        <v>5</v>
      </c>
      <c r="C122">
        <v>0.29572799999999999</v>
      </c>
      <c r="D122">
        <v>0.32964900000000003</v>
      </c>
      <c r="E122">
        <v>1.6689130000000001</v>
      </c>
      <c r="G122">
        <v>0.420211</v>
      </c>
      <c r="H122">
        <v>0.441162</v>
      </c>
      <c r="I122">
        <v>1.3033760000000001</v>
      </c>
      <c r="K122">
        <v>0.62325200000000003</v>
      </c>
      <c r="L122">
        <v>0.62074499999999999</v>
      </c>
      <c r="M122">
        <v>1.993269</v>
      </c>
      <c r="O122">
        <v>0.66848399999999997</v>
      </c>
      <c r="P122">
        <v>0.70069800000000004</v>
      </c>
      <c r="Q122">
        <v>2.676491</v>
      </c>
      <c r="S122">
        <v>0.84197599999999995</v>
      </c>
      <c r="T122">
        <v>0.899057</v>
      </c>
      <c r="U122">
        <v>2.7705440000000001</v>
      </c>
      <c r="W122">
        <v>1.0235179999999999</v>
      </c>
      <c r="X122">
        <v>1.007336</v>
      </c>
      <c r="Y122">
        <v>3.0399980000000002</v>
      </c>
    </row>
    <row r="123" spans="2:25" x14ac:dyDescent="0.2">
      <c r="C123">
        <v>0.64739000000000002</v>
      </c>
      <c r="D123">
        <v>0.63260000000000005</v>
      </c>
      <c r="E123">
        <v>0.86340499999999998</v>
      </c>
      <c r="G123">
        <v>0.64111700000000005</v>
      </c>
      <c r="H123">
        <v>0.631332</v>
      </c>
      <c r="I123">
        <v>0.84594499999999995</v>
      </c>
      <c r="K123">
        <v>0.64497300000000002</v>
      </c>
      <c r="L123">
        <v>0.63239999999999996</v>
      </c>
      <c r="M123">
        <v>0.85856600000000005</v>
      </c>
      <c r="O123">
        <v>0.64604200000000001</v>
      </c>
      <c r="P123">
        <v>0.63503399999999999</v>
      </c>
      <c r="Q123">
        <v>0.85747799999999996</v>
      </c>
      <c r="S123">
        <v>0.64732900000000004</v>
      </c>
      <c r="T123">
        <v>0.63202800000000003</v>
      </c>
      <c r="U123">
        <v>0.85600200000000004</v>
      </c>
      <c r="W123">
        <v>0.64799399999999996</v>
      </c>
      <c r="X123">
        <v>0.63225699999999996</v>
      </c>
      <c r="Y123">
        <v>0.86038000000000003</v>
      </c>
    </row>
    <row r="124" spans="2:25" x14ac:dyDescent="0.2">
      <c r="C124">
        <v>0.99910100000000002</v>
      </c>
      <c r="D124">
        <v>0.99033199999999999</v>
      </c>
      <c r="E124">
        <v>2.17387</v>
      </c>
      <c r="G124">
        <v>1.0545100000000001</v>
      </c>
      <c r="H124">
        <v>1.0847500000000001</v>
      </c>
      <c r="I124">
        <v>1.8271200000000001</v>
      </c>
      <c r="K124">
        <v>1.1934800000000001</v>
      </c>
      <c r="L124">
        <v>1.20756</v>
      </c>
      <c r="M124">
        <v>2.6124299999999998</v>
      </c>
      <c r="O124">
        <v>0.79367500000000002</v>
      </c>
      <c r="P124">
        <v>0.78548300000000004</v>
      </c>
      <c r="Q124">
        <v>1.59321</v>
      </c>
      <c r="S124">
        <v>1.5894999999999999</v>
      </c>
      <c r="T124">
        <v>1.5851500000000001</v>
      </c>
      <c r="U124">
        <v>3.4618000000000002</v>
      </c>
      <c r="W124">
        <v>1.69018</v>
      </c>
      <c r="X124">
        <v>1.7407999999999999</v>
      </c>
      <c r="Y124">
        <v>4.9592999999999998</v>
      </c>
    </row>
    <row r="125" spans="2:25" x14ac:dyDescent="0.2">
      <c r="B125" t="s">
        <v>5</v>
      </c>
      <c r="C125">
        <v>0.351711</v>
      </c>
      <c r="D125">
        <v>0.35773199999999999</v>
      </c>
      <c r="E125">
        <v>1.310465</v>
      </c>
      <c r="G125">
        <v>0.41339300000000001</v>
      </c>
      <c r="H125">
        <v>0.45341799999999999</v>
      </c>
      <c r="I125">
        <v>0.98117500000000002</v>
      </c>
      <c r="K125">
        <v>0.54850699999999997</v>
      </c>
      <c r="L125">
        <v>0.57516</v>
      </c>
      <c r="M125">
        <v>1.7538640000000001</v>
      </c>
      <c r="O125">
        <v>0.14763299999999999</v>
      </c>
      <c r="P125">
        <v>0.150449</v>
      </c>
      <c r="Q125">
        <v>0.73573200000000005</v>
      </c>
      <c r="S125">
        <v>0.94217099999999998</v>
      </c>
      <c r="T125">
        <v>0.95312200000000002</v>
      </c>
      <c r="U125">
        <v>2.6057980000000001</v>
      </c>
      <c r="W125">
        <v>1.0421860000000001</v>
      </c>
      <c r="X125">
        <v>1.1085430000000001</v>
      </c>
      <c r="Y125">
        <v>4.0989199999999997</v>
      </c>
    </row>
    <row r="126" spans="2:25" x14ac:dyDescent="0.2">
      <c r="C126">
        <v>0.64864999999999995</v>
      </c>
      <c r="D126">
        <v>0.63388699999999998</v>
      </c>
      <c r="E126">
        <v>0.85573600000000005</v>
      </c>
      <c r="G126">
        <v>0.649594</v>
      </c>
      <c r="H126">
        <v>0.63465000000000005</v>
      </c>
      <c r="I126">
        <v>0.85310699999999995</v>
      </c>
      <c r="K126">
        <v>0.65005500000000005</v>
      </c>
      <c r="L126">
        <v>0.63587700000000003</v>
      </c>
      <c r="M126">
        <v>0.865869</v>
      </c>
      <c r="O126">
        <v>0.64451800000000004</v>
      </c>
      <c r="P126">
        <v>0.63423799999999997</v>
      </c>
      <c r="Q126">
        <v>0.85506099999999996</v>
      </c>
      <c r="S126">
        <v>0.64305100000000004</v>
      </c>
      <c r="T126">
        <v>0.63262099999999999</v>
      </c>
      <c r="U126">
        <v>0.85466900000000001</v>
      </c>
      <c r="W126">
        <v>0.65246800000000005</v>
      </c>
      <c r="X126">
        <v>0.63557600000000003</v>
      </c>
      <c r="Y126">
        <v>0.86888100000000001</v>
      </c>
    </row>
    <row r="127" spans="2:25" x14ac:dyDescent="0.2">
      <c r="C127">
        <v>0.95697600000000005</v>
      </c>
      <c r="D127">
        <v>0.94105499999999997</v>
      </c>
      <c r="E127">
        <v>2.21915</v>
      </c>
      <c r="G127">
        <v>1.0726899999999999</v>
      </c>
      <c r="H127">
        <v>1.06671</v>
      </c>
      <c r="I127">
        <v>2.0785800000000001</v>
      </c>
      <c r="K127">
        <v>1.2250300000000001</v>
      </c>
      <c r="L127">
        <v>1.21394</v>
      </c>
      <c r="M127">
        <v>2.5870099999999998</v>
      </c>
      <c r="O127">
        <v>0.77714399999999995</v>
      </c>
      <c r="P127">
        <v>0.75098799999999999</v>
      </c>
      <c r="Q127">
        <v>1.13872</v>
      </c>
      <c r="S127">
        <v>0.813608</v>
      </c>
      <c r="T127">
        <v>0.80102399999999996</v>
      </c>
      <c r="U127">
        <v>1.3918200000000001</v>
      </c>
      <c r="W127">
        <v>1.5576399999999999</v>
      </c>
      <c r="X127">
        <v>1.5345500000000001</v>
      </c>
      <c r="Y127">
        <v>2.8251400000000002</v>
      </c>
    </row>
    <row r="128" spans="2:25" x14ac:dyDescent="0.2">
      <c r="B128" t="s">
        <v>5</v>
      </c>
      <c r="C128">
        <v>0.30832599999999999</v>
      </c>
      <c r="D128">
        <v>0.307168</v>
      </c>
      <c r="E128">
        <v>1.3634139999999999</v>
      </c>
      <c r="G128">
        <v>0.42309600000000003</v>
      </c>
      <c r="H128">
        <v>0.43206</v>
      </c>
      <c r="I128">
        <v>1.225473</v>
      </c>
      <c r="K128">
        <v>0.57497500000000001</v>
      </c>
      <c r="L128">
        <v>0.57806299999999999</v>
      </c>
      <c r="M128">
        <v>1.721141</v>
      </c>
      <c r="O128">
        <v>0.13262599999999999</v>
      </c>
      <c r="P128">
        <v>0.11675000000000001</v>
      </c>
      <c r="Q128">
        <v>0.28365899999999999</v>
      </c>
      <c r="S128">
        <v>0.17055699999999999</v>
      </c>
      <c r="T128">
        <v>0.168403</v>
      </c>
      <c r="U128">
        <v>0.53715100000000005</v>
      </c>
      <c r="W128">
        <v>0.90517199999999998</v>
      </c>
      <c r="X128">
        <v>0.89897400000000005</v>
      </c>
      <c r="Y128">
        <v>1.956259</v>
      </c>
    </row>
    <row r="129" spans="1:25" x14ac:dyDescent="0.2">
      <c r="C129">
        <v>0.64790800000000004</v>
      </c>
      <c r="D129">
        <v>0.63607199999999997</v>
      </c>
      <c r="E129">
        <v>0.86007800000000001</v>
      </c>
      <c r="G129">
        <v>0.64420100000000002</v>
      </c>
      <c r="H129">
        <v>0.631471</v>
      </c>
      <c r="I129">
        <v>0.84402100000000002</v>
      </c>
      <c r="K129">
        <v>0.65123900000000001</v>
      </c>
      <c r="L129">
        <v>0.63653199999999999</v>
      </c>
      <c r="M129">
        <v>0.85130499999999998</v>
      </c>
      <c r="O129">
        <v>0.64022199999999996</v>
      </c>
      <c r="P129">
        <v>0.62732699999999997</v>
      </c>
      <c r="Q129">
        <v>0.84004999999999996</v>
      </c>
      <c r="S129">
        <v>0.637019</v>
      </c>
      <c r="T129">
        <v>0.62326700000000002</v>
      </c>
      <c r="U129">
        <v>0.84886700000000004</v>
      </c>
      <c r="W129">
        <v>0.65167200000000003</v>
      </c>
      <c r="X129">
        <v>0.64141000000000004</v>
      </c>
      <c r="Y129">
        <v>0.85948500000000005</v>
      </c>
    </row>
    <row r="130" spans="1:25" x14ac:dyDescent="0.2">
      <c r="C130">
        <v>0.72580999999999996</v>
      </c>
      <c r="D130">
        <v>0.70471799999999996</v>
      </c>
      <c r="E130">
        <v>1.20001</v>
      </c>
      <c r="G130">
        <v>1.11991</v>
      </c>
      <c r="H130">
        <v>1.1216299999999999</v>
      </c>
      <c r="I130">
        <v>2.1942400000000002</v>
      </c>
      <c r="K130">
        <v>1.1122000000000001</v>
      </c>
      <c r="L130">
        <v>1.0956900000000001</v>
      </c>
      <c r="M130">
        <v>2.5442399999999998</v>
      </c>
      <c r="O130">
        <v>1.3240400000000001</v>
      </c>
      <c r="P130">
        <v>1.35608</v>
      </c>
      <c r="Q130">
        <v>2.6780300000000001</v>
      </c>
      <c r="S130">
        <v>1.51355</v>
      </c>
      <c r="T130">
        <v>1.5283</v>
      </c>
      <c r="U130">
        <v>3.5408200000000001</v>
      </c>
      <c r="W130">
        <v>0.86641100000000004</v>
      </c>
      <c r="X130">
        <v>0.88135300000000005</v>
      </c>
      <c r="Y130">
        <v>1.46566</v>
      </c>
    </row>
    <row r="131" spans="1:25" x14ac:dyDescent="0.2">
      <c r="B131" t="s">
        <v>5</v>
      </c>
      <c r="C131">
        <v>7.7901999999999902E-2</v>
      </c>
      <c r="D131">
        <v>6.8645999999999999E-2</v>
      </c>
      <c r="E131">
        <v>0.33993200000000001</v>
      </c>
      <c r="G131">
        <v>0.47570899999999999</v>
      </c>
      <c r="H131">
        <v>0.49015900000000001</v>
      </c>
      <c r="I131">
        <v>1.3502190000000001</v>
      </c>
      <c r="K131">
        <v>0.46096100000000001</v>
      </c>
      <c r="L131">
        <v>0.45915800000000001</v>
      </c>
      <c r="M131">
        <v>1.6929350000000001</v>
      </c>
      <c r="O131">
        <v>0.68381800000000004</v>
      </c>
      <c r="P131">
        <v>0.72875299999999998</v>
      </c>
      <c r="Q131">
        <v>1.8379799999999999</v>
      </c>
      <c r="S131">
        <v>0.87653099999999995</v>
      </c>
      <c r="T131">
        <v>0.90503299999999998</v>
      </c>
      <c r="U131">
        <v>2.6919529999999998</v>
      </c>
      <c r="W131">
        <v>0.21473900000000001</v>
      </c>
      <c r="X131">
        <v>0.23994299999999999</v>
      </c>
      <c r="Y131">
        <v>0.60617500000000002</v>
      </c>
    </row>
    <row r="132" spans="1:25" x14ac:dyDescent="0.2">
      <c r="C132">
        <v>0.64663800000000005</v>
      </c>
      <c r="D132">
        <v>0.63400999999999996</v>
      </c>
      <c r="E132">
        <v>0.86007400000000001</v>
      </c>
      <c r="G132">
        <v>0.64422100000000004</v>
      </c>
      <c r="H132">
        <v>0.62995199999999996</v>
      </c>
      <c r="I132">
        <v>0.85370000000000001</v>
      </c>
      <c r="K132">
        <v>0.65237400000000001</v>
      </c>
      <c r="L132">
        <v>0.63609400000000005</v>
      </c>
      <c r="M132">
        <v>0.85757000000000005</v>
      </c>
      <c r="O132">
        <v>0.64881599999999995</v>
      </c>
      <c r="P132">
        <v>0.64071500000000003</v>
      </c>
      <c r="Q132">
        <v>0.85860099999999995</v>
      </c>
      <c r="S132">
        <v>0.64818900000000002</v>
      </c>
      <c r="T132">
        <v>0.63316099999999997</v>
      </c>
      <c r="U132">
        <v>0.869869</v>
      </c>
      <c r="W132">
        <v>0.65240299999999996</v>
      </c>
      <c r="X132">
        <v>0.64301600000000003</v>
      </c>
      <c r="Y132">
        <v>0.86587899999999995</v>
      </c>
    </row>
    <row r="133" spans="1:25" x14ac:dyDescent="0.2">
      <c r="C133">
        <v>0.73036800000000002</v>
      </c>
      <c r="D133">
        <v>0.72721999999999998</v>
      </c>
      <c r="E133">
        <v>1.08972</v>
      </c>
      <c r="G133">
        <v>1.0754999999999999</v>
      </c>
      <c r="H133">
        <v>1.0546500000000001</v>
      </c>
      <c r="I133">
        <v>2.29305</v>
      </c>
      <c r="K133">
        <v>1.21753</v>
      </c>
      <c r="L133">
        <v>1.1943699999999999</v>
      </c>
      <c r="M133">
        <v>2.00603</v>
      </c>
      <c r="O133">
        <v>0.77676100000000003</v>
      </c>
      <c r="P133">
        <v>0.77182300000000004</v>
      </c>
      <c r="Q133">
        <v>1.1903999999999999</v>
      </c>
      <c r="S133">
        <v>1.5397799999999999</v>
      </c>
      <c r="T133">
        <v>1.5236400000000001</v>
      </c>
      <c r="U133">
        <v>3.7551299999999999</v>
      </c>
      <c r="W133">
        <v>0.798369</v>
      </c>
      <c r="X133">
        <v>0.79797499999999999</v>
      </c>
      <c r="Y133">
        <v>1.19554</v>
      </c>
    </row>
    <row r="134" spans="1:25" x14ac:dyDescent="0.2">
      <c r="B134" t="s">
        <v>5</v>
      </c>
      <c r="C134">
        <v>8.3729999999999999E-2</v>
      </c>
      <c r="D134">
        <v>9.3210000000000001E-2</v>
      </c>
      <c r="E134">
        <v>0.22964599999999999</v>
      </c>
      <c r="G134">
        <v>0.43127900000000002</v>
      </c>
      <c r="H134">
        <v>0.42469800000000002</v>
      </c>
      <c r="I134">
        <v>1.4393499999999999</v>
      </c>
      <c r="K134">
        <v>0.56515599999999999</v>
      </c>
      <c r="L134">
        <v>0.55827599999999999</v>
      </c>
      <c r="M134">
        <v>1.14846</v>
      </c>
      <c r="O134">
        <v>0.127945</v>
      </c>
      <c r="P134">
        <v>0.131108</v>
      </c>
      <c r="Q134">
        <v>0.33179900000000001</v>
      </c>
      <c r="S134">
        <v>0.89159100000000002</v>
      </c>
      <c r="T134">
        <v>0.89047900000000002</v>
      </c>
      <c r="U134">
        <v>2.8852609999999999</v>
      </c>
      <c r="W134">
        <v>0.14596600000000001</v>
      </c>
      <c r="X134">
        <v>0.15495900000000001</v>
      </c>
      <c r="Y134">
        <v>0.32966099999999998</v>
      </c>
    </row>
    <row r="135" spans="1:25" x14ac:dyDescent="0.2">
      <c r="C135">
        <v>0.64702800000000005</v>
      </c>
      <c r="D135">
        <v>0.63329199999999997</v>
      </c>
      <c r="E135">
        <v>0.85080999999999996</v>
      </c>
      <c r="G135">
        <v>0.64794099999999999</v>
      </c>
      <c r="H135">
        <v>0.63267499999999999</v>
      </c>
      <c r="I135">
        <v>0.84789999999999999</v>
      </c>
      <c r="K135">
        <v>0.64547699999999997</v>
      </c>
      <c r="L135">
        <v>0.62971900000000003</v>
      </c>
      <c r="M135">
        <v>0.87258999999999998</v>
      </c>
      <c r="O135">
        <v>0.65164999999999995</v>
      </c>
      <c r="P135">
        <v>0.64248000000000005</v>
      </c>
      <c r="Q135">
        <v>0.87124000000000001</v>
      </c>
      <c r="S135">
        <v>0.64238300000000004</v>
      </c>
      <c r="T135">
        <v>0.63186900000000001</v>
      </c>
      <c r="U135">
        <v>0.85538700000000001</v>
      </c>
      <c r="W135">
        <v>0.64325500000000002</v>
      </c>
      <c r="X135">
        <v>0.63029999999999997</v>
      </c>
      <c r="Y135">
        <v>0.85298300000000005</v>
      </c>
    </row>
    <row r="136" spans="1:25" x14ac:dyDescent="0.2">
      <c r="C136">
        <v>0.986985</v>
      </c>
      <c r="D136">
        <v>0.98837299999999995</v>
      </c>
      <c r="E136">
        <v>2.5177299999999998</v>
      </c>
      <c r="G136">
        <v>1.09087</v>
      </c>
      <c r="H136">
        <v>1.1080700000000001</v>
      </c>
      <c r="I136">
        <v>2.3651300000000002</v>
      </c>
      <c r="K136">
        <v>1.16248</v>
      </c>
      <c r="L136">
        <v>1.16032</v>
      </c>
      <c r="M136">
        <v>2.51959</v>
      </c>
      <c r="O136">
        <v>0.78620699999999999</v>
      </c>
      <c r="P136">
        <v>0.79380799999999996</v>
      </c>
      <c r="Q136">
        <v>1.1676899999999999</v>
      </c>
      <c r="S136">
        <v>1.5344</v>
      </c>
      <c r="T136">
        <v>1.52416</v>
      </c>
      <c r="U136">
        <v>3.1297100000000002</v>
      </c>
      <c r="W136">
        <v>1.6842900000000001</v>
      </c>
      <c r="X136">
        <v>1.69817</v>
      </c>
      <c r="Y136">
        <v>4.5338799999999999</v>
      </c>
    </row>
    <row r="137" spans="1:25" x14ac:dyDescent="0.2">
      <c r="B137" t="s">
        <v>5</v>
      </c>
      <c r="C137">
        <v>0.33995700000000001</v>
      </c>
      <c r="D137">
        <v>0.35508099999999998</v>
      </c>
      <c r="E137">
        <v>1.66692</v>
      </c>
      <c r="G137">
        <v>0.44292900000000002</v>
      </c>
      <c r="H137">
        <v>0.47539500000000001</v>
      </c>
      <c r="I137">
        <v>1.5172300000000001</v>
      </c>
      <c r="K137">
        <v>0.51700299999999999</v>
      </c>
      <c r="L137">
        <v>0.53060099999999999</v>
      </c>
      <c r="M137">
        <v>1.647</v>
      </c>
      <c r="O137">
        <v>0.13455700000000001</v>
      </c>
      <c r="P137">
        <v>0.15132799999999999</v>
      </c>
      <c r="Q137">
        <v>0.29644999999999999</v>
      </c>
      <c r="S137">
        <v>0.89201699999999995</v>
      </c>
      <c r="T137">
        <v>0.89229099999999995</v>
      </c>
      <c r="U137">
        <v>2.2743229999999999</v>
      </c>
      <c r="W137">
        <v>1.0410349999999999</v>
      </c>
      <c r="X137">
        <v>1.0678700000000001</v>
      </c>
      <c r="Y137">
        <v>3.6808969999999999</v>
      </c>
    </row>
    <row r="138" spans="1:25" x14ac:dyDescent="0.2">
      <c r="B138" t="s">
        <v>6</v>
      </c>
      <c r="C138" t="s">
        <v>7</v>
      </c>
      <c r="D138" t="s">
        <v>7</v>
      </c>
      <c r="E138" t="s">
        <v>7</v>
      </c>
      <c r="F138" t="s">
        <v>6</v>
      </c>
      <c r="G138" t="s">
        <v>7</v>
      </c>
      <c r="H138" t="s">
        <v>7</v>
      </c>
      <c r="I138" t="s">
        <v>7</v>
      </c>
      <c r="J138" t="s">
        <v>6</v>
      </c>
      <c r="K138" t="s">
        <v>7</v>
      </c>
      <c r="L138" t="s">
        <v>7</v>
      </c>
      <c r="M138" t="s">
        <v>7</v>
      </c>
      <c r="N138" t="s">
        <v>6</v>
      </c>
      <c r="O138" t="s">
        <v>7</v>
      </c>
      <c r="P138" t="s">
        <v>7</v>
      </c>
      <c r="Q138" t="s">
        <v>7</v>
      </c>
      <c r="R138" t="s">
        <v>6</v>
      </c>
      <c r="S138" t="s">
        <v>7</v>
      </c>
      <c r="T138" t="s">
        <v>7</v>
      </c>
      <c r="U138" t="s">
        <v>7</v>
      </c>
      <c r="V138" t="s">
        <v>6</v>
      </c>
      <c r="W138" t="s">
        <v>7</v>
      </c>
      <c r="X138" t="s">
        <v>7</v>
      </c>
      <c r="Y138" t="s">
        <v>7</v>
      </c>
    </row>
    <row r="139" spans="1:25" x14ac:dyDescent="0.2">
      <c r="A139" t="s">
        <v>31</v>
      </c>
      <c r="B139">
        <v>25.5</v>
      </c>
      <c r="C139">
        <f>AVERAGE(C86,C83,C80,C89,C92,C95,C98,C101,C104,C107,C110,C113,C116,C119,C122,C125,C128,C131,C134,C137)</f>
        <v>0.27264165000000001</v>
      </c>
      <c r="D139">
        <f>AVERAGE(D86,D83,D80,D89,D92,D95,D98,D101,D104,D107,D110,D113,D116,D119,D122,D125,D128,D131,D134,D137)</f>
        <v>0.27759565000000003</v>
      </c>
      <c r="E139">
        <f>AVERAGE(E86,E83,E80,E89,E92,E95,E98,E101,E104,E107,E110,E113,E116,E119,E122,E125,E128,E131,E134,E137)</f>
        <v>0.9130881500000001</v>
      </c>
      <c r="F139">
        <v>25.5</v>
      </c>
      <c r="G139">
        <f>AVERAGE(G86,G83,G80,G89,G92,G95,G98,G101,G104,G107,G110,G113,G116,G119,G122,G125,G128,G131,G134,G137)</f>
        <v>0.39815535000000002</v>
      </c>
      <c r="H139">
        <f>AVERAGE(H86,H83,H80,H89,H92,H95,H98,H101,H104,H107,H110,H113,H116,H119,H122,H125,H128,H131,H134,H137)</f>
        <v>0.41456785000000007</v>
      </c>
      <c r="I139">
        <f>AVERAGE(I86,I83,I80,I89,I92,I95,I98,I101,I104,I107,I110,I113,I116,I119,I122,I125,I128,I131,I134,I137)</f>
        <v>1.1892707</v>
      </c>
      <c r="J139">
        <v>25.5</v>
      </c>
      <c r="K139">
        <f>AVERAGE(K86,K83,K80,K89,K92,K95,K98,K101,K104,K107,K110,K113,K116,K119,K122,K125,K128,K131,K134,K137)</f>
        <v>0.55250014999999997</v>
      </c>
      <c r="L139">
        <f>AVERAGE(L86,L83,L80,L89,L92,L95,L98,L101,L104,L107,L110,L113,L116,L119,L122,L125,L128,L131,L134,L137)</f>
        <v>0.56963800000000009</v>
      </c>
      <c r="M139">
        <f>AVERAGE(M86,M83,M80,M89,M92,M95,M98,M101,M104,M107,M110,M113,M116,M119,M122,M125,M128,M131,M134,M137)</f>
        <v>1.6137219999999999</v>
      </c>
      <c r="N139">
        <v>25.5</v>
      </c>
      <c r="O139">
        <f>AVERAGE(O86,O83,O80,O89,O92,O95,O98,O101,O104,O107,O110,O113,O116,O119,O122,O125,O128,O131,O134,O137)</f>
        <v>0.59058450000000007</v>
      </c>
      <c r="P139">
        <f>AVERAGE(P86,P83,P80,P89,P92,P95,P98,P101,P104,P107,P110,P113,P116,P119,P122,P125,P128,P131,P134,P137)</f>
        <v>0.6066071999999999</v>
      </c>
      <c r="Q139">
        <f>AVERAGE(Q86,Q83,Q80,Q89,Q92,Q95,Q98,Q101,Q104,Q107,Q110,Q113,Q116,Q119,Q122,Q125,Q128,Q131,Q134,Q137)</f>
        <v>1.8785180499999998</v>
      </c>
      <c r="R139">
        <v>25.5</v>
      </c>
      <c r="S139">
        <f>AVERAGE(S86,S83,S80,S89,S92,S95,S98,S101,S104,S107,S110,S113,S116,S119,S122,S125,S128,S131,S134,S137)</f>
        <v>0.7468260000000001</v>
      </c>
      <c r="T139">
        <f>AVERAGE(T86,T83,T80,T89,T92,T95,T98,T101,T104,T107,T110,T113,T116,T119,T122,T125,T128,T131,T134,T137)</f>
        <v>0.76624165000000011</v>
      </c>
      <c r="U139">
        <f>AVERAGE(U86,U83,U80,U89,U92,U95,U98,U101,U104,U107,U110,U113,U116,U119,U122,U125,U128,U131,U134,U137)</f>
        <v>2.1504097</v>
      </c>
      <c r="V139">
        <v>25.5</v>
      </c>
      <c r="W139">
        <f>AVERAGE(W86,W83,W80,W89,W92,W95,W98,W101,W104,W107,W110,W113,W116,W119,W122,W125,W128,W131,W134,W137)</f>
        <v>0.84395074999999997</v>
      </c>
      <c r="X139">
        <f>AVERAGE(X86,X83,X80,X89,X92,X95,X98,X101,X104,X107,X110,X113,X116,X119,X122,X125,X128,X131,X134,X137)</f>
        <v>0.87024060000000003</v>
      </c>
      <c r="Y139">
        <f>AVERAGE(Y86,Y83,Y80,Y89,Y92,Y95,Y98,Y101,Y104,Y107,Y110,Y113,Y116,Y119,Y122,Y125,Y128,Y131,Y134,Y137)</f>
        <v>2.4587223499999999</v>
      </c>
    </row>
    <row r="140" spans="1:25" x14ac:dyDescent="0.2">
      <c r="A140" t="s">
        <v>33</v>
      </c>
      <c r="C140">
        <f>STDEV(C86,C83,C80,C89,C92,C95,C98,C101,C104,C107,C110,C113,C116,C119,C122,C125,C128,C131,C134,C137)/SQRT(COUNT(C86,C83,C80,C89,C92,C95,C98,C101,C104,C107,C110,C113,C116,C119,C122,C125,C128,C131,C134,C137))</f>
        <v>2.3050938282452815E-2</v>
      </c>
      <c r="D140">
        <f>STDEV(D86,D83,D80,D89,D92,D95,D98,D101,D104,D107,D110,D113,D116,D119,D122,D125,D128,D131,D134,D137)/SQRT(COUNT(D86,D83,D80,D89,D92,D95,D98,D101,D104,D107,D110,D113,D116,D119,D122,D125,D128,D131,D134,D137))</f>
        <v>2.363558584760151E-2</v>
      </c>
      <c r="E140">
        <f>STDEV(E86,E83,E80,E89,E92,E95,E98,E101,E104,E107,E110,E113,E116,E119,E122,E125,E128,E131,E134,E137)/SQRT(COUNT(E86,E83,E80,E89,E92,E95,E98,E101,E104,E107,E110,E113,E116,E119,E122,E125,E128,E131,E134,E137))</f>
        <v>0.10466756620717332</v>
      </c>
      <c r="G140">
        <f>STDEV(G86,G83,G80,G89,G92,G95,G98,G101,G104,G107,G110,G113,G116,G119,G122,G125,G128,G131,G134,G137)/SQRT(COUNT(G86,G83,G80,G89,G92,G95,G98,G101,G104,G107,G110,G113,G116,G119,G122,G125,G128,G131,G134,G137))</f>
        <v>2.5210111237282999E-2</v>
      </c>
      <c r="H140">
        <f>STDEV(H86,H83,H80,H89,H92,H95,H98,H101,H104,H107,H110,H113,H116,H119,H122,H125,H128,H131,H134,H137)/SQRT(COUNT(H86,H83,H80,H89,H92,H95,H98,H101,H104,H107,H110,H113,H116,H119,H122,H125,H128,H131,H134,H137))</f>
        <v>2.6084902857407645E-2</v>
      </c>
      <c r="I140">
        <f>STDEV(I86,I83,I80,I89,I92,I95,I98,I101,I104,I107,I110,I113,I116,I119,I122,I125,I128,I131,I134,I137)/SQRT(COUNT(I86,I83,I80,I89,I92,I95,I98,I101,I104,I107,I110,I113,I116,I119,I122,I125,I128,I131,I134,I137))</f>
        <v>9.9498738418214716E-2</v>
      </c>
      <c r="K140">
        <f>STDEV(K86,K83,K80,K89,K92,K95,K98,K101,K104,K107,K110,K113,K116,K119,K122,K125,K128,K131,K134,K137)/SQRT(COUNT(K86,K83,K80,K89,K92,K95,K98,K101,K104,K107,K110,K113,K116,K119,K122,K125,K128,K131,K134,K137))</f>
        <v>2.5081702195789868E-2</v>
      </c>
      <c r="L140">
        <f>STDEV(L86,L83,L80,L89,L92,L95,L98,L101,L104,L107,L110,L113,L116,L119,L122,L125,L128,L131,L134,L137)/SQRT(COUNT(L86,L83,L80,L89,L92,L95,L98,L101,L104,L107,L110,L113,L116,L119,L122,L125,L128,L131,L134,L137))</f>
        <v>2.5875573908509357E-2</v>
      </c>
      <c r="M140">
        <f>STDEV(M86,M83,M80,M89,M92,M95,M98,M101,M104,M107,M110,M113,M116,M119,M122,M125,M128,M131,M134,M137)/SQRT(COUNT(M86,M83,M80,M89,M92,M95,M98,M101,M104,M107,M110,M113,M116,M119,M122,M125,M128,M131,M134,M137))</f>
        <v>0.11357977549768833</v>
      </c>
      <c r="O140">
        <f>STDEV(O86,O83,O80,O89,O92,O95,O98,O101,O104,O107,O110,O113,O116,O119,O122,O125,O128,O131,O134,O137)/SQRT(COUNT(O86,O83,O80,O89,O92,O95,O98,O101,O104,O107,O110,O113,O116,O119,O122,O125,O128,O131,O134,O137))</f>
        <v>6.0722667415081713E-2</v>
      </c>
      <c r="P140">
        <f>STDEV(P86,P83,P80,P89,P92,P95,P98,P101,P104,P107,P110,P113,P116,P119,P122,P125,P128,P131,P134,P137)/SQRT(COUNT(P86,P83,P80,P89,P92,P95,P98,P101,P104,P107,P110,P113,P116,P119,P122,P125,P128,P131,P134,P137))</f>
        <v>6.2531184336785547E-2</v>
      </c>
      <c r="Q140">
        <f>STDEV(Q86,Q83,Q80,Q89,Q92,Q95,Q98,Q101,Q104,Q107,Q110,Q113,Q116,Q119,Q122,Q125,Q128,Q131,Q134,Q137)/SQRT(COUNT(Q86,Q83,Q80,Q89,Q92,Q95,Q98,Q101,Q104,Q107,Q110,Q113,Q116,Q119,Q122,Q125,Q128,Q131,Q134,Q137))</f>
        <v>0.22551722178172984</v>
      </c>
      <c r="S140">
        <f>STDEV(S86,S83,S80,S89,S92,S95,S98,S101,S104,S107,S110,S113,S116,S119,S122,S125,S128,S131,S134,S137)/SQRT(COUNT(S86,S83,S80,S89,S92,S95,S98,S101,S104,S107,S110,S113,S116,S119,S122,S125,S128,S131,S134,S137))</f>
        <v>5.8425472264604796E-2</v>
      </c>
      <c r="T140">
        <f>STDEV(T86,T83,T80,T89,T92,T95,T98,T101,T104,T107,T110,T113,T116,T119,T122,T125,T128,T131,T134,T137)/SQRT(COUNT(T86,T83,T80,T89,T92,T95,T98,T101,T104,T107,T110,T113,T116,T119,T122,T125,T128,T131,T134,T137))</f>
        <v>6.0066223985183922E-2</v>
      </c>
      <c r="U140">
        <f>STDEV(U86,U83,U80,U89,U92,U95,U98,U101,U104,U107,U110,U113,U116,U119,U122,U125,U128,U131,U134,U137)/SQRT(COUNT(U86,U83,U80,U89,U92,U95,U98,U101,U104,U107,U110,U113,U116,U119,U122,U125,U128,U131,U134,U137))</f>
        <v>0.20558064723209943</v>
      </c>
      <c r="W140">
        <f>STDEV(W86,W83,W80,W89,W92,W95,W98,W101,W104,W107,W110,W113,W116,W119,W122,W125,W128,W131,W134,W137)/SQRT(COUNT(W86,W83,W80,W89,W92,W95,W98,W101,W104,W107,W110,W113,W116,W119,W122,W125,W128,W131,W134,W137))</f>
        <v>7.8415736875755745E-2</v>
      </c>
      <c r="X140">
        <f>STDEV(X86,X83,X80,X89,X92,X95,X98,X101,X104,X107,X110,X113,X116,X119,X122,X125,X128,X131,X134,X137)/SQRT(COUNT(X86,X83,X80,X89,X92,X95,X98,X101,X104,X107,X110,X113,X116,X119,X122,X125,X128,X131,X134,X137))</f>
        <v>8.1438670913548519E-2</v>
      </c>
      <c r="Y140">
        <f>STDEV(Y86,Y83,Y80,Y89,Y92,Y95,Y98,Y101,Y104,Y107,Y110,Y113,Y116,Y119,Y122,Y125,Y128,Y131,Y134,Y137)/SQRT(COUNT(Y86,Y83,Y80,Y89,Y92,Y95,Y98,Y101,Y104,Y107,Y110,Y113,Y116,Y119,Y122,Y125,Y128,Y131,Y134,Y137))</f>
        <v>0.27133894274784309</v>
      </c>
    </row>
    <row r="142" spans="1:25" x14ac:dyDescent="0.2">
      <c r="B142" t="s">
        <v>23</v>
      </c>
      <c r="C142">
        <f>C139*10^-20</f>
        <v>2.7264164999999999E-21</v>
      </c>
      <c r="D142">
        <f>D139*10^-20</f>
        <v>2.7759565000000001E-21</v>
      </c>
      <c r="E142">
        <f>E139*10^-20</f>
        <v>9.1308814999999998E-21</v>
      </c>
      <c r="F142" t="s">
        <v>23</v>
      </c>
      <c r="G142">
        <f>G139*10^-20</f>
        <v>3.9815535E-21</v>
      </c>
      <c r="H142">
        <f>H139*10^-20</f>
        <v>4.1456785000000005E-21</v>
      </c>
      <c r="I142">
        <f>I139*10^-20</f>
        <v>1.1892706999999999E-20</v>
      </c>
      <c r="J142" t="s">
        <v>23</v>
      </c>
      <c r="K142">
        <f>K139*10^-20</f>
        <v>5.5250014999999993E-21</v>
      </c>
      <c r="L142">
        <f>L139*10^-20</f>
        <v>5.6963800000000007E-21</v>
      </c>
      <c r="M142">
        <f>M139*10^-20</f>
        <v>1.6137219999999997E-20</v>
      </c>
      <c r="N142" t="s">
        <v>23</v>
      </c>
      <c r="O142">
        <f>O139*10^-20</f>
        <v>5.9058450000000004E-21</v>
      </c>
      <c r="P142">
        <f>P139*10^-20</f>
        <v>6.0660719999999983E-21</v>
      </c>
      <c r="Q142">
        <f>Q139*10^-20</f>
        <v>1.8785180499999997E-20</v>
      </c>
      <c r="R142" t="s">
        <v>23</v>
      </c>
      <c r="S142">
        <f>S139*10^-20</f>
        <v>7.4682600000000001E-21</v>
      </c>
      <c r="T142">
        <f>T139*10^-20</f>
        <v>7.6624165000000001E-21</v>
      </c>
      <c r="U142">
        <f>U139*10^-20</f>
        <v>2.1504096999999998E-20</v>
      </c>
      <c r="V142" t="s">
        <v>23</v>
      </c>
      <c r="W142">
        <f>W139*10^-20</f>
        <v>8.4395074999999986E-21</v>
      </c>
      <c r="X142">
        <f>X139*10^-20</f>
        <v>8.7024059999999995E-21</v>
      </c>
      <c r="Y142">
        <f>Y139*10^-20</f>
        <v>2.4587223499999997E-20</v>
      </c>
    </row>
    <row r="145" spans="2:10" x14ac:dyDescent="0.2">
      <c r="B145" t="s">
        <v>21</v>
      </c>
      <c r="C145">
        <v>20283095</v>
      </c>
      <c r="D145" t="s">
        <v>9</v>
      </c>
    </row>
    <row r="146" spans="2:10" x14ac:dyDescent="0.2">
      <c r="C146">
        <f>C145/(10^3)</f>
        <v>20283.095000000001</v>
      </c>
      <c r="D146" t="s">
        <v>10</v>
      </c>
    </row>
    <row r="147" spans="2:10" x14ac:dyDescent="0.2">
      <c r="E147" t="s">
        <v>31</v>
      </c>
      <c r="H147" t="s">
        <v>32</v>
      </c>
    </row>
    <row r="148" spans="2:10" x14ac:dyDescent="0.2">
      <c r="B148" t="s">
        <v>22</v>
      </c>
      <c r="C148" t="s">
        <v>11</v>
      </c>
      <c r="D148" t="s">
        <v>12</v>
      </c>
      <c r="E148" t="s">
        <v>16</v>
      </c>
      <c r="F148" t="s">
        <v>19</v>
      </c>
      <c r="G148" t="s">
        <v>18</v>
      </c>
    </row>
    <row r="149" spans="2:10" x14ac:dyDescent="0.2">
      <c r="B149">
        <v>2</v>
      </c>
      <c r="C149">
        <f t="shared" ref="C149:C158" si="0">B149*1000/$C$146</f>
        <v>9.8604281052768319E-2</v>
      </c>
      <c r="D149">
        <f t="shared" ref="D149:D158" si="1">C149/(10^-27)/(10^6)</f>
        <v>9.8604281052768322E+19</v>
      </c>
      <c r="E149">
        <v>1.564225E-2</v>
      </c>
      <c r="F149">
        <v>1.5595250000000005E-2</v>
      </c>
      <c r="G149">
        <v>9.8388899999999987E-2</v>
      </c>
    </row>
    <row r="150" spans="2:10" x14ac:dyDescent="0.2">
      <c r="B150">
        <v>4</v>
      </c>
      <c r="C150">
        <f t="shared" si="0"/>
        <v>0.19720856210553664</v>
      </c>
      <c r="D150">
        <f t="shared" si="1"/>
        <v>1.9720856210553664E+20</v>
      </c>
      <c r="E150">
        <v>5.2500900000000003E-2</v>
      </c>
      <c r="F150">
        <v>5.6326549999999996E-2</v>
      </c>
      <c r="G150">
        <v>0.22579425000000003</v>
      </c>
    </row>
    <row r="151" spans="2:10" x14ac:dyDescent="0.2">
      <c r="B151">
        <v>6</v>
      </c>
      <c r="C151">
        <f t="shared" si="0"/>
        <v>0.29581284315830497</v>
      </c>
      <c r="D151">
        <f t="shared" si="1"/>
        <v>2.9581284315830498E+20</v>
      </c>
      <c r="E151">
        <v>0.12860945000000004</v>
      </c>
      <c r="F151">
        <v>0.12819699999999998</v>
      </c>
      <c r="G151">
        <v>0.44195455</v>
      </c>
    </row>
    <row r="152" spans="2:10" x14ac:dyDescent="0.2">
      <c r="B152">
        <v>8</v>
      </c>
      <c r="C152">
        <f t="shared" si="0"/>
        <v>0.39441712421107328</v>
      </c>
      <c r="D152">
        <f t="shared" si="1"/>
        <v>3.9441712421107329E+20</v>
      </c>
      <c r="E152">
        <v>0.18552315</v>
      </c>
      <c r="F152">
        <v>0.19161410000000004</v>
      </c>
      <c r="G152">
        <v>0.65741060000000018</v>
      </c>
    </row>
    <row r="153" spans="2:10" x14ac:dyDescent="0.2">
      <c r="B153">
        <v>10</v>
      </c>
      <c r="C153">
        <f t="shared" si="0"/>
        <v>0.49302140526384158</v>
      </c>
      <c r="D153">
        <f t="shared" si="1"/>
        <v>4.9302140526384153E+20</v>
      </c>
      <c r="E153">
        <v>0.27264165000000001</v>
      </c>
      <c r="F153">
        <v>0.27759565000000003</v>
      </c>
      <c r="G153">
        <v>0.9130881500000001</v>
      </c>
    </row>
    <row r="154" spans="2:10" x14ac:dyDescent="0.2">
      <c r="B154">
        <v>12</v>
      </c>
      <c r="C154">
        <f t="shared" si="0"/>
        <v>0.59162568631660994</v>
      </c>
      <c r="D154">
        <f t="shared" si="1"/>
        <v>5.9162568631660996E+20</v>
      </c>
      <c r="E154">
        <v>0.39815535000000002</v>
      </c>
      <c r="F154">
        <v>0.41456785000000007</v>
      </c>
      <c r="G154">
        <v>1.1892707</v>
      </c>
    </row>
    <row r="155" spans="2:10" x14ac:dyDescent="0.2">
      <c r="B155">
        <v>14</v>
      </c>
      <c r="C155">
        <f t="shared" si="0"/>
        <v>0.69022996736937825</v>
      </c>
      <c r="D155">
        <f t="shared" si="1"/>
        <v>6.902299673693782E+20</v>
      </c>
      <c r="E155">
        <v>0.55250014999999997</v>
      </c>
      <c r="F155">
        <v>0.56963800000000009</v>
      </c>
      <c r="G155">
        <v>1.6137219999999999</v>
      </c>
    </row>
    <row r="156" spans="2:10" x14ac:dyDescent="0.2">
      <c r="B156">
        <v>16</v>
      </c>
      <c r="C156">
        <f t="shared" si="0"/>
        <v>0.78883424842214656</v>
      </c>
      <c r="D156">
        <f t="shared" si="1"/>
        <v>7.8883424842214657E+20</v>
      </c>
      <c r="E156">
        <v>0.59058450000000007</v>
      </c>
      <c r="F156">
        <v>0.6066071999999999</v>
      </c>
      <c r="G156">
        <v>1.8785180499999998</v>
      </c>
    </row>
    <row r="157" spans="2:10" x14ac:dyDescent="0.2">
      <c r="B157">
        <v>18</v>
      </c>
      <c r="C157">
        <f t="shared" si="0"/>
        <v>0.88743852947491486</v>
      </c>
      <c r="D157">
        <f t="shared" si="1"/>
        <v>8.8743852947491481E+20</v>
      </c>
      <c r="E157">
        <v>0.7468260000000001</v>
      </c>
      <c r="F157">
        <v>0.76624165000000011</v>
      </c>
      <c r="G157">
        <v>2.1504097</v>
      </c>
    </row>
    <row r="158" spans="2:10" x14ac:dyDescent="0.2">
      <c r="B158">
        <v>20</v>
      </c>
      <c r="C158">
        <f t="shared" si="0"/>
        <v>0.98604281052768317</v>
      </c>
      <c r="D158">
        <f t="shared" si="1"/>
        <v>9.8604281052768305E+20</v>
      </c>
      <c r="E158">
        <v>0.84395074999999997</v>
      </c>
      <c r="F158">
        <v>0.87024060000000003</v>
      </c>
      <c r="G158">
        <v>2.4587223499999999</v>
      </c>
    </row>
    <row r="160" spans="2:10" x14ac:dyDescent="0.2">
      <c r="B160">
        <v>2</v>
      </c>
      <c r="D160">
        <v>9.8604281052768322E+19</v>
      </c>
      <c r="E160">
        <f t="shared" ref="E160:J160" si="2">E149*(10^-20)</f>
        <v>1.564225E-22</v>
      </c>
      <c r="F160">
        <f t="shared" si="2"/>
        <v>1.5595250000000005E-22</v>
      </c>
      <c r="G160">
        <f t="shared" si="2"/>
        <v>9.8388899999999974E-22</v>
      </c>
      <c r="H160">
        <f t="shared" si="2"/>
        <v>0</v>
      </c>
      <c r="I160">
        <f t="shared" si="2"/>
        <v>0</v>
      </c>
      <c r="J160">
        <f t="shared" si="2"/>
        <v>0</v>
      </c>
    </row>
    <row r="161" spans="2:10" x14ac:dyDescent="0.2">
      <c r="B161">
        <v>4</v>
      </c>
      <c r="D161">
        <v>1.9720856210553664E+20</v>
      </c>
      <c r="E161">
        <f t="shared" ref="E161:J167" si="3">E150*(10^-20)</f>
        <v>5.2500899999999998E-22</v>
      </c>
      <c r="F161">
        <f t="shared" si="3"/>
        <v>5.6326549999999998E-22</v>
      </c>
      <c r="G161">
        <f t="shared" si="3"/>
        <v>2.2579425000000001E-21</v>
      </c>
      <c r="H161">
        <f t="shared" si="3"/>
        <v>0</v>
      </c>
      <c r="I161">
        <f t="shared" si="3"/>
        <v>0</v>
      </c>
      <c r="J161">
        <f t="shared" si="3"/>
        <v>0</v>
      </c>
    </row>
    <row r="162" spans="2:10" x14ac:dyDescent="0.2">
      <c r="B162">
        <v>6</v>
      </c>
      <c r="D162">
        <v>2.9581284315830498E+20</v>
      </c>
      <c r="E162">
        <f t="shared" si="3"/>
        <v>1.2860945000000004E-21</v>
      </c>
      <c r="F162">
        <f t="shared" si="3"/>
        <v>1.2819699999999997E-21</v>
      </c>
      <c r="G162">
        <f t="shared" si="3"/>
        <v>4.4195455000000001E-21</v>
      </c>
      <c r="H162">
        <f t="shared" si="3"/>
        <v>0</v>
      </c>
      <c r="I162">
        <f t="shared" si="3"/>
        <v>0</v>
      </c>
      <c r="J162">
        <f t="shared" si="3"/>
        <v>0</v>
      </c>
    </row>
    <row r="163" spans="2:10" x14ac:dyDescent="0.2">
      <c r="B163">
        <v>8</v>
      </c>
      <c r="D163">
        <v>3.9441712421107329E+20</v>
      </c>
      <c r="E163">
        <f t="shared" si="3"/>
        <v>1.8552314999999999E-21</v>
      </c>
      <c r="F163">
        <f t="shared" si="3"/>
        <v>1.9161410000000004E-21</v>
      </c>
      <c r="G163">
        <f t="shared" si="3"/>
        <v>6.5741060000000014E-21</v>
      </c>
      <c r="H163">
        <f t="shared" si="3"/>
        <v>0</v>
      </c>
      <c r="I163">
        <f t="shared" si="3"/>
        <v>0</v>
      </c>
      <c r="J163">
        <f t="shared" si="3"/>
        <v>0</v>
      </c>
    </row>
    <row r="164" spans="2:10" x14ac:dyDescent="0.2">
      <c r="B164">
        <v>10</v>
      </c>
      <c r="D164">
        <v>4.9302140526384153E+20</v>
      </c>
      <c r="E164">
        <f t="shared" si="3"/>
        <v>2.7264164999999999E-21</v>
      </c>
      <c r="F164">
        <f t="shared" si="3"/>
        <v>2.7759565000000001E-21</v>
      </c>
      <c r="G164">
        <f t="shared" si="3"/>
        <v>9.1308814999999998E-21</v>
      </c>
      <c r="H164">
        <f t="shared" si="3"/>
        <v>0</v>
      </c>
      <c r="I164">
        <f t="shared" si="3"/>
        <v>0</v>
      </c>
      <c r="J164">
        <f t="shared" si="3"/>
        <v>0</v>
      </c>
    </row>
    <row r="165" spans="2:10" x14ac:dyDescent="0.2">
      <c r="B165">
        <v>12</v>
      </c>
      <c r="D165">
        <v>5.9162568631660996E+20</v>
      </c>
      <c r="E165">
        <f t="shared" si="3"/>
        <v>3.9815535E-21</v>
      </c>
      <c r="F165">
        <f t="shared" si="3"/>
        <v>4.1456785000000005E-21</v>
      </c>
      <c r="G165">
        <f t="shared" si="3"/>
        <v>1.1892706999999999E-20</v>
      </c>
      <c r="H165">
        <f t="shared" si="3"/>
        <v>0</v>
      </c>
      <c r="I165">
        <f t="shared" si="3"/>
        <v>0</v>
      </c>
      <c r="J165">
        <f t="shared" si="3"/>
        <v>0</v>
      </c>
    </row>
    <row r="166" spans="2:10" x14ac:dyDescent="0.2">
      <c r="B166">
        <v>14</v>
      </c>
      <c r="D166">
        <v>6.902299673693782E+20</v>
      </c>
      <c r="E166">
        <f t="shared" si="3"/>
        <v>5.5250014999999993E-21</v>
      </c>
      <c r="F166">
        <f t="shared" si="3"/>
        <v>5.6963800000000007E-21</v>
      </c>
      <c r="G166">
        <f t="shared" si="3"/>
        <v>1.6137219999999997E-20</v>
      </c>
      <c r="H166">
        <f t="shared" si="3"/>
        <v>0</v>
      </c>
      <c r="I166">
        <f t="shared" si="3"/>
        <v>0</v>
      </c>
      <c r="J166">
        <f t="shared" si="3"/>
        <v>0</v>
      </c>
    </row>
    <row r="167" spans="2:10" x14ac:dyDescent="0.2">
      <c r="B167">
        <v>16</v>
      </c>
      <c r="D167">
        <v>7.8883424842214657E+20</v>
      </c>
      <c r="E167">
        <f t="shared" si="3"/>
        <v>5.9058450000000004E-21</v>
      </c>
      <c r="F167">
        <f t="shared" si="3"/>
        <v>6.0660719999999983E-21</v>
      </c>
      <c r="G167">
        <f t="shared" si="3"/>
        <v>1.8785180499999997E-20</v>
      </c>
      <c r="H167">
        <f t="shared" si="3"/>
        <v>0</v>
      </c>
      <c r="I167">
        <f t="shared" si="3"/>
        <v>0</v>
      </c>
      <c r="J167">
        <f t="shared" si="3"/>
        <v>0</v>
      </c>
    </row>
    <row r="168" spans="2:10" x14ac:dyDescent="0.2">
      <c r="B168">
        <v>18</v>
      </c>
      <c r="D168">
        <v>8.8743852947491481E+20</v>
      </c>
      <c r="E168">
        <f t="shared" ref="E168:G168" si="4">E157*(10^-20)</f>
        <v>7.4682600000000001E-21</v>
      </c>
      <c r="F168">
        <f t="shared" si="4"/>
        <v>7.6624165000000001E-21</v>
      </c>
      <c r="G168">
        <f t="shared" si="4"/>
        <v>2.1504096999999998E-20</v>
      </c>
    </row>
    <row r="169" spans="2:10" x14ac:dyDescent="0.2">
      <c r="B169">
        <v>20</v>
      </c>
      <c r="D169">
        <v>9.8604281052768305E+20</v>
      </c>
      <c r="E169">
        <f t="shared" ref="E169:G169" si="5">E158*(10^-20)</f>
        <v>8.4395074999999986E-21</v>
      </c>
      <c r="F169">
        <f t="shared" si="5"/>
        <v>8.7024059999999995E-21</v>
      </c>
      <c r="G169">
        <f t="shared" si="5"/>
        <v>2.4587223499999997E-20</v>
      </c>
    </row>
    <row r="172" spans="2:10" x14ac:dyDescent="0.2">
      <c r="C172" t="s">
        <v>16</v>
      </c>
      <c r="D172" t="s">
        <v>19</v>
      </c>
      <c r="E172" t="s">
        <v>18</v>
      </c>
    </row>
    <row r="173" spans="2:10" x14ac:dyDescent="0.2">
      <c r="B173" t="s">
        <v>13</v>
      </c>
      <c r="C173" s="1">
        <v>9.7400000000000002E-42</v>
      </c>
      <c r="D173" s="1">
        <v>1E-41</v>
      </c>
      <c r="E173" s="1">
        <v>2.7700000000000002E-41</v>
      </c>
    </row>
    <row r="174" spans="2:10" x14ac:dyDescent="0.2">
      <c r="B174" t="s">
        <v>34</v>
      </c>
      <c r="C174" s="1">
        <f>C173*0.1/6*170</f>
        <v>2.759666666666667E-41</v>
      </c>
      <c r="D174" s="1">
        <f>D173*0.1/6*170</f>
        <v>2.8333333333333335E-41</v>
      </c>
      <c r="E174" s="1">
        <f>E173*0.1/6*170</f>
        <v>7.8483333333333347E-41</v>
      </c>
    </row>
    <row r="175" spans="2:10" x14ac:dyDescent="0.2">
      <c r="B175" t="s">
        <v>35</v>
      </c>
      <c r="C175" s="1">
        <f>C174*10^19</f>
        <v>2.7596666666666669E-22</v>
      </c>
      <c r="D175" s="1">
        <f>D174*10^19</f>
        <v>2.8333333333333335E-22</v>
      </c>
      <c r="E175" s="1">
        <f>E174*10^19</f>
        <v>7.8483333333333345E-22</v>
      </c>
    </row>
    <row r="177" spans="2:5" x14ac:dyDescent="0.2">
      <c r="B177" t="s">
        <v>77</v>
      </c>
      <c r="C177" t="s">
        <v>16</v>
      </c>
      <c r="D177" t="s">
        <v>19</v>
      </c>
      <c r="E177" t="s">
        <v>18</v>
      </c>
    </row>
    <row r="178" spans="2:5" x14ac:dyDescent="0.2">
      <c r="C178" s="1">
        <v>1.14E-41</v>
      </c>
      <c r="D178" s="1">
        <v>1.18E-41</v>
      </c>
      <c r="E178" s="1">
        <v>3.1500000000000001E-41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1D5F0E-8512-094A-9B21-CBC1E0E26C8B}">
  <dimension ref="A2:Y296"/>
  <sheetViews>
    <sheetView topLeftCell="A172" workbookViewId="0">
      <selection activeCell="G160" sqref="G160:G169"/>
    </sheetView>
  </sheetViews>
  <sheetFormatPr baseColWidth="10" defaultRowHeight="16" x14ac:dyDescent="0.2"/>
  <cols>
    <col min="5" max="6" width="12.1640625" bestFit="1" customWidth="1"/>
    <col min="7" max="7" width="11.1640625" bestFit="1" customWidth="1"/>
    <col min="8" max="8" width="12.1640625" bestFit="1" customWidth="1"/>
  </cols>
  <sheetData>
    <row r="2" spans="2:17" x14ac:dyDescent="0.2">
      <c r="B2" t="s">
        <v>0</v>
      </c>
    </row>
    <row r="5" spans="2:17" x14ac:dyDescent="0.2">
      <c r="B5" t="s">
        <v>106</v>
      </c>
    </row>
    <row r="7" spans="2:17" x14ac:dyDescent="0.2">
      <c r="B7" t="s">
        <v>27</v>
      </c>
      <c r="F7" t="s">
        <v>28</v>
      </c>
      <c r="J7" t="s">
        <v>29</v>
      </c>
      <c r="N7" t="s">
        <v>30</v>
      </c>
    </row>
    <row r="8" spans="2:17" x14ac:dyDescent="0.2">
      <c r="C8" t="s">
        <v>2</v>
      </c>
      <c r="D8" t="s">
        <v>3</v>
      </c>
      <c r="E8" t="s">
        <v>4</v>
      </c>
      <c r="G8" t="s">
        <v>2</v>
      </c>
      <c r="H8" t="s">
        <v>3</v>
      </c>
      <c r="I8" t="s">
        <v>4</v>
      </c>
      <c r="K8" t="s">
        <v>2</v>
      </c>
      <c r="L8" t="s">
        <v>3</v>
      </c>
      <c r="M8" t="s">
        <v>4</v>
      </c>
      <c r="O8" t="s">
        <v>2</v>
      </c>
      <c r="P8" t="s">
        <v>3</v>
      </c>
      <c r="Q8" t="s">
        <v>4</v>
      </c>
    </row>
    <row r="9" spans="2:17" x14ac:dyDescent="0.2">
      <c r="C9">
        <v>0.42602699999999999</v>
      </c>
      <c r="D9">
        <v>0.41232799999999997</v>
      </c>
      <c r="E9">
        <v>0.73586600000000002</v>
      </c>
      <c r="G9">
        <v>0.43170999999999998</v>
      </c>
      <c r="H9">
        <v>0.41849500000000001</v>
      </c>
      <c r="I9">
        <v>0.73404999999999998</v>
      </c>
      <c r="K9">
        <v>0.43235800000000002</v>
      </c>
      <c r="L9">
        <v>0.417877</v>
      </c>
      <c r="M9">
        <v>0.72809400000000002</v>
      </c>
      <c r="O9">
        <v>0.42946400000000001</v>
      </c>
      <c r="P9">
        <v>0.415493</v>
      </c>
      <c r="Q9">
        <v>0.719947</v>
      </c>
    </row>
    <row r="10" spans="2:17" x14ac:dyDescent="0.2">
      <c r="C10">
        <v>0.46594999999999998</v>
      </c>
      <c r="D10">
        <v>0.45164300000000002</v>
      </c>
      <c r="E10">
        <v>0.95631100000000002</v>
      </c>
      <c r="G10">
        <v>0.45574700000000001</v>
      </c>
      <c r="H10">
        <v>0.44574900000000001</v>
      </c>
      <c r="I10">
        <v>0.98271900000000001</v>
      </c>
      <c r="K10">
        <v>0.63429999999999997</v>
      </c>
      <c r="L10">
        <v>0.62477800000000006</v>
      </c>
      <c r="M10">
        <v>1.5358499999999999</v>
      </c>
      <c r="O10">
        <v>0.77160799999999996</v>
      </c>
      <c r="P10">
        <v>0.73756699999999997</v>
      </c>
      <c r="Q10">
        <v>1.5952599999999999</v>
      </c>
    </row>
    <row r="11" spans="2:17" x14ac:dyDescent="0.2">
      <c r="B11" t="s">
        <v>5</v>
      </c>
      <c r="C11">
        <v>3.9923E-2</v>
      </c>
      <c r="D11">
        <v>3.9315000000000003E-2</v>
      </c>
      <c r="E11">
        <v>0.220445</v>
      </c>
      <c r="G11">
        <v>2.4036999999999999E-2</v>
      </c>
      <c r="H11">
        <v>2.7254E-2</v>
      </c>
      <c r="I11">
        <v>0.248669</v>
      </c>
      <c r="K11">
        <v>0.20194200000000001</v>
      </c>
      <c r="L11">
        <v>0.206901</v>
      </c>
      <c r="M11">
        <v>0.80775600000000003</v>
      </c>
      <c r="O11">
        <v>0.342144</v>
      </c>
      <c r="P11">
        <v>0.32207400000000003</v>
      </c>
      <c r="Q11">
        <v>0.87531300000000001</v>
      </c>
    </row>
    <row r="12" spans="2:17" x14ac:dyDescent="0.2">
      <c r="C12">
        <v>0.43108400000000002</v>
      </c>
      <c r="D12">
        <v>0.41820099999999999</v>
      </c>
      <c r="E12">
        <v>0.71385399999999999</v>
      </c>
      <c r="G12">
        <v>0.42849399999999999</v>
      </c>
      <c r="H12">
        <v>0.41447499999999998</v>
      </c>
      <c r="I12">
        <v>0.71868799999999999</v>
      </c>
      <c r="K12">
        <v>0.43240499999999998</v>
      </c>
      <c r="L12">
        <v>0.41838700000000001</v>
      </c>
      <c r="M12">
        <v>0.70705399999999996</v>
      </c>
      <c r="O12">
        <v>0.43442799999999998</v>
      </c>
      <c r="P12">
        <v>0.42023899999999997</v>
      </c>
      <c r="Q12">
        <v>0.71831900000000004</v>
      </c>
    </row>
    <row r="13" spans="2:17" x14ac:dyDescent="0.2">
      <c r="C13">
        <v>0.466978</v>
      </c>
      <c r="D13">
        <v>0.45655899999999999</v>
      </c>
      <c r="E13">
        <v>0.98482400000000003</v>
      </c>
      <c r="G13">
        <v>0.453928</v>
      </c>
      <c r="H13">
        <v>0.44749299999999997</v>
      </c>
      <c r="I13">
        <v>0.94496100000000005</v>
      </c>
      <c r="K13">
        <v>0.62714899999999996</v>
      </c>
      <c r="L13">
        <v>0.60905399999999998</v>
      </c>
      <c r="M13">
        <v>1.2257400000000001</v>
      </c>
      <c r="O13">
        <v>0.74851299999999998</v>
      </c>
      <c r="P13">
        <v>0.74385500000000004</v>
      </c>
      <c r="Q13">
        <v>1.4464900000000001</v>
      </c>
    </row>
    <row r="14" spans="2:17" x14ac:dyDescent="0.2">
      <c r="B14" t="s">
        <v>5</v>
      </c>
      <c r="C14">
        <v>3.5894000000000002E-2</v>
      </c>
      <c r="D14">
        <v>3.8358000000000003E-2</v>
      </c>
      <c r="E14">
        <v>0.27096999999999999</v>
      </c>
      <c r="G14">
        <v>2.5433999999999998E-2</v>
      </c>
      <c r="H14">
        <v>3.3017999999999999E-2</v>
      </c>
      <c r="I14">
        <v>0.226273</v>
      </c>
      <c r="K14">
        <v>0.194744</v>
      </c>
      <c r="L14">
        <v>0.190667</v>
      </c>
      <c r="M14">
        <v>0.51868599999999998</v>
      </c>
      <c r="O14">
        <v>0.314085</v>
      </c>
      <c r="P14">
        <v>0.32361600000000001</v>
      </c>
      <c r="Q14">
        <v>0.72817100000000001</v>
      </c>
    </row>
    <row r="15" spans="2:17" x14ac:dyDescent="0.2">
      <c r="C15">
        <v>0.43246400000000002</v>
      </c>
      <c r="D15">
        <v>0.419267</v>
      </c>
      <c r="E15">
        <v>0.73843700000000001</v>
      </c>
      <c r="G15">
        <v>0.42551299999999997</v>
      </c>
      <c r="H15">
        <v>0.41170299999999999</v>
      </c>
      <c r="I15">
        <v>0.71500900000000001</v>
      </c>
      <c r="K15">
        <v>0.43142399999999997</v>
      </c>
      <c r="L15">
        <v>0.417186</v>
      </c>
      <c r="M15">
        <v>0.71504400000000001</v>
      </c>
      <c r="O15">
        <v>0.43185099999999998</v>
      </c>
      <c r="P15">
        <v>0.41848099999999999</v>
      </c>
      <c r="Q15">
        <v>0.72507699999999997</v>
      </c>
    </row>
    <row r="16" spans="2:17" x14ac:dyDescent="0.2">
      <c r="C16">
        <v>0.46538800000000002</v>
      </c>
      <c r="D16">
        <v>0.45093100000000003</v>
      </c>
      <c r="E16">
        <v>1.0476700000000001</v>
      </c>
      <c r="G16">
        <v>0.53219099999999997</v>
      </c>
      <c r="H16">
        <v>0.52265399999999995</v>
      </c>
      <c r="I16">
        <v>1.0980000000000001</v>
      </c>
      <c r="K16">
        <v>0.603271</v>
      </c>
      <c r="L16">
        <v>0.58435199999999998</v>
      </c>
      <c r="M16">
        <v>1.15202</v>
      </c>
      <c r="O16">
        <v>0.74468100000000004</v>
      </c>
      <c r="P16">
        <v>0.75164600000000004</v>
      </c>
      <c r="Q16">
        <v>1.58605</v>
      </c>
    </row>
    <row r="17" spans="2:17" x14ac:dyDescent="0.2">
      <c r="B17" t="s">
        <v>5</v>
      </c>
      <c r="C17">
        <v>3.2924000000000002E-2</v>
      </c>
      <c r="D17">
        <v>3.1663999999999998E-2</v>
      </c>
      <c r="E17">
        <v>0.30923299999999998</v>
      </c>
      <c r="G17">
        <v>0.106678</v>
      </c>
      <c r="H17">
        <v>0.11095099999999999</v>
      </c>
      <c r="I17">
        <v>0.38299100000000003</v>
      </c>
      <c r="K17">
        <v>0.171847</v>
      </c>
      <c r="L17">
        <v>0.16716600000000001</v>
      </c>
      <c r="M17">
        <v>0.43697599999999998</v>
      </c>
      <c r="O17">
        <v>0.31283</v>
      </c>
      <c r="P17">
        <v>0.33316499999999999</v>
      </c>
      <c r="Q17">
        <v>0.86097299999999999</v>
      </c>
    </row>
    <row r="18" spans="2:17" x14ac:dyDescent="0.2">
      <c r="C18">
        <v>0.42694100000000001</v>
      </c>
      <c r="D18">
        <v>0.41277399999999997</v>
      </c>
      <c r="E18">
        <v>0.69827300000000003</v>
      </c>
      <c r="G18">
        <v>0.43300699999999998</v>
      </c>
      <c r="H18">
        <v>0.41875200000000001</v>
      </c>
      <c r="I18">
        <v>0.71303399999999995</v>
      </c>
      <c r="K18">
        <v>0.43186400000000003</v>
      </c>
      <c r="L18">
        <v>0.416769</v>
      </c>
      <c r="M18">
        <v>0.72267800000000004</v>
      </c>
      <c r="O18">
        <v>0.43321300000000001</v>
      </c>
      <c r="P18">
        <v>0.42016500000000001</v>
      </c>
      <c r="Q18">
        <v>0.72972300000000001</v>
      </c>
    </row>
    <row r="19" spans="2:17" x14ac:dyDescent="0.2">
      <c r="C19">
        <v>0.44056899999999999</v>
      </c>
      <c r="D19">
        <v>0.42558200000000002</v>
      </c>
      <c r="E19">
        <v>0.87071600000000005</v>
      </c>
      <c r="G19">
        <v>0.52648099999999998</v>
      </c>
      <c r="H19">
        <v>0.50948800000000005</v>
      </c>
      <c r="I19">
        <v>1.0789299999999999</v>
      </c>
      <c r="K19">
        <v>0.61537299999999995</v>
      </c>
      <c r="L19">
        <v>0.59588300000000005</v>
      </c>
      <c r="M19">
        <v>1.3545400000000001</v>
      </c>
      <c r="O19">
        <v>0.73538800000000004</v>
      </c>
      <c r="P19">
        <v>0.74320900000000001</v>
      </c>
      <c r="Q19">
        <v>1.6966699999999999</v>
      </c>
    </row>
    <row r="20" spans="2:17" x14ac:dyDescent="0.2">
      <c r="B20" t="s">
        <v>5</v>
      </c>
      <c r="C20">
        <v>1.3627999999999999E-2</v>
      </c>
      <c r="D20">
        <v>1.2808E-2</v>
      </c>
      <c r="E20">
        <v>0.17244300000000001</v>
      </c>
      <c r="G20">
        <v>9.3474000000000002E-2</v>
      </c>
      <c r="H20">
        <v>9.0735999999999997E-2</v>
      </c>
      <c r="I20">
        <v>0.365896</v>
      </c>
      <c r="K20">
        <v>0.18350900000000001</v>
      </c>
      <c r="L20">
        <v>0.179114</v>
      </c>
      <c r="M20">
        <v>0.63186200000000003</v>
      </c>
      <c r="O20">
        <v>0.30217500000000003</v>
      </c>
      <c r="P20">
        <v>0.323044</v>
      </c>
      <c r="Q20">
        <v>0.966947</v>
      </c>
    </row>
    <row r="21" spans="2:17" x14ac:dyDescent="0.2">
      <c r="C21">
        <v>0.42665900000000001</v>
      </c>
      <c r="D21">
        <v>0.412275</v>
      </c>
      <c r="E21">
        <v>0.72767199999999999</v>
      </c>
      <c r="G21">
        <v>0.42744700000000002</v>
      </c>
      <c r="H21">
        <v>0.41280499999999998</v>
      </c>
      <c r="I21">
        <v>0.70194599999999996</v>
      </c>
      <c r="K21">
        <v>0.43284400000000001</v>
      </c>
      <c r="L21">
        <v>0.419798</v>
      </c>
      <c r="M21">
        <v>0.73838099999999995</v>
      </c>
      <c r="O21">
        <v>0.43210199999999999</v>
      </c>
      <c r="P21">
        <v>0.41716700000000001</v>
      </c>
      <c r="Q21">
        <v>0.71180600000000005</v>
      </c>
    </row>
    <row r="22" spans="2:17" x14ac:dyDescent="0.2">
      <c r="C22">
        <v>0.46288200000000002</v>
      </c>
      <c r="D22">
        <v>0.45181300000000002</v>
      </c>
      <c r="E22">
        <v>0.96831900000000004</v>
      </c>
      <c r="G22">
        <v>0.53323399999999999</v>
      </c>
      <c r="H22">
        <v>0.521289</v>
      </c>
      <c r="I22">
        <v>1.1803300000000001</v>
      </c>
      <c r="K22">
        <v>0.62605100000000002</v>
      </c>
      <c r="L22">
        <v>0.60385800000000001</v>
      </c>
      <c r="M22">
        <v>1.3209200000000001</v>
      </c>
      <c r="O22">
        <v>0.71396000000000004</v>
      </c>
      <c r="P22">
        <v>0.70154700000000003</v>
      </c>
      <c r="Q22">
        <v>1.51231</v>
      </c>
    </row>
    <row r="23" spans="2:17" x14ac:dyDescent="0.2">
      <c r="B23" t="s">
        <v>5</v>
      </c>
      <c r="C23">
        <v>3.6222999999999998E-2</v>
      </c>
      <c r="D23">
        <v>3.9537999999999997E-2</v>
      </c>
      <c r="E23">
        <v>0.240647</v>
      </c>
      <c r="G23">
        <v>0.10578700000000001</v>
      </c>
      <c r="H23">
        <v>0.108484</v>
      </c>
      <c r="I23">
        <v>0.47838399999999998</v>
      </c>
      <c r="K23">
        <v>0.19320699999999999</v>
      </c>
      <c r="L23">
        <v>0.18406</v>
      </c>
      <c r="M23">
        <v>0.58253900000000003</v>
      </c>
      <c r="O23">
        <v>0.281858</v>
      </c>
      <c r="P23">
        <v>0.28438000000000002</v>
      </c>
      <c r="Q23">
        <v>0.80050399999999999</v>
      </c>
    </row>
    <row r="24" spans="2:17" x14ac:dyDescent="0.2">
      <c r="C24">
        <v>0.43288399999999999</v>
      </c>
      <c r="D24">
        <v>0.41931499999999999</v>
      </c>
      <c r="E24">
        <v>0.72612100000000002</v>
      </c>
      <c r="G24">
        <v>0.43270799999999998</v>
      </c>
      <c r="H24">
        <v>0.418682</v>
      </c>
      <c r="I24">
        <v>0.72663</v>
      </c>
      <c r="K24">
        <v>0.427228</v>
      </c>
      <c r="L24">
        <v>0.41216900000000001</v>
      </c>
      <c r="M24">
        <v>0.71460299999999999</v>
      </c>
      <c r="O24">
        <v>0.42278900000000003</v>
      </c>
      <c r="P24">
        <v>0.41236099999999998</v>
      </c>
      <c r="Q24">
        <v>0.70749200000000001</v>
      </c>
    </row>
    <row r="25" spans="2:17" x14ac:dyDescent="0.2">
      <c r="C25">
        <v>0.46110600000000002</v>
      </c>
      <c r="D25">
        <v>0.44923400000000002</v>
      </c>
      <c r="E25">
        <v>0.90899399999999997</v>
      </c>
      <c r="G25">
        <v>0.53117700000000001</v>
      </c>
      <c r="H25">
        <v>0.52562699999999996</v>
      </c>
      <c r="I25">
        <v>1.18466</v>
      </c>
      <c r="K25">
        <v>0.620896</v>
      </c>
      <c r="L25">
        <v>0.59480699999999997</v>
      </c>
      <c r="M25">
        <v>1.30349</v>
      </c>
      <c r="O25">
        <v>0.49470799999999998</v>
      </c>
      <c r="P25">
        <v>0.48744599999999999</v>
      </c>
      <c r="Q25">
        <v>1.2130300000000001</v>
      </c>
    </row>
    <row r="26" spans="2:17" x14ac:dyDescent="0.2">
      <c r="B26" t="s">
        <v>5</v>
      </c>
      <c r="C26">
        <v>2.8222000000000001E-2</v>
      </c>
      <c r="D26">
        <v>2.9919000000000001E-2</v>
      </c>
      <c r="E26">
        <v>0.18287300000000001</v>
      </c>
      <c r="G26">
        <v>9.8469000000000001E-2</v>
      </c>
      <c r="H26">
        <v>0.106945</v>
      </c>
      <c r="I26">
        <v>0.45802999999999999</v>
      </c>
      <c r="K26">
        <v>0.19366800000000001</v>
      </c>
      <c r="L26">
        <v>0.18263799999999999</v>
      </c>
      <c r="M26">
        <v>0.58888700000000005</v>
      </c>
      <c r="O26">
        <v>7.1918999999999997E-2</v>
      </c>
      <c r="P26">
        <v>7.5084999999999999E-2</v>
      </c>
      <c r="Q26">
        <v>0.50553800000000004</v>
      </c>
    </row>
    <row r="27" spans="2:17" x14ac:dyDescent="0.2">
      <c r="C27">
        <v>0.42934899999999998</v>
      </c>
      <c r="D27">
        <v>0.41610799999999998</v>
      </c>
      <c r="E27">
        <v>0.714646</v>
      </c>
      <c r="G27">
        <v>0.42438900000000002</v>
      </c>
      <c r="H27">
        <v>0.41064499999999998</v>
      </c>
      <c r="I27">
        <v>0.71702299999999997</v>
      </c>
      <c r="K27">
        <v>0.42931200000000003</v>
      </c>
      <c r="L27">
        <v>0.41597800000000001</v>
      </c>
      <c r="M27">
        <v>0.74410799999999999</v>
      </c>
      <c r="O27">
        <v>0.43035200000000001</v>
      </c>
      <c r="P27">
        <v>0.41684399999999999</v>
      </c>
      <c r="Q27">
        <v>0.73073100000000002</v>
      </c>
    </row>
    <row r="28" spans="2:17" x14ac:dyDescent="0.2">
      <c r="C28">
        <v>0.462864</v>
      </c>
      <c r="D28">
        <v>0.44911200000000001</v>
      </c>
      <c r="E28">
        <v>0.93624600000000002</v>
      </c>
      <c r="G28">
        <v>0.532053</v>
      </c>
      <c r="H28">
        <v>0.52642500000000003</v>
      </c>
      <c r="I28">
        <v>1.2995399999999999</v>
      </c>
      <c r="K28">
        <v>0.62084099999999998</v>
      </c>
      <c r="L28">
        <v>0.61018799999999995</v>
      </c>
      <c r="M28">
        <v>1.23323</v>
      </c>
      <c r="O28">
        <v>0.73459799999999997</v>
      </c>
      <c r="P28">
        <v>0.73455599999999999</v>
      </c>
      <c r="Q28">
        <v>1.7069099999999999</v>
      </c>
    </row>
    <row r="29" spans="2:17" x14ac:dyDescent="0.2">
      <c r="B29" t="s">
        <v>5</v>
      </c>
      <c r="C29">
        <v>3.3515000000000003E-2</v>
      </c>
      <c r="D29">
        <v>3.3003999999999999E-2</v>
      </c>
      <c r="E29">
        <v>0.22159999999999999</v>
      </c>
      <c r="G29">
        <v>0.107664</v>
      </c>
      <c r="H29">
        <v>0.11577999999999999</v>
      </c>
      <c r="I29">
        <v>0.58251699999999995</v>
      </c>
      <c r="K29">
        <v>0.191529</v>
      </c>
      <c r="L29">
        <v>0.19420999999999999</v>
      </c>
      <c r="M29">
        <v>0.489122</v>
      </c>
      <c r="O29">
        <v>0.30424600000000002</v>
      </c>
      <c r="P29">
        <v>0.31771199999999999</v>
      </c>
      <c r="Q29">
        <v>0.97617900000000002</v>
      </c>
    </row>
    <row r="30" spans="2:17" x14ac:dyDescent="0.2">
      <c r="C30">
        <v>0.42937199999999998</v>
      </c>
      <c r="D30">
        <v>0.41530299999999998</v>
      </c>
      <c r="E30">
        <v>0.71748599999999996</v>
      </c>
      <c r="G30">
        <v>0.432226</v>
      </c>
      <c r="H30">
        <v>0.41809200000000002</v>
      </c>
      <c r="I30">
        <v>0.72119699999999998</v>
      </c>
      <c r="K30">
        <v>0.430614</v>
      </c>
      <c r="L30">
        <v>0.41635100000000003</v>
      </c>
      <c r="M30">
        <v>0.70601199999999997</v>
      </c>
      <c r="O30">
        <v>0.43392599999999998</v>
      </c>
      <c r="P30">
        <v>0.420292</v>
      </c>
      <c r="Q30">
        <v>0.74226899999999996</v>
      </c>
    </row>
    <row r="31" spans="2:17" x14ac:dyDescent="0.2">
      <c r="C31">
        <v>0.465173</v>
      </c>
      <c r="D31">
        <v>0.44692799999999999</v>
      </c>
      <c r="E31">
        <v>0.94215599999999999</v>
      </c>
      <c r="G31">
        <v>0.52299899999999999</v>
      </c>
      <c r="H31">
        <v>0.52333700000000005</v>
      </c>
      <c r="I31">
        <v>1.05586</v>
      </c>
      <c r="K31">
        <v>0.62208399999999997</v>
      </c>
      <c r="L31">
        <v>0.62281500000000001</v>
      </c>
      <c r="M31">
        <v>1.3867100000000001</v>
      </c>
      <c r="O31">
        <v>0.70165699999999998</v>
      </c>
      <c r="P31">
        <v>0.69315499999999997</v>
      </c>
      <c r="Q31">
        <v>1.67719</v>
      </c>
    </row>
    <row r="32" spans="2:17" x14ac:dyDescent="0.2">
      <c r="B32" t="s">
        <v>5</v>
      </c>
      <c r="C32">
        <v>3.5800999999999999E-2</v>
      </c>
      <c r="D32">
        <v>3.1625E-2</v>
      </c>
      <c r="E32">
        <v>0.22467000000000001</v>
      </c>
      <c r="G32">
        <v>9.0773000000000006E-2</v>
      </c>
      <c r="H32">
        <v>0.10524500000000001</v>
      </c>
      <c r="I32">
        <v>0.33466299999999999</v>
      </c>
      <c r="K32">
        <v>0.19147</v>
      </c>
      <c r="L32">
        <v>0.20646400000000001</v>
      </c>
      <c r="M32">
        <v>0.68069800000000003</v>
      </c>
      <c r="O32">
        <v>0.267731</v>
      </c>
      <c r="P32">
        <v>0.27286300000000002</v>
      </c>
      <c r="Q32">
        <v>0.934921</v>
      </c>
    </row>
    <row r="33" spans="2:17" x14ac:dyDescent="0.2">
      <c r="C33">
        <v>0.425931</v>
      </c>
      <c r="D33">
        <v>0.41314299999999998</v>
      </c>
      <c r="E33">
        <v>0.73336999999999997</v>
      </c>
      <c r="G33">
        <v>0.42749100000000001</v>
      </c>
      <c r="H33">
        <v>0.41378300000000001</v>
      </c>
      <c r="I33">
        <v>0.713565</v>
      </c>
      <c r="K33">
        <v>0.43229000000000001</v>
      </c>
      <c r="L33">
        <v>0.41838399999999998</v>
      </c>
      <c r="M33">
        <v>0.70675299999999996</v>
      </c>
      <c r="O33">
        <v>0.42488999999999999</v>
      </c>
      <c r="P33">
        <v>0.41178999999999999</v>
      </c>
      <c r="Q33">
        <v>0.72552799999999995</v>
      </c>
    </row>
    <row r="34" spans="2:17" x14ac:dyDescent="0.2">
      <c r="C34">
        <v>0.44470500000000002</v>
      </c>
      <c r="D34">
        <v>0.43293700000000002</v>
      </c>
      <c r="E34">
        <v>0.90010000000000001</v>
      </c>
      <c r="G34">
        <v>0.52033399999999996</v>
      </c>
      <c r="H34">
        <v>0.51603699999999997</v>
      </c>
      <c r="I34">
        <v>1.16893</v>
      </c>
      <c r="K34">
        <v>0.62136800000000003</v>
      </c>
      <c r="L34">
        <v>0.61448999999999998</v>
      </c>
      <c r="M34">
        <v>1.40184</v>
      </c>
      <c r="O34">
        <v>0.72114500000000004</v>
      </c>
      <c r="P34">
        <v>0.72389199999999998</v>
      </c>
      <c r="Q34">
        <v>1.47725</v>
      </c>
    </row>
    <row r="35" spans="2:17" x14ac:dyDescent="0.2">
      <c r="B35" t="s">
        <v>5</v>
      </c>
      <c r="C35">
        <v>1.8773999999999999E-2</v>
      </c>
      <c r="D35">
        <v>1.9793999999999999E-2</v>
      </c>
      <c r="E35">
        <v>0.16672999999999999</v>
      </c>
      <c r="G35">
        <v>9.2842999999999995E-2</v>
      </c>
      <c r="H35">
        <v>0.102254</v>
      </c>
      <c r="I35">
        <v>0.45536500000000002</v>
      </c>
      <c r="K35">
        <v>0.189078</v>
      </c>
      <c r="L35">
        <v>0.196106</v>
      </c>
      <c r="M35">
        <v>0.69508700000000001</v>
      </c>
      <c r="O35">
        <v>0.29625499999999999</v>
      </c>
      <c r="P35">
        <v>0.31210199999999999</v>
      </c>
      <c r="Q35">
        <v>0.751722</v>
      </c>
    </row>
    <row r="36" spans="2:17" x14ac:dyDescent="0.2">
      <c r="C36">
        <v>0.43668400000000002</v>
      </c>
      <c r="D36">
        <v>0.422124</v>
      </c>
      <c r="E36">
        <v>0.72694099999999995</v>
      </c>
      <c r="G36">
        <v>0.43542399999999998</v>
      </c>
      <c r="H36">
        <v>0.42172599999999999</v>
      </c>
      <c r="I36">
        <v>0.72264099999999998</v>
      </c>
      <c r="K36">
        <v>0.42466100000000001</v>
      </c>
      <c r="L36">
        <v>0.41001799999999999</v>
      </c>
      <c r="M36">
        <v>0.70553299999999997</v>
      </c>
      <c r="O36">
        <v>0.42668400000000001</v>
      </c>
      <c r="P36">
        <v>0.41293299999999999</v>
      </c>
      <c r="Q36">
        <v>0.70600300000000005</v>
      </c>
    </row>
    <row r="37" spans="2:17" x14ac:dyDescent="0.2">
      <c r="C37">
        <v>0.46450799999999998</v>
      </c>
      <c r="D37">
        <v>0.45254</v>
      </c>
      <c r="E37">
        <v>0.95270299999999997</v>
      </c>
      <c r="G37">
        <v>0.52523200000000003</v>
      </c>
      <c r="H37">
        <v>0.52109399999999995</v>
      </c>
      <c r="I37">
        <v>1.0534600000000001</v>
      </c>
      <c r="K37">
        <v>0.62299700000000002</v>
      </c>
      <c r="L37">
        <v>0.61667000000000005</v>
      </c>
      <c r="M37">
        <v>1.3664799999999999</v>
      </c>
      <c r="O37">
        <v>0.75793699999999997</v>
      </c>
      <c r="P37">
        <v>0.72377599999999997</v>
      </c>
      <c r="Q37">
        <v>1.5784800000000001</v>
      </c>
    </row>
    <row r="38" spans="2:17" x14ac:dyDescent="0.2">
      <c r="B38" t="s">
        <v>5</v>
      </c>
      <c r="C38">
        <v>2.7824000000000002E-2</v>
      </c>
      <c r="D38">
        <v>3.0415999999999999E-2</v>
      </c>
      <c r="E38">
        <v>0.22576199999999999</v>
      </c>
      <c r="G38">
        <v>8.9808000000000096E-2</v>
      </c>
      <c r="H38">
        <v>9.9367999999999998E-2</v>
      </c>
      <c r="I38">
        <v>0.33081899999999997</v>
      </c>
      <c r="K38">
        <v>0.19833600000000001</v>
      </c>
      <c r="L38">
        <v>0.206652</v>
      </c>
      <c r="M38">
        <v>0.66094699999999995</v>
      </c>
      <c r="O38">
        <v>0.33125300000000002</v>
      </c>
      <c r="P38">
        <v>0.31084299999999998</v>
      </c>
      <c r="Q38">
        <v>0.87247699999999995</v>
      </c>
    </row>
    <row r="39" spans="2:17" x14ac:dyDescent="0.2">
      <c r="C39">
        <v>0.42966100000000002</v>
      </c>
      <c r="D39">
        <v>0.41536899999999999</v>
      </c>
      <c r="E39">
        <v>0.72589800000000004</v>
      </c>
      <c r="G39">
        <v>0.42405599999999999</v>
      </c>
      <c r="H39">
        <v>0.41028500000000001</v>
      </c>
      <c r="I39">
        <v>0.71422200000000002</v>
      </c>
      <c r="K39">
        <v>0.42536000000000002</v>
      </c>
      <c r="L39">
        <v>0.41156900000000002</v>
      </c>
      <c r="M39">
        <v>0.70087299999999997</v>
      </c>
      <c r="O39">
        <v>0.42461700000000002</v>
      </c>
      <c r="P39">
        <v>0.41166799999999998</v>
      </c>
      <c r="Q39">
        <v>0.71157300000000001</v>
      </c>
    </row>
    <row r="40" spans="2:17" x14ac:dyDescent="0.2">
      <c r="C40">
        <v>0.46625100000000003</v>
      </c>
      <c r="D40">
        <v>0.45265300000000003</v>
      </c>
      <c r="E40">
        <v>1.10697</v>
      </c>
      <c r="G40">
        <v>0.51449900000000004</v>
      </c>
      <c r="H40">
        <v>0.50693500000000002</v>
      </c>
      <c r="I40">
        <v>1.2210399999999999</v>
      </c>
      <c r="K40">
        <v>0.46840900000000002</v>
      </c>
      <c r="L40">
        <v>0.46066200000000002</v>
      </c>
      <c r="M40">
        <v>0.94175399999999998</v>
      </c>
      <c r="O40">
        <v>0.491479</v>
      </c>
      <c r="P40">
        <v>0.47477900000000001</v>
      </c>
      <c r="Q40">
        <v>1.0090699999999999</v>
      </c>
    </row>
    <row r="41" spans="2:17" x14ac:dyDescent="0.2">
      <c r="B41" t="s">
        <v>5</v>
      </c>
      <c r="C41">
        <v>3.6589999999999998E-2</v>
      </c>
      <c r="D41">
        <v>3.7283999999999998E-2</v>
      </c>
      <c r="E41">
        <v>0.38107200000000002</v>
      </c>
      <c r="G41">
        <v>9.0443000000000107E-2</v>
      </c>
      <c r="H41">
        <v>9.665E-2</v>
      </c>
      <c r="I41">
        <v>0.50681799999999999</v>
      </c>
      <c r="K41">
        <v>4.3048999999999997E-2</v>
      </c>
      <c r="L41">
        <v>4.9092999999999998E-2</v>
      </c>
      <c r="M41">
        <v>0.24088100000000001</v>
      </c>
      <c r="O41">
        <v>6.6862000000000005E-2</v>
      </c>
      <c r="P41">
        <v>6.3111E-2</v>
      </c>
      <c r="Q41">
        <v>0.29749700000000001</v>
      </c>
    </row>
    <row r="42" spans="2:17" x14ac:dyDescent="0.2">
      <c r="C42">
        <v>0.42646899999999999</v>
      </c>
      <c r="D42">
        <v>0.412381</v>
      </c>
      <c r="E42">
        <v>0.721804</v>
      </c>
      <c r="G42">
        <v>0.43214399999999997</v>
      </c>
      <c r="H42">
        <v>0.41732999999999998</v>
      </c>
      <c r="I42">
        <v>0.73177099999999995</v>
      </c>
      <c r="K42">
        <v>0.433861</v>
      </c>
      <c r="L42">
        <v>0.41930299999999998</v>
      </c>
      <c r="M42">
        <v>0.71820899999999999</v>
      </c>
      <c r="O42">
        <v>0.43129699999999999</v>
      </c>
      <c r="P42">
        <v>0.41706399999999999</v>
      </c>
      <c r="Q42">
        <v>0.71514100000000003</v>
      </c>
    </row>
    <row r="43" spans="2:17" x14ac:dyDescent="0.2">
      <c r="C43">
        <v>0.46978700000000001</v>
      </c>
      <c r="D43">
        <v>0.46035599999999999</v>
      </c>
      <c r="E43">
        <v>0.971804</v>
      </c>
      <c r="G43">
        <v>0.53279500000000002</v>
      </c>
      <c r="H43">
        <v>0.52299600000000002</v>
      </c>
      <c r="I43">
        <v>1.47824</v>
      </c>
      <c r="K43">
        <v>0.63430799999999998</v>
      </c>
      <c r="L43">
        <v>0.60199800000000003</v>
      </c>
      <c r="M43">
        <v>1.43699</v>
      </c>
      <c r="O43">
        <v>0.740977</v>
      </c>
      <c r="P43">
        <v>0.71488099999999999</v>
      </c>
      <c r="Q43">
        <v>1.78139</v>
      </c>
    </row>
    <row r="44" spans="2:17" x14ac:dyDescent="0.2">
      <c r="B44" t="s">
        <v>5</v>
      </c>
      <c r="C44">
        <v>4.3318000000000002E-2</v>
      </c>
      <c r="D44">
        <v>4.7974999999999997E-2</v>
      </c>
      <c r="E44">
        <v>0.25</v>
      </c>
      <c r="G44">
        <v>0.100651</v>
      </c>
      <c r="H44">
        <v>0.105666</v>
      </c>
      <c r="I44">
        <v>0.74646900000000005</v>
      </c>
      <c r="K44">
        <v>0.20044699999999999</v>
      </c>
      <c r="L44">
        <v>0.182695</v>
      </c>
      <c r="M44">
        <v>0.718781</v>
      </c>
      <c r="O44">
        <v>0.30968000000000001</v>
      </c>
      <c r="P44">
        <v>0.297817</v>
      </c>
      <c r="Q44">
        <v>1.066249</v>
      </c>
    </row>
    <row r="45" spans="2:17" x14ac:dyDescent="0.2">
      <c r="C45">
        <v>0.42993999999999999</v>
      </c>
      <c r="D45">
        <v>0.41626800000000003</v>
      </c>
      <c r="E45">
        <v>0.70920000000000005</v>
      </c>
      <c r="G45">
        <v>0.43243999999999999</v>
      </c>
      <c r="H45">
        <v>0.41821599999999998</v>
      </c>
      <c r="I45">
        <v>0.71445199999999998</v>
      </c>
      <c r="K45">
        <v>0.42920799999999998</v>
      </c>
      <c r="L45">
        <v>0.41606799999999999</v>
      </c>
      <c r="M45">
        <v>0.72631599999999996</v>
      </c>
      <c r="O45">
        <v>0.42510599999999998</v>
      </c>
      <c r="P45">
        <v>0.41081200000000001</v>
      </c>
      <c r="Q45">
        <v>0.72706099999999996</v>
      </c>
    </row>
    <row r="46" spans="2:17" x14ac:dyDescent="0.2">
      <c r="C46">
        <v>0.46334599999999998</v>
      </c>
      <c r="D46">
        <v>0.45042100000000002</v>
      </c>
      <c r="E46">
        <v>0.96789099999999995</v>
      </c>
      <c r="G46">
        <v>0.52831700000000004</v>
      </c>
      <c r="H46">
        <v>0.52495899999999995</v>
      </c>
      <c r="I46">
        <v>1.1638900000000001</v>
      </c>
      <c r="K46">
        <v>0.50193900000000002</v>
      </c>
      <c r="L46">
        <v>0.49342900000000001</v>
      </c>
      <c r="M46">
        <v>1.12409</v>
      </c>
      <c r="O46">
        <v>0.76849199999999995</v>
      </c>
      <c r="P46">
        <v>0.74487400000000004</v>
      </c>
      <c r="Q46">
        <v>1.7184900000000001</v>
      </c>
    </row>
    <row r="47" spans="2:17" x14ac:dyDescent="0.2">
      <c r="B47" t="s">
        <v>5</v>
      </c>
      <c r="C47">
        <v>3.3405999999999998E-2</v>
      </c>
      <c r="D47">
        <v>3.4153000000000003E-2</v>
      </c>
      <c r="E47">
        <v>0.258691</v>
      </c>
      <c r="G47">
        <v>9.5877000000000004E-2</v>
      </c>
      <c r="H47">
        <v>0.106743</v>
      </c>
      <c r="I47">
        <v>0.449438</v>
      </c>
      <c r="K47">
        <v>7.2731000000000004E-2</v>
      </c>
      <c r="L47">
        <v>7.7360999999999999E-2</v>
      </c>
      <c r="M47">
        <v>0.39777400000000002</v>
      </c>
      <c r="O47">
        <v>0.34338600000000002</v>
      </c>
      <c r="P47">
        <v>0.33406200000000003</v>
      </c>
      <c r="Q47">
        <v>0.991429</v>
      </c>
    </row>
    <row r="48" spans="2:17" x14ac:dyDescent="0.2">
      <c r="C48">
        <v>0.42698999999999998</v>
      </c>
      <c r="D48">
        <v>0.41368500000000002</v>
      </c>
      <c r="E48">
        <v>0.71377599999999997</v>
      </c>
      <c r="G48">
        <v>0.42719600000000002</v>
      </c>
      <c r="H48">
        <v>0.41247600000000001</v>
      </c>
      <c r="I48">
        <v>0.71397699999999997</v>
      </c>
      <c r="K48">
        <v>0.43199900000000002</v>
      </c>
      <c r="L48">
        <v>0.41843799999999998</v>
      </c>
      <c r="M48">
        <v>0.728352</v>
      </c>
      <c r="O48">
        <v>0.42851</v>
      </c>
      <c r="P48">
        <v>0.41271400000000003</v>
      </c>
      <c r="Q48">
        <v>0.71914800000000001</v>
      </c>
    </row>
    <row r="49" spans="2:17" x14ac:dyDescent="0.2">
      <c r="C49">
        <v>0.452154</v>
      </c>
      <c r="D49">
        <v>0.43841799999999997</v>
      </c>
      <c r="E49">
        <v>0.94284100000000004</v>
      </c>
      <c r="G49">
        <v>0.53362100000000001</v>
      </c>
      <c r="H49">
        <v>0.52312599999999998</v>
      </c>
      <c r="I49">
        <v>1.22194</v>
      </c>
      <c r="K49">
        <v>0.59802100000000002</v>
      </c>
      <c r="L49">
        <v>0.58910200000000001</v>
      </c>
      <c r="M49">
        <v>1.2453799999999999</v>
      </c>
      <c r="O49">
        <v>0.71251500000000001</v>
      </c>
      <c r="P49">
        <v>0.71712500000000001</v>
      </c>
      <c r="Q49">
        <v>1.96227</v>
      </c>
    </row>
    <row r="50" spans="2:17" x14ac:dyDescent="0.2">
      <c r="B50" t="s">
        <v>5</v>
      </c>
      <c r="C50">
        <v>2.5163999999999999E-2</v>
      </c>
      <c r="D50">
        <v>2.4732999999999901E-2</v>
      </c>
      <c r="E50">
        <v>0.22906499999999999</v>
      </c>
      <c r="G50">
        <v>0.10642500000000001</v>
      </c>
      <c r="H50">
        <v>0.11065</v>
      </c>
      <c r="I50">
        <v>0.50796300000000005</v>
      </c>
      <c r="K50">
        <v>0.166022</v>
      </c>
      <c r="L50">
        <v>0.17066400000000001</v>
      </c>
      <c r="M50">
        <v>0.51702800000000004</v>
      </c>
      <c r="O50">
        <v>0.28400500000000001</v>
      </c>
      <c r="P50">
        <v>0.30441099999999999</v>
      </c>
      <c r="Q50">
        <v>1.2431220000000001</v>
      </c>
    </row>
    <row r="51" spans="2:17" x14ac:dyDescent="0.2">
      <c r="C51">
        <v>0.42698000000000003</v>
      </c>
      <c r="D51">
        <v>0.41403800000000002</v>
      </c>
      <c r="E51">
        <v>0.70962599999999998</v>
      </c>
      <c r="G51">
        <v>0.42803099999999999</v>
      </c>
      <c r="H51">
        <v>0.415188</v>
      </c>
      <c r="I51">
        <v>0.72524200000000005</v>
      </c>
      <c r="K51">
        <v>0.42873299999999998</v>
      </c>
      <c r="L51">
        <v>0.41386899999999999</v>
      </c>
      <c r="M51">
        <v>0.73568</v>
      </c>
      <c r="O51">
        <v>0.42586499999999999</v>
      </c>
      <c r="P51">
        <v>0.41203600000000001</v>
      </c>
      <c r="Q51">
        <v>0.73042899999999999</v>
      </c>
    </row>
    <row r="52" spans="2:17" x14ac:dyDescent="0.2">
      <c r="C52">
        <v>0.46038099999999998</v>
      </c>
      <c r="D52">
        <v>0.44871800000000001</v>
      </c>
      <c r="E52">
        <v>0.94115800000000005</v>
      </c>
      <c r="G52">
        <v>0.45412799999999998</v>
      </c>
      <c r="H52">
        <v>0.44125900000000001</v>
      </c>
      <c r="I52">
        <v>0.89861400000000002</v>
      </c>
      <c r="K52">
        <v>0.61536199999999996</v>
      </c>
      <c r="L52">
        <v>0.60113499999999997</v>
      </c>
      <c r="M52">
        <v>1.1816599999999999</v>
      </c>
      <c r="O52">
        <v>0.488153</v>
      </c>
      <c r="P52">
        <v>0.47601700000000002</v>
      </c>
      <c r="Q52">
        <v>1.05437</v>
      </c>
    </row>
    <row r="53" spans="2:17" x14ac:dyDescent="0.2">
      <c r="B53" t="s">
        <v>5</v>
      </c>
      <c r="C53">
        <v>3.3401E-2</v>
      </c>
      <c r="D53">
        <v>3.4680000000000002E-2</v>
      </c>
      <c r="E53">
        <v>0.23153199999999999</v>
      </c>
      <c r="G53">
        <v>2.6096999999999999E-2</v>
      </c>
      <c r="H53">
        <v>2.6071E-2</v>
      </c>
      <c r="I53">
        <v>0.173372</v>
      </c>
      <c r="K53">
        <v>0.18662899999999999</v>
      </c>
      <c r="L53">
        <v>0.18726599999999999</v>
      </c>
      <c r="M53">
        <v>0.44597999999999999</v>
      </c>
      <c r="O53">
        <v>6.2288000000000003E-2</v>
      </c>
      <c r="P53">
        <v>6.3980999999999996E-2</v>
      </c>
      <c r="Q53">
        <v>0.32394099999999998</v>
      </c>
    </row>
    <row r="54" spans="2:17" x14ac:dyDescent="0.2">
      <c r="C54">
        <v>0.42844399999999999</v>
      </c>
      <c r="D54">
        <v>0.41439900000000002</v>
      </c>
      <c r="E54">
        <v>0.71967800000000004</v>
      </c>
      <c r="G54">
        <v>0.434035</v>
      </c>
      <c r="H54">
        <v>0.41922599999999999</v>
      </c>
      <c r="I54">
        <v>0.72123599999999999</v>
      </c>
      <c r="K54">
        <v>0.428817</v>
      </c>
      <c r="L54">
        <v>0.41518899999999997</v>
      </c>
      <c r="M54">
        <v>0.72773399999999999</v>
      </c>
      <c r="O54">
        <v>0.42920199999999997</v>
      </c>
      <c r="P54">
        <v>0.41538900000000001</v>
      </c>
      <c r="Q54">
        <v>0.71808700000000003</v>
      </c>
    </row>
    <row r="55" spans="2:17" x14ac:dyDescent="0.2">
      <c r="C55">
        <v>0.45966000000000001</v>
      </c>
      <c r="D55">
        <v>0.44503199999999998</v>
      </c>
      <c r="E55">
        <v>0.95402299999999995</v>
      </c>
      <c r="G55">
        <v>0.52930999999999995</v>
      </c>
      <c r="H55">
        <v>0.520146</v>
      </c>
      <c r="I55">
        <v>1.2195400000000001</v>
      </c>
      <c r="K55">
        <v>0.470333</v>
      </c>
      <c r="L55">
        <v>0.45545000000000002</v>
      </c>
      <c r="M55">
        <v>1.0607200000000001</v>
      </c>
      <c r="O55">
        <v>0.497118</v>
      </c>
      <c r="P55">
        <v>0.48270200000000002</v>
      </c>
      <c r="Q55">
        <v>0.98768699999999998</v>
      </c>
    </row>
    <row r="56" spans="2:17" x14ac:dyDescent="0.2">
      <c r="B56" t="s">
        <v>5</v>
      </c>
      <c r="C56">
        <v>3.1216000000000001E-2</v>
      </c>
      <c r="D56">
        <v>3.0633000000000001E-2</v>
      </c>
      <c r="E56">
        <v>0.234345</v>
      </c>
      <c r="G56">
        <v>9.5274999999999901E-2</v>
      </c>
      <c r="H56">
        <v>0.10092</v>
      </c>
      <c r="I56">
        <v>0.49830400000000002</v>
      </c>
      <c r="K56">
        <v>4.1515999999999997E-2</v>
      </c>
      <c r="L56">
        <v>4.0260999999999998E-2</v>
      </c>
      <c r="M56">
        <v>0.332986</v>
      </c>
      <c r="O56">
        <v>6.7916000000000004E-2</v>
      </c>
      <c r="P56">
        <v>6.7312999999999998E-2</v>
      </c>
      <c r="Q56">
        <v>0.26960000000000001</v>
      </c>
    </row>
    <row r="57" spans="2:17" x14ac:dyDescent="0.2">
      <c r="C57">
        <v>0.42985000000000001</v>
      </c>
      <c r="D57">
        <v>0.41532599999999997</v>
      </c>
      <c r="E57">
        <v>0.704573</v>
      </c>
      <c r="G57">
        <v>0.43105500000000002</v>
      </c>
      <c r="H57">
        <v>0.41646100000000003</v>
      </c>
      <c r="I57">
        <v>0.69954499999999997</v>
      </c>
      <c r="K57">
        <v>0.43266500000000002</v>
      </c>
      <c r="L57">
        <v>0.42316599999999999</v>
      </c>
      <c r="M57">
        <v>0.71434500000000001</v>
      </c>
      <c r="O57">
        <v>0.43309900000000001</v>
      </c>
      <c r="P57">
        <v>0.41913899999999998</v>
      </c>
      <c r="Q57">
        <v>0.73570800000000003</v>
      </c>
    </row>
    <row r="58" spans="2:17" x14ac:dyDescent="0.2">
      <c r="C58">
        <v>0.46123399999999998</v>
      </c>
      <c r="D58">
        <v>0.44605899999999998</v>
      </c>
      <c r="E58">
        <v>0.91913999999999996</v>
      </c>
      <c r="G58">
        <v>0.52362500000000001</v>
      </c>
      <c r="H58">
        <v>0.52286600000000005</v>
      </c>
      <c r="I58">
        <v>1.0578700000000001</v>
      </c>
      <c r="K58">
        <v>0.62536899999999995</v>
      </c>
      <c r="L58">
        <v>0.64265600000000001</v>
      </c>
      <c r="M58">
        <v>1.3144</v>
      </c>
      <c r="O58">
        <v>0.73930099999999999</v>
      </c>
      <c r="P58">
        <v>0.710032</v>
      </c>
      <c r="Q58">
        <v>1.7864100000000001</v>
      </c>
    </row>
    <row r="59" spans="2:17" x14ac:dyDescent="0.2">
      <c r="B59" t="s">
        <v>5</v>
      </c>
      <c r="C59">
        <v>3.1384000000000002E-2</v>
      </c>
      <c r="D59">
        <v>3.0733E-2</v>
      </c>
      <c r="E59">
        <v>0.21456700000000001</v>
      </c>
      <c r="G59">
        <v>9.257E-2</v>
      </c>
      <c r="H59">
        <v>0.106405</v>
      </c>
      <c r="I59">
        <v>0.358325</v>
      </c>
      <c r="K59">
        <v>0.19270399999999999</v>
      </c>
      <c r="L59">
        <v>0.21948999999999999</v>
      </c>
      <c r="M59">
        <v>0.60005500000000001</v>
      </c>
      <c r="O59">
        <v>0.30620199999999997</v>
      </c>
      <c r="P59">
        <v>0.29089300000000001</v>
      </c>
      <c r="Q59">
        <v>1.050702</v>
      </c>
    </row>
    <row r="60" spans="2:17" x14ac:dyDescent="0.2">
      <c r="C60">
        <v>0.431759</v>
      </c>
      <c r="D60">
        <v>0.416491</v>
      </c>
      <c r="E60">
        <v>0.73644500000000002</v>
      </c>
      <c r="G60">
        <v>0.43206899999999998</v>
      </c>
      <c r="H60">
        <v>0.41792299999999999</v>
      </c>
      <c r="I60">
        <v>0.72426299999999999</v>
      </c>
      <c r="K60">
        <v>0.43103999999999998</v>
      </c>
      <c r="L60">
        <v>0.41728199999999999</v>
      </c>
      <c r="M60">
        <v>0.74430399999999997</v>
      </c>
      <c r="O60">
        <v>0.43271199999999999</v>
      </c>
      <c r="P60">
        <v>0.41851100000000002</v>
      </c>
      <c r="Q60">
        <v>0.71776899999999999</v>
      </c>
    </row>
    <row r="61" spans="2:17" x14ac:dyDescent="0.2">
      <c r="C61">
        <v>0.45637699999999998</v>
      </c>
      <c r="D61">
        <v>0.44466499999999998</v>
      </c>
      <c r="E61">
        <v>0.97855899999999996</v>
      </c>
      <c r="G61">
        <v>0.52895599999999998</v>
      </c>
      <c r="H61">
        <v>0.52073899999999995</v>
      </c>
      <c r="I61">
        <v>1.15493</v>
      </c>
      <c r="K61">
        <v>0.47125</v>
      </c>
      <c r="L61">
        <v>0.45960299999999998</v>
      </c>
      <c r="M61">
        <v>0.94201800000000002</v>
      </c>
      <c r="O61">
        <v>0.74597899999999995</v>
      </c>
      <c r="P61">
        <v>0.73496600000000001</v>
      </c>
      <c r="Q61">
        <v>1.64103</v>
      </c>
    </row>
    <row r="62" spans="2:17" x14ac:dyDescent="0.2">
      <c r="B62" t="s">
        <v>5</v>
      </c>
      <c r="C62">
        <v>2.4618000000000001E-2</v>
      </c>
      <c r="D62">
        <v>2.8174000000000001E-2</v>
      </c>
      <c r="E62">
        <v>0.242114</v>
      </c>
      <c r="G62">
        <v>9.6887000000000001E-2</v>
      </c>
      <c r="H62">
        <v>0.102816</v>
      </c>
      <c r="I62">
        <v>0.43066700000000002</v>
      </c>
      <c r="K62">
        <v>4.0210000000000003E-2</v>
      </c>
      <c r="L62">
        <v>4.2320999999999998E-2</v>
      </c>
      <c r="M62">
        <v>0.197714</v>
      </c>
      <c r="O62">
        <v>0.31326700000000002</v>
      </c>
      <c r="P62">
        <v>0.31645499999999999</v>
      </c>
      <c r="Q62">
        <v>0.923261</v>
      </c>
    </row>
    <row r="63" spans="2:17" x14ac:dyDescent="0.2">
      <c r="C63">
        <v>0.43017300000000003</v>
      </c>
      <c r="D63">
        <v>0.41725099999999998</v>
      </c>
      <c r="E63">
        <v>0.71063699999999996</v>
      </c>
      <c r="G63">
        <v>0.43414199999999997</v>
      </c>
      <c r="H63">
        <v>0.42213499999999998</v>
      </c>
      <c r="I63">
        <v>0.73382599999999998</v>
      </c>
      <c r="K63">
        <v>0.42853999999999998</v>
      </c>
      <c r="L63">
        <v>0.41377900000000001</v>
      </c>
      <c r="M63">
        <v>0.72298600000000002</v>
      </c>
      <c r="O63">
        <v>0.42864400000000002</v>
      </c>
      <c r="P63">
        <v>0.41676000000000002</v>
      </c>
      <c r="Q63">
        <v>0.70571899999999999</v>
      </c>
    </row>
    <row r="64" spans="2:17" x14ac:dyDescent="0.2">
      <c r="C64">
        <v>0.46521499999999999</v>
      </c>
      <c r="D64">
        <v>0.45347399999999999</v>
      </c>
      <c r="E64">
        <v>1.0062800000000001</v>
      </c>
      <c r="G64">
        <v>0.45351900000000001</v>
      </c>
      <c r="H64">
        <v>0.44304399999999999</v>
      </c>
      <c r="I64">
        <v>0.93628999999999996</v>
      </c>
      <c r="K64">
        <v>0.61305699999999996</v>
      </c>
      <c r="L64">
        <v>0.58835199999999999</v>
      </c>
      <c r="M64">
        <v>1.1829099999999999</v>
      </c>
      <c r="O64">
        <v>0.75159100000000001</v>
      </c>
      <c r="P64">
        <v>0.73957399999999995</v>
      </c>
      <c r="Q64">
        <v>1.9117500000000001</v>
      </c>
    </row>
    <row r="65" spans="1:25" x14ac:dyDescent="0.2">
      <c r="B65" t="s">
        <v>5</v>
      </c>
      <c r="C65">
        <v>3.5041999999999997E-2</v>
      </c>
      <c r="D65">
        <v>3.6222999999999998E-2</v>
      </c>
      <c r="E65">
        <v>0.29564299999999999</v>
      </c>
      <c r="G65">
        <v>1.9376999999999998E-2</v>
      </c>
      <c r="H65">
        <v>2.0909000000000001E-2</v>
      </c>
      <c r="I65">
        <v>0.20246400000000001</v>
      </c>
      <c r="K65">
        <v>0.18451699999999999</v>
      </c>
      <c r="L65">
        <v>0.17457300000000001</v>
      </c>
      <c r="M65">
        <v>0.459924</v>
      </c>
      <c r="O65">
        <v>0.32294699999999998</v>
      </c>
      <c r="P65">
        <v>0.32281399999999999</v>
      </c>
      <c r="Q65">
        <v>1.2060310000000001</v>
      </c>
    </row>
    <row r="66" spans="1:25" x14ac:dyDescent="0.2">
      <c r="C66">
        <v>0.43270999999999998</v>
      </c>
      <c r="D66">
        <v>0.41816300000000001</v>
      </c>
      <c r="E66">
        <v>0.73265100000000005</v>
      </c>
      <c r="G66">
        <v>0.42644199999999999</v>
      </c>
      <c r="H66">
        <v>0.41283599999999998</v>
      </c>
      <c r="I66">
        <v>0.70161399999999996</v>
      </c>
      <c r="K66">
        <v>0.42757600000000001</v>
      </c>
      <c r="L66">
        <v>0.41268899999999997</v>
      </c>
      <c r="M66">
        <v>0.70114500000000002</v>
      </c>
      <c r="O66">
        <v>0.428595</v>
      </c>
      <c r="P66">
        <v>0.41490700000000003</v>
      </c>
      <c r="Q66">
        <v>0.70430599999999999</v>
      </c>
    </row>
    <row r="67" spans="1:25" x14ac:dyDescent="0.2">
      <c r="C67">
        <v>0.46501900000000002</v>
      </c>
      <c r="D67">
        <v>0.44723600000000002</v>
      </c>
      <c r="E67">
        <v>0.95585399999999998</v>
      </c>
      <c r="G67">
        <v>0.518706</v>
      </c>
      <c r="H67">
        <v>0.50727599999999995</v>
      </c>
      <c r="I67">
        <v>1.07484</v>
      </c>
      <c r="K67">
        <v>0.619757</v>
      </c>
      <c r="L67">
        <v>0.61770999999999998</v>
      </c>
      <c r="M67">
        <v>1.4005799999999999</v>
      </c>
      <c r="O67">
        <v>0.72853400000000001</v>
      </c>
      <c r="P67">
        <v>0.73307</v>
      </c>
      <c r="Q67">
        <v>1.71932</v>
      </c>
    </row>
    <row r="68" spans="1:25" x14ac:dyDescent="0.2">
      <c r="B68" t="s">
        <v>5</v>
      </c>
      <c r="C68">
        <v>3.2308999999999997E-2</v>
      </c>
      <c r="D68">
        <v>2.9073000000000002E-2</v>
      </c>
      <c r="E68">
        <v>0.22320300000000001</v>
      </c>
      <c r="G68">
        <v>9.2263999999999999E-2</v>
      </c>
      <c r="H68">
        <v>9.4439999999999996E-2</v>
      </c>
      <c r="I68">
        <v>0.373226</v>
      </c>
      <c r="K68">
        <v>0.19218099999999999</v>
      </c>
      <c r="L68">
        <v>0.20502100000000001</v>
      </c>
      <c r="M68">
        <v>0.69943500000000003</v>
      </c>
      <c r="O68">
        <v>0.29993900000000001</v>
      </c>
      <c r="P68">
        <v>0.31816299999999997</v>
      </c>
      <c r="Q68">
        <v>1.0150140000000001</v>
      </c>
    </row>
    <row r="69" spans="1:25" x14ac:dyDescent="0.2">
      <c r="B69" t="s">
        <v>6</v>
      </c>
      <c r="C69" t="s">
        <v>7</v>
      </c>
      <c r="D69" t="s">
        <v>7</v>
      </c>
      <c r="E69" t="s">
        <v>7</v>
      </c>
      <c r="F69" t="s">
        <v>6</v>
      </c>
      <c r="G69" t="s">
        <v>7</v>
      </c>
      <c r="H69" t="s">
        <v>7</v>
      </c>
      <c r="I69" t="s">
        <v>7</v>
      </c>
      <c r="J69" t="s">
        <v>6</v>
      </c>
      <c r="K69" t="s">
        <v>7</v>
      </c>
      <c r="L69" t="s">
        <v>7</v>
      </c>
      <c r="M69" t="s">
        <v>7</v>
      </c>
      <c r="N69" t="s">
        <v>6</v>
      </c>
      <c r="O69" t="s">
        <v>7</v>
      </c>
      <c r="P69" t="s">
        <v>7</v>
      </c>
      <c r="Q69" t="s">
        <v>7</v>
      </c>
    </row>
    <row r="70" spans="1:25" x14ac:dyDescent="0.2">
      <c r="B70">
        <v>25.5</v>
      </c>
      <c r="C70">
        <f>AVERAGE(C17,C14,C11,C20,C23,C26,C29,C32,C35,C38,C41,C44,C47,C50,C53,C56,C59,C62,C65,C68)</f>
        <v>3.1458800000000002E-2</v>
      </c>
      <c r="D70">
        <f>AVERAGE(D17,D14,D11,D20,D23,D26,D29,D32,D35,D38,D41,D44,D47,D50,D53,D56,D59,D62,D65,D68)</f>
        <v>3.2005099999999995E-2</v>
      </c>
      <c r="E70">
        <f>AVERAGE(E17,E14,E11,E20,E23,E26,E29,E32,E35,E38,E41,E44,E47,E50,E53,E56,E59,E62,E65,E68)</f>
        <v>0.23978025</v>
      </c>
      <c r="F70">
        <v>25.5</v>
      </c>
      <c r="G70">
        <f>AVERAGE(G17,G14,G11,G20,G23,G26,G29,G32,G35,G38,G41,G44,G47,G50,G53,G56,G59,G62,G65,G68)</f>
        <v>8.2541650000000008E-2</v>
      </c>
      <c r="H70">
        <f>AVERAGE(H17,H14,H11,H20,H23,H26,H29,H32,H35,H38,H41,H44,H47,H50,H53,H56,H59,H62,H65,H68)</f>
        <v>8.8565249999999998E-2</v>
      </c>
      <c r="I70">
        <f>AVERAGE(I17,I14,I11,I20,I23,I26,I29,I32,I35,I38,I41,I44,I47,I50,I53,I56,I59,I62,I65,I68)</f>
        <v>0.40553264999999994</v>
      </c>
      <c r="J70">
        <v>25.5</v>
      </c>
      <c r="K70">
        <f>AVERAGE(K17,K14,K11,K20,K23,K26,K29,K32,K35,K38,K41,K44,K47,K50,K53,K56,K59,K62,K65,K68)</f>
        <v>0.16146680000000002</v>
      </c>
      <c r="L70">
        <f>AVERAGE(L17,L14,L11,L20,L23,L26,L29,L32,L35,L38,L41,L44,L47,L50,L53,L56,L59,L62,L65,L68)</f>
        <v>0.16313614999999998</v>
      </c>
      <c r="M70">
        <f>AVERAGE(M17,M14,M11,M20,M23,M26,M29,M32,M35,M38,M41,M44,M47,M50,M53,M56,M59,M62,M65,M68)</f>
        <v>0.53515589999999991</v>
      </c>
      <c r="N70">
        <v>25.5</v>
      </c>
      <c r="O70">
        <f>AVERAGE(O17,O14,O11,O20,O23,O26,O29,O32,O35,O38,O41,O44,O47,O50,O53,O56,O59,O62,O65,O68)</f>
        <v>0.26004940000000004</v>
      </c>
      <c r="P70">
        <f>AVERAGE(P17,P14,P11,P20,P23,P26,P29,P32,P35,P38,P41,P44,P47,P50,P53,P56,P59,P62,P65,P68)</f>
        <v>0.26269520000000002</v>
      </c>
      <c r="Q70">
        <f>AVERAGE(Q17,Q14,Q11,Q20,Q23,Q26,Q29,Q32,Q35,Q38,Q41,Q44,Q47,Q50,Q53,Q56,Q59,Q62,Q65,Q68)</f>
        <v>0.8329795499999999</v>
      </c>
    </row>
    <row r="71" spans="1:25" x14ac:dyDescent="0.2">
      <c r="A71" t="s">
        <v>33</v>
      </c>
      <c r="C71">
        <f>STDEV(C17,C14,C11,C20,C23,C26,C29,C32,C35,C38,C41,C44,C47,C50,C53,C56,C59,C62,C65,C68)/SQRT(COUNT(C17,C14,C11,C20,C23,C26,C29,C32,C35,C38,C41,C44,C47,C50,C53,C56,C59,C62,C65,C68))</f>
        <v>1.5528855188766562E-3</v>
      </c>
      <c r="D71">
        <f>STDEV(D17,D14,D11,D20,D23,D26,D29,D32,D35,D38,D41,D44,D47,D50,D53,D56,D59,D62,D65,D68)/SQRT(COUNT(D17,D14,D11,D20,D23,D26,D29,D32,D35,D38,D41,D44,D47,D50,D53,D56,D59,D62,D65,D68))</f>
        <v>1.6768049644926997E-3</v>
      </c>
      <c r="E71">
        <f>STDEV(E17,E14,E11,E20,E23,E26,E29,E32,E35,E38,E41,E44,E47,E50,E53,E56,E59,E62,E65,E68)/SQRT(COUNT(E17,E14,E11,E20,E23,E26,E29,E32,E35,E38,E41,E44,E47,E50,E53,E56,E59,E62,E65,E68))</f>
        <v>1.0847014739179275E-2</v>
      </c>
      <c r="G71">
        <f>STDEV(G17,G14,G11,G20,G23,G26,G29,G32,G35,G38,G41,G44,G47,G50,G53,G56,G59,G62,G65,G68)/SQRT(COUNT(G17,G14,G11,G20,G23,G26,G29,G32,G35,G38,G41,G44,G47,G50,G53,G56,G59,G62,G65,G68))</f>
        <v>6.8662803058343984E-3</v>
      </c>
      <c r="H71">
        <f>STDEV(H17,H14,H11,H20,H23,H26,H29,H32,H35,H38,H41,H44,H47,H50,H53,H56,H59,H62,H65,H68)/SQRT(COUNT(H17,H14,H11,H20,H23,H26,H29,H32,H35,H38,H41,H44,H47,H50,H53,H56,H59,H62,H65,H68))</f>
        <v>7.2138879654656011E-3</v>
      </c>
      <c r="I71">
        <f>STDEV(I17,I14,I11,I20,I23,I26,I29,I32,I35,I38,I41,I44,I47,I50,I53,I56,I59,I62,I65,I68)/SQRT(COUNT(I17,I14,I11,I20,I23,I26,I29,I32,I35,I38,I41,I44,I47,I50,I53,I56,I59,I62,I65,I68))</f>
        <v>3.068756073423299E-2</v>
      </c>
      <c r="K71">
        <f>STDEV(K17,K14,K11,K20,K23,K26,K29,K32,K35,K38,K41,K44,K47,K50,K53,K56,K59,K62,K65,K68)/SQRT(COUNT(K17,K14,K11,K20,K23,K26,K29,K32,K35,K38,K41,K44,K47,K50,K53,K56,K59,K62,K65,K68))</f>
        <v>1.3070781482818015E-2</v>
      </c>
      <c r="L71">
        <f>STDEV(L17,L14,L11,L20,L23,L26,L29,L32,L35,L38,L41,L44,L47,L50,L53,L56,L59,L62,L65,L68)/SQRT(COUNT(L17,L14,L11,L20,L23,L26,L29,L32,L35,L38,L41,L44,L47,L50,L53,L56,L59,L62,L65,L68))</f>
        <v>1.3151614125925254E-2</v>
      </c>
      <c r="M71">
        <f>STDEV(M17,M14,M11,M20,M23,M26,M29,M32,M35,M38,M41,M44,M47,M50,M53,M56,M59,M62,M65,M68)/SQRT(COUNT(M17,M14,M11,M20,M23,M26,M29,M32,M35,M38,M41,M44,M47,M50,M53,M56,M59,M62,M65,M68))</f>
        <v>3.6363598984199719E-2</v>
      </c>
      <c r="O71">
        <f>STDEV(O17,O14,O11,O20,O23,O26,O29,O32,O35,O38,O41,O44,O47,O50,O53,O56,O59,O62,O65,O68)/SQRT(COUNT(O17,O14,O11,O20,O23,O26,O29,O32,O35,O38,O41,O44,O47,O50,O53,O56,O59,O62,O65,O68))</f>
        <v>2.2496738968523718E-2</v>
      </c>
      <c r="P71">
        <f>STDEV(P17,P14,P11,P20,P23,P26,P29,P32,P35,P38,P41,P44,P47,P50,P53,P56,P59,P62,P65,P68)/SQRT(COUNT(P17,P14,P11,P20,P23,P26,P29,P32,P35,P38,P41,P44,P47,P50,P53,P56,P59,P62,P65,P68))</f>
        <v>2.2672786085107685E-2</v>
      </c>
      <c r="Q71">
        <f>STDEV(Q17,Q14,Q11,Q20,Q23,Q26,Q29,Q32,Q35,Q38,Q41,Q44,Q47,Q50,Q53,Q56,Q59,Q62,Q65,Q68)/SQRT(COUNT(Q17,Q14,Q11,Q20,Q23,Q26,Q29,Q32,Q35,Q38,Q41,Q44,Q47,Q50,Q53,Q56,Q59,Q62,Q65,Q68))</f>
        <v>6.3197585364369077E-2</v>
      </c>
    </row>
    <row r="73" spans="1:25" x14ac:dyDescent="0.2">
      <c r="B73" t="s">
        <v>8</v>
      </c>
      <c r="C73">
        <f>C70/25.5/(10^-12)*(10^-20)</f>
        <v>1.233678431372549E-11</v>
      </c>
      <c r="D73">
        <f>D70/25.5/(10^-12)*(10^-20)</f>
        <v>1.2551019607843134E-11</v>
      </c>
      <c r="E73">
        <f>E70/25.5/(10^-12)*(10^-20)</f>
        <v>9.4031470588235294E-11</v>
      </c>
      <c r="F73" t="s">
        <v>8</v>
      </c>
      <c r="G73">
        <f>G70/25.5/(10^-12)*(10^-20)</f>
        <v>3.2369274509803924E-11</v>
      </c>
      <c r="H73">
        <f>H70/25.5/(10^-12)*(10^-20)</f>
        <v>3.473147058823529E-11</v>
      </c>
      <c r="I73">
        <f>I70/25.5/(10^-12)*(10^-20)</f>
        <v>1.5903241176470585E-10</v>
      </c>
      <c r="J73" t="s">
        <v>8</v>
      </c>
      <c r="K73">
        <f>K70/25.5/(10^-12)*(10^-20)</f>
        <v>6.3320313725490208E-11</v>
      </c>
      <c r="L73">
        <f>L70/25.5/(10^-12)*(10^-20)</f>
        <v>6.3974960784313716E-11</v>
      </c>
      <c r="M73">
        <f>M70/25.5/(10^-12)*(10^-20)</f>
        <v>2.0986505882352936E-10</v>
      </c>
      <c r="N73" t="s">
        <v>8</v>
      </c>
      <c r="O73">
        <f>O70/25.5/(10^-12)*(10^-20)</f>
        <v>1.0198015686274511E-10</v>
      </c>
      <c r="P73">
        <f>P70/25.5/(10^-12)*(10^-20)</f>
        <v>1.0301772549019607E-10</v>
      </c>
      <c r="Q73">
        <f>Q70/25.5/(10^-12)*(10^-20)</f>
        <v>3.2665864705882349E-10</v>
      </c>
    </row>
    <row r="76" spans="1:25" x14ac:dyDescent="0.2">
      <c r="B76" t="s">
        <v>14</v>
      </c>
      <c r="F76" t="s">
        <v>24</v>
      </c>
      <c r="J76" t="s">
        <v>25</v>
      </c>
      <c r="N76" t="s">
        <v>26</v>
      </c>
      <c r="R76" t="s">
        <v>70</v>
      </c>
      <c r="V76" t="s">
        <v>71</v>
      </c>
    </row>
    <row r="77" spans="1:25" x14ac:dyDescent="0.2">
      <c r="C77" t="s">
        <v>2</v>
      </c>
      <c r="D77" t="s">
        <v>3</v>
      </c>
      <c r="E77" t="s">
        <v>4</v>
      </c>
    </row>
    <row r="78" spans="1:25" x14ac:dyDescent="0.2">
      <c r="C78">
        <v>0.42910900000000002</v>
      </c>
      <c r="D78">
        <v>0.41627599999999998</v>
      </c>
      <c r="E78">
        <v>0.72251100000000001</v>
      </c>
      <c r="G78">
        <v>0.430257</v>
      </c>
      <c r="H78">
        <v>0.41590100000000002</v>
      </c>
      <c r="I78">
        <v>0.73149399999999998</v>
      </c>
      <c r="K78">
        <v>0.42917499999999997</v>
      </c>
      <c r="L78">
        <v>0.416047</v>
      </c>
      <c r="M78">
        <v>0.70187999999999995</v>
      </c>
      <c r="O78">
        <v>0.430983</v>
      </c>
      <c r="P78">
        <v>0.413134</v>
      </c>
      <c r="Q78">
        <v>0.74258599999999997</v>
      </c>
      <c r="S78">
        <v>0.42839100000000002</v>
      </c>
      <c r="T78">
        <v>0.41183599999999998</v>
      </c>
      <c r="U78">
        <v>0.71044200000000002</v>
      </c>
      <c r="W78">
        <v>0.43196600000000002</v>
      </c>
      <c r="X78">
        <v>0.41675699999999999</v>
      </c>
      <c r="Y78">
        <v>0.73050499999999996</v>
      </c>
    </row>
    <row r="79" spans="1:25" x14ac:dyDescent="0.2">
      <c r="C79">
        <v>0.88410599999999995</v>
      </c>
      <c r="D79">
        <v>0.89798199999999995</v>
      </c>
      <c r="E79">
        <v>2.5049899999999998</v>
      </c>
      <c r="G79">
        <v>0.55957299999999999</v>
      </c>
      <c r="H79">
        <v>0.545435</v>
      </c>
      <c r="I79">
        <v>1.0767599999999999</v>
      </c>
      <c r="K79">
        <v>0.59726100000000004</v>
      </c>
      <c r="L79">
        <v>0.60418899999999998</v>
      </c>
      <c r="M79">
        <v>1.3549599999999999</v>
      </c>
      <c r="O79">
        <v>1.21888</v>
      </c>
      <c r="P79">
        <v>1.1972799999999999</v>
      </c>
      <c r="Q79">
        <v>2.1864599999999998</v>
      </c>
      <c r="S79">
        <v>1.53809</v>
      </c>
      <c r="T79">
        <v>1.58497</v>
      </c>
      <c r="U79">
        <v>2.4638100000000001</v>
      </c>
      <c r="W79">
        <v>1.8057300000000001</v>
      </c>
      <c r="X79">
        <v>1.81247</v>
      </c>
      <c r="Y79">
        <v>3.8464800000000001</v>
      </c>
    </row>
    <row r="80" spans="1:25" x14ac:dyDescent="0.2">
      <c r="B80" t="s">
        <v>5</v>
      </c>
      <c r="C80">
        <v>0.45499699999999998</v>
      </c>
      <c r="D80">
        <v>0.48170600000000002</v>
      </c>
      <c r="E80">
        <v>1.7824789999999999</v>
      </c>
      <c r="G80">
        <v>0.12931599999999999</v>
      </c>
      <c r="H80">
        <v>0.12953400000000001</v>
      </c>
      <c r="I80">
        <v>0.34526600000000002</v>
      </c>
      <c r="K80">
        <v>0.16808600000000001</v>
      </c>
      <c r="L80">
        <v>0.188142</v>
      </c>
      <c r="M80">
        <v>0.65307999999999999</v>
      </c>
      <c r="O80">
        <v>0.78789699999999996</v>
      </c>
      <c r="P80">
        <v>0.78414600000000001</v>
      </c>
      <c r="Q80">
        <v>1.4438740000000001</v>
      </c>
      <c r="S80">
        <v>1.109699</v>
      </c>
      <c r="T80">
        <v>1.1731339999999999</v>
      </c>
      <c r="U80">
        <v>1.753368</v>
      </c>
      <c r="W80">
        <v>1.373764</v>
      </c>
      <c r="X80">
        <v>1.395713</v>
      </c>
      <c r="Y80">
        <v>3.1159750000000002</v>
      </c>
    </row>
    <row r="81" spans="2:25" x14ac:dyDescent="0.2">
      <c r="C81">
        <v>0.42567500000000003</v>
      </c>
      <c r="D81">
        <v>0.41130100000000003</v>
      </c>
      <c r="E81">
        <v>0.72508700000000004</v>
      </c>
      <c r="G81">
        <v>0.427037</v>
      </c>
      <c r="H81">
        <v>0.41362199999999999</v>
      </c>
      <c r="I81">
        <v>0.721966</v>
      </c>
      <c r="K81">
        <v>0.42691299999999999</v>
      </c>
      <c r="L81">
        <v>0.41175</v>
      </c>
      <c r="M81">
        <v>0.71283300000000005</v>
      </c>
      <c r="O81">
        <v>0.42842599999999997</v>
      </c>
      <c r="P81">
        <v>0.41235699999999997</v>
      </c>
      <c r="Q81">
        <v>0.71477900000000005</v>
      </c>
      <c r="S81">
        <v>0.42839300000000002</v>
      </c>
      <c r="T81">
        <v>0.41393400000000002</v>
      </c>
      <c r="U81">
        <v>0.70657400000000004</v>
      </c>
      <c r="W81">
        <v>0.42813499999999999</v>
      </c>
      <c r="X81">
        <v>0.41271400000000003</v>
      </c>
      <c r="Y81">
        <v>0.72664799999999996</v>
      </c>
    </row>
    <row r="82" spans="2:25" x14ac:dyDescent="0.2">
      <c r="C82">
        <v>0.88682399999999995</v>
      </c>
      <c r="D82">
        <v>0.85689199999999999</v>
      </c>
      <c r="E82">
        <v>2.2012999999999998</v>
      </c>
      <c r="G82">
        <v>0.98509800000000003</v>
      </c>
      <c r="H82">
        <v>1.02339</v>
      </c>
      <c r="I82">
        <v>1.6066</v>
      </c>
      <c r="K82">
        <v>1.19763</v>
      </c>
      <c r="L82">
        <v>1.20458</v>
      </c>
      <c r="M82">
        <v>3.3692099999999998</v>
      </c>
      <c r="O82">
        <v>1.3266199999999999</v>
      </c>
      <c r="P82">
        <v>1.2938499999999999</v>
      </c>
      <c r="Q82">
        <v>2.3291499999999998</v>
      </c>
      <c r="S82">
        <v>1.6153599999999999</v>
      </c>
      <c r="T82">
        <v>1.5944100000000001</v>
      </c>
      <c r="U82">
        <v>4.1058700000000004</v>
      </c>
      <c r="W82">
        <v>1.79301</v>
      </c>
      <c r="X82">
        <v>1.79766</v>
      </c>
      <c r="Y82">
        <v>3.7021899999999999</v>
      </c>
    </row>
    <row r="83" spans="2:25" x14ac:dyDescent="0.2">
      <c r="B83" t="s">
        <v>5</v>
      </c>
      <c r="C83">
        <v>0.46114899999999998</v>
      </c>
      <c r="D83">
        <v>0.44559100000000001</v>
      </c>
      <c r="E83">
        <v>1.476213</v>
      </c>
      <c r="G83">
        <v>0.55806100000000003</v>
      </c>
      <c r="H83">
        <v>0.60976799999999998</v>
      </c>
      <c r="I83">
        <v>0.88463400000000003</v>
      </c>
      <c r="K83">
        <v>0.77071699999999999</v>
      </c>
      <c r="L83">
        <v>0.79283000000000003</v>
      </c>
      <c r="M83">
        <v>2.656377</v>
      </c>
      <c r="O83">
        <v>0.89819400000000005</v>
      </c>
      <c r="P83">
        <v>0.88149299999999997</v>
      </c>
      <c r="Q83">
        <v>1.614371</v>
      </c>
      <c r="S83">
        <v>1.1869670000000001</v>
      </c>
      <c r="T83">
        <v>1.1804760000000001</v>
      </c>
      <c r="U83">
        <v>3.3992960000000001</v>
      </c>
      <c r="W83">
        <v>1.3648750000000001</v>
      </c>
      <c r="X83">
        <v>1.384946</v>
      </c>
      <c r="Y83">
        <v>2.9755419999999999</v>
      </c>
    </row>
    <row r="84" spans="2:25" x14ac:dyDescent="0.2">
      <c r="C84">
        <v>0.42907000000000001</v>
      </c>
      <c r="D84">
        <v>0.41576999999999997</v>
      </c>
      <c r="E84">
        <v>0.72324299999999997</v>
      </c>
      <c r="G84">
        <v>0.42607200000000001</v>
      </c>
      <c r="H84">
        <v>0.41117999999999999</v>
      </c>
      <c r="I84">
        <v>0.716275</v>
      </c>
      <c r="K84">
        <v>0.43541200000000002</v>
      </c>
      <c r="L84">
        <v>0.41893399999999997</v>
      </c>
      <c r="M84">
        <v>0.71286499999999997</v>
      </c>
      <c r="O84">
        <v>0.42849599999999999</v>
      </c>
      <c r="P84">
        <v>0.42236000000000001</v>
      </c>
      <c r="Q84">
        <v>0.72792100000000004</v>
      </c>
      <c r="S84">
        <v>0.43325799999999998</v>
      </c>
      <c r="T84">
        <v>0.42422700000000002</v>
      </c>
      <c r="U84">
        <v>0.72718400000000005</v>
      </c>
      <c r="W84">
        <v>0.42918699999999999</v>
      </c>
      <c r="X84">
        <v>0.41533900000000001</v>
      </c>
      <c r="Y84">
        <v>0.72928899999999997</v>
      </c>
    </row>
    <row r="85" spans="2:25" x14ac:dyDescent="0.2">
      <c r="C85">
        <v>0.893015</v>
      </c>
      <c r="D85">
        <v>0.89670499999999997</v>
      </c>
      <c r="E85">
        <v>2.3091699999999999</v>
      </c>
      <c r="G85">
        <v>1.0585599999999999</v>
      </c>
      <c r="H85">
        <v>1.0450600000000001</v>
      </c>
      <c r="I85">
        <v>3.0136599999999998</v>
      </c>
      <c r="K85">
        <v>1.1989000000000001</v>
      </c>
      <c r="L85">
        <v>1.1879999999999999</v>
      </c>
      <c r="M85">
        <v>1.8317099999999999</v>
      </c>
      <c r="O85">
        <v>0.62907599999999997</v>
      </c>
      <c r="P85">
        <v>0.64059900000000003</v>
      </c>
      <c r="Q85">
        <v>1.3315900000000001</v>
      </c>
      <c r="S85">
        <v>0.64494899999999999</v>
      </c>
      <c r="T85">
        <v>0.66010500000000005</v>
      </c>
      <c r="U85">
        <v>1.2036500000000001</v>
      </c>
      <c r="W85">
        <v>1.75299</v>
      </c>
      <c r="X85">
        <v>1.77491</v>
      </c>
      <c r="Y85">
        <v>3.4313600000000002</v>
      </c>
    </row>
    <row r="86" spans="2:25" x14ac:dyDescent="0.2">
      <c r="B86" t="s">
        <v>5</v>
      </c>
      <c r="C86">
        <v>0.463945</v>
      </c>
      <c r="D86">
        <v>0.480935</v>
      </c>
      <c r="E86">
        <v>1.5859270000000001</v>
      </c>
      <c r="G86">
        <v>0.63248800000000005</v>
      </c>
      <c r="H86">
        <v>0.63388</v>
      </c>
      <c r="I86">
        <v>2.2973849999999998</v>
      </c>
      <c r="K86">
        <v>0.76348800000000006</v>
      </c>
      <c r="L86">
        <v>0.76906600000000003</v>
      </c>
      <c r="M86">
        <v>1.1188450000000001</v>
      </c>
      <c r="O86">
        <v>0.20058000000000001</v>
      </c>
      <c r="P86">
        <v>0.21823899999999999</v>
      </c>
      <c r="Q86">
        <v>0.60366900000000001</v>
      </c>
      <c r="S86">
        <v>0.21169099999999999</v>
      </c>
      <c r="T86">
        <v>0.235878</v>
      </c>
      <c r="U86">
        <v>0.476466</v>
      </c>
      <c r="W86">
        <v>1.3238030000000001</v>
      </c>
      <c r="X86">
        <v>1.3595710000000001</v>
      </c>
      <c r="Y86">
        <v>2.7020710000000001</v>
      </c>
    </row>
    <row r="87" spans="2:25" x14ac:dyDescent="0.2">
      <c r="C87">
        <v>0.433083</v>
      </c>
      <c r="D87">
        <v>0.41840100000000002</v>
      </c>
      <c r="E87">
        <v>0.71887800000000002</v>
      </c>
      <c r="G87">
        <v>0.42525099999999999</v>
      </c>
      <c r="H87">
        <v>0.413018</v>
      </c>
      <c r="I87">
        <v>0.72274300000000002</v>
      </c>
      <c r="K87">
        <v>0.43234899999999998</v>
      </c>
      <c r="L87">
        <v>0.41751899999999997</v>
      </c>
      <c r="M87">
        <v>0.72794300000000001</v>
      </c>
      <c r="O87">
        <v>0.43008600000000002</v>
      </c>
      <c r="P87">
        <v>0.41401199999999999</v>
      </c>
      <c r="Q87">
        <v>0.71582900000000005</v>
      </c>
      <c r="S87">
        <v>0.426423</v>
      </c>
      <c r="T87">
        <v>0.42360300000000001</v>
      </c>
      <c r="U87">
        <v>0.72606800000000005</v>
      </c>
      <c r="W87">
        <v>0.42372399999999999</v>
      </c>
      <c r="X87">
        <v>0.41640700000000003</v>
      </c>
      <c r="Y87">
        <v>0.72932300000000005</v>
      </c>
    </row>
    <row r="88" spans="2:25" x14ac:dyDescent="0.2">
      <c r="C88">
        <v>0.87993200000000005</v>
      </c>
      <c r="D88">
        <v>0.873699</v>
      </c>
      <c r="E88">
        <v>1.92333</v>
      </c>
      <c r="G88">
        <v>0.56393800000000005</v>
      </c>
      <c r="H88">
        <v>0.55895399999999995</v>
      </c>
      <c r="I88">
        <v>1.4530799999999999</v>
      </c>
      <c r="K88">
        <v>0.60266200000000003</v>
      </c>
      <c r="L88">
        <v>0.60945300000000002</v>
      </c>
      <c r="M88">
        <v>1.36128</v>
      </c>
      <c r="O88">
        <v>1.3774</v>
      </c>
      <c r="P88">
        <v>1.3984399999999999</v>
      </c>
      <c r="Q88">
        <v>2.4072900000000002</v>
      </c>
      <c r="S88">
        <v>0.64060300000000003</v>
      </c>
      <c r="T88">
        <v>0.65636000000000005</v>
      </c>
      <c r="U88">
        <v>1.30342</v>
      </c>
      <c r="W88">
        <v>0.71473699999999996</v>
      </c>
      <c r="X88">
        <v>0.69520800000000005</v>
      </c>
      <c r="Y88">
        <v>1.5830900000000001</v>
      </c>
    </row>
    <row r="89" spans="2:25" x14ac:dyDescent="0.2">
      <c r="B89" t="s">
        <v>5</v>
      </c>
      <c r="C89">
        <v>0.446849</v>
      </c>
      <c r="D89">
        <v>0.45529799999999998</v>
      </c>
      <c r="E89">
        <v>1.2044520000000001</v>
      </c>
      <c r="G89">
        <v>0.138687</v>
      </c>
      <c r="H89">
        <v>0.14593600000000001</v>
      </c>
      <c r="I89">
        <v>0.73033700000000001</v>
      </c>
      <c r="K89">
        <v>0.17031299999999999</v>
      </c>
      <c r="L89">
        <v>0.19193399999999999</v>
      </c>
      <c r="M89">
        <v>0.63333700000000004</v>
      </c>
      <c r="O89">
        <v>0.94731399999999999</v>
      </c>
      <c r="P89">
        <v>0.98442799999999997</v>
      </c>
      <c r="Q89">
        <v>1.6914610000000001</v>
      </c>
      <c r="S89">
        <v>0.21418000000000001</v>
      </c>
      <c r="T89">
        <v>0.23275699999999999</v>
      </c>
      <c r="U89">
        <v>0.57735199999999998</v>
      </c>
      <c r="W89">
        <v>0.29101300000000002</v>
      </c>
      <c r="X89">
        <v>0.27880100000000002</v>
      </c>
      <c r="Y89">
        <v>0.85376700000000005</v>
      </c>
    </row>
    <row r="90" spans="2:25" x14ac:dyDescent="0.2">
      <c r="C90">
        <v>0.42804199999999998</v>
      </c>
      <c r="D90">
        <v>0.41329900000000003</v>
      </c>
      <c r="E90">
        <v>0.71421699999999999</v>
      </c>
      <c r="G90">
        <v>0.42355700000000002</v>
      </c>
      <c r="H90">
        <v>0.40967199999999998</v>
      </c>
      <c r="I90">
        <v>0.70258399999999999</v>
      </c>
      <c r="K90">
        <v>0.42364099999999999</v>
      </c>
      <c r="L90">
        <v>0.40776499999999999</v>
      </c>
      <c r="M90">
        <v>0.70945199999999997</v>
      </c>
      <c r="O90">
        <v>0.43458599999999997</v>
      </c>
      <c r="P90">
        <v>0.41861799999999999</v>
      </c>
      <c r="Q90">
        <v>0.73663699999999999</v>
      </c>
      <c r="S90">
        <v>0.42633100000000002</v>
      </c>
      <c r="T90">
        <v>0.41144399999999998</v>
      </c>
      <c r="U90">
        <v>0.98438000000000003</v>
      </c>
      <c r="W90">
        <v>0.425591</v>
      </c>
      <c r="X90">
        <v>0.410445</v>
      </c>
      <c r="Y90">
        <v>0.71457700000000002</v>
      </c>
    </row>
    <row r="91" spans="2:25" x14ac:dyDescent="0.2">
      <c r="C91">
        <v>0.87720799999999999</v>
      </c>
      <c r="D91">
        <v>0.86905100000000002</v>
      </c>
      <c r="E91">
        <v>1.8830499999999999</v>
      </c>
      <c r="G91">
        <v>1.05233</v>
      </c>
      <c r="H91">
        <v>1.0462499999999999</v>
      </c>
      <c r="I91">
        <v>2.51329</v>
      </c>
      <c r="K91">
        <v>1.2270799999999999</v>
      </c>
      <c r="L91">
        <v>1.22272</v>
      </c>
      <c r="M91">
        <v>3.4378700000000002</v>
      </c>
      <c r="O91">
        <v>1.3008900000000001</v>
      </c>
      <c r="P91">
        <v>1.29898</v>
      </c>
      <c r="Q91">
        <v>2.5781800000000001</v>
      </c>
      <c r="S91">
        <v>0.74302699999999999</v>
      </c>
      <c r="T91">
        <v>0.73580699999999999</v>
      </c>
      <c r="U91">
        <v>3.1047099999999999</v>
      </c>
      <c r="W91">
        <v>1.83718</v>
      </c>
      <c r="X91">
        <v>1.9261200000000001</v>
      </c>
      <c r="Y91">
        <v>3.43147</v>
      </c>
    </row>
    <row r="92" spans="2:25" x14ac:dyDescent="0.2">
      <c r="B92" t="s">
        <v>5</v>
      </c>
      <c r="C92">
        <v>0.44916600000000001</v>
      </c>
      <c r="D92">
        <v>0.45575199999999999</v>
      </c>
      <c r="E92">
        <v>1.168833</v>
      </c>
      <c r="G92">
        <v>0.62877300000000003</v>
      </c>
      <c r="H92">
        <v>0.63657799999999998</v>
      </c>
      <c r="I92">
        <v>1.8107059999999999</v>
      </c>
      <c r="K92">
        <v>0.80343900000000001</v>
      </c>
      <c r="L92">
        <v>0.81495499999999998</v>
      </c>
      <c r="M92">
        <v>2.728418</v>
      </c>
      <c r="O92">
        <v>0.86630399999999996</v>
      </c>
      <c r="P92">
        <v>0.88036199999999998</v>
      </c>
      <c r="Q92">
        <v>1.8415429999999999</v>
      </c>
      <c r="S92">
        <v>0.31669599999999998</v>
      </c>
      <c r="T92">
        <v>0.32436300000000001</v>
      </c>
      <c r="U92">
        <v>2.12033</v>
      </c>
      <c r="W92">
        <v>1.411589</v>
      </c>
      <c r="X92">
        <v>1.5156750000000001</v>
      </c>
      <c r="Y92">
        <v>2.7168929999999998</v>
      </c>
    </row>
    <row r="93" spans="2:25" x14ac:dyDescent="0.2">
      <c r="C93">
        <v>0.426203</v>
      </c>
      <c r="D93">
        <v>0.41223700000000002</v>
      </c>
      <c r="E93">
        <v>0.72896300000000003</v>
      </c>
      <c r="G93">
        <v>0.42286099999999999</v>
      </c>
      <c r="H93">
        <v>0.41669200000000001</v>
      </c>
      <c r="I93">
        <v>0.71334200000000003</v>
      </c>
      <c r="K93">
        <v>0.42793999999999999</v>
      </c>
      <c r="L93">
        <v>0.41237800000000002</v>
      </c>
      <c r="M93">
        <v>0.72659499999999999</v>
      </c>
      <c r="O93">
        <v>0.43019299999999999</v>
      </c>
      <c r="P93">
        <v>0.41753600000000002</v>
      </c>
      <c r="Q93">
        <v>0.71198499999999998</v>
      </c>
      <c r="S93">
        <v>0.4234</v>
      </c>
      <c r="T93">
        <v>0.41158600000000001</v>
      </c>
      <c r="U93">
        <v>0.72871799999999998</v>
      </c>
      <c r="W93">
        <v>0.42906300000000003</v>
      </c>
      <c r="X93">
        <v>0.41348600000000002</v>
      </c>
      <c r="Y93">
        <v>0.72087299999999999</v>
      </c>
    </row>
    <row r="94" spans="2:25" x14ac:dyDescent="0.2">
      <c r="C94">
        <v>0.84383900000000001</v>
      </c>
      <c r="D94">
        <v>0.84149399999999996</v>
      </c>
      <c r="E94">
        <v>1.4709399999999999</v>
      </c>
      <c r="G94">
        <v>0.55064299999999999</v>
      </c>
      <c r="H94">
        <v>0.54192600000000002</v>
      </c>
      <c r="I94">
        <v>1.1598200000000001</v>
      </c>
      <c r="K94">
        <v>1.2179500000000001</v>
      </c>
      <c r="L94">
        <v>1.2220599999999999</v>
      </c>
      <c r="M94">
        <v>2.2475100000000001</v>
      </c>
      <c r="O94">
        <v>1.4055899999999999</v>
      </c>
      <c r="P94">
        <v>1.3694500000000001</v>
      </c>
      <c r="Q94">
        <v>2.70248</v>
      </c>
      <c r="S94">
        <v>1.6121099999999999</v>
      </c>
      <c r="T94">
        <v>1.6665399999999999</v>
      </c>
      <c r="U94">
        <v>3.67624</v>
      </c>
      <c r="W94">
        <v>1.8427199999999999</v>
      </c>
      <c r="X94">
        <v>1.92197</v>
      </c>
      <c r="Y94">
        <v>3.4334899999999999</v>
      </c>
    </row>
    <row r="95" spans="2:25" x14ac:dyDescent="0.2">
      <c r="B95" t="s">
        <v>5</v>
      </c>
      <c r="C95">
        <v>0.41763600000000001</v>
      </c>
      <c r="D95">
        <v>0.429257</v>
      </c>
      <c r="E95">
        <v>0.741977</v>
      </c>
      <c r="G95">
        <v>0.12778200000000001</v>
      </c>
      <c r="H95">
        <v>0.12523400000000001</v>
      </c>
      <c r="I95">
        <v>0.44647799999999999</v>
      </c>
      <c r="K95">
        <v>0.79000999999999999</v>
      </c>
      <c r="L95">
        <v>0.80968200000000001</v>
      </c>
      <c r="M95">
        <v>1.520915</v>
      </c>
      <c r="O95">
        <v>0.97539699999999996</v>
      </c>
      <c r="P95">
        <v>0.95191400000000004</v>
      </c>
      <c r="Q95">
        <v>1.9904949999999999</v>
      </c>
      <c r="S95">
        <v>1.1887099999999999</v>
      </c>
      <c r="T95">
        <v>1.2549539999999999</v>
      </c>
      <c r="U95">
        <v>2.9475220000000002</v>
      </c>
      <c r="W95">
        <v>1.4136569999999999</v>
      </c>
      <c r="X95">
        <v>1.5084839999999999</v>
      </c>
      <c r="Y95">
        <v>2.7126169999999998</v>
      </c>
    </row>
    <row r="96" spans="2:25" x14ac:dyDescent="0.2">
      <c r="C96">
        <v>0.43216500000000002</v>
      </c>
      <c r="D96">
        <v>0.41810199999999997</v>
      </c>
      <c r="E96">
        <v>0.72748500000000005</v>
      </c>
      <c r="G96">
        <v>0.433056</v>
      </c>
      <c r="H96">
        <v>0.41988799999999998</v>
      </c>
      <c r="I96">
        <v>0.73238800000000004</v>
      </c>
      <c r="K96">
        <v>0.434193</v>
      </c>
      <c r="L96">
        <v>0.41965000000000002</v>
      </c>
      <c r="M96">
        <v>0.72393200000000002</v>
      </c>
      <c r="O96">
        <v>0.42993399999999998</v>
      </c>
      <c r="P96">
        <v>0.42177900000000002</v>
      </c>
      <c r="Q96">
        <v>0.69525899999999996</v>
      </c>
      <c r="S96">
        <v>0.42979200000000001</v>
      </c>
      <c r="T96">
        <v>0.41400199999999998</v>
      </c>
      <c r="U96">
        <v>0.71556500000000001</v>
      </c>
      <c r="W96">
        <v>0.43398300000000001</v>
      </c>
      <c r="X96">
        <v>0.41626999999999997</v>
      </c>
      <c r="Y96">
        <v>0.70684899999999995</v>
      </c>
    </row>
    <row r="97" spans="2:25" x14ac:dyDescent="0.2">
      <c r="C97">
        <v>0.530416</v>
      </c>
      <c r="D97">
        <v>0.523814</v>
      </c>
      <c r="E97">
        <v>1.1026499999999999</v>
      </c>
      <c r="G97">
        <v>1.03925</v>
      </c>
      <c r="H97">
        <v>1.0577000000000001</v>
      </c>
      <c r="I97">
        <v>2.19387</v>
      </c>
      <c r="K97">
        <v>1.17778</v>
      </c>
      <c r="L97">
        <v>1.19095</v>
      </c>
      <c r="M97">
        <v>2.6720700000000002</v>
      </c>
      <c r="O97">
        <v>0.63027999999999995</v>
      </c>
      <c r="P97">
        <v>0.62701099999999999</v>
      </c>
      <c r="Q97">
        <v>1.3146500000000001</v>
      </c>
      <c r="S97">
        <v>1.67709</v>
      </c>
      <c r="T97">
        <v>1.64192</v>
      </c>
      <c r="U97">
        <v>3.49241</v>
      </c>
      <c r="W97">
        <v>1.80687</v>
      </c>
      <c r="X97">
        <v>1.81193</v>
      </c>
      <c r="Y97">
        <v>4.1266499999999997</v>
      </c>
    </row>
    <row r="98" spans="2:25" x14ac:dyDescent="0.2">
      <c r="B98" t="s">
        <v>5</v>
      </c>
      <c r="C98">
        <v>9.8251000000000005E-2</v>
      </c>
      <c r="D98">
        <v>0.105712</v>
      </c>
      <c r="E98">
        <v>0.37516500000000003</v>
      </c>
      <c r="G98">
        <v>0.60619400000000001</v>
      </c>
      <c r="H98">
        <v>0.63781200000000005</v>
      </c>
      <c r="I98">
        <v>1.4614819999999999</v>
      </c>
      <c r="K98">
        <v>0.743587</v>
      </c>
      <c r="L98">
        <v>0.77129999999999999</v>
      </c>
      <c r="M98">
        <v>1.9481379999999999</v>
      </c>
      <c r="O98">
        <v>0.200346</v>
      </c>
      <c r="P98">
        <v>0.205232</v>
      </c>
      <c r="Q98">
        <v>0.61939100000000002</v>
      </c>
      <c r="S98">
        <v>1.247298</v>
      </c>
      <c r="T98">
        <v>1.2279180000000001</v>
      </c>
      <c r="U98">
        <v>2.7768449999999998</v>
      </c>
      <c r="W98">
        <v>1.372887</v>
      </c>
      <c r="X98">
        <v>1.3956599999999999</v>
      </c>
      <c r="Y98">
        <v>3.4198010000000001</v>
      </c>
    </row>
    <row r="99" spans="2:25" x14ac:dyDescent="0.2">
      <c r="C99">
        <v>0.43626799999999999</v>
      </c>
      <c r="D99">
        <v>0.42020299999999999</v>
      </c>
      <c r="E99">
        <v>0.72084599999999999</v>
      </c>
      <c r="G99">
        <v>0.43066300000000002</v>
      </c>
      <c r="H99">
        <v>0.41745500000000002</v>
      </c>
      <c r="I99">
        <v>0.81664800000000004</v>
      </c>
      <c r="K99">
        <v>0.43191099999999999</v>
      </c>
      <c r="L99">
        <v>0.41633900000000001</v>
      </c>
      <c r="M99">
        <v>0.71826500000000004</v>
      </c>
      <c r="O99">
        <v>0.422958</v>
      </c>
      <c r="P99">
        <v>0.41175200000000001</v>
      </c>
      <c r="Q99">
        <v>0.72908200000000001</v>
      </c>
      <c r="S99">
        <v>0.43231000000000003</v>
      </c>
      <c r="T99">
        <v>0.41791400000000001</v>
      </c>
      <c r="U99">
        <v>0.72443999999999997</v>
      </c>
      <c r="W99">
        <v>0.427819</v>
      </c>
      <c r="X99">
        <v>0.41373500000000002</v>
      </c>
      <c r="Y99">
        <v>0.73244399999999998</v>
      </c>
    </row>
    <row r="100" spans="2:25" x14ac:dyDescent="0.2">
      <c r="C100">
        <v>0.85810600000000004</v>
      </c>
      <c r="D100">
        <v>0.85208499999999998</v>
      </c>
      <c r="E100">
        <v>2.08771</v>
      </c>
      <c r="G100">
        <v>0.633239</v>
      </c>
      <c r="H100">
        <v>0.63157300000000005</v>
      </c>
      <c r="I100">
        <v>1.4016999999999999</v>
      </c>
      <c r="K100">
        <v>1.12487</v>
      </c>
      <c r="L100">
        <v>1.1212800000000001</v>
      </c>
      <c r="M100">
        <v>2.39181</v>
      </c>
      <c r="O100">
        <v>0.63100699999999998</v>
      </c>
      <c r="P100">
        <v>0.62648400000000004</v>
      </c>
      <c r="Q100">
        <v>1.3815599999999999</v>
      </c>
      <c r="S100">
        <v>0.65473700000000001</v>
      </c>
      <c r="T100">
        <v>0.65318299999999996</v>
      </c>
      <c r="U100">
        <v>1.1962999999999999</v>
      </c>
      <c r="W100">
        <v>1.85415</v>
      </c>
      <c r="X100">
        <v>1.8748499999999999</v>
      </c>
      <c r="Y100">
        <v>4.3968999999999996</v>
      </c>
    </row>
    <row r="101" spans="2:25" x14ac:dyDescent="0.2">
      <c r="B101" t="s">
        <v>5</v>
      </c>
      <c r="C101">
        <v>0.42183799999999999</v>
      </c>
      <c r="D101">
        <v>0.43188199999999999</v>
      </c>
      <c r="E101">
        <v>1.3668640000000001</v>
      </c>
      <c r="G101">
        <v>0.20257600000000001</v>
      </c>
      <c r="H101">
        <v>0.214118</v>
      </c>
      <c r="I101">
        <v>0.58505200000000002</v>
      </c>
      <c r="K101">
        <v>0.69295899999999999</v>
      </c>
      <c r="L101">
        <v>0.70494100000000004</v>
      </c>
      <c r="M101">
        <v>1.6735450000000001</v>
      </c>
      <c r="O101">
        <v>0.20804900000000001</v>
      </c>
      <c r="P101">
        <v>0.21473200000000001</v>
      </c>
      <c r="Q101">
        <v>0.652478</v>
      </c>
      <c r="S101">
        <v>0.22242700000000001</v>
      </c>
      <c r="T101">
        <v>0.23526900000000001</v>
      </c>
      <c r="U101">
        <v>0.47186</v>
      </c>
      <c r="W101">
        <v>1.426331</v>
      </c>
      <c r="X101">
        <v>1.4611149999999999</v>
      </c>
      <c r="Y101">
        <v>3.6644559999999999</v>
      </c>
    </row>
    <row r="102" spans="2:25" x14ac:dyDescent="0.2">
      <c r="C102">
        <v>0.43240099999999998</v>
      </c>
      <c r="D102">
        <v>0.41780600000000001</v>
      </c>
      <c r="E102">
        <v>0.70682199999999995</v>
      </c>
      <c r="G102">
        <v>0.436195</v>
      </c>
      <c r="H102">
        <v>0.42009099999999999</v>
      </c>
      <c r="I102">
        <v>0.70592200000000005</v>
      </c>
      <c r="K102">
        <v>0.433282</v>
      </c>
      <c r="L102">
        <v>0.41997299999999999</v>
      </c>
      <c r="M102">
        <v>0.72493700000000005</v>
      </c>
      <c r="O102">
        <v>0.43048799999999998</v>
      </c>
      <c r="P102">
        <v>0.41658200000000001</v>
      </c>
      <c r="Q102">
        <v>0.72001099999999996</v>
      </c>
      <c r="S102">
        <v>0.429178</v>
      </c>
      <c r="T102">
        <v>0.416022</v>
      </c>
      <c r="U102">
        <v>0.72136299999999998</v>
      </c>
      <c r="W102">
        <v>0.43159500000000001</v>
      </c>
      <c r="X102">
        <v>0.417601</v>
      </c>
      <c r="Y102">
        <v>0.70910200000000001</v>
      </c>
    </row>
    <row r="103" spans="2:25" x14ac:dyDescent="0.2">
      <c r="C103">
        <v>0.87845399999999996</v>
      </c>
      <c r="D103">
        <v>0.88080999999999998</v>
      </c>
      <c r="E103">
        <v>2.3946700000000001</v>
      </c>
      <c r="G103">
        <v>0.98680100000000004</v>
      </c>
      <c r="H103">
        <v>1.0280800000000001</v>
      </c>
      <c r="I103">
        <v>2.0918600000000001</v>
      </c>
      <c r="K103">
        <v>1.20353</v>
      </c>
      <c r="L103">
        <v>1.2212400000000001</v>
      </c>
      <c r="M103">
        <v>2.84233</v>
      </c>
      <c r="O103">
        <v>1.40045</v>
      </c>
      <c r="P103">
        <v>1.4092899999999999</v>
      </c>
      <c r="Q103">
        <v>3.1452</v>
      </c>
      <c r="S103">
        <v>1.6341300000000001</v>
      </c>
      <c r="T103">
        <v>1.6686300000000001</v>
      </c>
      <c r="U103">
        <v>4.1422800000000004</v>
      </c>
      <c r="W103">
        <v>1.86195</v>
      </c>
      <c r="X103">
        <v>1.8609899999999999</v>
      </c>
      <c r="Y103">
        <v>5.50204</v>
      </c>
    </row>
    <row r="104" spans="2:25" x14ac:dyDescent="0.2">
      <c r="B104" t="s">
        <v>5</v>
      </c>
      <c r="C104">
        <v>0.44605299999999998</v>
      </c>
      <c r="D104">
        <v>0.46300400000000003</v>
      </c>
      <c r="E104">
        <v>1.687848</v>
      </c>
      <c r="G104">
        <v>0.55060600000000004</v>
      </c>
      <c r="H104">
        <v>0.607989</v>
      </c>
      <c r="I104">
        <v>1.3859379999999999</v>
      </c>
      <c r="K104">
        <v>0.77024800000000004</v>
      </c>
      <c r="L104">
        <v>0.80126699999999995</v>
      </c>
      <c r="M104">
        <v>2.1173929999999999</v>
      </c>
      <c r="O104">
        <v>0.96996199999999999</v>
      </c>
      <c r="P104">
        <v>0.99270800000000003</v>
      </c>
      <c r="Q104">
        <v>2.425189</v>
      </c>
      <c r="S104">
        <v>1.204952</v>
      </c>
      <c r="T104">
        <v>1.2526079999999999</v>
      </c>
      <c r="U104">
        <v>3.4209170000000002</v>
      </c>
      <c r="W104">
        <v>1.430355</v>
      </c>
      <c r="X104">
        <v>1.443389</v>
      </c>
      <c r="Y104">
        <v>4.7929380000000004</v>
      </c>
    </row>
    <row r="105" spans="2:25" x14ac:dyDescent="0.2">
      <c r="C105">
        <v>0.43523600000000001</v>
      </c>
      <c r="D105">
        <v>0.42157499999999998</v>
      </c>
      <c r="E105">
        <v>0.72408099999999997</v>
      </c>
      <c r="G105">
        <v>0.43309999999999998</v>
      </c>
      <c r="H105">
        <v>0.41924499999999998</v>
      </c>
      <c r="I105">
        <v>0.73704700000000001</v>
      </c>
      <c r="K105">
        <v>0.42770799999999998</v>
      </c>
      <c r="L105">
        <v>0.412746</v>
      </c>
      <c r="M105">
        <v>0.91383400000000004</v>
      </c>
      <c r="O105">
        <v>0.43867600000000001</v>
      </c>
      <c r="P105">
        <v>0.42406199999999999</v>
      </c>
      <c r="Q105">
        <v>0.71986600000000001</v>
      </c>
      <c r="S105">
        <v>0.428344</v>
      </c>
      <c r="T105">
        <v>0.41318899999999997</v>
      </c>
      <c r="U105">
        <v>0.73375900000000005</v>
      </c>
      <c r="W105">
        <v>0.43621100000000002</v>
      </c>
      <c r="X105">
        <v>0.41961799999999999</v>
      </c>
      <c r="Y105">
        <v>0.72423000000000004</v>
      </c>
    </row>
    <row r="106" spans="2:25" x14ac:dyDescent="0.2">
      <c r="C106">
        <v>0.87760800000000005</v>
      </c>
      <c r="D106">
        <v>0.88085599999999997</v>
      </c>
      <c r="E106">
        <v>1.89446</v>
      </c>
      <c r="G106">
        <v>0.579488</v>
      </c>
      <c r="H106">
        <v>0.561836</v>
      </c>
      <c r="I106">
        <v>1.3536699999999999</v>
      </c>
      <c r="K106">
        <v>0.672732</v>
      </c>
      <c r="L106">
        <v>0.66928500000000002</v>
      </c>
      <c r="M106">
        <v>1.70729</v>
      </c>
      <c r="O106">
        <v>1.4474800000000001</v>
      </c>
      <c r="P106">
        <v>1.45166</v>
      </c>
      <c r="Q106">
        <v>4.1232899999999999</v>
      </c>
      <c r="S106">
        <v>1.59378</v>
      </c>
      <c r="T106">
        <v>1.58091</v>
      </c>
      <c r="U106">
        <v>4.1321899999999996</v>
      </c>
      <c r="W106">
        <v>1.88626</v>
      </c>
      <c r="X106">
        <v>1.9191800000000001</v>
      </c>
      <c r="Y106">
        <v>4.1492699999999996</v>
      </c>
    </row>
    <row r="107" spans="2:25" x14ac:dyDescent="0.2">
      <c r="B107" t="s">
        <v>5</v>
      </c>
      <c r="C107">
        <v>0.44237199999999999</v>
      </c>
      <c r="D107">
        <v>0.45928099999999999</v>
      </c>
      <c r="E107">
        <v>1.1703790000000001</v>
      </c>
      <c r="G107">
        <v>0.14638799999999999</v>
      </c>
      <c r="H107">
        <v>0.142591</v>
      </c>
      <c r="I107">
        <v>0.61662300000000003</v>
      </c>
      <c r="K107">
        <v>0.24502399999999999</v>
      </c>
      <c r="L107">
        <v>0.25653900000000002</v>
      </c>
      <c r="M107">
        <v>0.79345600000000005</v>
      </c>
      <c r="O107">
        <v>1.008804</v>
      </c>
      <c r="P107">
        <v>1.027598</v>
      </c>
      <c r="Q107">
        <v>3.4034239999999998</v>
      </c>
      <c r="S107">
        <v>1.1654359999999999</v>
      </c>
      <c r="T107">
        <v>1.167721</v>
      </c>
      <c r="U107">
        <v>3.398431</v>
      </c>
      <c r="W107">
        <v>1.4500489999999999</v>
      </c>
      <c r="X107">
        <v>1.4995620000000001</v>
      </c>
      <c r="Y107">
        <v>3.4250400000000001</v>
      </c>
    </row>
    <row r="108" spans="2:25" x14ac:dyDescent="0.2">
      <c r="C108">
        <v>0.43047600000000003</v>
      </c>
      <c r="D108">
        <v>0.41563899999999998</v>
      </c>
      <c r="E108">
        <v>0.71856600000000004</v>
      </c>
      <c r="G108">
        <v>0.431286</v>
      </c>
      <c r="H108">
        <v>0.41741299999999998</v>
      </c>
      <c r="I108">
        <v>0.72137300000000004</v>
      </c>
      <c r="K108">
        <v>0.42841299999999999</v>
      </c>
      <c r="L108">
        <v>0.41978700000000002</v>
      </c>
      <c r="M108">
        <v>0.726383</v>
      </c>
      <c r="O108">
        <v>0.42973899999999998</v>
      </c>
      <c r="P108">
        <v>0.41412300000000002</v>
      </c>
      <c r="Q108">
        <v>0.75148499999999996</v>
      </c>
      <c r="S108">
        <v>0.43021500000000001</v>
      </c>
      <c r="T108">
        <v>0.41362500000000002</v>
      </c>
      <c r="U108">
        <v>0.72728899999999996</v>
      </c>
      <c r="W108">
        <v>0.42760199999999998</v>
      </c>
      <c r="X108">
        <v>0.41950300000000001</v>
      </c>
      <c r="Y108">
        <v>0.72514900000000004</v>
      </c>
    </row>
    <row r="109" spans="2:25" x14ac:dyDescent="0.2">
      <c r="C109">
        <v>0.89451000000000003</v>
      </c>
      <c r="D109">
        <v>0.88643400000000006</v>
      </c>
      <c r="E109">
        <v>2.26248</v>
      </c>
      <c r="G109">
        <v>1.00861</v>
      </c>
      <c r="H109">
        <v>1.0075700000000001</v>
      </c>
      <c r="I109">
        <v>2.3634200000000001</v>
      </c>
      <c r="K109">
        <v>0.57547999999999999</v>
      </c>
      <c r="L109">
        <v>0.57900600000000002</v>
      </c>
      <c r="M109">
        <v>1.07944</v>
      </c>
      <c r="O109">
        <v>1.4483900000000001</v>
      </c>
      <c r="P109">
        <v>1.4003099999999999</v>
      </c>
      <c r="Q109">
        <v>4.0432100000000002</v>
      </c>
      <c r="S109">
        <v>1.48047</v>
      </c>
      <c r="T109">
        <v>1.47204</v>
      </c>
      <c r="U109">
        <v>3.3963000000000001</v>
      </c>
      <c r="W109">
        <v>1.6509400000000001</v>
      </c>
      <c r="X109">
        <v>1.6545000000000001</v>
      </c>
      <c r="Y109">
        <v>3.24695</v>
      </c>
    </row>
    <row r="110" spans="2:25" x14ac:dyDescent="0.2">
      <c r="B110" t="s">
        <v>5</v>
      </c>
      <c r="C110">
        <v>0.464034</v>
      </c>
      <c r="D110">
        <v>0.47079500000000002</v>
      </c>
      <c r="E110">
        <v>1.543914</v>
      </c>
      <c r="G110">
        <v>0.57732399999999995</v>
      </c>
      <c r="H110">
        <v>0.59015700000000004</v>
      </c>
      <c r="I110">
        <v>1.642047</v>
      </c>
      <c r="K110">
        <v>0.147067</v>
      </c>
      <c r="L110">
        <v>0.159219</v>
      </c>
      <c r="M110">
        <v>0.35305700000000001</v>
      </c>
      <c r="O110">
        <v>1.018651</v>
      </c>
      <c r="P110">
        <v>0.98618700000000004</v>
      </c>
      <c r="Q110">
        <v>3.291725</v>
      </c>
      <c r="S110">
        <v>1.0502549999999999</v>
      </c>
      <c r="T110">
        <v>1.0584150000000001</v>
      </c>
      <c r="U110">
        <v>2.6690109999999998</v>
      </c>
      <c r="W110">
        <v>1.223338</v>
      </c>
      <c r="X110">
        <v>1.2349969999999999</v>
      </c>
      <c r="Y110">
        <v>2.521801</v>
      </c>
    </row>
    <row r="111" spans="2:25" x14ac:dyDescent="0.2">
      <c r="C111">
        <v>0.42333199999999999</v>
      </c>
      <c r="D111">
        <v>0.41026899999999999</v>
      </c>
      <c r="E111">
        <v>0.70837000000000006</v>
      </c>
      <c r="G111">
        <v>0.427983</v>
      </c>
      <c r="H111">
        <v>0.41478100000000001</v>
      </c>
      <c r="I111">
        <v>0.75520100000000001</v>
      </c>
      <c r="K111">
        <v>0.42665500000000001</v>
      </c>
      <c r="L111">
        <v>0.41058699999999998</v>
      </c>
      <c r="M111">
        <v>0.73593600000000003</v>
      </c>
      <c r="O111">
        <v>0.425093</v>
      </c>
      <c r="P111">
        <v>0.40923100000000001</v>
      </c>
      <c r="Q111">
        <v>0.70850199999999997</v>
      </c>
      <c r="S111">
        <v>0.430589</v>
      </c>
      <c r="T111">
        <v>0.415686</v>
      </c>
      <c r="U111">
        <v>0.72790600000000005</v>
      </c>
      <c r="W111">
        <v>0.421207</v>
      </c>
      <c r="X111">
        <v>0.40575099999999997</v>
      </c>
      <c r="Y111">
        <v>0.71442399999999995</v>
      </c>
    </row>
    <row r="112" spans="2:25" x14ac:dyDescent="0.2">
      <c r="C112">
        <v>0.523115</v>
      </c>
      <c r="D112">
        <v>0.51836899999999997</v>
      </c>
      <c r="E112">
        <v>1.2607900000000001</v>
      </c>
      <c r="G112">
        <v>1.05741</v>
      </c>
      <c r="H112">
        <v>1.0159</v>
      </c>
      <c r="I112">
        <v>2.8753199999999999</v>
      </c>
      <c r="K112">
        <v>0.99366399999999999</v>
      </c>
      <c r="L112">
        <v>0.98428800000000005</v>
      </c>
      <c r="M112">
        <v>1.8018099999999999</v>
      </c>
      <c r="O112">
        <v>1.3421099999999999</v>
      </c>
      <c r="P112">
        <v>1.3214999999999999</v>
      </c>
      <c r="Q112">
        <v>2.62052</v>
      </c>
      <c r="S112">
        <v>1.6018300000000001</v>
      </c>
      <c r="T112">
        <v>1.6243300000000001</v>
      </c>
      <c r="U112">
        <v>3.76572</v>
      </c>
      <c r="W112">
        <v>1.8415999999999999</v>
      </c>
      <c r="X112">
        <v>1.9144300000000001</v>
      </c>
      <c r="Y112">
        <v>4.8633300000000004</v>
      </c>
    </row>
    <row r="113" spans="2:25" x14ac:dyDescent="0.2">
      <c r="B113" t="s">
        <v>5</v>
      </c>
      <c r="C113">
        <v>9.9782999999999997E-2</v>
      </c>
      <c r="D113">
        <v>0.1081</v>
      </c>
      <c r="E113">
        <v>0.55242000000000002</v>
      </c>
      <c r="G113">
        <v>0.62942699999999996</v>
      </c>
      <c r="H113">
        <v>0.60111899999999996</v>
      </c>
      <c r="I113">
        <v>2.1201189999999999</v>
      </c>
      <c r="K113">
        <v>0.56700899999999999</v>
      </c>
      <c r="L113">
        <v>0.57370100000000002</v>
      </c>
      <c r="M113">
        <v>1.065874</v>
      </c>
      <c r="O113">
        <v>0.91701699999999997</v>
      </c>
      <c r="P113">
        <v>0.912269</v>
      </c>
      <c r="Q113">
        <v>1.912018</v>
      </c>
      <c r="S113">
        <v>1.171241</v>
      </c>
      <c r="T113">
        <v>1.2086440000000001</v>
      </c>
      <c r="U113">
        <v>3.037814</v>
      </c>
      <c r="W113">
        <v>1.420393</v>
      </c>
      <c r="X113">
        <v>1.5086790000000001</v>
      </c>
      <c r="Y113">
        <v>4.1489060000000002</v>
      </c>
    </row>
    <row r="114" spans="2:25" x14ac:dyDescent="0.2">
      <c r="C114">
        <v>0.43250699999999997</v>
      </c>
      <c r="D114">
        <v>0.42198600000000003</v>
      </c>
      <c r="E114">
        <v>0.72303799999999996</v>
      </c>
      <c r="G114">
        <v>0.42550199999999999</v>
      </c>
      <c r="H114">
        <v>0.41448400000000002</v>
      </c>
      <c r="I114">
        <v>0.71481799999999995</v>
      </c>
      <c r="K114">
        <v>0.42850199999999999</v>
      </c>
      <c r="L114">
        <v>0.41394399999999998</v>
      </c>
      <c r="M114">
        <v>0.71146299999999996</v>
      </c>
      <c r="O114">
        <v>0.43612899999999999</v>
      </c>
      <c r="P114">
        <v>0.42228500000000002</v>
      </c>
      <c r="Q114">
        <v>0.71177999999999997</v>
      </c>
      <c r="S114">
        <v>0.42752899999999999</v>
      </c>
      <c r="T114">
        <v>0.41095799999999999</v>
      </c>
      <c r="U114">
        <v>0.71246900000000002</v>
      </c>
      <c r="W114">
        <v>0.42899799999999999</v>
      </c>
      <c r="X114">
        <v>0.41811199999999998</v>
      </c>
      <c r="Y114">
        <v>0.72589599999999999</v>
      </c>
    </row>
    <row r="115" spans="2:25" x14ac:dyDescent="0.2">
      <c r="C115">
        <v>0.858626</v>
      </c>
      <c r="D115">
        <v>0.85890500000000003</v>
      </c>
      <c r="E115">
        <v>1.92079</v>
      </c>
      <c r="G115">
        <v>0.55316699999999996</v>
      </c>
      <c r="H115">
        <v>0.55484100000000003</v>
      </c>
      <c r="I115">
        <v>1.2148099999999999</v>
      </c>
      <c r="K115">
        <v>1.19737</v>
      </c>
      <c r="L115">
        <v>1.2037599999999999</v>
      </c>
      <c r="M115">
        <v>3.4734600000000002</v>
      </c>
      <c r="O115">
        <v>0.647984</v>
      </c>
      <c r="P115">
        <v>0.61720200000000003</v>
      </c>
      <c r="Q115">
        <v>1.3452900000000001</v>
      </c>
      <c r="S115">
        <v>1.61016</v>
      </c>
      <c r="T115">
        <v>1.6580600000000001</v>
      </c>
      <c r="U115">
        <v>3.5594100000000002</v>
      </c>
      <c r="W115">
        <v>0.72381799999999996</v>
      </c>
      <c r="X115">
        <v>0.71648999999999996</v>
      </c>
      <c r="Y115">
        <v>1.6958800000000001</v>
      </c>
    </row>
    <row r="116" spans="2:25" x14ac:dyDescent="0.2">
      <c r="B116" t="s">
        <v>5</v>
      </c>
      <c r="C116">
        <v>0.42611900000000003</v>
      </c>
      <c r="D116">
        <v>0.436919</v>
      </c>
      <c r="E116">
        <v>1.1977519999999999</v>
      </c>
      <c r="G116">
        <v>0.127665</v>
      </c>
      <c r="H116">
        <v>0.14035700000000001</v>
      </c>
      <c r="I116">
        <v>0.49999199999999999</v>
      </c>
      <c r="K116">
        <v>0.768868</v>
      </c>
      <c r="L116">
        <v>0.78981599999999996</v>
      </c>
      <c r="M116">
        <v>2.761997</v>
      </c>
      <c r="O116">
        <v>0.21185499999999999</v>
      </c>
      <c r="P116">
        <v>0.19491700000000001</v>
      </c>
      <c r="Q116">
        <v>0.63351000000000002</v>
      </c>
      <c r="S116">
        <v>1.182631</v>
      </c>
      <c r="T116">
        <v>1.2471019999999999</v>
      </c>
      <c r="U116">
        <v>2.8469410000000002</v>
      </c>
      <c r="W116">
        <v>0.29482000000000003</v>
      </c>
      <c r="X116">
        <v>0.29837799999999998</v>
      </c>
      <c r="Y116">
        <v>0.96998399999999996</v>
      </c>
    </row>
    <row r="117" spans="2:25" x14ac:dyDescent="0.2">
      <c r="C117">
        <v>0.43296600000000002</v>
      </c>
      <c r="D117">
        <v>0.41829899999999998</v>
      </c>
      <c r="E117">
        <v>0.72150499999999995</v>
      </c>
      <c r="G117">
        <v>0.42529099999999997</v>
      </c>
      <c r="H117">
        <v>0.41192800000000002</v>
      </c>
      <c r="I117">
        <v>0.71623400000000004</v>
      </c>
      <c r="K117">
        <v>0.42941499999999999</v>
      </c>
      <c r="L117">
        <v>0.41406700000000002</v>
      </c>
      <c r="M117">
        <v>0.71828999999999998</v>
      </c>
      <c r="O117">
        <v>0.42433700000000002</v>
      </c>
      <c r="P117">
        <v>0.41480499999999998</v>
      </c>
      <c r="Q117">
        <v>0.74285100000000004</v>
      </c>
      <c r="S117">
        <v>0.43259500000000001</v>
      </c>
      <c r="T117">
        <v>0.422956</v>
      </c>
      <c r="U117">
        <v>0.71510200000000002</v>
      </c>
      <c r="W117">
        <v>0.43188399999999999</v>
      </c>
      <c r="X117">
        <v>0.415408</v>
      </c>
      <c r="Y117">
        <v>0.72782899999999995</v>
      </c>
    </row>
    <row r="118" spans="2:25" x14ac:dyDescent="0.2">
      <c r="C118">
        <v>0.86974899999999999</v>
      </c>
      <c r="D118">
        <v>0.844217</v>
      </c>
      <c r="E118">
        <v>2.1582499999999998</v>
      </c>
      <c r="G118">
        <v>1.04074</v>
      </c>
      <c r="H118">
        <v>1.0077100000000001</v>
      </c>
      <c r="I118">
        <v>2.6629900000000002</v>
      </c>
      <c r="K118">
        <v>1.1904399999999999</v>
      </c>
      <c r="L118">
        <v>1.16709</v>
      </c>
      <c r="M118">
        <v>2.2101099999999998</v>
      </c>
      <c r="O118">
        <v>0.63857600000000003</v>
      </c>
      <c r="P118">
        <v>0.65122999999999998</v>
      </c>
      <c r="Q118">
        <v>1.2452399999999999</v>
      </c>
      <c r="S118">
        <v>1.6081799999999999</v>
      </c>
      <c r="T118">
        <v>1.64469</v>
      </c>
      <c r="U118">
        <v>2.9910100000000002</v>
      </c>
      <c r="W118">
        <v>1.84476</v>
      </c>
      <c r="X118">
        <v>1.9125300000000001</v>
      </c>
      <c r="Y118">
        <v>3.8928500000000001</v>
      </c>
    </row>
    <row r="119" spans="2:25" x14ac:dyDescent="0.2">
      <c r="B119" t="s">
        <v>5</v>
      </c>
      <c r="C119">
        <v>0.43678299999999998</v>
      </c>
      <c r="D119">
        <v>0.42591800000000002</v>
      </c>
      <c r="E119">
        <v>1.4367449999999999</v>
      </c>
      <c r="G119">
        <v>0.61544900000000002</v>
      </c>
      <c r="H119">
        <v>0.59578200000000003</v>
      </c>
      <c r="I119">
        <v>1.9467559999999999</v>
      </c>
      <c r="K119">
        <v>0.76102499999999995</v>
      </c>
      <c r="L119">
        <v>0.753023</v>
      </c>
      <c r="M119">
        <v>1.4918199999999999</v>
      </c>
      <c r="O119">
        <v>0.21423900000000001</v>
      </c>
      <c r="P119">
        <v>0.236425</v>
      </c>
      <c r="Q119">
        <v>0.50238899999999997</v>
      </c>
      <c r="S119">
        <v>1.1755850000000001</v>
      </c>
      <c r="T119">
        <v>1.2217340000000001</v>
      </c>
      <c r="U119">
        <v>2.2759079999999998</v>
      </c>
      <c r="W119">
        <v>1.412876</v>
      </c>
      <c r="X119">
        <v>1.4971220000000001</v>
      </c>
      <c r="Y119">
        <v>3.1650209999999999</v>
      </c>
    </row>
    <row r="120" spans="2:25" x14ac:dyDescent="0.2">
      <c r="C120">
        <v>0.43395499999999998</v>
      </c>
      <c r="D120">
        <v>0.41936600000000002</v>
      </c>
      <c r="E120">
        <v>0.73927600000000004</v>
      </c>
      <c r="G120">
        <v>0.42685400000000001</v>
      </c>
      <c r="H120">
        <v>0.41226699999999999</v>
      </c>
      <c r="I120">
        <v>0.71764499999999998</v>
      </c>
      <c r="K120">
        <v>0.431425</v>
      </c>
      <c r="L120">
        <v>0.41753099999999999</v>
      </c>
      <c r="M120">
        <v>0.71390600000000004</v>
      </c>
      <c r="O120">
        <v>0.426512</v>
      </c>
      <c r="P120">
        <v>0.41371400000000003</v>
      </c>
      <c r="Q120">
        <v>0.72303600000000001</v>
      </c>
      <c r="S120">
        <v>0.42847200000000002</v>
      </c>
      <c r="T120">
        <v>0.41199000000000002</v>
      </c>
      <c r="U120">
        <v>0.74058000000000002</v>
      </c>
      <c r="W120">
        <v>0.43768899999999999</v>
      </c>
      <c r="X120">
        <v>0.42061999999999999</v>
      </c>
      <c r="Y120">
        <v>0.740429</v>
      </c>
    </row>
    <row r="121" spans="2:25" x14ac:dyDescent="0.2">
      <c r="C121">
        <v>0.84662499999999996</v>
      </c>
      <c r="D121">
        <v>0.86771600000000004</v>
      </c>
      <c r="E121">
        <v>2.0157699999999998</v>
      </c>
      <c r="G121">
        <v>1.00939</v>
      </c>
      <c r="H121">
        <v>1.05636</v>
      </c>
      <c r="I121">
        <v>2.6779600000000001</v>
      </c>
      <c r="K121">
        <v>1.2385299999999999</v>
      </c>
      <c r="L121">
        <v>1.2312399999999999</v>
      </c>
      <c r="M121">
        <v>2.5232999999999999</v>
      </c>
      <c r="O121">
        <v>0.62697199999999997</v>
      </c>
      <c r="P121">
        <v>0.621479</v>
      </c>
      <c r="Q121">
        <v>1.18868</v>
      </c>
      <c r="S121">
        <v>1.5953299999999999</v>
      </c>
      <c r="T121">
        <v>1.56192</v>
      </c>
      <c r="U121">
        <v>4.7248299999999999</v>
      </c>
      <c r="W121">
        <v>1.7895099999999999</v>
      </c>
      <c r="X121">
        <v>1.7707299999999999</v>
      </c>
      <c r="Y121">
        <v>3.17685</v>
      </c>
    </row>
    <row r="122" spans="2:25" x14ac:dyDescent="0.2">
      <c r="B122" t="s">
        <v>5</v>
      </c>
      <c r="C122">
        <v>0.41266999999999998</v>
      </c>
      <c r="D122">
        <v>0.44835000000000003</v>
      </c>
      <c r="E122">
        <v>1.276494</v>
      </c>
      <c r="G122">
        <v>0.58253600000000005</v>
      </c>
      <c r="H122">
        <v>0.64409300000000003</v>
      </c>
      <c r="I122">
        <v>1.960315</v>
      </c>
      <c r="K122">
        <v>0.80710499999999996</v>
      </c>
      <c r="L122">
        <v>0.81370900000000002</v>
      </c>
      <c r="M122">
        <v>1.8093939999999999</v>
      </c>
      <c r="O122">
        <v>0.20046</v>
      </c>
      <c r="P122">
        <v>0.20776500000000001</v>
      </c>
      <c r="Q122">
        <v>0.465644</v>
      </c>
      <c r="S122">
        <v>1.166858</v>
      </c>
      <c r="T122">
        <v>1.1499299999999999</v>
      </c>
      <c r="U122">
        <v>3.9842499999999998</v>
      </c>
      <c r="W122">
        <v>1.3518209999999999</v>
      </c>
      <c r="X122">
        <v>1.3501099999999999</v>
      </c>
      <c r="Y122">
        <v>2.4364210000000002</v>
      </c>
    </row>
    <row r="123" spans="2:25" x14ac:dyDescent="0.2">
      <c r="C123">
        <v>0.43230600000000002</v>
      </c>
      <c r="D123">
        <v>0.420794</v>
      </c>
      <c r="E123">
        <v>0.71984999999999999</v>
      </c>
      <c r="G123">
        <v>0.423433</v>
      </c>
      <c r="H123">
        <v>0.41082999999999997</v>
      </c>
      <c r="I123">
        <v>0.70921800000000002</v>
      </c>
      <c r="K123">
        <v>0.43070799999999998</v>
      </c>
      <c r="L123">
        <v>0.41409099999999999</v>
      </c>
      <c r="M123">
        <v>0.72360599999999997</v>
      </c>
      <c r="O123">
        <v>0.43220599999999998</v>
      </c>
      <c r="P123">
        <v>0.42153200000000002</v>
      </c>
      <c r="Q123">
        <v>0.70486199999999999</v>
      </c>
      <c r="S123">
        <v>0.42507899999999998</v>
      </c>
      <c r="T123">
        <v>0.40951500000000002</v>
      </c>
      <c r="U123">
        <v>0.699187</v>
      </c>
      <c r="W123">
        <v>0.43184499999999998</v>
      </c>
      <c r="X123">
        <v>0.41395700000000002</v>
      </c>
      <c r="Y123">
        <v>0.71806899999999996</v>
      </c>
    </row>
    <row r="124" spans="2:25" x14ac:dyDescent="0.2">
      <c r="C124">
        <v>0.52682099999999998</v>
      </c>
      <c r="D124">
        <v>0.51078199999999996</v>
      </c>
      <c r="E124">
        <v>1.17947</v>
      </c>
      <c r="G124">
        <v>1.03962</v>
      </c>
      <c r="H124">
        <v>1.0674699999999999</v>
      </c>
      <c r="I124">
        <v>2.4957699999999998</v>
      </c>
      <c r="K124">
        <v>1.27451</v>
      </c>
      <c r="L124">
        <v>1.27301</v>
      </c>
      <c r="M124">
        <v>3.1981600000000001</v>
      </c>
      <c r="O124">
        <v>0.64608900000000002</v>
      </c>
      <c r="P124">
        <v>0.63330699999999995</v>
      </c>
      <c r="Q124">
        <v>1.5089399999999999</v>
      </c>
      <c r="S124">
        <v>1.64649</v>
      </c>
      <c r="T124">
        <v>1.65425</v>
      </c>
      <c r="U124">
        <v>3.63436</v>
      </c>
      <c r="W124">
        <v>1.3890400000000001</v>
      </c>
      <c r="X124">
        <v>1.34328</v>
      </c>
      <c r="Y124">
        <v>3.1920600000000001</v>
      </c>
    </row>
    <row r="125" spans="2:25" x14ac:dyDescent="0.2">
      <c r="B125" t="s">
        <v>5</v>
      </c>
      <c r="C125">
        <v>9.4515000000000002E-2</v>
      </c>
      <c r="D125">
        <v>8.9987999999999999E-2</v>
      </c>
      <c r="E125">
        <v>0.45961999999999997</v>
      </c>
      <c r="G125">
        <v>0.61618700000000004</v>
      </c>
      <c r="H125">
        <v>0.65664</v>
      </c>
      <c r="I125">
        <v>1.7865519999999999</v>
      </c>
      <c r="K125">
        <v>0.84380200000000005</v>
      </c>
      <c r="L125">
        <v>0.85891899999999999</v>
      </c>
      <c r="M125">
        <v>2.4745539999999999</v>
      </c>
      <c r="O125">
        <v>0.21388299999999999</v>
      </c>
      <c r="P125">
        <v>0.21177499999999999</v>
      </c>
      <c r="Q125">
        <v>0.80407799999999996</v>
      </c>
      <c r="S125">
        <v>1.221411</v>
      </c>
      <c r="T125">
        <v>1.2447349999999999</v>
      </c>
      <c r="U125">
        <v>2.9351729999999998</v>
      </c>
      <c r="W125">
        <v>0.95719500000000002</v>
      </c>
      <c r="X125">
        <v>0.92932300000000001</v>
      </c>
      <c r="Y125">
        <v>2.4739909999999998</v>
      </c>
    </row>
    <row r="126" spans="2:25" x14ac:dyDescent="0.2">
      <c r="C126">
        <v>0.42548000000000002</v>
      </c>
      <c r="D126">
        <v>0.40934900000000002</v>
      </c>
      <c r="E126">
        <v>0.727827</v>
      </c>
      <c r="G126">
        <v>0.43769000000000002</v>
      </c>
      <c r="H126">
        <v>0.42601099999999997</v>
      </c>
      <c r="I126">
        <v>0.71409999999999996</v>
      </c>
      <c r="K126">
        <v>0.436496</v>
      </c>
      <c r="L126">
        <v>0.42310599999999998</v>
      </c>
      <c r="M126">
        <v>0.71743800000000002</v>
      </c>
      <c r="O126">
        <v>0.43370799999999998</v>
      </c>
      <c r="P126">
        <v>0.41742899999999999</v>
      </c>
      <c r="Q126">
        <v>0.714059</v>
      </c>
      <c r="S126">
        <v>0.42755199999999999</v>
      </c>
      <c r="T126">
        <v>0.41894199999999998</v>
      </c>
      <c r="U126">
        <v>0.71020000000000005</v>
      </c>
      <c r="W126">
        <v>0.43332399999999999</v>
      </c>
      <c r="X126">
        <v>0.41571799999999998</v>
      </c>
      <c r="Y126">
        <v>0.74463400000000002</v>
      </c>
    </row>
    <row r="127" spans="2:25" x14ac:dyDescent="0.2">
      <c r="C127">
        <v>0.81790499999999999</v>
      </c>
      <c r="D127">
        <v>0.781806</v>
      </c>
      <c r="E127">
        <v>1.51172</v>
      </c>
      <c r="G127">
        <v>0.55725599999999997</v>
      </c>
      <c r="H127">
        <v>0.55977699999999997</v>
      </c>
      <c r="I127">
        <v>1.4464699999999999</v>
      </c>
      <c r="K127">
        <v>1.2497499999999999</v>
      </c>
      <c r="L127">
        <v>1.25823</v>
      </c>
      <c r="M127">
        <v>2.6693899999999999</v>
      </c>
      <c r="O127">
        <v>1.06063</v>
      </c>
      <c r="P127">
        <v>1.02704</v>
      </c>
      <c r="Q127">
        <v>1.9617800000000001</v>
      </c>
      <c r="S127">
        <v>0.65345900000000001</v>
      </c>
      <c r="T127">
        <v>0.650173</v>
      </c>
      <c r="U127">
        <v>1.30707</v>
      </c>
      <c r="W127">
        <v>1.78976</v>
      </c>
      <c r="X127">
        <v>1.7769699999999999</v>
      </c>
      <c r="Y127">
        <v>4.5630600000000001</v>
      </c>
    </row>
    <row r="128" spans="2:25" x14ac:dyDescent="0.2">
      <c r="B128" t="s">
        <v>5</v>
      </c>
      <c r="C128">
        <v>0.39242500000000002</v>
      </c>
      <c r="D128">
        <v>0.37245699999999998</v>
      </c>
      <c r="E128">
        <v>0.78389299999999995</v>
      </c>
      <c r="G128">
        <v>0.11956600000000001</v>
      </c>
      <c r="H128">
        <v>0.133766</v>
      </c>
      <c r="I128">
        <v>0.73236999999999997</v>
      </c>
      <c r="K128">
        <v>0.81325400000000003</v>
      </c>
      <c r="L128">
        <v>0.83512399999999998</v>
      </c>
      <c r="M128">
        <v>1.9519519999999999</v>
      </c>
      <c r="O128">
        <v>0.62692199999999998</v>
      </c>
      <c r="P128">
        <v>0.60961100000000001</v>
      </c>
      <c r="Q128">
        <v>1.2477210000000001</v>
      </c>
      <c r="S128">
        <v>0.225907</v>
      </c>
      <c r="T128">
        <v>0.23123099999999999</v>
      </c>
      <c r="U128">
        <v>0.59687000000000001</v>
      </c>
      <c r="W128">
        <v>1.356436</v>
      </c>
      <c r="X128">
        <v>1.3612519999999999</v>
      </c>
      <c r="Y128">
        <v>3.8184260000000001</v>
      </c>
    </row>
    <row r="129" spans="1:25" x14ac:dyDescent="0.2">
      <c r="C129">
        <v>0.42843599999999998</v>
      </c>
      <c r="D129">
        <v>0.41487400000000002</v>
      </c>
      <c r="E129">
        <v>0.72658800000000001</v>
      </c>
      <c r="G129">
        <v>0.425765</v>
      </c>
      <c r="H129">
        <v>0.41170899999999999</v>
      </c>
      <c r="I129">
        <v>0.72302100000000002</v>
      </c>
      <c r="K129">
        <v>0.43051400000000001</v>
      </c>
      <c r="L129">
        <v>0.41433300000000001</v>
      </c>
      <c r="M129">
        <v>0.70555400000000001</v>
      </c>
      <c r="O129">
        <v>0.42848999999999998</v>
      </c>
      <c r="P129">
        <v>0.41277200000000003</v>
      </c>
      <c r="Q129">
        <v>0.71573600000000004</v>
      </c>
      <c r="S129">
        <v>0.428954</v>
      </c>
      <c r="T129">
        <v>0.41426200000000002</v>
      </c>
      <c r="U129">
        <v>0.73163900000000004</v>
      </c>
      <c r="W129">
        <v>0.43967299999999998</v>
      </c>
      <c r="X129">
        <v>0.42251300000000003</v>
      </c>
      <c r="Y129">
        <v>0.719194</v>
      </c>
    </row>
    <row r="130" spans="1:25" x14ac:dyDescent="0.2">
      <c r="C130">
        <v>0.85405299999999995</v>
      </c>
      <c r="D130">
        <v>0.86255599999999999</v>
      </c>
      <c r="E130">
        <v>1.7879400000000001</v>
      </c>
      <c r="G130">
        <v>1.0302</v>
      </c>
      <c r="H130">
        <v>1.05399</v>
      </c>
      <c r="I130">
        <v>2.2525200000000001</v>
      </c>
      <c r="K130">
        <v>0.95465100000000003</v>
      </c>
      <c r="L130">
        <v>0.92644800000000005</v>
      </c>
      <c r="M130">
        <v>2.0377999999999998</v>
      </c>
      <c r="O130">
        <v>1.33372</v>
      </c>
      <c r="P130">
        <v>1.3343100000000001</v>
      </c>
      <c r="Q130">
        <v>2.5373600000000001</v>
      </c>
      <c r="S130">
        <v>1.66588</v>
      </c>
      <c r="T130">
        <v>1.63635</v>
      </c>
      <c r="U130">
        <v>4.5087299999999999</v>
      </c>
      <c r="W130">
        <v>1.92852</v>
      </c>
      <c r="X130">
        <v>1.8889400000000001</v>
      </c>
      <c r="Y130">
        <v>4.8982000000000001</v>
      </c>
    </row>
    <row r="131" spans="1:25" x14ac:dyDescent="0.2">
      <c r="B131" t="s">
        <v>5</v>
      </c>
      <c r="C131">
        <v>0.42561700000000002</v>
      </c>
      <c r="D131">
        <v>0.44768200000000002</v>
      </c>
      <c r="E131">
        <v>1.0613520000000001</v>
      </c>
      <c r="G131">
        <v>0.60443499999999994</v>
      </c>
      <c r="H131">
        <v>0.64228099999999999</v>
      </c>
      <c r="I131">
        <v>1.5294989999999999</v>
      </c>
      <c r="K131">
        <v>0.52413699999999996</v>
      </c>
      <c r="L131">
        <v>0.51211499999999999</v>
      </c>
      <c r="M131">
        <v>1.332246</v>
      </c>
      <c r="O131">
        <v>0.90522999999999998</v>
      </c>
      <c r="P131">
        <v>0.92153799999999997</v>
      </c>
      <c r="Q131">
        <v>1.8216239999999999</v>
      </c>
      <c r="S131">
        <v>1.236926</v>
      </c>
      <c r="T131">
        <v>1.2220880000000001</v>
      </c>
      <c r="U131">
        <v>3.777091</v>
      </c>
      <c r="W131">
        <v>1.488847</v>
      </c>
      <c r="X131">
        <v>1.4664269999999999</v>
      </c>
      <c r="Y131">
        <v>4.1790060000000002</v>
      </c>
    </row>
    <row r="132" spans="1:25" x14ac:dyDescent="0.2">
      <c r="C132">
        <v>0.43009500000000001</v>
      </c>
      <c r="D132">
        <v>0.41558</v>
      </c>
      <c r="E132">
        <v>0.71495600000000004</v>
      </c>
      <c r="G132">
        <v>0.42474800000000001</v>
      </c>
      <c r="H132">
        <v>0.41082400000000002</v>
      </c>
      <c r="I132">
        <v>0.710422</v>
      </c>
      <c r="K132">
        <v>0.43213299999999999</v>
      </c>
      <c r="L132">
        <v>0.41785800000000001</v>
      </c>
      <c r="M132">
        <v>0.71608700000000003</v>
      </c>
      <c r="O132">
        <v>0.43510599999999999</v>
      </c>
      <c r="P132">
        <v>0.41991499999999998</v>
      </c>
      <c r="Q132">
        <v>0.71496499999999996</v>
      </c>
      <c r="S132">
        <v>0.438411</v>
      </c>
      <c r="T132">
        <v>0.42245300000000002</v>
      </c>
      <c r="U132">
        <v>0.72469899999999998</v>
      </c>
      <c r="W132">
        <v>0.42750500000000002</v>
      </c>
      <c r="X132">
        <v>0.41316799999999998</v>
      </c>
      <c r="Y132">
        <v>0.725665</v>
      </c>
    </row>
    <row r="133" spans="1:25" x14ac:dyDescent="0.2">
      <c r="C133">
        <v>0.90083899999999995</v>
      </c>
      <c r="D133">
        <v>0.87218399999999996</v>
      </c>
      <c r="E133">
        <v>2.4796100000000001</v>
      </c>
      <c r="G133">
        <v>1.0510600000000001</v>
      </c>
      <c r="H133">
        <v>1.04538</v>
      </c>
      <c r="I133">
        <v>3.1322700000000001</v>
      </c>
      <c r="K133">
        <v>1.1876</v>
      </c>
      <c r="L133">
        <v>1.18666</v>
      </c>
      <c r="M133">
        <v>2.2813400000000001</v>
      </c>
      <c r="O133">
        <v>1.4208799999999999</v>
      </c>
      <c r="P133">
        <v>1.43127</v>
      </c>
      <c r="Q133">
        <v>2.79115</v>
      </c>
      <c r="S133">
        <v>1.4838499999999999</v>
      </c>
      <c r="T133">
        <v>1.4382900000000001</v>
      </c>
      <c r="U133">
        <v>2.6898499999999999</v>
      </c>
      <c r="W133">
        <v>1.8750500000000001</v>
      </c>
      <c r="X133">
        <v>1.8784099999999999</v>
      </c>
      <c r="Y133">
        <v>4.0944799999999999</v>
      </c>
    </row>
    <row r="134" spans="1:25" x14ac:dyDescent="0.2">
      <c r="B134" t="s">
        <v>5</v>
      </c>
      <c r="C134">
        <v>0.470744</v>
      </c>
      <c r="D134">
        <v>0.45660400000000001</v>
      </c>
      <c r="E134">
        <v>1.7646539999999999</v>
      </c>
      <c r="G134">
        <v>0.62631199999999998</v>
      </c>
      <c r="H134">
        <v>0.63455600000000001</v>
      </c>
      <c r="I134">
        <v>2.4218479999999998</v>
      </c>
      <c r="K134">
        <v>0.755467</v>
      </c>
      <c r="L134">
        <v>0.76880199999999999</v>
      </c>
      <c r="M134">
        <v>1.565253</v>
      </c>
      <c r="O134">
        <v>0.98577400000000004</v>
      </c>
      <c r="P134">
        <v>1.011355</v>
      </c>
      <c r="Q134">
        <v>2.0761850000000002</v>
      </c>
      <c r="S134">
        <v>1.045439</v>
      </c>
      <c r="T134">
        <v>1.0158370000000001</v>
      </c>
      <c r="U134">
        <v>1.9651510000000001</v>
      </c>
      <c r="W134">
        <v>1.4475450000000001</v>
      </c>
      <c r="X134">
        <v>1.4652419999999999</v>
      </c>
      <c r="Y134">
        <v>3.3688150000000001</v>
      </c>
    </row>
    <row r="135" spans="1:25" x14ac:dyDescent="0.2">
      <c r="C135">
        <v>0.42939899999999998</v>
      </c>
      <c r="D135">
        <v>0.41577700000000001</v>
      </c>
      <c r="E135">
        <v>0.695268</v>
      </c>
      <c r="G135">
        <v>0.42969200000000002</v>
      </c>
      <c r="H135">
        <v>0.41630899999999998</v>
      </c>
      <c r="I135">
        <v>0.80174299999999998</v>
      </c>
      <c r="K135">
        <v>0.43213699999999999</v>
      </c>
      <c r="L135">
        <v>0.41819200000000001</v>
      </c>
      <c r="M135">
        <v>0.72199999999999998</v>
      </c>
      <c r="O135">
        <v>0.42755100000000001</v>
      </c>
      <c r="P135">
        <v>0.413966</v>
      </c>
      <c r="Q135">
        <v>0.97792000000000001</v>
      </c>
      <c r="S135">
        <v>0.42689199999999999</v>
      </c>
      <c r="T135">
        <v>0.416296</v>
      </c>
      <c r="U135">
        <v>0.72706599999999999</v>
      </c>
      <c r="W135">
        <v>0.43683100000000002</v>
      </c>
      <c r="X135">
        <v>0.42129100000000003</v>
      </c>
      <c r="Y135">
        <v>0.71671700000000005</v>
      </c>
    </row>
    <row r="136" spans="1:25" x14ac:dyDescent="0.2">
      <c r="C136">
        <v>0.84504999999999997</v>
      </c>
      <c r="D136">
        <v>0.84274700000000002</v>
      </c>
      <c r="E136">
        <v>1.6825600000000001</v>
      </c>
      <c r="G136">
        <v>0.667072</v>
      </c>
      <c r="H136">
        <v>0.646922</v>
      </c>
      <c r="I136">
        <v>1.86199</v>
      </c>
      <c r="K136">
        <v>1.20086</v>
      </c>
      <c r="L136">
        <v>1.23183</v>
      </c>
      <c r="M136">
        <v>2.8226599999999999</v>
      </c>
      <c r="O136">
        <v>0.74496499999999999</v>
      </c>
      <c r="P136">
        <v>0.71977899999999995</v>
      </c>
      <c r="Q136">
        <v>2.2286000000000001</v>
      </c>
      <c r="S136">
        <v>0.66686299999999998</v>
      </c>
      <c r="T136">
        <v>0.660439</v>
      </c>
      <c r="U136">
        <v>1.73214</v>
      </c>
      <c r="W136">
        <v>1.85883</v>
      </c>
      <c r="X136">
        <v>1.84379</v>
      </c>
      <c r="Y136">
        <v>3.54312</v>
      </c>
    </row>
    <row r="137" spans="1:25" x14ac:dyDescent="0.2">
      <c r="B137" t="s">
        <v>5</v>
      </c>
      <c r="C137">
        <v>0.41565099999999999</v>
      </c>
      <c r="D137">
        <v>0.42697000000000002</v>
      </c>
      <c r="E137">
        <v>0.98729199999999995</v>
      </c>
      <c r="G137">
        <v>0.23738000000000001</v>
      </c>
      <c r="H137">
        <v>0.23061300000000001</v>
      </c>
      <c r="I137">
        <v>1.0602469999999999</v>
      </c>
      <c r="K137">
        <v>0.76872300000000005</v>
      </c>
      <c r="L137">
        <v>0.81363799999999997</v>
      </c>
      <c r="M137">
        <v>2.10066</v>
      </c>
      <c r="O137">
        <v>0.31741399999999997</v>
      </c>
      <c r="P137">
        <v>0.305813</v>
      </c>
      <c r="Q137">
        <v>1.25068</v>
      </c>
      <c r="S137">
        <v>0.23997099999999999</v>
      </c>
      <c r="T137">
        <v>0.244143</v>
      </c>
      <c r="U137">
        <v>1.005074</v>
      </c>
      <c r="W137">
        <v>1.421999</v>
      </c>
      <c r="X137">
        <v>1.422499</v>
      </c>
      <c r="Y137">
        <v>2.826403</v>
      </c>
    </row>
    <row r="138" spans="1:25" x14ac:dyDescent="0.2">
      <c r="B138" t="s">
        <v>6</v>
      </c>
      <c r="C138" t="s">
        <v>7</v>
      </c>
      <c r="D138" t="s">
        <v>7</v>
      </c>
      <c r="E138" t="s">
        <v>7</v>
      </c>
      <c r="F138" t="s">
        <v>6</v>
      </c>
      <c r="G138" t="s">
        <v>7</v>
      </c>
      <c r="H138" t="s">
        <v>7</v>
      </c>
      <c r="I138" t="s">
        <v>7</v>
      </c>
      <c r="J138" t="s">
        <v>6</v>
      </c>
      <c r="K138" t="s">
        <v>7</v>
      </c>
      <c r="L138" t="s">
        <v>7</v>
      </c>
      <c r="M138" t="s">
        <v>7</v>
      </c>
      <c r="N138" t="s">
        <v>6</v>
      </c>
      <c r="O138" t="s">
        <v>7</v>
      </c>
      <c r="P138" t="s">
        <v>7</v>
      </c>
      <c r="Q138" t="s">
        <v>7</v>
      </c>
      <c r="R138" t="s">
        <v>6</v>
      </c>
      <c r="S138" t="s">
        <v>7</v>
      </c>
      <c r="T138" t="s">
        <v>7</v>
      </c>
      <c r="U138" t="s">
        <v>7</v>
      </c>
      <c r="V138" t="s">
        <v>6</v>
      </c>
      <c r="W138" t="s">
        <v>7</v>
      </c>
      <c r="X138" t="s">
        <v>7</v>
      </c>
      <c r="Y138" t="s">
        <v>7</v>
      </c>
    </row>
    <row r="139" spans="1:25" x14ac:dyDescent="0.2">
      <c r="A139" t="s">
        <v>31</v>
      </c>
      <c r="B139">
        <v>25.5</v>
      </c>
      <c r="C139">
        <f>AVERAGE(C86,C83,C80,C89,C92,C95,C98,C101,C104,C107,C110,C113,C116,C119,C122,C125,C128,C131,C134,C137)</f>
        <v>0.38702985000000006</v>
      </c>
      <c r="D139">
        <f>AVERAGE(D86,D83,D80,D89,D92,D95,D98,D101,D104,D107,D110,D113,D116,D119,D122,D125,D128,D131,D134,D137)</f>
        <v>0.39461004999999993</v>
      </c>
      <c r="E139">
        <f>AVERAGE(E86,E83,E80,E89,E92,E95,E98,E101,E104,E107,E110,E113,E116,E119,E122,E125,E128,E131,E134,E137)</f>
        <v>1.1812136499999999</v>
      </c>
      <c r="F139">
        <v>25.5</v>
      </c>
      <c r="G139">
        <f>AVERAGE(G86,G83,G80,G89,G92,G95,G98,G101,G104,G107,G110,G113,G116,G119,G122,G125,G128,G131,G134,G137)</f>
        <v>0.42285759999999994</v>
      </c>
      <c r="H139">
        <f>AVERAGE(H86,H83,H80,H89,H92,H95,H98,H101,H104,H107,H110,H113,H116,H119,H122,H125,H128,H131,H134,H137)</f>
        <v>0.43764019999999998</v>
      </c>
      <c r="I139">
        <f>AVERAGE(I86,I83,I80,I89,I92,I95,I98,I101,I104,I107,I110,I113,I116,I119,I122,I125,I128,I131,I134,I137)</f>
        <v>1.3131823</v>
      </c>
      <c r="J139">
        <v>25.5</v>
      </c>
      <c r="K139">
        <f>AVERAGE(K86,K83,K80,K89,K92,K95,K98,K101,K104,K107,K110,K113,K116,K119,K122,K125,K128,K131,K134,K137)</f>
        <v>0.63371639999999996</v>
      </c>
      <c r="L139">
        <f>AVERAGE(L86,L83,L80,L89,L92,L95,L98,L101,L104,L107,L110,L113,L116,L119,L122,L125,L128,L131,L134,L137)</f>
        <v>0.64893610000000002</v>
      </c>
      <c r="M139">
        <f>AVERAGE(M86,M83,M80,M89,M92,M95,M98,M101,M104,M107,M110,M113,M116,M119,M122,M125,M128,M131,M134,M137)</f>
        <v>1.6375155500000003</v>
      </c>
      <c r="N139">
        <v>25.5</v>
      </c>
      <c r="O139">
        <f>AVERAGE(O86,O83,O80,O89,O92,O95,O98,O101,O104,O107,O110,O113,O116,O119,O122,O125,O128,O131,O134,O137)</f>
        <v>0.63371459999999979</v>
      </c>
      <c r="P139">
        <f>AVERAGE(P86,P83,P80,P89,P92,P95,P98,P101,P104,P107,P110,P113,P116,P119,P122,P125,P128,P131,P134,P137)</f>
        <v>0.63692535000000006</v>
      </c>
      <c r="Q139">
        <f>AVERAGE(Q86,Q83,Q80,Q89,Q92,Q95,Q98,Q101,Q104,Q107,Q110,Q113,Q116,Q119,Q122,Q125,Q128,Q131,Q134,Q137)</f>
        <v>1.5145734499999999</v>
      </c>
      <c r="R139">
        <v>25.5</v>
      </c>
      <c r="S139">
        <f>AVERAGE(S86,S83,S80,S89,S92,S95,S98,S101,S104,S107,S110,S113,S116,S119,S122,S125,S128,S131,S134,S137)</f>
        <v>0.88921399999999995</v>
      </c>
      <c r="T139">
        <f>AVERAGE(T86,T83,T80,T89,T92,T95,T98,T101,T104,T107,T110,T113,T116,T119,T122,T125,T128,T131,T134,T137)</f>
        <v>0.90644685000000003</v>
      </c>
      <c r="U139">
        <f>AVERAGE(U86,U83,U80,U89,U92,U95,U98,U101,U104,U107,U110,U113,U116,U119,U122,U125,U128,U131,U134,U137)</f>
        <v>2.3217835</v>
      </c>
      <c r="V139">
        <v>25.5</v>
      </c>
      <c r="W139">
        <f>AVERAGE(W86,W83,W80,W89,W92,W95,W98,W101,W104,W107,W110,W113,W116,W119,W122,W125,W128,W131,W134,W137)</f>
        <v>1.26167965</v>
      </c>
      <c r="X139">
        <f>AVERAGE(X86,X83,X80,X89,X92,X95,X98,X101,X104,X107,X110,X113,X116,X119,X122,X125,X128,X131,X134,X137)</f>
        <v>1.2888472499999999</v>
      </c>
      <c r="Y139">
        <f>AVERAGE(Y86,Y83,Y80,Y89,Y92,Y95,Y98,Y101,Y104,Y107,Y110,Y113,Y116,Y119,Y122,Y125,Y128,Y131,Y134,Y137)</f>
        <v>3.0143937000000003</v>
      </c>
    </row>
    <row r="140" spans="1:25" x14ac:dyDescent="0.2">
      <c r="A140" t="s">
        <v>33</v>
      </c>
      <c r="C140">
        <f>STDEV(C86,C83,C80,C89,C92,C95,C98,C101,C104,C107,C110,C113,C116,C119,C122,C125,C128,C131,C134,C137)/SQRT(COUNT(C86,C83,C80,C89,C92,C95,C98,C101,C104,C107,C110,C113,C116,C119,C122,C125,C128,C131,C134,C137))</f>
        <v>2.8264157932308825E-2</v>
      </c>
      <c r="D140">
        <f>STDEV(D86,D83,D80,D89,D92,D95,D98,D101,D104,D107,D110,D113,D116,D119,D122,D125,D128,D131,D134,D137)/SQRT(COUNT(D86,D83,D80,D89,D92,D95,D98,D101,D104,D107,D110,D113,D116,D119,D122,D125,D128,D131,D134,D137))</f>
        <v>2.8769165354180636E-2</v>
      </c>
      <c r="E140">
        <f>STDEV(E86,E83,E80,E89,E92,E95,E98,E101,E104,E107,E110,E113,E116,E119,E122,E125,E128,E131,E134,E137)/SQRT(COUNT(E86,E83,E80,E89,E92,E95,E98,E101,E104,E107,E110,E113,E116,E119,E122,E125,E128,E131,E134,E137))</f>
        <v>9.4860745465386406E-2</v>
      </c>
      <c r="G140">
        <f>STDEV(G86,G83,G80,G89,G92,G95,G98,G101,G104,G107,G110,G113,G116,G119,G122,G125,G128,G131,G134,G137)/SQRT(COUNT(G86,G83,G80,G89,G92,G95,G98,G101,G104,G107,G110,G113,G116,G119,G122,G125,G128,G131,G134,G137))</f>
        <v>5.0987425464798904E-2</v>
      </c>
      <c r="H140">
        <f>STDEV(H86,H83,H80,H89,H92,H95,H98,H101,H104,H107,H110,H113,H116,H119,H122,H125,H128,H131,H134,H137)/SQRT(COUNT(H86,H83,H80,H89,H92,H95,H98,H101,H104,H107,H110,H113,H116,H119,H122,H125,H128,H131,H134,H137))</f>
        <v>5.2846508935117706E-2</v>
      </c>
      <c r="I140">
        <f>STDEV(I86,I83,I80,I89,I92,I95,I98,I101,I104,I107,I110,I113,I116,I119,I122,I125,I128,I131,I134,I137)/SQRT(COUNT(I86,I83,I80,I89,I92,I95,I98,I101,I104,I107,I110,I113,I116,I119,I122,I125,I128,I131,I134,I137))</f>
        <v>0.15054588775584424</v>
      </c>
      <c r="K140">
        <f>STDEV(K86,K83,K80,K89,K92,K95,K98,K101,K104,K107,K110,K113,K116,K119,K122,K125,K128,K131,K134,K137)/SQRT(COUNT(K86,K83,K80,K89,K92,K95,K98,K101,K104,K107,K110,K113,K116,K119,K122,K125,K128,K131,K134,K137))</f>
        <v>5.4602473896161977E-2</v>
      </c>
      <c r="L140">
        <f>STDEV(L86,L83,L80,L89,L92,L95,L98,L101,L104,L107,L110,L113,L116,L119,L122,L125,L128,L131,L134,L137)/SQRT(COUNT(L86,L83,L80,L89,L92,L95,L98,L101,L104,L107,L110,L113,L116,L119,L122,L125,L128,L131,L134,L137))</f>
        <v>5.4947289583788743E-2</v>
      </c>
      <c r="M140">
        <f>STDEV(M86,M83,M80,M89,M92,M95,M98,M101,M104,M107,M110,M113,M116,M119,M122,M125,M128,M131,M134,M137)/SQRT(COUNT(M86,M83,M80,M89,M92,M95,M98,M101,M104,M107,M110,M113,M116,M119,M122,M125,M128,M131,M134,M137))</f>
        <v>0.16167711834658316</v>
      </c>
      <c r="O140">
        <f>STDEV(O86,O83,O80,O89,O92,O95,O98,O101,O104,O107,O110,O113,O116,O119,O122,O125,O128,O131,O134,O137)/SQRT(COUNT(O86,O83,O80,O89,O92,O95,O98,O101,O104,O107,O110,O113,O116,O119,O122,O125,O128,O131,O134,O137))</f>
        <v>7.9758825401146288E-2</v>
      </c>
      <c r="P140">
        <f>STDEV(P86,P83,P80,P89,P92,P95,P98,P101,P104,P107,P110,P113,P116,P119,P122,P125,P128,P131,P134,P137)/SQRT(COUNT(P86,P83,P80,P89,P92,P95,P98,P101,P104,P107,P110,P113,P116,P119,P122,P125,P128,P131,P134,P137))</f>
        <v>7.9965785358268052E-2</v>
      </c>
      <c r="Q140">
        <f>STDEV(Q86,Q83,Q80,Q89,Q92,Q95,Q98,Q101,Q104,Q107,Q110,Q113,Q116,Q119,Q122,Q125,Q128,Q131,Q134,Q137)/SQRT(COUNT(Q86,Q83,Q80,Q89,Q92,Q95,Q98,Q101,Q104,Q107,Q110,Q113,Q116,Q119,Q122,Q125,Q128,Q131,Q134,Q137))</f>
        <v>0.19482486099510102</v>
      </c>
      <c r="S140">
        <f>STDEV(S86,S83,S80,S89,S92,S95,S98,S101,S104,S107,S110,S113,S116,S119,S122,S125,S128,S131,S134,S137)/SQRT(COUNT(S86,S83,S80,S89,S92,S95,S98,S101,S104,S107,S110,S113,S116,S119,S122,S125,S128,S131,S134,S137))</f>
        <v>9.8489787581251306E-2</v>
      </c>
      <c r="T140">
        <f>STDEV(T86,T83,T80,T89,T92,T95,T98,T101,T104,T107,T110,T113,T116,T119,T122,T125,T128,T131,T134,T137)/SQRT(COUNT(T86,T83,T80,T89,T92,T95,T98,T101,T104,T107,T110,T113,T116,T119,T122,T125,T128,T131,T134,T137))</f>
        <v>9.9494501630816731E-2</v>
      </c>
      <c r="U140">
        <f>STDEV(U86,U83,U80,U89,U92,U95,U98,U101,U104,U107,U110,U113,U116,U119,U122,U125,U128,U131,U134,U137)/SQRT(COUNT(U86,U83,U80,U89,U92,U95,U98,U101,U104,U107,U110,U113,U116,U119,U122,U125,U128,U131,U134,U137))</f>
        <v>0.25836745541584871</v>
      </c>
      <c r="W140">
        <f>STDEV(W86,W83,W80,W89,W92,W95,W98,W101,W104,W107,W110,W113,W116,W119,W122,W125,W128,W131,W134,W137)/SQRT(COUNT(W86,W83,W80,W89,W92,W95,W98,W101,W104,W107,W110,W113,W116,W119,W122,W125,W128,W131,W134,W137))</f>
        <v>7.8207769505817815E-2</v>
      </c>
      <c r="X140">
        <f>STDEV(X86,X83,X80,X89,X92,X95,X98,X101,X104,X107,X110,X113,X116,X119,X122,X125,X128,X131,X134,X137)/SQRT(COUNT(X86,X83,X80,X89,X92,X95,X98,X101,X104,X107,X110,X113,X116,X119,X122,X125,X128,X131,X134,X137))</f>
        <v>8.1906717525290829E-2</v>
      </c>
      <c r="Y140">
        <f>STDEV(Y86,Y83,Y80,Y89,Y92,Y95,Y98,Y101,Y104,Y107,Y110,Y113,Y116,Y119,Y122,Y125,Y128,Y131,Y134,Y137)/SQRT(COUNT(Y86,Y83,Y80,Y89,Y92,Y95,Y98,Y101,Y104,Y107,Y110,Y113,Y116,Y119,Y122,Y125,Y128,Y131,Y134,Y137))</f>
        <v>0.21397209058934352</v>
      </c>
    </row>
    <row r="142" spans="1:25" x14ac:dyDescent="0.2">
      <c r="B142" t="s">
        <v>23</v>
      </c>
      <c r="C142">
        <f>C139*10^-20</f>
        <v>3.8702985000000006E-21</v>
      </c>
      <c r="D142">
        <f>D139*10^-20</f>
        <v>3.9461004999999989E-21</v>
      </c>
      <c r="E142">
        <f>E139*10^-20</f>
        <v>1.1812136499999998E-20</v>
      </c>
      <c r="F142" t="s">
        <v>23</v>
      </c>
      <c r="G142">
        <f>G139*10^-20</f>
        <v>4.2285759999999989E-21</v>
      </c>
      <c r="H142">
        <f>H139*10^-20</f>
        <v>4.3764019999999997E-21</v>
      </c>
      <c r="I142">
        <f>I139*10^-20</f>
        <v>1.3131822999999999E-20</v>
      </c>
      <c r="J142" t="s">
        <v>23</v>
      </c>
      <c r="K142">
        <f>K139*10^-20</f>
        <v>6.3371639999999995E-21</v>
      </c>
      <c r="L142">
        <f>L139*10^-20</f>
        <v>6.4893609999999997E-21</v>
      </c>
      <c r="M142">
        <f>M139*10^-20</f>
        <v>1.6375155500000002E-20</v>
      </c>
      <c r="N142" t="s">
        <v>23</v>
      </c>
      <c r="O142">
        <f>O139*10^-20</f>
        <v>6.3371459999999974E-21</v>
      </c>
      <c r="P142">
        <f>P139*10^-20</f>
        <v>6.3692535000000002E-21</v>
      </c>
      <c r="Q142">
        <f>Q139*10^-20</f>
        <v>1.5145734499999998E-20</v>
      </c>
      <c r="R142" t="s">
        <v>23</v>
      </c>
      <c r="S142">
        <f>S139*10^-20</f>
        <v>8.8921399999999986E-21</v>
      </c>
      <c r="T142">
        <f>T139*10^-20</f>
        <v>9.0644684999999995E-21</v>
      </c>
      <c r="U142">
        <f>U139*10^-20</f>
        <v>2.3217835E-20</v>
      </c>
      <c r="V142" t="s">
        <v>23</v>
      </c>
      <c r="W142">
        <f>W139*10^-20</f>
        <v>1.2616796499999999E-20</v>
      </c>
      <c r="X142">
        <f>X139*10^-20</f>
        <v>1.2888472499999998E-20</v>
      </c>
      <c r="Y142">
        <f>Y139*10^-20</f>
        <v>3.0143936999999999E-20</v>
      </c>
    </row>
    <row r="145" spans="2:22" x14ac:dyDescent="0.2">
      <c r="B145" t="s">
        <v>21</v>
      </c>
      <c r="C145">
        <v>20283095</v>
      </c>
      <c r="D145" t="s">
        <v>9</v>
      </c>
      <c r="O145" t="s">
        <v>113</v>
      </c>
      <c r="P145">
        <v>1</v>
      </c>
    </row>
    <row r="146" spans="2:22" x14ac:dyDescent="0.2">
      <c r="C146">
        <f>C145/(10^3)</f>
        <v>20283.095000000001</v>
      </c>
      <c r="D146" t="s">
        <v>10</v>
      </c>
      <c r="M146">
        <v>0</v>
      </c>
      <c r="N146">
        <v>0</v>
      </c>
      <c r="O146" t="s">
        <v>114</v>
      </c>
      <c r="P146" t="s">
        <v>115</v>
      </c>
      <c r="Q146" t="s">
        <v>116</v>
      </c>
      <c r="R146" t="s">
        <v>117</v>
      </c>
      <c r="S146" t="s">
        <v>118</v>
      </c>
      <c r="T146" t="s">
        <v>119</v>
      </c>
      <c r="U146" t="s">
        <v>120</v>
      </c>
      <c r="V146" t="s">
        <v>121</v>
      </c>
    </row>
    <row r="147" spans="2:22" x14ac:dyDescent="0.2">
      <c r="E147" t="s">
        <v>31</v>
      </c>
      <c r="H147" t="s">
        <v>32</v>
      </c>
      <c r="M147">
        <f>(N147-N146)*0.00005+M146</f>
        <v>0.05</v>
      </c>
      <c r="N147">
        <f>O147-25000</f>
        <v>1000</v>
      </c>
      <c r="O147">
        <v>26000</v>
      </c>
      <c r="P147">
        <v>831.77300000000002</v>
      </c>
      <c r="Q147" s="1">
        <v>-4528590</v>
      </c>
      <c r="R147" s="1">
        <v>20425900</v>
      </c>
      <c r="S147">
        <v>1523.7</v>
      </c>
      <c r="T147">
        <v>0.43196600000000002</v>
      </c>
      <c r="U147">
        <v>0.41675699999999999</v>
      </c>
      <c r="V147">
        <v>0.73050499999999996</v>
      </c>
    </row>
    <row r="148" spans="2:22" x14ac:dyDescent="0.2">
      <c r="B148" t="s">
        <v>22</v>
      </c>
      <c r="C148" t="s">
        <v>11</v>
      </c>
      <c r="D148" t="s">
        <v>12</v>
      </c>
      <c r="E148" t="s">
        <v>16</v>
      </c>
      <c r="F148" t="s">
        <v>19</v>
      </c>
      <c r="G148" t="s">
        <v>18</v>
      </c>
      <c r="M148">
        <f t="shared" ref="M148:M196" si="0">(N148-N147)*0.00005+M147</f>
        <v>0.1</v>
      </c>
      <c r="N148">
        <f t="shared" ref="N148:N211" si="1">O148-25000</f>
        <v>2000</v>
      </c>
      <c r="O148">
        <v>27000</v>
      </c>
      <c r="P148">
        <v>823.51</v>
      </c>
      <c r="Q148" s="1">
        <v>-4527500</v>
      </c>
      <c r="R148" s="1">
        <v>20425900</v>
      </c>
      <c r="S148">
        <v>2138.2600000000002</v>
      </c>
      <c r="T148">
        <v>0.43654399999999999</v>
      </c>
      <c r="U148">
        <v>0.42103000000000002</v>
      </c>
      <c r="V148">
        <v>0.72922500000000001</v>
      </c>
    </row>
    <row r="149" spans="2:22" x14ac:dyDescent="0.2">
      <c r="B149">
        <v>2</v>
      </c>
      <c r="C149">
        <f t="shared" ref="C149:C158" si="2">B149*1000/$C$146</f>
        <v>9.8604281052768319E-2</v>
      </c>
      <c r="D149">
        <f t="shared" ref="D149:D158" si="3">C149/(10^-27)/(10^6)</f>
        <v>9.8604281052768322E+19</v>
      </c>
      <c r="E149">
        <v>3.1458800000000002E-2</v>
      </c>
      <c r="F149">
        <v>3.2005099999999995E-2</v>
      </c>
      <c r="G149">
        <v>0.23978025</v>
      </c>
      <c r="H149">
        <v>1.5528855188766562E-3</v>
      </c>
      <c r="I149">
        <v>1.6768049644926997E-3</v>
      </c>
      <c r="J149">
        <v>1.0847014739179275E-2</v>
      </c>
      <c r="M149">
        <f t="shared" si="0"/>
        <v>0.15000000000000002</v>
      </c>
      <c r="N149">
        <f t="shared" si="1"/>
        <v>3000</v>
      </c>
      <c r="O149">
        <v>28000</v>
      </c>
      <c r="P149">
        <v>813.77200000000005</v>
      </c>
      <c r="Q149" s="1">
        <v>-4526200</v>
      </c>
      <c r="R149" s="1">
        <v>20425900</v>
      </c>
      <c r="S149">
        <v>2795.13</v>
      </c>
      <c r="T149">
        <v>0.44102799999999998</v>
      </c>
      <c r="U149">
        <v>0.42487599999999998</v>
      </c>
      <c r="V149">
        <v>0.72920300000000005</v>
      </c>
    </row>
    <row r="150" spans="2:22" x14ac:dyDescent="0.2">
      <c r="B150">
        <v>4</v>
      </c>
      <c r="C150">
        <f t="shared" si="2"/>
        <v>0.19720856210553664</v>
      </c>
      <c r="D150">
        <f t="shared" si="3"/>
        <v>1.9720856210553664E+20</v>
      </c>
      <c r="E150">
        <v>8.2541650000000008E-2</v>
      </c>
      <c r="F150">
        <v>8.8565249999999998E-2</v>
      </c>
      <c r="G150">
        <v>0.40553264999999994</v>
      </c>
      <c r="H150">
        <v>6.8662803058343984E-3</v>
      </c>
      <c r="I150">
        <v>7.2138879654656011E-3</v>
      </c>
      <c r="J150">
        <v>3.068756073423299E-2</v>
      </c>
      <c r="M150">
        <f t="shared" si="0"/>
        <v>0.2</v>
      </c>
      <c r="N150">
        <f t="shared" si="1"/>
        <v>4000</v>
      </c>
      <c r="O150">
        <v>29000</v>
      </c>
      <c r="P150">
        <v>808.40499999999997</v>
      </c>
      <c r="Q150" s="1">
        <v>-4525490</v>
      </c>
      <c r="R150" s="1">
        <v>20425900</v>
      </c>
      <c r="S150">
        <v>2950.64</v>
      </c>
      <c r="T150">
        <v>0.446413</v>
      </c>
      <c r="U150">
        <v>0.42955199999999999</v>
      </c>
      <c r="V150">
        <v>0.73339299999999996</v>
      </c>
    </row>
    <row r="151" spans="2:22" x14ac:dyDescent="0.2">
      <c r="B151">
        <v>6</v>
      </c>
      <c r="C151">
        <f t="shared" si="2"/>
        <v>0.29581284315830497</v>
      </c>
      <c r="D151">
        <f t="shared" si="3"/>
        <v>2.9581284315830498E+20</v>
      </c>
      <c r="E151">
        <v>0.16146680000000002</v>
      </c>
      <c r="F151">
        <v>0.16313614999999998</v>
      </c>
      <c r="G151">
        <v>0.53515589999999991</v>
      </c>
      <c r="H151">
        <v>1.3070781482818015E-2</v>
      </c>
      <c r="I151">
        <v>1.3151614125925254E-2</v>
      </c>
      <c r="J151">
        <v>3.6363598984199719E-2</v>
      </c>
      <c r="M151">
        <f t="shared" si="0"/>
        <v>0.25</v>
      </c>
      <c r="N151">
        <f t="shared" si="1"/>
        <v>5000</v>
      </c>
      <c r="O151">
        <v>30000</v>
      </c>
      <c r="P151">
        <v>801.15599999999995</v>
      </c>
      <c r="Q151" s="1">
        <v>-4524530</v>
      </c>
      <c r="R151" s="1">
        <v>20425900</v>
      </c>
      <c r="S151">
        <v>3131.35</v>
      </c>
      <c r="T151">
        <v>0.45277499999999998</v>
      </c>
      <c r="U151">
        <v>0.43610900000000002</v>
      </c>
      <c r="V151">
        <v>0.74319299999999999</v>
      </c>
    </row>
    <row r="152" spans="2:22" x14ac:dyDescent="0.2">
      <c r="B152">
        <v>8</v>
      </c>
      <c r="C152">
        <f t="shared" si="2"/>
        <v>0.39441712421107328</v>
      </c>
      <c r="D152">
        <f t="shared" si="3"/>
        <v>3.9441712421107329E+20</v>
      </c>
      <c r="E152">
        <v>0.26004940000000004</v>
      </c>
      <c r="F152">
        <v>0.26269520000000002</v>
      </c>
      <c r="G152">
        <v>0.8329795499999999</v>
      </c>
      <c r="H152">
        <v>2.2496738968523718E-2</v>
      </c>
      <c r="I152">
        <v>2.2672786085107685E-2</v>
      </c>
      <c r="J152">
        <v>6.3197585364369077E-2</v>
      </c>
      <c r="M152">
        <f t="shared" si="0"/>
        <v>0.3</v>
      </c>
      <c r="N152">
        <f t="shared" si="1"/>
        <v>6000</v>
      </c>
      <c r="O152">
        <v>31000</v>
      </c>
      <c r="P152">
        <v>797.28099999999995</v>
      </c>
      <c r="Q152" s="1">
        <v>-4524020</v>
      </c>
      <c r="R152" s="1">
        <v>20425900</v>
      </c>
      <c r="S152">
        <v>3180.26</v>
      </c>
      <c r="T152">
        <v>0.45977400000000002</v>
      </c>
      <c r="U152">
        <v>0.44408900000000001</v>
      </c>
      <c r="V152">
        <v>0.74953099999999995</v>
      </c>
    </row>
    <row r="153" spans="2:22" x14ac:dyDescent="0.2">
      <c r="B153">
        <v>10</v>
      </c>
      <c r="C153">
        <f t="shared" si="2"/>
        <v>0.49302140526384158</v>
      </c>
      <c r="D153">
        <f t="shared" si="3"/>
        <v>4.9302140526384153E+20</v>
      </c>
      <c r="E153">
        <v>0.38702985000000006</v>
      </c>
      <c r="F153">
        <v>0.39461004999999993</v>
      </c>
      <c r="G153">
        <v>1.1812136499999999</v>
      </c>
      <c r="M153">
        <f t="shared" si="0"/>
        <v>0.35</v>
      </c>
      <c r="N153">
        <f t="shared" si="1"/>
        <v>7000</v>
      </c>
      <c r="O153">
        <v>32000</v>
      </c>
      <c r="P153">
        <v>793.33600000000001</v>
      </c>
      <c r="Q153" s="1">
        <v>-4523500</v>
      </c>
      <c r="R153" s="1">
        <v>20425900</v>
      </c>
      <c r="S153">
        <v>3291.3</v>
      </c>
      <c r="T153">
        <v>0.46745100000000001</v>
      </c>
      <c r="U153">
        <v>0.45373999999999998</v>
      </c>
      <c r="V153">
        <v>0.75660799999999995</v>
      </c>
    </row>
    <row r="154" spans="2:22" x14ac:dyDescent="0.2">
      <c r="B154">
        <v>12</v>
      </c>
      <c r="C154">
        <f t="shared" si="2"/>
        <v>0.59162568631660994</v>
      </c>
      <c r="D154">
        <f t="shared" si="3"/>
        <v>5.9162568631660996E+20</v>
      </c>
      <c r="E154">
        <v>0.42285759999999994</v>
      </c>
      <c r="F154">
        <v>0.43764019999999998</v>
      </c>
      <c r="G154">
        <v>1.3131823</v>
      </c>
      <c r="M154">
        <f t="shared" si="0"/>
        <v>0.39999999999999997</v>
      </c>
      <c r="N154">
        <f t="shared" si="1"/>
        <v>8000</v>
      </c>
      <c r="O154">
        <v>33000</v>
      </c>
      <c r="P154">
        <v>790.67499999999995</v>
      </c>
      <c r="Q154" s="1">
        <v>-4523140</v>
      </c>
      <c r="R154" s="1">
        <v>20425900</v>
      </c>
      <c r="S154">
        <v>3341.99</v>
      </c>
      <c r="T154">
        <v>0.47602699999999998</v>
      </c>
      <c r="U154">
        <v>0.46335599999999999</v>
      </c>
      <c r="V154">
        <v>0.76671400000000001</v>
      </c>
    </row>
    <row r="155" spans="2:22" x14ac:dyDescent="0.2">
      <c r="B155">
        <v>14</v>
      </c>
      <c r="C155">
        <f t="shared" si="2"/>
        <v>0.69022996736937825</v>
      </c>
      <c r="D155">
        <f t="shared" si="3"/>
        <v>6.902299673693782E+20</v>
      </c>
      <c r="E155">
        <v>0.63371639999999996</v>
      </c>
      <c r="F155">
        <v>0.64893610000000002</v>
      </c>
      <c r="G155">
        <v>1.6375155500000003</v>
      </c>
      <c r="M155">
        <f t="shared" si="0"/>
        <v>0.44999999999999996</v>
      </c>
      <c r="N155">
        <f t="shared" si="1"/>
        <v>9000</v>
      </c>
      <c r="O155">
        <v>34000</v>
      </c>
      <c r="P155">
        <v>789.32799999999997</v>
      </c>
      <c r="Q155" s="1">
        <v>-4522970</v>
      </c>
      <c r="R155" s="1">
        <v>20425900</v>
      </c>
      <c r="S155">
        <v>3375.82</v>
      </c>
      <c r="T155">
        <v>0.48535800000000001</v>
      </c>
      <c r="U155">
        <v>0.47311900000000001</v>
      </c>
      <c r="V155">
        <v>0.77260099999999998</v>
      </c>
    </row>
    <row r="156" spans="2:22" x14ac:dyDescent="0.2">
      <c r="B156">
        <v>16</v>
      </c>
      <c r="C156">
        <f t="shared" si="2"/>
        <v>0.78883424842214656</v>
      </c>
      <c r="D156">
        <f t="shared" si="3"/>
        <v>7.8883424842214657E+20</v>
      </c>
      <c r="E156">
        <v>0.63371459999999979</v>
      </c>
      <c r="F156">
        <v>0.63692535000000006</v>
      </c>
      <c r="G156">
        <v>1.5145734499999999</v>
      </c>
      <c r="M156">
        <f t="shared" si="0"/>
        <v>0.49999999999999994</v>
      </c>
      <c r="N156">
        <f t="shared" si="1"/>
        <v>10000</v>
      </c>
      <c r="O156">
        <v>35000</v>
      </c>
      <c r="P156">
        <v>786.71500000000003</v>
      </c>
      <c r="Q156" s="1">
        <v>-4522620</v>
      </c>
      <c r="R156" s="1">
        <v>20425900</v>
      </c>
      <c r="S156">
        <v>3578.39</v>
      </c>
      <c r="T156">
        <v>0.49533300000000002</v>
      </c>
      <c r="U156">
        <v>0.48397299999999999</v>
      </c>
      <c r="V156">
        <v>0.77915400000000001</v>
      </c>
    </row>
    <row r="157" spans="2:22" x14ac:dyDescent="0.2">
      <c r="B157">
        <v>18</v>
      </c>
      <c r="C157">
        <f t="shared" si="2"/>
        <v>0.88743852947491486</v>
      </c>
      <c r="D157">
        <f t="shared" si="3"/>
        <v>8.8743852947491481E+20</v>
      </c>
      <c r="E157">
        <v>0.88921399999999995</v>
      </c>
      <c r="F157">
        <v>0.90644685000000003</v>
      </c>
      <c r="G157">
        <v>2.3217835</v>
      </c>
      <c r="M157">
        <f t="shared" si="0"/>
        <v>0.54999999999999993</v>
      </c>
      <c r="N157">
        <f t="shared" si="1"/>
        <v>11000</v>
      </c>
      <c r="O157">
        <v>36000</v>
      </c>
      <c r="P157">
        <v>785.02099999999996</v>
      </c>
      <c r="Q157" s="1">
        <v>-4522400</v>
      </c>
      <c r="R157" s="1">
        <v>20425900</v>
      </c>
      <c r="S157">
        <v>3643.76</v>
      </c>
      <c r="T157">
        <v>0.505722</v>
      </c>
      <c r="U157">
        <v>0.49539</v>
      </c>
      <c r="V157">
        <v>0.79103100000000004</v>
      </c>
    </row>
    <row r="158" spans="2:22" x14ac:dyDescent="0.2">
      <c r="B158">
        <v>20</v>
      </c>
      <c r="C158">
        <f t="shared" si="2"/>
        <v>0.98604281052768317</v>
      </c>
      <c r="D158">
        <f t="shared" si="3"/>
        <v>9.8604281052768305E+20</v>
      </c>
      <c r="E158">
        <v>1.26167965</v>
      </c>
      <c r="F158">
        <v>1.2888472499999999</v>
      </c>
      <c r="G158">
        <v>3.0143937000000003</v>
      </c>
      <c r="M158">
        <f t="shared" si="0"/>
        <v>0.6</v>
      </c>
      <c r="N158">
        <f t="shared" si="1"/>
        <v>12000</v>
      </c>
      <c r="O158">
        <v>37000</v>
      </c>
      <c r="P158">
        <v>784.27200000000005</v>
      </c>
      <c r="Q158" s="1">
        <v>-4522300</v>
      </c>
      <c r="R158" s="1">
        <v>20425900</v>
      </c>
      <c r="S158">
        <v>3569.15</v>
      </c>
      <c r="T158">
        <v>0.51668999999999998</v>
      </c>
      <c r="U158">
        <v>0.50695500000000004</v>
      </c>
      <c r="V158">
        <v>0.80528</v>
      </c>
    </row>
    <row r="159" spans="2:22" x14ac:dyDescent="0.2">
      <c r="M159">
        <f t="shared" si="0"/>
        <v>0.65</v>
      </c>
      <c r="N159">
        <f t="shared" si="1"/>
        <v>13000</v>
      </c>
      <c r="O159">
        <v>38000</v>
      </c>
      <c r="P159">
        <v>783.18799999999999</v>
      </c>
      <c r="Q159" s="1">
        <v>-4522150</v>
      </c>
      <c r="R159" s="1">
        <v>20425900</v>
      </c>
      <c r="S159">
        <v>3619.34</v>
      </c>
      <c r="T159">
        <v>0.52820400000000001</v>
      </c>
      <c r="U159">
        <v>0.51974200000000004</v>
      </c>
      <c r="V159">
        <v>0.81860100000000002</v>
      </c>
    </row>
    <row r="160" spans="2:22" x14ac:dyDescent="0.2">
      <c r="D160">
        <v>9.8604281052768322E+19</v>
      </c>
      <c r="E160">
        <f>E149*(10^-20)</f>
        <v>3.1458800000000001E-22</v>
      </c>
      <c r="F160">
        <f>F149*(10^-20)</f>
        <v>3.2005099999999992E-22</v>
      </c>
      <c r="G160">
        <f>G149*(10^-20)</f>
        <v>2.3978024999999998E-21</v>
      </c>
      <c r="H160">
        <f>H149*(10^-20)</f>
        <v>1.5528855188766561E-23</v>
      </c>
      <c r="I160">
        <f t="shared" ref="I160:J160" si="4">I149*(10^-20)</f>
        <v>1.6768049644926996E-23</v>
      </c>
      <c r="J160">
        <f t="shared" si="4"/>
        <v>1.0847014739179275E-22</v>
      </c>
      <c r="M160">
        <f t="shared" si="0"/>
        <v>0.70000000000000007</v>
      </c>
      <c r="N160">
        <f t="shared" si="1"/>
        <v>14000</v>
      </c>
      <c r="O160">
        <v>39000</v>
      </c>
      <c r="P160">
        <v>781.77099999999996</v>
      </c>
      <c r="Q160" s="1">
        <v>-4521970</v>
      </c>
      <c r="R160" s="1">
        <v>20425900</v>
      </c>
      <c r="S160">
        <v>3708.7</v>
      </c>
      <c r="T160">
        <v>0.540265</v>
      </c>
      <c r="U160">
        <v>0.53341300000000003</v>
      </c>
      <c r="V160">
        <v>0.82893799999999995</v>
      </c>
    </row>
    <row r="161" spans="2:22" x14ac:dyDescent="0.2">
      <c r="D161">
        <v>1.9720856210553664E+20</v>
      </c>
      <c r="E161">
        <f t="shared" ref="E161:J161" si="5">E150*(10^-20)</f>
        <v>8.2541649999999999E-22</v>
      </c>
      <c r="F161">
        <f t="shared" si="5"/>
        <v>8.8565249999999985E-22</v>
      </c>
      <c r="G161">
        <f t="shared" si="5"/>
        <v>4.0553264999999995E-21</v>
      </c>
      <c r="H161">
        <f t="shared" si="5"/>
        <v>6.8662803058343974E-23</v>
      </c>
      <c r="I161">
        <f t="shared" si="5"/>
        <v>7.2138879654656013E-23</v>
      </c>
      <c r="J161">
        <f t="shared" si="5"/>
        <v>3.0687560734232986E-22</v>
      </c>
      <c r="M161">
        <f t="shared" si="0"/>
        <v>0.75000000000000011</v>
      </c>
      <c r="N161">
        <f t="shared" si="1"/>
        <v>15000</v>
      </c>
      <c r="O161">
        <v>40000</v>
      </c>
      <c r="P161">
        <v>780.91399999999999</v>
      </c>
      <c r="Q161" s="1">
        <v>-4521850</v>
      </c>
      <c r="R161" s="1">
        <v>20425900</v>
      </c>
      <c r="S161">
        <v>3748.56</v>
      </c>
      <c r="T161">
        <v>0.55284500000000003</v>
      </c>
      <c r="U161">
        <v>0.54725299999999999</v>
      </c>
      <c r="V161">
        <v>0.83987199999999995</v>
      </c>
    </row>
    <row r="162" spans="2:22" x14ac:dyDescent="0.2">
      <c r="D162">
        <v>2.9581284315830498E+20</v>
      </c>
      <c r="E162">
        <f t="shared" ref="E162:J162" si="6">E151*(10^-20)</f>
        <v>1.6146680000000002E-21</v>
      </c>
      <c r="F162">
        <f t="shared" si="6"/>
        <v>1.6313614999999998E-21</v>
      </c>
      <c r="G162">
        <f t="shared" si="6"/>
        <v>5.3515589999999988E-21</v>
      </c>
      <c r="H162">
        <f t="shared" si="6"/>
        <v>1.3070781482818013E-22</v>
      </c>
      <c r="I162">
        <f t="shared" si="6"/>
        <v>1.3151614125925253E-22</v>
      </c>
      <c r="J162">
        <f t="shared" si="6"/>
        <v>3.6363598984199718E-22</v>
      </c>
      <c r="M162">
        <f t="shared" si="0"/>
        <v>0.80000000000000016</v>
      </c>
      <c r="N162">
        <f t="shared" si="1"/>
        <v>16000</v>
      </c>
      <c r="O162">
        <v>41000</v>
      </c>
      <c r="P162">
        <v>779.82100000000003</v>
      </c>
      <c r="Q162" s="1">
        <v>-4521710</v>
      </c>
      <c r="R162" s="1">
        <v>20425900</v>
      </c>
      <c r="S162">
        <v>3745.22</v>
      </c>
      <c r="T162">
        <v>0.56596400000000002</v>
      </c>
      <c r="U162">
        <v>0.56168899999999999</v>
      </c>
      <c r="V162">
        <v>0.85381399999999996</v>
      </c>
    </row>
    <row r="163" spans="2:22" x14ac:dyDescent="0.2">
      <c r="D163">
        <v>3.9441712421107329E+20</v>
      </c>
      <c r="E163">
        <f t="shared" ref="E163:J163" si="7">E152*(10^-20)</f>
        <v>2.6004940000000004E-21</v>
      </c>
      <c r="F163">
        <f t="shared" si="7"/>
        <v>2.6269520000000001E-21</v>
      </c>
      <c r="G163">
        <f t="shared" si="7"/>
        <v>8.3297954999999991E-21</v>
      </c>
      <c r="H163">
        <f t="shared" si="7"/>
        <v>2.2496738968523715E-22</v>
      </c>
      <c r="I163">
        <f t="shared" si="7"/>
        <v>2.2672786085107686E-22</v>
      </c>
      <c r="J163">
        <f t="shared" si="7"/>
        <v>6.3197585364369075E-22</v>
      </c>
      <c r="M163">
        <f t="shared" si="0"/>
        <v>0.8500000000000002</v>
      </c>
      <c r="N163">
        <f t="shared" si="1"/>
        <v>17000</v>
      </c>
      <c r="O163">
        <v>42000</v>
      </c>
      <c r="P163">
        <v>779.22699999999998</v>
      </c>
      <c r="Q163" s="1">
        <v>-4521630</v>
      </c>
      <c r="R163" s="1">
        <v>20425900</v>
      </c>
      <c r="S163">
        <v>3702.82</v>
      </c>
      <c r="T163">
        <v>0.57959000000000005</v>
      </c>
      <c r="U163">
        <v>0.57652000000000003</v>
      </c>
      <c r="V163">
        <v>0.87178900000000004</v>
      </c>
    </row>
    <row r="164" spans="2:22" x14ac:dyDescent="0.2">
      <c r="D164">
        <v>4.9302140526384153E+20</v>
      </c>
      <c r="E164">
        <f t="shared" ref="E164:J164" si="8">E153*(10^-20)</f>
        <v>3.8702985000000006E-21</v>
      </c>
      <c r="F164">
        <f t="shared" si="8"/>
        <v>3.9461004999999989E-21</v>
      </c>
      <c r="G164">
        <f t="shared" si="8"/>
        <v>1.1812136499999998E-20</v>
      </c>
      <c r="H164">
        <f t="shared" si="8"/>
        <v>0</v>
      </c>
      <c r="I164">
        <f t="shared" si="8"/>
        <v>0</v>
      </c>
      <c r="J164">
        <f t="shared" si="8"/>
        <v>0</v>
      </c>
      <c r="M164">
        <f t="shared" si="0"/>
        <v>0.90000000000000024</v>
      </c>
      <c r="N164">
        <f t="shared" si="1"/>
        <v>18000</v>
      </c>
      <c r="O164">
        <v>43000</v>
      </c>
      <c r="P164">
        <v>778.23599999999999</v>
      </c>
      <c r="Q164" s="1">
        <v>-4521500</v>
      </c>
      <c r="R164" s="1">
        <v>20425900</v>
      </c>
      <c r="S164">
        <v>3797.18</v>
      </c>
      <c r="T164">
        <v>0.59389899999999995</v>
      </c>
      <c r="U164">
        <v>0.59160299999999999</v>
      </c>
      <c r="V164">
        <v>0.88860899999999998</v>
      </c>
    </row>
    <row r="165" spans="2:22" x14ac:dyDescent="0.2">
      <c r="D165">
        <v>5.9162568631660996E+20</v>
      </c>
      <c r="E165">
        <f t="shared" ref="E165:J165" si="9">E154*(10^-20)</f>
        <v>4.2285759999999989E-21</v>
      </c>
      <c r="F165">
        <f t="shared" si="9"/>
        <v>4.3764019999999997E-21</v>
      </c>
      <c r="G165">
        <f t="shared" si="9"/>
        <v>1.3131822999999999E-20</v>
      </c>
      <c r="H165">
        <f t="shared" si="9"/>
        <v>0</v>
      </c>
      <c r="I165">
        <f t="shared" si="9"/>
        <v>0</v>
      </c>
      <c r="J165">
        <f t="shared" si="9"/>
        <v>0</v>
      </c>
      <c r="M165">
        <f t="shared" si="0"/>
        <v>0.95000000000000029</v>
      </c>
      <c r="N165">
        <f t="shared" si="1"/>
        <v>19000</v>
      </c>
      <c r="O165">
        <v>44000</v>
      </c>
      <c r="P165">
        <v>777.36500000000001</v>
      </c>
      <c r="Q165" s="1">
        <v>-4521380</v>
      </c>
      <c r="R165" s="1">
        <v>20425900</v>
      </c>
      <c r="S165">
        <v>3853.99</v>
      </c>
      <c r="T165">
        <v>0.60894999999999999</v>
      </c>
      <c r="U165">
        <v>0.60642399999999996</v>
      </c>
      <c r="V165">
        <v>0.90354100000000004</v>
      </c>
    </row>
    <row r="166" spans="2:22" x14ac:dyDescent="0.2">
      <c r="D166">
        <v>6.902299673693782E+20</v>
      </c>
      <c r="E166">
        <f t="shared" ref="E166:J166" si="10">E155*(10^-20)</f>
        <v>6.3371639999999995E-21</v>
      </c>
      <c r="F166">
        <f t="shared" si="10"/>
        <v>6.4893609999999997E-21</v>
      </c>
      <c r="G166">
        <f t="shared" si="10"/>
        <v>1.6375155500000002E-20</v>
      </c>
      <c r="H166">
        <f t="shared" si="10"/>
        <v>0</v>
      </c>
      <c r="I166">
        <f t="shared" si="10"/>
        <v>0</v>
      </c>
      <c r="J166">
        <f t="shared" si="10"/>
        <v>0</v>
      </c>
      <c r="M166">
        <f t="shared" si="0"/>
        <v>1.0000000000000002</v>
      </c>
      <c r="N166">
        <f t="shared" si="1"/>
        <v>20000</v>
      </c>
      <c r="O166">
        <v>45000</v>
      </c>
      <c r="P166">
        <v>776.25800000000004</v>
      </c>
      <c r="Q166" s="1">
        <v>-4521240</v>
      </c>
      <c r="R166" s="1">
        <v>20425900</v>
      </c>
      <c r="S166">
        <v>3873.93</v>
      </c>
      <c r="T166">
        <v>0.62415299999999996</v>
      </c>
      <c r="U166">
        <v>0.62349200000000005</v>
      </c>
      <c r="V166">
        <v>0.91755399999999998</v>
      </c>
    </row>
    <row r="167" spans="2:22" x14ac:dyDescent="0.2">
      <c r="D167">
        <v>7.8883424842214657E+20</v>
      </c>
      <c r="E167">
        <f t="shared" ref="E167:J167" si="11">E156*(10^-20)</f>
        <v>6.3371459999999974E-21</v>
      </c>
      <c r="F167">
        <f t="shared" si="11"/>
        <v>6.3692535000000002E-21</v>
      </c>
      <c r="G167">
        <f t="shared" si="11"/>
        <v>1.5145734499999998E-20</v>
      </c>
      <c r="H167">
        <f t="shared" si="11"/>
        <v>0</v>
      </c>
      <c r="I167">
        <f t="shared" si="11"/>
        <v>0</v>
      </c>
      <c r="J167">
        <f t="shared" si="11"/>
        <v>0</v>
      </c>
      <c r="M167">
        <f t="shared" si="0"/>
        <v>1.0500000000000003</v>
      </c>
      <c r="N167">
        <f t="shared" si="1"/>
        <v>21000</v>
      </c>
      <c r="O167">
        <v>46000</v>
      </c>
      <c r="P167">
        <v>776.71100000000001</v>
      </c>
      <c r="Q167" s="1">
        <v>-4521300</v>
      </c>
      <c r="R167" s="1">
        <v>20425900</v>
      </c>
      <c r="S167">
        <v>3844.61</v>
      </c>
      <c r="T167">
        <v>0.63945099999999999</v>
      </c>
      <c r="U167">
        <v>0.64066199999999995</v>
      </c>
      <c r="V167">
        <v>0.93129399999999996</v>
      </c>
    </row>
    <row r="168" spans="2:22" x14ac:dyDescent="0.2">
      <c r="D168">
        <v>8.8743852947491481E+20</v>
      </c>
      <c r="E168">
        <f t="shared" ref="E168:J168" si="12">E157*(10^-20)</f>
        <v>8.8921399999999986E-21</v>
      </c>
      <c r="F168">
        <f t="shared" si="12"/>
        <v>9.0644684999999995E-21</v>
      </c>
      <c r="G168">
        <f t="shared" si="12"/>
        <v>2.3217835E-20</v>
      </c>
      <c r="H168">
        <f t="shared" si="12"/>
        <v>0</v>
      </c>
      <c r="I168">
        <f t="shared" si="12"/>
        <v>0</v>
      </c>
      <c r="J168">
        <f t="shared" si="12"/>
        <v>0</v>
      </c>
      <c r="M168">
        <f t="shared" si="0"/>
        <v>1.1000000000000003</v>
      </c>
      <c r="N168">
        <f t="shared" si="1"/>
        <v>22000</v>
      </c>
      <c r="O168">
        <v>47000</v>
      </c>
      <c r="P168">
        <v>775.779</v>
      </c>
      <c r="Q168" s="1">
        <v>-4521170</v>
      </c>
      <c r="R168" s="1">
        <v>20425900</v>
      </c>
      <c r="S168">
        <v>3929.52</v>
      </c>
      <c r="T168">
        <v>0.65520800000000001</v>
      </c>
      <c r="U168">
        <v>0.65738600000000003</v>
      </c>
      <c r="V168">
        <v>0.94361399999999995</v>
      </c>
    </row>
    <row r="169" spans="2:22" x14ac:dyDescent="0.2">
      <c r="D169">
        <v>9.8604281052768305E+20</v>
      </c>
      <c r="E169">
        <f t="shared" ref="E169:J169" si="13">E158*(10^-20)</f>
        <v>1.2616796499999999E-20</v>
      </c>
      <c r="F169">
        <f t="shared" si="13"/>
        <v>1.2888472499999998E-20</v>
      </c>
      <c r="G169">
        <f t="shared" si="13"/>
        <v>3.0143936999999999E-20</v>
      </c>
      <c r="H169">
        <f t="shared" si="13"/>
        <v>0</v>
      </c>
      <c r="I169">
        <f t="shared" si="13"/>
        <v>0</v>
      </c>
      <c r="J169">
        <f t="shared" si="13"/>
        <v>0</v>
      </c>
      <c r="M169">
        <f t="shared" si="0"/>
        <v>1.1500000000000004</v>
      </c>
      <c r="N169">
        <f t="shared" si="1"/>
        <v>23000</v>
      </c>
      <c r="O169">
        <v>48000</v>
      </c>
      <c r="P169">
        <v>775.38699999999994</v>
      </c>
      <c r="Q169" s="1">
        <v>-4521120</v>
      </c>
      <c r="R169" s="1">
        <v>20425900</v>
      </c>
      <c r="S169">
        <v>3938.7</v>
      </c>
      <c r="T169">
        <v>0.67122700000000002</v>
      </c>
      <c r="U169">
        <v>0.674261</v>
      </c>
      <c r="V169">
        <v>0.95494299999999999</v>
      </c>
    </row>
    <row r="170" spans="2:22" x14ac:dyDescent="0.2">
      <c r="M170">
        <f t="shared" si="0"/>
        <v>1.2000000000000004</v>
      </c>
      <c r="N170">
        <f t="shared" si="1"/>
        <v>24000</v>
      </c>
      <c r="O170">
        <v>49000</v>
      </c>
      <c r="P170">
        <v>774.73199999999997</v>
      </c>
      <c r="Q170" s="1">
        <v>-4521030</v>
      </c>
      <c r="R170" s="1">
        <v>20425900</v>
      </c>
      <c r="S170">
        <v>3906.56</v>
      </c>
      <c r="T170">
        <v>0.68754099999999996</v>
      </c>
      <c r="U170">
        <v>0.69190099999999999</v>
      </c>
      <c r="V170">
        <v>0.96801899999999996</v>
      </c>
    </row>
    <row r="171" spans="2:22" x14ac:dyDescent="0.2">
      <c r="M171">
        <f t="shared" si="0"/>
        <v>1.2500000000000004</v>
      </c>
      <c r="N171">
        <f t="shared" si="1"/>
        <v>25000</v>
      </c>
      <c r="O171">
        <v>50000</v>
      </c>
      <c r="P171">
        <v>773.84799999999996</v>
      </c>
      <c r="Q171" s="1">
        <v>-4520920</v>
      </c>
      <c r="R171" s="1">
        <v>20425900</v>
      </c>
      <c r="S171">
        <v>3925.71</v>
      </c>
      <c r="T171">
        <v>0.70419399999999999</v>
      </c>
      <c r="U171">
        <v>0.70985699999999996</v>
      </c>
      <c r="V171">
        <v>0.98033700000000001</v>
      </c>
    </row>
    <row r="172" spans="2:22" x14ac:dyDescent="0.2">
      <c r="C172" t="s">
        <v>16</v>
      </c>
      <c r="D172" t="s">
        <v>19</v>
      </c>
      <c r="E172" t="s">
        <v>18</v>
      </c>
      <c r="M172">
        <f t="shared" si="0"/>
        <v>1.3000000000000005</v>
      </c>
      <c r="N172">
        <f t="shared" si="1"/>
        <v>26000</v>
      </c>
      <c r="O172">
        <v>51000</v>
      </c>
      <c r="P172">
        <v>773.19100000000003</v>
      </c>
      <c r="Q172" s="1">
        <v>-4520830</v>
      </c>
      <c r="R172" s="1">
        <v>20425900</v>
      </c>
      <c r="S172">
        <v>3907.21</v>
      </c>
      <c r="T172">
        <v>0.72097299999999997</v>
      </c>
      <c r="U172">
        <v>0.728742</v>
      </c>
      <c r="V172">
        <v>0.98948700000000001</v>
      </c>
    </row>
    <row r="173" spans="2:22" x14ac:dyDescent="0.2">
      <c r="B173" t="s">
        <v>13</v>
      </c>
      <c r="C173" s="1"/>
      <c r="D173" s="1"/>
      <c r="E173" s="1"/>
      <c r="M173">
        <f t="shared" si="0"/>
        <v>1.3500000000000005</v>
      </c>
      <c r="N173">
        <f t="shared" si="1"/>
        <v>27000</v>
      </c>
      <c r="O173">
        <v>52000</v>
      </c>
      <c r="P173">
        <v>772.66399999999999</v>
      </c>
      <c r="Q173" s="1">
        <v>-4520760</v>
      </c>
      <c r="R173" s="1">
        <v>20425900</v>
      </c>
      <c r="S173">
        <v>3934.31</v>
      </c>
      <c r="T173">
        <v>0.737923</v>
      </c>
      <c r="U173">
        <v>0.74765300000000001</v>
      </c>
      <c r="V173">
        <v>0.99929500000000004</v>
      </c>
    </row>
    <row r="174" spans="2:22" x14ac:dyDescent="0.2">
      <c r="B174" t="s">
        <v>34</v>
      </c>
      <c r="C174" s="1">
        <f>C173*0.1/6*170</f>
        <v>0</v>
      </c>
      <c r="D174" s="1">
        <f>D173*0.1/6*170</f>
        <v>0</v>
      </c>
      <c r="E174" s="1">
        <f>E173*0.1/6*170</f>
        <v>0</v>
      </c>
      <c r="M174">
        <f t="shared" si="0"/>
        <v>1.4000000000000006</v>
      </c>
      <c r="N174">
        <f t="shared" si="1"/>
        <v>28000</v>
      </c>
      <c r="O174">
        <v>53000</v>
      </c>
      <c r="P174">
        <v>772.92499999999995</v>
      </c>
      <c r="Q174" s="1">
        <v>-4520800</v>
      </c>
      <c r="R174" s="1">
        <v>20425900</v>
      </c>
      <c r="S174">
        <v>4015.65</v>
      </c>
      <c r="T174">
        <v>0.75504700000000002</v>
      </c>
      <c r="U174">
        <v>0.76646800000000004</v>
      </c>
      <c r="V174">
        <v>1.01536</v>
      </c>
    </row>
    <row r="175" spans="2:22" x14ac:dyDescent="0.2">
      <c r="B175" t="s">
        <v>35</v>
      </c>
      <c r="C175" s="1">
        <f>C174*10^19</f>
        <v>0</v>
      </c>
      <c r="D175" s="1">
        <f>D174*10^19</f>
        <v>0</v>
      </c>
      <c r="E175" s="1">
        <f>E174*10^19</f>
        <v>0</v>
      </c>
      <c r="M175">
        <f t="shared" si="0"/>
        <v>1.4500000000000006</v>
      </c>
      <c r="N175">
        <f t="shared" si="1"/>
        <v>29000</v>
      </c>
      <c r="O175">
        <v>54000</v>
      </c>
      <c r="P175">
        <v>771.524</v>
      </c>
      <c r="Q175" s="1">
        <v>-4520610</v>
      </c>
      <c r="R175" s="1">
        <v>20425900</v>
      </c>
      <c r="S175">
        <v>4053.81</v>
      </c>
      <c r="T175">
        <v>0.77238700000000005</v>
      </c>
      <c r="U175">
        <v>0.78500800000000004</v>
      </c>
      <c r="V175">
        <v>1.03332</v>
      </c>
    </row>
    <row r="176" spans="2:22" x14ac:dyDescent="0.2">
      <c r="M176">
        <f t="shared" si="0"/>
        <v>1.5000000000000007</v>
      </c>
      <c r="N176">
        <f t="shared" si="1"/>
        <v>30000</v>
      </c>
      <c r="O176">
        <v>55000</v>
      </c>
      <c r="P176">
        <v>771.42</v>
      </c>
      <c r="Q176" s="1">
        <v>-4520600</v>
      </c>
      <c r="R176" s="1">
        <v>20425900</v>
      </c>
      <c r="S176">
        <v>4020.63</v>
      </c>
      <c r="T176">
        <v>0.78976100000000005</v>
      </c>
      <c r="U176">
        <v>0.80361700000000003</v>
      </c>
      <c r="V176">
        <v>1.04575</v>
      </c>
    </row>
    <row r="177" spans="2:22" x14ac:dyDescent="0.2">
      <c r="B177" t="s">
        <v>77</v>
      </c>
      <c r="C177" t="s">
        <v>16</v>
      </c>
      <c r="D177" t="s">
        <v>19</v>
      </c>
      <c r="E177" t="s">
        <v>18</v>
      </c>
      <c r="M177">
        <f t="shared" si="0"/>
        <v>1.5500000000000007</v>
      </c>
      <c r="N177">
        <f t="shared" si="1"/>
        <v>31000</v>
      </c>
      <c r="O177">
        <v>56000</v>
      </c>
      <c r="P177">
        <v>770.73199999999997</v>
      </c>
      <c r="Q177" s="1">
        <v>-4520500</v>
      </c>
      <c r="R177" s="1">
        <v>20425900</v>
      </c>
      <c r="S177">
        <v>4049.51</v>
      </c>
      <c r="T177">
        <v>0.80706100000000003</v>
      </c>
      <c r="U177">
        <v>0.82300899999999999</v>
      </c>
      <c r="V177">
        <v>1.05653</v>
      </c>
    </row>
    <row r="178" spans="2:22" x14ac:dyDescent="0.2">
      <c r="C178" s="1">
        <v>1.67E-41</v>
      </c>
      <c r="D178" s="1">
        <v>1.6999999999999999E-41</v>
      </c>
      <c r="E178" s="1">
        <v>3.5E-41</v>
      </c>
      <c r="M178">
        <f t="shared" si="0"/>
        <v>1.6000000000000008</v>
      </c>
      <c r="N178">
        <f t="shared" si="1"/>
        <v>32000</v>
      </c>
      <c r="O178">
        <v>57000</v>
      </c>
      <c r="P178">
        <v>770.73699999999997</v>
      </c>
      <c r="Q178" s="1">
        <v>-4520510</v>
      </c>
      <c r="R178" s="1">
        <v>20425900</v>
      </c>
      <c r="S178">
        <v>4059.81</v>
      </c>
      <c r="T178">
        <v>0.82438199999999995</v>
      </c>
      <c r="U178">
        <v>0.84236500000000003</v>
      </c>
      <c r="V178">
        <v>1.0706</v>
      </c>
    </row>
    <row r="179" spans="2:22" x14ac:dyDescent="0.2">
      <c r="M179">
        <f t="shared" si="0"/>
        <v>1.6500000000000008</v>
      </c>
      <c r="N179">
        <f t="shared" si="1"/>
        <v>33000</v>
      </c>
      <c r="O179">
        <v>58000</v>
      </c>
      <c r="P179">
        <v>770.17499999999995</v>
      </c>
      <c r="Q179" s="1">
        <v>-4520430</v>
      </c>
      <c r="R179" s="1">
        <v>20425900</v>
      </c>
      <c r="S179">
        <v>4044.23</v>
      </c>
      <c r="T179">
        <v>0.84174800000000005</v>
      </c>
      <c r="U179">
        <v>0.86141000000000001</v>
      </c>
      <c r="V179">
        <v>1.0865800000000001</v>
      </c>
    </row>
    <row r="180" spans="2:22" x14ac:dyDescent="0.2">
      <c r="M180">
        <f t="shared" si="0"/>
        <v>1.7000000000000008</v>
      </c>
      <c r="N180">
        <f t="shared" si="1"/>
        <v>34000</v>
      </c>
      <c r="O180">
        <v>59000</v>
      </c>
      <c r="P180">
        <v>769.351</v>
      </c>
      <c r="Q180" s="1">
        <v>-4520320</v>
      </c>
      <c r="R180" s="1">
        <v>20425900</v>
      </c>
      <c r="S180">
        <v>4093.99</v>
      </c>
      <c r="T180">
        <v>0.85917699999999997</v>
      </c>
      <c r="U180">
        <v>0.87997899999999996</v>
      </c>
      <c r="V180">
        <v>1.1032</v>
      </c>
    </row>
    <row r="181" spans="2:22" x14ac:dyDescent="0.2">
      <c r="M181">
        <f t="shared" si="0"/>
        <v>1.7500000000000009</v>
      </c>
      <c r="N181">
        <f t="shared" si="1"/>
        <v>35000</v>
      </c>
      <c r="O181">
        <v>60000</v>
      </c>
      <c r="P181">
        <v>769.35500000000002</v>
      </c>
      <c r="Q181" s="1">
        <v>-4520320</v>
      </c>
      <c r="R181" s="1">
        <v>20425900</v>
      </c>
      <c r="S181">
        <v>4093.1</v>
      </c>
      <c r="T181">
        <v>0.87654200000000004</v>
      </c>
      <c r="U181">
        <v>0.898837</v>
      </c>
      <c r="V181">
        <v>1.1183799999999999</v>
      </c>
    </row>
    <row r="182" spans="2:22" x14ac:dyDescent="0.2">
      <c r="M182">
        <f t="shared" si="0"/>
        <v>1.8000000000000009</v>
      </c>
      <c r="N182">
        <f t="shared" si="1"/>
        <v>36000</v>
      </c>
      <c r="O182">
        <v>61000</v>
      </c>
      <c r="P182">
        <v>768.21100000000001</v>
      </c>
      <c r="Q182" s="1">
        <v>-4520170</v>
      </c>
      <c r="R182" s="1">
        <v>20425900</v>
      </c>
      <c r="S182">
        <v>4188.6000000000004</v>
      </c>
      <c r="T182">
        <v>0.89402099999999995</v>
      </c>
      <c r="U182">
        <v>0.91752299999999998</v>
      </c>
      <c r="V182">
        <v>1.1347799999999999</v>
      </c>
    </row>
    <row r="183" spans="2:22" x14ac:dyDescent="0.2">
      <c r="M183">
        <f t="shared" si="0"/>
        <v>1.850000000000001</v>
      </c>
      <c r="N183">
        <f t="shared" si="1"/>
        <v>37000</v>
      </c>
      <c r="O183">
        <v>62000</v>
      </c>
      <c r="P183">
        <v>768.77499999999998</v>
      </c>
      <c r="Q183" s="1">
        <v>-4520250</v>
      </c>
      <c r="R183" s="1">
        <v>20425900</v>
      </c>
      <c r="S183">
        <v>4188.26</v>
      </c>
      <c r="T183">
        <v>0.91128399999999998</v>
      </c>
      <c r="U183">
        <v>0.93562500000000004</v>
      </c>
      <c r="V183">
        <v>1.1537900000000001</v>
      </c>
    </row>
    <row r="184" spans="2:22" x14ac:dyDescent="0.2">
      <c r="M184">
        <f t="shared" si="0"/>
        <v>1.900000000000001</v>
      </c>
      <c r="N184">
        <f t="shared" si="1"/>
        <v>38000</v>
      </c>
      <c r="O184">
        <v>63000</v>
      </c>
      <c r="P184">
        <v>768.08900000000006</v>
      </c>
      <c r="Q184" s="1">
        <v>-4520150</v>
      </c>
      <c r="R184" s="1">
        <v>20425900</v>
      </c>
      <c r="S184">
        <v>4215.2700000000004</v>
      </c>
      <c r="T184">
        <v>0.92830900000000005</v>
      </c>
      <c r="U184">
        <v>0.95399299999999998</v>
      </c>
      <c r="V184">
        <v>1.17082</v>
      </c>
    </row>
    <row r="185" spans="2:22" x14ac:dyDescent="0.2">
      <c r="M185">
        <f t="shared" si="0"/>
        <v>1.9500000000000011</v>
      </c>
      <c r="N185">
        <f t="shared" si="1"/>
        <v>39000</v>
      </c>
      <c r="O185">
        <v>64000</v>
      </c>
      <c r="P185">
        <v>767.97400000000005</v>
      </c>
      <c r="Q185" s="1">
        <v>-4520140</v>
      </c>
      <c r="R185" s="1">
        <v>20425900</v>
      </c>
      <c r="S185">
        <v>4227.25</v>
      </c>
      <c r="T185">
        <v>0.94528500000000004</v>
      </c>
      <c r="U185">
        <v>0.97303700000000004</v>
      </c>
      <c r="V185">
        <v>1.1872499999999999</v>
      </c>
    </row>
    <row r="186" spans="2:22" x14ac:dyDescent="0.2">
      <c r="M186">
        <f t="shared" si="0"/>
        <v>2.0000000000000009</v>
      </c>
      <c r="N186">
        <f t="shared" si="1"/>
        <v>40000</v>
      </c>
      <c r="O186">
        <v>65000</v>
      </c>
      <c r="P186">
        <v>768.08399999999995</v>
      </c>
      <c r="Q186" s="1">
        <v>-4520150</v>
      </c>
      <c r="R186" s="1">
        <v>20425900</v>
      </c>
      <c r="S186">
        <v>4213.3599999999997</v>
      </c>
      <c r="T186">
        <v>0.96252599999999999</v>
      </c>
      <c r="U186">
        <v>0.99215500000000001</v>
      </c>
      <c r="V186">
        <v>1.2031700000000001</v>
      </c>
    </row>
    <row r="187" spans="2:22" x14ac:dyDescent="0.2">
      <c r="M187">
        <f t="shared" si="0"/>
        <v>2.0500000000000007</v>
      </c>
      <c r="N187">
        <f t="shared" si="1"/>
        <v>41000</v>
      </c>
      <c r="O187">
        <v>66000</v>
      </c>
      <c r="P187">
        <v>766.78300000000002</v>
      </c>
      <c r="Q187" s="1">
        <v>-4519980</v>
      </c>
      <c r="R187" s="1">
        <v>20425900</v>
      </c>
      <c r="S187">
        <v>4199.16</v>
      </c>
      <c r="T187">
        <v>0.97971699999999995</v>
      </c>
      <c r="U187">
        <v>1.0124</v>
      </c>
      <c r="V187">
        <v>1.2196499999999999</v>
      </c>
    </row>
    <row r="188" spans="2:22" x14ac:dyDescent="0.2">
      <c r="M188">
        <f t="shared" si="0"/>
        <v>2.1000000000000005</v>
      </c>
      <c r="N188">
        <f t="shared" si="1"/>
        <v>42000</v>
      </c>
      <c r="O188">
        <v>67000</v>
      </c>
      <c r="P188">
        <v>766.524</v>
      </c>
      <c r="Q188" s="1">
        <v>-4519950</v>
      </c>
      <c r="R188" s="1">
        <v>20425900</v>
      </c>
      <c r="S188">
        <v>4217.24</v>
      </c>
      <c r="T188">
        <v>0.99670300000000001</v>
      </c>
      <c r="U188">
        <v>1.0320800000000001</v>
      </c>
      <c r="V188">
        <v>1.23522</v>
      </c>
    </row>
    <row r="189" spans="2:22" x14ac:dyDescent="0.2">
      <c r="M189">
        <f t="shared" si="0"/>
        <v>2.1500000000000004</v>
      </c>
      <c r="N189">
        <f t="shared" si="1"/>
        <v>43000</v>
      </c>
      <c r="O189">
        <v>68000</v>
      </c>
      <c r="P189">
        <v>766.67499999999995</v>
      </c>
      <c r="Q189" s="1">
        <v>-4519970</v>
      </c>
      <c r="R189" s="1">
        <v>20425900</v>
      </c>
      <c r="S189">
        <v>4256.13</v>
      </c>
      <c r="T189">
        <v>1.01355</v>
      </c>
      <c r="U189">
        <v>1.0503899999999999</v>
      </c>
      <c r="V189">
        <v>1.2490000000000001</v>
      </c>
    </row>
    <row r="190" spans="2:22" x14ac:dyDescent="0.2">
      <c r="M190">
        <f t="shared" si="0"/>
        <v>2.2000000000000002</v>
      </c>
      <c r="N190">
        <f t="shared" si="1"/>
        <v>44000</v>
      </c>
      <c r="O190">
        <v>69000</v>
      </c>
      <c r="P190">
        <v>766.09199999999998</v>
      </c>
      <c r="Q190" s="1">
        <v>-4519890</v>
      </c>
      <c r="R190" s="1">
        <v>20425900</v>
      </c>
      <c r="S190">
        <v>4244.08</v>
      </c>
      <c r="T190">
        <v>1.03026</v>
      </c>
      <c r="U190">
        <v>1.0686899999999999</v>
      </c>
      <c r="V190">
        <v>1.26345</v>
      </c>
    </row>
    <row r="191" spans="2:22" x14ac:dyDescent="0.2">
      <c r="M191">
        <f t="shared" si="0"/>
        <v>2.25</v>
      </c>
      <c r="N191">
        <f t="shared" si="1"/>
        <v>45000</v>
      </c>
      <c r="O191">
        <v>70000</v>
      </c>
      <c r="P191">
        <v>766.66800000000001</v>
      </c>
      <c r="Q191" s="1">
        <v>-4519970</v>
      </c>
      <c r="R191" s="1">
        <v>20425900</v>
      </c>
      <c r="S191">
        <v>4293.5200000000004</v>
      </c>
      <c r="T191">
        <v>1.04688</v>
      </c>
      <c r="U191">
        <v>1.0868</v>
      </c>
      <c r="V191">
        <v>1.2822100000000001</v>
      </c>
    </row>
    <row r="192" spans="2:22" x14ac:dyDescent="0.2">
      <c r="M192">
        <f t="shared" si="0"/>
        <v>2.2999999999999998</v>
      </c>
      <c r="N192">
        <f t="shared" si="1"/>
        <v>46000</v>
      </c>
      <c r="O192">
        <v>71000</v>
      </c>
      <c r="P192">
        <v>766.20100000000002</v>
      </c>
      <c r="Q192" s="1">
        <v>-4519900</v>
      </c>
      <c r="R192" s="1">
        <v>20425900</v>
      </c>
      <c r="S192">
        <v>4330.8900000000003</v>
      </c>
      <c r="T192">
        <v>1.0637300000000001</v>
      </c>
      <c r="U192">
        <v>1.10406</v>
      </c>
      <c r="V192">
        <v>1.30111</v>
      </c>
    </row>
    <row r="193" spans="13:22" x14ac:dyDescent="0.2">
      <c r="M193">
        <f t="shared" si="0"/>
        <v>2.3499999999999996</v>
      </c>
      <c r="N193">
        <f t="shared" si="1"/>
        <v>47000</v>
      </c>
      <c r="O193">
        <v>72000</v>
      </c>
      <c r="P193">
        <v>765.303</v>
      </c>
      <c r="Q193" s="1">
        <v>-4519790</v>
      </c>
      <c r="R193" s="1">
        <v>20425900</v>
      </c>
      <c r="S193">
        <v>4348.1099999999997</v>
      </c>
      <c r="T193">
        <v>1.0805899999999999</v>
      </c>
      <c r="U193">
        <v>1.1201300000000001</v>
      </c>
      <c r="V193">
        <v>1.31856</v>
      </c>
    </row>
    <row r="194" spans="13:22" x14ac:dyDescent="0.2">
      <c r="M194">
        <f t="shared" si="0"/>
        <v>2.3999999999999995</v>
      </c>
      <c r="N194">
        <f t="shared" si="1"/>
        <v>48000</v>
      </c>
      <c r="O194">
        <v>73000</v>
      </c>
      <c r="P194">
        <v>765.60799999999995</v>
      </c>
      <c r="Q194" s="1">
        <v>-4519830</v>
      </c>
      <c r="R194" s="1">
        <v>20425900</v>
      </c>
      <c r="S194">
        <v>4331.9799999999996</v>
      </c>
      <c r="T194">
        <v>1.0972200000000001</v>
      </c>
      <c r="U194">
        <v>1.1363000000000001</v>
      </c>
      <c r="V194">
        <v>1.3364799999999999</v>
      </c>
    </row>
    <row r="195" spans="13:22" x14ac:dyDescent="0.2">
      <c r="M195">
        <f t="shared" si="0"/>
        <v>2.4499999999999993</v>
      </c>
      <c r="N195">
        <f t="shared" si="1"/>
        <v>49000</v>
      </c>
      <c r="O195">
        <v>74000</v>
      </c>
      <c r="P195">
        <v>766.10199999999998</v>
      </c>
      <c r="Q195" s="1">
        <v>-4519890</v>
      </c>
      <c r="R195" s="1">
        <v>20425900</v>
      </c>
      <c r="S195">
        <v>4331.58</v>
      </c>
      <c r="T195">
        <v>1.11368</v>
      </c>
      <c r="U195">
        <v>1.15282</v>
      </c>
      <c r="V195">
        <v>1.35561</v>
      </c>
    </row>
    <row r="196" spans="13:22" x14ac:dyDescent="0.2">
      <c r="M196">
        <f t="shared" si="0"/>
        <v>2.4999999999999991</v>
      </c>
      <c r="N196">
        <f t="shared" si="1"/>
        <v>50000</v>
      </c>
      <c r="O196">
        <v>75000</v>
      </c>
      <c r="P196">
        <v>766.33299999999997</v>
      </c>
      <c r="Q196" s="1">
        <v>-4519920</v>
      </c>
      <c r="R196" s="1">
        <v>20425900</v>
      </c>
      <c r="S196">
        <v>4327.2700000000004</v>
      </c>
      <c r="T196">
        <v>1.1300699999999999</v>
      </c>
      <c r="U196">
        <v>1.16788</v>
      </c>
      <c r="V196">
        <v>1.37721</v>
      </c>
    </row>
    <row r="197" spans="13:22" x14ac:dyDescent="0.2">
      <c r="M197">
        <f>(N197-N196)*0.0005+M196</f>
        <v>2.9999999999999991</v>
      </c>
      <c r="N197">
        <f t="shared" si="1"/>
        <v>51000</v>
      </c>
      <c r="O197">
        <v>76000</v>
      </c>
      <c r="P197">
        <v>763.98599999999999</v>
      </c>
      <c r="Q197" s="1">
        <v>-4519610</v>
      </c>
      <c r="R197" s="1">
        <v>20425900</v>
      </c>
      <c r="S197">
        <v>4422.63</v>
      </c>
      <c r="T197">
        <v>1.27894</v>
      </c>
      <c r="U197">
        <v>1.3171299999999999</v>
      </c>
      <c r="V197">
        <v>1.52586</v>
      </c>
    </row>
    <row r="198" spans="13:22" x14ac:dyDescent="0.2">
      <c r="M198">
        <f t="shared" ref="M198:M246" si="14">(N198-N197)*0.0005+M197</f>
        <v>3.4999999999999991</v>
      </c>
      <c r="N198">
        <f t="shared" si="1"/>
        <v>52000</v>
      </c>
      <c r="O198">
        <v>77000</v>
      </c>
      <c r="P198">
        <v>763.21100000000001</v>
      </c>
      <c r="Q198" s="1">
        <v>-4519510</v>
      </c>
      <c r="R198" s="1">
        <v>20425900</v>
      </c>
      <c r="S198">
        <v>4539.28</v>
      </c>
      <c r="T198">
        <v>1.4082300000000001</v>
      </c>
      <c r="U198">
        <v>1.45217</v>
      </c>
      <c r="V198">
        <v>1.6409400000000001</v>
      </c>
    </row>
    <row r="199" spans="13:22" x14ac:dyDescent="0.2">
      <c r="M199">
        <f t="shared" si="14"/>
        <v>3.9999999999999991</v>
      </c>
      <c r="N199">
        <f t="shared" si="1"/>
        <v>53000</v>
      </c>
      <c r="O199">
        <v>78000</v>
      </c>
      <c r="P199">
        <v>762.31</v>
      </c>
      <c r="Q199" s="1">
        <v>-4519390</v>
      </c>
      <c r="R199" s="1">
        <v>20425900</v>
      </c>
      <c r="S199">
        <v>4644.42</v>
      </c>
      <c r="T199">
        <v>1.50512</v>
      </c>
      <c r="U199">
        <v>1.5544500000000001</v>
      </c>
      <c r="V199">
        <v>1.81185</v>
      </c>
    </row>
    <row r="200" spans="13:22" x14ac:dyDescent="0.2">
      <c r="M200">
        <f t="shared" si="14"/>
        <v>4.4999999999999991</v>
      </c>
      <c r="N200">
        <f t="shared" si="1"/>
        <v>54000</v>
      </c>
      <c r="O200">
        <v>79000</v>
      </c>
      <c r="P200">
        <v>762.65800000000002</v>
      </c>
      <c r="Q200" s="1">
        <v>-4519440</v>
      </c>
      <c r="R200" s="1">
        <v>20425900</v>
      </c>
      <c r="S200">
        <v>4606.34</v>
      </c>
      <c r="T200">
        <v>1.5620000000000001</v>
      </c>
      <c r="U200">
        <v>1.62056</v>
      </c>
      <c r="V200">
        <v>1.9796499999999999</v>
      </c>
    </row>
    <row r="201" spans="13:22" x14ac:dyDescent="0.2">
      <c r="M201">
        <f t="shared" si="14"/>
        <v>4.9999999999999991</v>
      </c>
      <c r="N201">
        <f t="shared" si="1"/>
        <v>55000</v>
      </c>
      <c r="O201">
        <v>80000</v>
      </c>
      <c r="P201">
        <v>763.13</v>
      </c>
      <c r="Q201" s="1">
        <v>-4519500</v>
      </c>
      <c r="R201" s="1">
        <v>20425900</v>
      </c>
      <c r="S201">
        <v>4557.8599999999997</v>
      </c>
      <c r="T201">
        <v>1.57704</v>
      </c>
      <c r="U201">
        <v>1.6365700000000001</v>
      </c>
      <c r="V201">
        <v>2.0828899999999999</v>
      </c>
    </row>
    <row r="202" spans="13:22" x14ac:dyDescent="0.2">
      <c r="M202">
        <f t="shared" si="14"/>
        <v>5.4999999999999991</v>
      </c>
      <c r="N202">
        <f t="shared" si="1"/>
        <v>56000</v>
      </c>
      <c r="O202">
        <v>81000</v>
      </c>
      <c r="P202">
        <v>763.96100000000001</v>
      </c>
      <c r="Q202" s="1">
        <v>-4519610</v>
      </c>
      <c r="R202" s="1">
        <v>20425900</v>
      </c>
      <c r="S202">
        <v>4532.33</v>
      </c>
      <c r="T202">
        <v>1.5632600000000001</v>
      </c>
      <c r="U202">
        <v>1.6261699999999999</v>
      </c>
      <c r="V202">
        <v>2.2356199999999999</v>
      </c>
    </row>
    <row r="203" spans="13:22" x14ac:dyDescent="0.2">
      <c r="M203">
        <f t="shared" si="14"/>
        <v>5.9999999999999991</v>
      </c>
      <c r="N203">
        <f t="shared" si="1"/>
        <v>57000</v>
      </c>
      <c r="O203">
        <v>82000</v>
      </c>
      <c r="P203">
        <v>763.67499999999995</v>
      </c>
      <c r="Q203" s="1">
        <v>-4519570</v>
      </c>
      <c r="R203" s="1">
        <v>20425900</v>
      </c>
      <c r="S203">
        <v>4515.3500000000004</v>
      </c>
      <c r="T203">
        <v>1.52268</v>
      </c>
      <c r="U203">
        <v>1.5911500000000001</v>
      </c>
      <c r="V203">
        <v>2.2961200000000002</v>
      </c>
    </row>
    <row r="204" spans="13:22" x14ac:dyDescent="0.2">
      <c r="M204">
        <f t="shared" si="14"/>
        <v>6.4999999999999991</v>
      </c>
      <c r="N204">
        <f t="shared" si="1"/>
        <v>58000</v>
      </c>
      <c r="O204">
        <v>83000</v>
      </c>
      <c r="P204">
        <v>764.03</v>
      </c>
      <c r="Q204" s="1">
        <v>-4519620</v>
      </c>
      <c r="R204" s="1">
        <v>20425900</v>
      </c>
      <c r="S204">
        <v>4343.6499999999996</v>
      </c>
      <c r="T204">
        <v>1.4598500000000001</v>
      </c>
      <c r="U204">
        <v>1.53508</v>
      </c>
      <c r="V204">
        <v>2.4470499999999999</v>
      </c>
    </row>
    <row r="205" spans="13:22" x14ac:dyDescent="0.2">
      <c r="M205">
        <f t="shared" si="14"/>
        <v>6.9999999999999991</v>
      </c>
      <c r="N205">
        <f t="shared" si="1"/>
        <v>59000</v>
      </c>
      <c r="O205">
        <v>84000</v>
      </c>
      <c r="P205">
        <v>764.40700000000004</v>
      </c>
      <c r="Q205" s="1">
        <v>-4519670</v>
      </c>
      <c r="R205" s="1">
        <v>20425900</v>
      </c>
      <c r="S205">
        <v>4242.0200000000004</v>
      </c>
      <c r="T205">
        <v>1.3746499999999999</v>
      </c>
      <c r="U205">
        <v>1.4588699999999999</v>
      </c>
      <c r="V205">
        <v>2.6480700000000001</v>
      </c>
    </row>
    <row r="206" spans="13:22" x14ac:dyDescent="0.2">
      <c r="M206">
        <f t="shared" si="14"/>
        <v>7.4999999999999991</v>
      </c>
      <c r="N206">
        <f t="shared" si="1"/>
        <v>60000</v>
      </c>
      <c r="O206">
        <v>85000</v>
      </c>
      <c r="P206">
        <v>766.52499999999998</v>
      </c>
      <c r="Q206" s="1">
        <v>-4519950</v>
      </c>
      <c r="R206" s="1">
        <v>20425900</v>
      </c>
      <c r="S206">
        <v>3907.08</v>
      </c>
      <c r="T206">
        <v>1.2813300000000001</v>
      </c>
      <c r="U206">
        <v>1.36477</v>
      </c>
      <c r="V206">
        <v>2.7658700000000001</v>
      </c>
    </row>
    <row r="207" spans="13:22" x14ac:dyDescent="0.2">
      <c r="M207">
        <f t="shared" si="14"/>
        <v>7.9999999999999991</v>
      </c>
      <c r="N207">
        <f t="shared" si="1"/>
        <v>61000</v>
      </c>
      <c r="O207">
        <v>86000</v>
      </c>
      <c r="P207">
        <v>767.91600000000005</v>
      </c>
      <c r="Q207" s="1">
        <v>-4520130</v>
      </c>
      <c r="R207" s="1">
        <v>20425900</v>
      </c>
      <c r="S207">
        <v>3771.81</v>
      </c>
      <c r="T207">
        <v>1.19245</v>
      </c>
      <c r="U207">
        <v>1.26919</v>
      </c>
      <c r="V207">
        <v>2.7655500000000002</v>
      </c>
    </row>
    <row r="208" spans="13:22" x14ac:dyDescent="0.2">
      <c r="M208">
        <f t="shared" si="14"/>
        <v>8.5</v>
      </c>
      <c r="N208">
        <f t="shared" si="1"/>
        <v>62000</v>
      </c>
      <c r="O208">
        <v>87000</v>
      </c>
      <c r="P208">
        <v>769.48900000000003</v>
      </c>
      <c r="Q208" s="1">
        <v>-4520340</v>
      </c>
      <c r="R208" s="1">
        <v>20425900</v>
      </c>
      <c r="S208">
        <v>3401.37</v>
      </c>
      <c r="T208">
        <v>1.1258600000000001</v>
      </c>
      <c r="U208">
        <v>1.19712</v>
      </c>
      <c r="V208">
        <v>2.61666</v>
      </c>
    </row>
    <row r="209" spans="13:22" x14ac:dyDescent="0.2">
      <c r="M209">
        <f t="shared" si="14"/>
        <v>9</v>
      </c>
      <c r="N209">
        <f t="shared" si="1"/>
        <v>63000</v>
      </c>
      <c r="O209">
        <v>88000</v>
      </c>
      <c r="P209">
        <v>769.73900000000003</v>
      </c>
      <c r="Q209" s="1">
        <v>-4520370</v>
      </c>
      <c r="R209" s="1">
        <v>20425900</v>
      </c>
      <c r="S209">
        <v>3175.47</v>
      </c>
      <c r="T209">
        <v>1.0967199999999999</v>
      </c>
      <c r="U209">
        <v>1.1625399999999999</v>
      </c>
      <c r="V209">
        <v>2.6223399999999999</v>
      </c>
    </row>
    <row r="210" spans="13:22" x14ac:dyDescent="0.2">
      <c r="M210">
        <f t="shared" si="14"/>
        <v>9.5</v>
      </c>
      <c r="N210">
        <f t="shared" si="1"/>
        <v>64000</v>
      </c>
      <c r="O210">
        <v>89000</v>
      </c>
      <c r="P210">
        <v>768.78200000000004</v>
      </c>
      <c r="Q210" s="1">
        <v>-4520250</v>
      </c>
      <c r="R210" s="1">
        <v>20425900</v>
      </c>
      <c r="S210">
        <v>2977.95</v>
      </c>
      <c r="T210">
        <v>1.1070199999999999</v>
      </c>
      <c r="U210">
        <v>1.1708499999999999</v>
      </c>
      <c r="V210">
        <v>2.6663700000000001</v>
      </c>
    </row>
    <row r="211" spans="13:22" x14ac:dyDescent="0.2">
      <c r="M211">
        <f t="shared" si="14"/>
        <v>10</v>
      </c>
      <c r="N211">
        <f t="shared" si="1"/>
        <v>65000</v>
      </c>
      <c r="O211">
        <v>90000</v>
      </c>
      <c r="P211">
        <v>769.10699999999997</v>
      </c>
      <c r="Q211" s="1">
        <v>-4520290</v>
      </c>
      <c r="R211" s="1">
        <v>20425900</v>
      </c>
      <c r="S211">
        <v>2917.98</v>
      </c>
      <c r="T211">
        <v>1.14276</v>
      </c>
      <c r="U211">
        <v>1.2060599999999999</v>
      </c>
      <c r="V211">
        <v>2.7611500000000002</v>
      </c>
    </row>
    <row r="212" spans="13:22" x14ac:dyDescent="0.2">
      <c r="M212">
        <f t="shared" si="14"/>
        <v>10.5</v>
      </c>
      <c r="N212">
        <f t="shared" ref="N212:N275" si="15">O212-25000</f>
        <v>66000</v>
      </c>
      <c r="O212">
        <v>91000</v>
      </c>
      <c r="P212">
        <v>767.72299999999996</v>
      </c>
      <c r="Q212" s="1">
        <v>-4520110</v>
      </c>
      <c r="R212" s="1">
        <v>20425900</v>
      </c>
      <c r="S212">
        <v>2969.78</v>
      </c>
      <c r="T212">
        <v>1.19438</v>
      </c>
      <c r="U212">
        <v>1.25536</v>
      </c>
      <c r="V212">
        <v>2.7777599999999998</v>
      </c>
    </row>
    <row r="213" spans="13:22" x14ac:dyDescent="0.2">
      <c r="M213">
        <f t="shared" si="14"/>
        <v>11</v>
      </c>
      <c r="N213">
        <f t="shared" si="15"/>
        <v>67000</v>
      </c>
      <c r="O213">
        <v>92000</v>
      </c>
      <c r="P213">
        <v>765.61800000000005</v>
      </c>
      <c r="Q213" s="1">
        <v>-4519830</v>
      </c>
      <c r="R213" s="1">
        <v>20425900</v>
      </c>
      <c r="S213">
        <v>3069.91</v>
      </c>
      <c r="T213">
        <v>1.2408699999999999</v>
      </c>
      <c r="U213">
        <v>1.2999700000000001</v>
      </c>
      <c r="V213">
        <v>2.8091400000000002</v>
      </c>
    </row>
    <row r="214" spans="13:22" x14ac:dyDescent="0.2">
      <c r="M214">
        <f t="shared" si="14"/>
        <v>11.5</v>
      </c>
      <c r="N214">
        <f t="shared" si="15"/>
        <v>68000</v>
      </c>
      <c r="O214">
        <v>93000</v>
      </c>
      <c r="P214">
        <v>766.33199999999999</v>
      </c>
      <c r="Q214" s="1">
        <v>-4519920</v>
      </c>
      <c r="R214" s="1">
        <v>20425900</v>
      </c>
      <c r="S214">
        <v>3202.27</v>
      </c>
      <c r="T214">
        <v>1.26319</v>
      </c>
      <c r="U214">
        <v>1.3238700000000001</v>
      </c>
      <c r="V214">
        <v>2.8462999999999998</v>
      </c>
    </row>
    <row r="215" spans="13:22" x14ac:dyDescent="0.2">
      <c r="M215">
        <f t="shared" si="14"/>
        <v>12</v>
      </c>
      <c r="N215">
        <f t="shared" si="15"/>
        <v>69000</v>
      </c>
      <c r="O215">
        <v>94000</v>
      </c>
      <c r="P215">
        <v>766.70299999999997</v>
      </c>
      <c r="Q215" s="1">
        <v>-4519970</v>
      </c>
      <c r="R215" s="1">
        <v>20425900</v>
      </c>
      <c r="S215">
        <v>3113.51</v>
      </c>
      <c r="T215">
        <v>1.2582</v>
      </c>
      <c r="U215">
        <v>1.31955</v>
      </c>
      <c r="V215">
        <v>2.8625400000000001</v>
      </c>
    </row>
    <row r="216" spans="13:22" x14ac:dyDescent="0.2">
      <c r="M216">
        <f t="shared" si="14"/>
        <v>12.5</v>
      </c>
      <c r="N216">
        <f t="shared" si="15"/>
        <v>70000</v>
      </c>
      <c r="O216">
        <v>95000</v>
      </c>
      <c r="P216">
        <v>768.29</v>
      </c>
      <c r="Q216" s="1">
        <v>-4520180</v>
      </c>
      <c r="R216" s="1">
        <v>20425900</v>
      </c>
      <c r="S216">
        <v>3009.48</v>
      </c>
      <c r="T216">
        <v>1.2361200000000001</v>
      </c>
      <c r="U216">
        <v>1.2982499999999999</v>
      </c>
      <c r="V216">
        <v>2.81088</v>
      </c>
    </row>
    <row r="217" spans="13:22" x14ac:dyDescent="0.2">
      <c r="M217">
        <f t="shared" si="14"/>
        <v>13</v>
      </c>
      <c r="N217">
        <f t="shared" si="15"/>
        <v>71000</v>
      </c>
      <c r="O217">
        <v>96000</v>
      </c>
      <c r="P217">
        <v>768.65599999999995</v>
      </c>
      <c r="Q217" s="1">
        <v>-4520230</v>
      </c>
      <c r="R217" s="1">
        <v>20425900</v>
      </c>
      <c r="S217">
        <v>2897.88</v>
      </c>
      <c r="T217">
        <v>1.2111099999999999</v>
      </c>
      <c r="U217">
        <v>1.27457</v>
      </c>
      <c r="V217">
        <v>2.8081900000000002</v>
      </c>
    </row>
    <row r="218" spans="13:22" x14ac:dyDescent="0.2">
      <c r="M218">
        <f t="shared" si="14"/>
        <v>13.5</v>
      </c>
      <c r="N218">
        <f t="shared" si="15"/>
        <v>72000</v>
      </c>
      <c r="O218">
        <v>97000</v>
      </c>
      <c r="P218">
        <v>769.28899999999999</v>
      </c>
      <c r="Q218" s="1">
        <v>-4520310</v>
      </c>
      <c r="R218" s="1">
        <v>20425900</v>
      </c>
      <c r="S218">
        <v>2775.18</v>
      </c>
      <c r="T218">
        <v>1.2023900000000001</v>
      </c>
      <c r="U218">
        <v>1.2640100000000001</v>
      </c>
      <c r="V218">
        <v>2.8512900000000001</v>
      </c>
    </row>
    <row r="219" spans="13:22" x14ac:dyDescent="0.2">
      <c r="M219">
        <f t="shared" si="14"/>
        <v>14</v>
      </c>
      <c r="N219">
        <f t="shared" si="15"/>
        <v>73000</v>
      </c>
      <c r="O219">
        <v>98000</v>
      </c>
      <c r="P219">
        <v>768.56600000000003</v>
      </c>
      <c r="Q219" s="1">
        <v>-4520220</v>
      </c>
      <c r="R219" s="1">
        <v>20425900</v>
      </c>
      <c r="S219">
        <v>2885.7</v>
      </c>
      <c r="T219">
        <v>1.2142500000000001</v>
      </c>
      <c r="U219">
        <v>1.27206</v>
      </c>
      <c r="V219">
        <v>2.8881899999999998</v>
      </c>
    </row>
    <row r="220" spans="13:22" x14ac:dyDescent="0.2">
      <c r="M220">
        <f t="shared" si="14"/>
        <v>14.5</v>
      </c>
      <c r="N220">
        <f t="shared" si="15"/>
        <v>74000</v>
      </c>
      <c r="O220">
        <v>99000</v>
      </c>
      <c r="P220">
        <v>768.02300000000002</v>
      </c>
      <c r="Q220" s="1">
        <v>-4520150</v>
      </c>
      <c r="R220" s="1">
        <v>20425900</v>
      </c>
      <c r="S220">
        <v>2820.92</v>
      </c>
      <c r="T220">
        <v>1.2412000000000001</v>
      </c>
      <c r="U220">
        <v>1.3025800000000001</v>
      </c>
      <c r="V220">
        <v>2.8860600000000001</v>
      </c>
    </row>
    <row r="221" spans="13:22" x14ac:dyDescent="0.2">
      <c r="M221">
        <f t="shared" si="14"/>
        <v>15</v>
      </c>
      <c r="N221">
        <f t="shared" si="15"/>
        <v>75000</v>
      </c>
      <c r="O221">
        <v>100000</v>
      </c>
      <c r="P221">
        <v>767.26400000000001</v>
      </c>
      <c r="Q221" s="1">
        <v>-4520050</v>
      </c>
      <c r="R221" s="1">
        <v>20425900</v>
      </c>
      <c r="S221">
        <v>2879.93</v>
      </c>
      <c r="T221">
        <v>1.2857400000000001</v>
      </c>
      <c r="U221">
        <v>1.3489899999999999</v>
      </c>
      <c r="V221">
        <v>2.92645</v>
      </c>
    </row>
    <row r="222" spans="13:22" x14ac:dyDescent="0.2">
      <c r="M222">
        <f t="shared" si="14"/>
        <v>15.5</v>
      </c>
      <c r="N222">
        <f t="shared" si="15"/>
        <v>76000</v>
      </c>
      <c r="O222">
        <v>101000</v>
      </c>
      <c r="P222">
        <v>766.98099999999999</v>
      </c>
      <c r="Q222" s="1">
        <v>-4520010</v>
      </c>
      <c r="R222" s="1">
        <v>20425900</v>
      </c>
      <c r="S222">
        <v>2916.66</v>
      </c>
      <c r="T222">
        <v>1.3382799999999999</v>
      </c>
      <c r="U222">
        <v>1.4047799999999999</v>
      </c>
      <c r="V222">
        <v>3.0420500000000001</v>
      </c>
    </row>
    <row r="223" spans="13:22" x14ac:dyDescent="0.2">
      <c r="M223">
        <f t="shared" si="14"/>
        <v>16</v>
      </c>
      <c r="N223">
        <f t="shared" si="15"/>
        <v>77000</v>
      </c>
      <c r="O223">
        <v>102000</v>
      </c>
      <c r="P223">
        <v>766.20600000000002</v>
      </c>
      <c r="Q223" s="1">
        <v>-4519910</v>
      </c>
      <c r="R223" s="1">
        <v>20425900</v>
      </c>
      <c r="S223">
        <v>2903.47</v>
      </c>
      <c r="T223">
        <v>1.39259</v>
      </c>
      <c r="U223">
        <v>1.46258</v>
      </c>
      <c r="V223">
        <v>3.0787599999999999</v>
      </c>
    </row>
    <row r="224" spans="13:22" x14ac:dyDescent="0.2">
      <c r="M224">
        <f t="shared" si="14"/>
        <v>16.5</v>
      </c>
      <c r="N224">
        <f t="shared" si="15"/>
        <v>78000</v>
      </c>
      <c r="O224">
        <v>103000</v>
      </c>
      <c r="P224">
        <v>765.37900000000002</v>
      </c>
      <c r="Q224" s="1">
        <v>-4519800</v>
      </c>
      <c r="R224" s="1">
        <v>20425900</v>
      </c>
      <c r="S224">
        <v>2968.91</v>
      </c>
      <c r="T224">
        <v>1.4356899999999999</v>
      </c>
      <c r="U224">
        <v>1.5068600000000001</v>
      </c>
      <c r="V224">
        <v>3.13022</v>
      </c>
    </row>
    <row r="225" spans="13:22" x14ac:dyDescent="0.2">
      <c r="M225">
        <f t="shared" si="14"/>
        <v>17</v>
      </c>
      <c r="N225">
        <f t="shared" si="15"/>
        <v>79000</v>
      </c>
      <c r="O225">
        <v>104000</v>
      </c>
      <c r="P225">
        <v>764.57399999999996</v>
      </c>
      <c r="Q225" s="1">
        <v>-4519690</v>
      </c>
      <c r="R225" s="1">
        <v>20425900</v>
      </c>
      <c r="S225">
        <v>3077.45</v>
      </c>
      <c r="T225">
        <v>1.4653499999999999</v>
      </c>
      <c r="U225">
        <v>1.5365500000000001</v>
      </c>
      <c r="V225">
        <v>3.1779500000000001</v>
      </c>
    </row>
    <row r="226" spans="13:22" x14ac:dyDescent="0.2">
      <c r="M226">
        <f t="shared" si="14"/>
        <v>17.5</v>
      </c>
      <c r="N226">
        <f t="shared" si="15"/>
        <v>80000</v>
      </c>
      <c r="O226">
        <v>105000</v>
      </c>
      <c r="P226">
        <v>764.399</v>
      </c>
      <c r="Q226" s="1">
        <v>-4519670</v>
      </c>
      <c r="R226" s="1">
        <v>20425900</v>
      </c>
      <c r="S226">
        <v>3112.52</v>
      </c>
      <c r="T226">
        <v>1.4757499999999999</v>
      </c>
      <c r="U226">
        <v>1.55017</v>
      </c>
      <c r="V226">
        <v>3.13401</v>
      </c>
    </row>
    <row r="227" spans="13:22" x14ac:dyDescent="0.2">
      <c r="M227">
        <f t="shared" si="14"/>
        <v>18</v>
      </c>
      <c r="N227">
        <f t="shared" si="15"/>
        <v>81000</v>
      </c>
      <c r="O227">
        <v>106000</v>
      </c>
      <c r="P227">
        <v>764.85</v>
      </c>
      <c r="Q227" s="1">
        <v>-4519730</v>
      </c>
      <c r="R227" s="1">
        <v>20425900</v>
      </c>
      <c r="S227">
        <v>2996.6</v>
      </c>
      <c r="T227">
        <v>1.4707699999999999</v>
      </c>
      <c r="U227">
        <v>1.5469299999999999</v>
      </c>
      <c r="V227">
        <v>3.0780799999999999</v>
      </c>
    </row>
    <row r="228" spans="13:22" x14ac:dyDescent="0.2">
      <c r="M228">
        <f t="shared" si="14"/>
        <v>18.5</v>
      </c>
      <c r="N228">
        <f t="shared" si="15"/>
        <v>82000</v>
      </c>
      <c r="O228">
        <v>107000</v>
      </c>
      <c r="P228">
        <v>765.91499999999996</v>
      </c>
      <c r="Q228" s="1">
        <v>-4519870</v>
      </c>
      <c r="R228" s="1">
        <v>20425900</v>
      </c>
      <c r="S228">
        <v>2942.04</v>
      </c>
      <c r="T228">
        <v>1.4571700000000001</v>
      </c>
      <c r="U228">
        <v>1.5261400000000001</v>
      </c>
      <c r="V228">
        <v>3.0864400000000001</v>
      </c>
    </row>
    <row r="229" spans="13:22" x14ac:dyDescent="0.2">
      <c r="M229">
        <f t="shared" si="14"/>
        <v>19</v>
      </c>
      <c r="N229">
        <f t="shared" si="15"/>
        <v>83000</v>
      </c>
      <c r="O229">
        <v>108000</v>
      </c>
      <c r="P229">
        <v>767.08699999999999</v>
      </c>
      <c r="Q229" s="1">
        <v>-4520020</v>
      </c>
      <c r="R229" s="1">
        <v>20425900</v>
      </c>
      <c r="S229">
        <v>2939.8</v>
      </c>
      <c r="T229">
        <v>1.4330000000000001</v>
      </c>
      <c r="U229">
        <v>1.50404</v>
      </c>
      <c r="V229">
        <v>3.1361400000000001</v>
      </c>
    </row>
    <row r="230" spans="13:22" x14ac:dyDescent="0.2">
      <c r="M230">
        <f t="shared" si="14"/>
        <v>19.5</v>
      </c>
      <c r="N230">
        <f t="shared" si="15"/>
        <v>84000</v>
      </c>
      <c r="O230">
        <v>109000</v>
      </c>
      <c r="P230">
        <v>768.44100000000003</v>
      </c>
      <c r="Q230" s="1">
        <v>-4520200</v>
      </c>
      <c r="R230" s="1">
        <v>20425900</v>
      </c>
      <c r="S230">
        <v>2929.48</v>
      </c>
      <c r="T230">
        <v>1.41858</v>
      </c>
      <c r="U230">
        <v>1.4955700000000001</v>
      </c>
      <c r="V230">
        <v>3.1283799999999999</v>
      </c>
    </row>
    <row r="231" spans="13:22" x14ac:dyDescent="0.2">
      <c r="M231">
        <f t="shared" si="14"/>
        <v>20</v>
      </c>
      <c r="N231">
        <f t="shared" si="15"/>
        <v>85000</v>
      </c>
      <c r="O231">
        <v>110000</v>
      </c>
      <c r="P231">
        <v>768.31100000000004</v>
      </c>
      <c r="Q231" s="1">
        <v>-4520180</v>
      </c>
      <c r="R231" s="1">
        <v>20425900</v>
      </c>
      <c r="S231">
        <v>2876.63</v>
      </c>
      <c r="T231">
        <v>1.41212</v>
      </c>
      <c r="U231">
        <v>1.4861899999999999</v>
      </c>
      <c r="V231">
        <v>3.1437200000000001</v>
      </c>
    </row>
    <row r="232" spans="13:22" x14ac:dyDescent="0.2">
      <c r="M232">
        <f t="shared" si="14"/>
        <v>20.5</v>
      </c>
      <c r="N232">
        <f t="shared" si="15"/>
        <v>86000</v>
      </c>
      <c r="O232">
        <v>111000</v>
      </c>
      <c r="P232">
        <v>768.66800000000001</v>
      </c>
      <c r="Q232" s="1">
        <v>-4520230</v>
      </c>
      <c r="R232" s="1">
        <v>20425900</v>
      </c>
      <c r="S232">
        <v>2915.09</v>
      </c>
      <c r="T232">
        <v>1.4146399999999999</v>
      </c>
      <c r="U232">
        <v>1.4874000000000001</v>
      </c>
      <c r="V232">
        <v>3.1817500000000001</v>
      </c>
    </row>
    <row r="233" spans="13:22" x14ac:dyDescent="0.2">
      <c r="M233">
        <f t="shared" si="14"/>
        <v>21</v>
      </c>
      <c r="N233">
        <f t="shared" si="15"/>
        <v>87000</v>
      </c>
      <c r="O233">
        <v>112000</v>
      </c>
      <c r="P233">
        <v>768.52200000000005</v>
      </c>
      <c r="Q233" s="1">
        <v>-4520210</v>
      </c>
      <c r="R233" s="1">
        <v>20425900</v>
      </c>
      <c r="S233">
        <v>2928.21</v>
      </c>
      <c r="T233">
        <v>1.4216899999999999</v>
      </c>
      <c r="U233">
        <v>1.49115</v>
      </c>
      <c r="V233">
        <v>3.1959</v>
      </c>
    </row>
    <row r="234" spans="13:22" x14ac:dyDescent="0.2">
      <c r="M234">
        <f t="shared" si="14"/>
        <v>21.5</v>
      </c>
      <c r="N234">
        <f t="shared" si="15"/>
        <v>88000</v>
      </c>
      <c r="O234">
        <v>113000</v>
      </c>
      <c r="P234">
        <v>768.54</v>
      </c>
      <c r="Q234" s="1">
        <v>-4520210</v>
      </c>
      <c r="R234" s="1">
        <v>20425900</v>
      </c>
      <c r="S234">
        <v>2924.94</v>
      </c>
      <c r="T234">
        <v>1.42879</v>
      </c>
      <c r="U234">
        <v>1.49335</v>
      </c>
      <c r="V234">
        <v>3.2056300000000002</v>
      </c>
    </row>
    <row r="235" spans="13:22" x14ac:dyDescent="0.2">
      <c r="M235">
        <f t="shared" si="14"/>
        <v>22</v>
      </c>
      <c r="N235">
        <f t="shared" si="15"/>
        <v>89000</v>
      </c>
      <c r="O235">
        <v>114000</v>
      </c>
      <c r="P235">
        <v>769.86300000000006</v>
      </c>
      <c r="Q235" s="1">
        <v>-4520390</v>
      </c>
      <c r="R235" s="1">
        <v>20425900</v>
      </c>
      <c r="S235">
        <v>2859.44</v>
      </c>
      <c r="T235">
        <v>1.43059</v>
      </c>
      <c r="U235">
        <v>1.4965299999999999</v>
      </c>
      <c r="V235">
        <v>3.24675</v>
      </c>
    </row>
    <row r="236" spans="13:22" x14ac:dyDescent="0.2">
      <c r="M236">
        <f t="shared" si="14"/>
        <v>22.5</v>
      </c>
      <c r="N236">
        <f t="shared" si="15"/>
        <v>90000</v>
      </c>
      <c r="O236">
        <v>115000</v>
      </c>
      <c r="P236">
        <v>768.60199999999998</v>
      </c>
      <c r="Q236" s="1">
        <v>-4520220</v>
      </c>
      <c r="R236" s="1">
        <v>20425900</v>
      </c>
      <c r="S236">
        <v>2935.49</v>
      </c>
      <c r="T236">
        <v>1.43129</v>
      </c>
      <c r="U236">
        <v>1.49664</v>
      </c>
      <c r="V236">
        <v>3.2292200000000002</v>
      </c>
    </row>
    <row r="237" spans="13:22" x14ac:dyDescent="0.2">
      <c r="M237">
        <f t="shared" si="14"/>
        <v>23</v>
      </c>
      <c r="N237">
        <f t="shared" si="15"/>
        <v>91000</v>
      </c>
      <c r="O237">
        <v>116000</v>
      </c>
      <c r="P237">
        <v>769.77599999999995</v>
      </c>
      <c r="Q237" s="1">
        <v>-4520380</v>
      </c>
      <c r="R237" s="1">
        <v>20425900</v>
      </c>
      <c r="S237">
        <v>2795.85</v>
      </c>
      <c r="T237">
        <v>1.43208</v>
      </c>
      <c r="U237">
        <v>1.49139</v>
      </c>
      <c r="V237">
        <v>3.2166299999999999</v>
      </c>
    </row>
    <row r="238" spans="13:22" x14ac:dyDescent="0.2">
      <c r="M238">
        <f t="shared" si="14"/>
        <v>23.5</v>
      </c>
      <c r="N238">
        <f t="shared" si="15"/>
        <v>92000</v>
      </c>
      <c r="O238">
        <v>117000</v>
      </c>
      <c r="P238">
        <v>769.48599999999999</v>
      </c>
      <c r="Q238" s="1">
        <v>-4520340</v>
      </c>
      <c r="R238" s="1">
        <v>20425900</v>
      </c>
      <c r="S238">
        <v>2772.82</v>
      </c>
      <c r="T238">
        <v>1.43364</v>
      </c>
      <c r="U238">
        <v>1.4946200000000001</v>
      </c>
      <c r="V238">
        <v>3.22343</v>
      </c>
    </row>
    <row r="239" spans="13:22" x14ac:dyDescent="0.2">
      <c r="M239">
        <f t="shared" si="14"/>
        <v>24</v>
      </c>
      <c r="N239">
        <f t="shared" si="15"/>
        <v>93000</v>
      </c>
      <c r="O239">
        <v>118000</v>
      </c>
      <c r="P239">
        <v>769.58</v>
      </c>
      <c r="Q239" s="1">
        <v>-4520350</v>
      </c>
      <c r="R239" s="1">
        <v>20425900</v>
      </c>
      <c r="S239">
        <v>2765.96</v>
      </c>
      <c r="T239">
        <v>1.44017</v>
      </c>
      <c r="U239">
        <v>1.50406</v>
      </c>
      <c r="V239">
        <v>3.2146499999999998</v>
      </c>
    </row>
    <row r="240" spans="13:22" x14ac:dyDescent="0.2">
      <c r="M240">
        <f t="shared" si="14"/>
        <v>24.5</v>
      </c>
      <c r="N240">
        <f t="shared" si="15"/>
        <v>94000</v>
      </c>
      <c r="O240">
        <v>119000</v>
      </c>
      <c r="P240">
        <v>769.44</v>
      </c>
      <c r="Q240" s="1">
        <v>-4520330</v>
      </c>
      <c r="R240" s="1">
        <v>20425900</v>
      </c>
      <c r="S240">
        <v>2615.3000000000002</v>
      </c>
      <c r="T240">
        <v>1.4614799999999999</v>
      </c>
      <c r="U240">
        <v>1.5237499999999999</v>
      </c>
      <c r="V240">
        <v>3.22905</v>
      </c>
    </row>
    <row r="241" spans="13:22" x14ac:dyDescent="0.2">
      <c r="M241">
        <f t="shared" si="14"/>
        <v>25</v>
      </c>
      <c r="N241">
        <f t="shared" si="15"/>
        <v>95000</v>
      </c>
      <c r="O241">
        <v>120000</v>
      </c>
      <c r="P241">
        <v>768.97799999999995</v>
      </c>
      <c r="Q241" s="1">
        <v>-4520270</v>
      </c>
      <c r="R241" s="1">
        <v>20425900</v>
      </c>
      <c r="S241">
        <v>2739.16</v>
      </c>
      <c r="T241">
        <v>1.49177</v>
      </c>
      <c r="U241">
        <v>1.5543199999999999</v>
      </c>
      <c r="V241">
        <v>3.2503799999999998</v>
      </c>
    </row>
    <row r="242" spans="13:22" x14ac:dyDescent="0.2">
      <c r="M242">
        <f t="shared" si="14"/>
        <v>25.5</v>
      </c>
      <c r="N242">
        <f t="shared" si="15"/>
        <v>96000</v>
      </c>
      <c r="O242">
        <v>121000</v>
      </c>
      <c r="P242">
        <v>768.67600000000004</v>
      </c>
      <c r="Q242" s="1">
        <v>-4520230</v>
      </c>
      <c r="R242" s="1">
        <v>20425900</v>
      </c>
      <c r="S242">
        <v>2667.77</v>
      </c>
      <c r="T242">
        <v>1.5281899999999999</v>
      </c>
      <c r="U242">
        <v>1.5916300000000001</v>
      </c>
      <c r="V242">
        <v>3.2741600000000002</v>
      </c>
    </row>
    <row r="243" spans="13:22" x14ac:dyDescent="0.2">
      <c r="M243">
        <f t="shared" si="14"/>
        <v>26</v>
      </c>
      <c r="N243">
        <f t="shared" si="15"/>
        <v>97000</v>
      </c>
      <c r="O243">
        <v>122000</v>
      </c>
      <c r="P243">
        <v>767.72900000000004</v>
      </c>
      <c r="Q243" s="1">
        <v>-4520110</v>
      </c>
      <c r="R243" s="1">
        <v>20425900</v>
      </c>
      <c r="S243">
        <v>2783.94</v>
      </c>
      <c r="T243">
        <v>1.5633900000000001</v>
      </c>
      <c r="U243">
        <v>1.63083</v>
      </c>
      <c r="V243">
        <v>3.3540899999999998</v>
      </c>
    </row>
    <row r="244" spans="13:22" x14ac:dyDescent="0.2">
      <c r="M244">
        <f t="shared" si="14"/>
        <v>26.5</v>
      </c>
      <c r="N244">
        <f t="shared" si="15"/>
        <v>98000</v>
      </c>
      <c r="O244">
        <v>123000</v>
      </c>
      <c r="P244">
        <v>766.82</v>
      </c>
      <c r="Q244" s="1">
        <v>-4519990</v>
      </c>
      <c r="R244" s="1">
        <v>20425900</v>
      </c>
      <c r="S244">
        <v>2696.92</v>
      </c>
      <c r="T244">
        <v>1.5911299999999999</v>
      </c>
      <c r="U244">
        <v>1.65561</v>
      </c>
      <c r="V244">
        <v>3.3673799999999998</v>
      </c>
    </row>
    <row r="245" spans="13:22" x14ac:dyDescent="0.2">
      <c r="M245">
        <f t="shared" si="14"/>
        <v>27</v>
      </c>
      <c r="N245">
        <f t="shared" si="15"/>
        <v>99000</v>
      </c>
      <c r="O245">
        <v>124000</v>
      </c>
      <c r="P245">
        <v>767.13499999999999</v>
      </c>
      <c r="Q245" s="1">
        <v>-4520030</v>
      </c>
      <c r="R245" s="1">
        <v>20425900</v>
      </c>
      <c r="S245">
        <v>2929.11</v>
      </c>
      <c r="T245">
        <v>1.60364</v>
      </c>
      <c r="U245">
        <v>1.66584</v>
      </c>
      <c r="V245">
        <v>3.3581400000000001</v>
      </c>
    </row>
    <row r="246" spans="13:22" x14ac:dyDescent="0.2">
      <c r="M246">
        <f t="shared" si="14"/>
        <v>27.5</v>
      </c>
      <c r="N246">
        <f t="shared" si="15"/>
        <v>100000</v>
      </c>
      <c r="O246">
        <v>125000</v>
      </c>
      <c r="P246">
        <v>766.93600000000004</v>
      </c>
      <c r="Q246" s="1">
        <v>-4520000</v>
      </c>
      <c r="R246" s="1">
        <v>20425900</v>
      </c>
      <c r="S246">
        <v>2852.78</v>
      </c>
      <c r="T246">
        <v>1.6022099999999999</v>
      </c>
      <c r="U246">
        <v>1.6685300000000001</v>
      </c>
      <c r="V246">
        <v>3.3885999999999998</v>
      </c>
    </row>
    <row r="247" spans="13:22" x14ac:dyDescent="0.2">
      <c r="M247">
        <f>(N247-N246)*0.001+M246</f>
        <v>28.5</v>
      </c>
      <c r="N247">
        <f t="shared" si="15"/>
        <v>101000</v>
      </c>
      <c r="O247">
        <v>126000</v>
      </c>
      <c r="P247">
        <v>767.25699999999995</v>
      </c>
      <c r="Q247" s="1">
        <v>-4520040</v>
      </c>
      <c r="R247" s="1">
        <v>20425900</v>
      </c>
      <c r="S247">
        <v>2831.67</v>
      </c>
      <c r="T247">
        <v>1.57579</v>
      </c>
      <c r="U247">
        <v>1.6367400000000001</v>
      </c>
      <c r="V247">
        <v>3.3169300000000002</v>
      </c>
    </row>
    <row r="248" spans="13:22" x14ac:dyDescent="0.2">
      <c r="M248">
        <f t="shared" ref="M248:M296" si="16">(N248-N247)*0.001+M247</f>
        <v>29.5</v>
      </c>
      <c r="N248">
        <f t="shared" si="15"/>
        <v>102000</v>
      </c>
      <c r="O248">
        <v>127000</v>
      </c>
      <c r="P248">
        <v>769.64800000000002</v>
      </c>
      <c r="Q248" s="1">
        <v>-4520360</v>
      </c>
      <c r="R248" s="1">
        <v>20425900</v>
      </c>
      <c r="S248">
        <v>2812.65</v>
      </c>
      <c r="T248">
        <v>1.5410299999999999</v>
      </c>
      <c r="U248">
        <v>1.59531</v>
      </c>
      <c r="V248">
        <v>3.2879900000000002</v>
      </c>
    </row>
    <row r="249" spans="13:22" x14ac:dyDescent="0.2">
      <c r="M249">
        <f t="shared" si="16"/>
        <v>30.5</v>
      </c>
      <c r="N249">
        <f t="shared" si="15"/>
        <v>103000</v>
      </c>
      <c r="O249">
        <v>128000</v>
      </c>
      <c r="P249">
        <v>770.60500000000002</v>
      </c>
      <c r="Q249" s="1">
        <v>-4520490</v>
      </c>
      <c r="R249" s="1">
        <v>20425900</v>
      </c>
      <c r="S249">
        <v>2723.36</v>
      </c>
      <c r="T249">
        <v>1.52841</v>
      </c>
      <c r="U249">
        <v>1.5760700000000001</v>
      </c>
      <c r="V249">
        <v>3.1868400000000001</v>
      </c>
    </row>
    <row r="250" spans="13:22" x14ac:dyDescent="0.2">
      <c r="M250">
        <f t="shared" si="16"/>
        <v>31.5</v>
      </c>
      <c r="N250">
        <f t="shared" si="15"/>
        <v>104000</v>
      </c>
      <c r="O250">
        <v>129000</v>
      </c>
      <c r="P250">
        <v>770.16899999999998</v>
      </c>
      <c r="Q250" s="1">
        <v>-4520430</v>
      </c>
      <c r="R250" s="1">
        <v>20425900</v>
      </c>
      <c r="S250">
        <v>2706.14</v>
      </c>
      <c r="T250">
        <v>1.5668</v>
      </c>
      <c r="U250">
        <v>1.6067800000000001</v>
      </c>
      <c r="V250">
        <v>3.2342</v>
      </c>
    </row>
    <row r="251" spans="13:22" x14ac:dyDescent="0.2">
      <c r="M251">
        <f t="shared" si="16"/>
        <v>32.5</v>
      </c>
      <c r="N251">
        <f t="shared" si="15"/>
        <v>105000</v>
      </c>
      <c r="O251">
        <v>130000</v>
      </c>
      <c r="P251">
        <v>770.221</v>
      </c>
      <c r="Q251" s="1">
        <v>-4520440</v>
      </c>
      <c r="R251" s="1">
        <v>20425900</v>
      </c>
      <c r="S251">
        <v>2755.09</v>
      </c>
      <c r="T251">
        <v>1.6048800000000001</v>
      </c>
      <c r="U251">
        <v>1.6434800000000001</v>
      </c>
      <c r="V251">
        <v>3.2575099999999999</v>
      </c>
    </row>
    <row r="252" spans="13:22" x14ac:dyDescent="0.2">
      <c r="M252">
        <f t="shared" si="16"/>
        <v>33.5</v>
      </c>
      <c r="N252">
        <f t="shared" si="15"/>
        <v>106000</v>
      </c>
      <c r="O252">
        <v>131000</v>
      </c>
      <c r="P252">
        <v>770.529</v>
      </c>
      <c r="Q252" s="1">
        <v>-4520480</v>
      </c>
      <c r="R252" s="1">
        <v>20425900</v>
      </c>
      <c r="S252">
        <v>2799.19</v>
      </c>
      <c r="T252">
        <v>1.61399</v>
      </c>
      <c r="U252">
        <v>1.65534</v>
      </c>
      <c r="V252">
        <v>3.2388300000000001</v>
      </c>
    </row>
    <row r="253" spans="13:22" x14ac:dyDescent="0.2">
      <c r="M253">
        <f t="shared" si="16"/>
        <v>34.5</v>
      </c>
      <c r="N253">
        <f t="shared" si="15"/>
        <v>107000</v>
      </c>
      <c r="O253">
        <v>132000</v>
      </c>
      <c r="P253">
        <v>770.58799999999997</v>
      </c>
      <c r="Q253" s="1">
        <v>-4520490</v>
      </c>
      <c r="R253" s="1">
        <v>20425900</v>
      </c>
      <c r="S253">
        <v>2705.91</v>
      </c>
      <c r="T253">
        <v>1.5953900000000001</v>
      </c>
      <c r="U253">
        <v>1.6351899999999999</v>
      </c>
      <c r="V253">
        <v>3.2317499999999999</v>
      </c>
    </row>
    <row r="254" spans="13:22" x14ac:dyDescent="0.2">
      <c r="M254">
        <f t="shared" si="16"/>
        <v>35.5</v>
      </c>
      <c r="N254">
        <f t="shared" si="15"/>
        <v>108000</v>
      </c>
      <c r="O254">
        <v>133000</v>
      </c>
      <c r="P254">
        <v>770.63099999999997</v>
      </c>
      <c r="Q254" s="1">
        <v>-4520490</v>
      </c>
      <c r="R254" s="1">
        <v>20425900</v>
      </c>
      <c r="S254">
        <v>2588.0500000000002</v>
      </c>
      <c r="T254">
        <v>1.58778</v>
      </c>
      <c r="U254">
        <v>1.6302000000000001</v>
      </c>
      <c r="V254">
        <v>3.2507999999999999</v>
      </c>
    </row>
    <row r="255" spans="13:22" x14ac:dyDescent="0.2">
      <c r="M255">
        <f t="shared" si="16"/>
        <v>36.5</v>
      </c>
      <c r="N255">
        <f t="shared" si="15"/>
        <v>109000</v>
      </c>
      <c r="O255">
        <v>134000</v>
      </c>
      <c r="P255">
        <v>771.1</v>
      </c>
      <c r="Q255" s="1">
        <v>-4520550</v>
      </c>
      <c r="R255" s="1">
        <v>20425900</v>
      </c>
      <c r="S255">
        <v>2723.95</v>
      </c>
      <c r="T255">
        <v>1.6128199999999999</v>
      </c>
      <c r="U255">
        <v>1.65761</v>
      </c>
      <c r="V255">
        <v>3.2660800000000001</v>
      </c>
    </row>
    <row r="256" spans="13:22" x14ac:dyDescent="0.2">
      <c r="M256">
        <f t="shared" si="16"/>
        <v>37.5</v>
      </c>
      <c r="N256">
        <f t="shared" si="15"/>
        <v>110000</v>
      </c>
      <c r="O256">
        <v>135000</v>
      </c>
      <c r="P256">
        <v>769.76</v>
      </c>
      <c r="Q256" s="1">
        <v>-4520380</v>
      </c>
      <c r="R256" s="1">
        <v>20425900</v>
      </c>
      <c r="S256">
        <v>2555.7399999999998</v>
      </c>
      <c r="T256">
        <v>1.6570199999999999</v>
      </c>
      <c r="U256">
        <v>1.7011499999999999</v>
      </c>
      <c r="V256">
        <v>3.3264</v>
      </c>
    </row>
    <row r="257" spans="13:22" x14ac:dyDescent="0.2">
      <c r="M257">
        <f t="shared" si="16"/>
        <v>38.5</v>
      </c>
      <c r="N257">
        <f t="shared" si="15"/>
        <v>111000</v>
      </c>
      <c r="O257">
        <v>136000</v>
      </c>
      <c r="P257">
        <v>768.42</v>
      </c>
      <c r="Q257" s="1">
        <v>-4520200</v>
      </c>
      <c r="R257" s="1">
        <v>20425900</v>
      </c>
      <c r="S257">
        <v>2721.89</v>
      </c>
      <c r="T257">
        <v>1.69008</v>
      </c>
      <c r="U257">
        <v>1.7330099999999999</v>
      </c>
      <c r="V257">
        <v>3.4247100000000001</v>
      </c>
    </row>
    <row r="258" spans="13:22" x14ac:dyDescent="0.2">
      <c r="M258">
        <f t="shared" si="16"/>
        <v>39.5</v>
      </c>
      <c r="N258">
        <f t="shared" si="15"/>
        <v>112000</v>
      </c>
      <c r="O258">
        <v>137000</v>
      </c>
      <c r="P258">
        <v>769.2</v>
      </c>
      <c r="Q258" s="1">
        <v>-4520300</v>
      </c>
      <c r="R258" s="1">
        <v>20425900</v>
      </c>
      <c r="S258">
        <v>2725.8</v>
      </c>
      <c r="T258">
        <v>1.6864399999999999</v>
      </c>
      <c r="U258">
        <v>1.72576</v>
      </c>
      <c r="V258">
        <v>3.45099</v>
      </c>
    </row>
    <row r="259" spans="13:22" x14ac:dyDescent="0.2">
      <c r="M259">
        <f t="shared" si="16"/>
        <v>40.5</v>
      </c>
      <c r="N259">
        <f t="shared" si="15"/>
        <v>113000</v>
      </c>
      <c r="O259">
        <v>138000</v>
      </c>
      <c r="P259">
        <v>770.553</v>
      </c>
      <c r="Q259" s="1">
        <v>-4520480</v>
      </c>
      <c r="R259" s="1">
        <v>20425900</v>
      </c>
      <c r="S259">
        <v>2744.08</v>
      </c>
      <c r="T259">
        <v>1.6617500000000001</v>
      </c>
      <c r="U259">
        <v>1.70079</v>
      </c>
      <c r="V259">
        <v>3.4541400000000002</v>
      </c>
    </row>
    <row r="260" spans="13:22" x14ac:dyDescent="0.2">
      <c r="M260">
        <f t="shared" si="16"/>
        <v>41.5</v>
      </c>
      <c r="N260">
        <f t="shared" si="15"/>
        <v>114000</v>
      </c>
      <c r="O260">
        <v>139000</v>
      </c>
      <c r="P260">
        <v>771.58600000000001</v>
      </c>
      <c r="Q260" s="1">
        <v>-4520620</v>
      </c>
      <c r="R260" s="1">
        <v>20425900</v>
      </c>
      <c r="S260">
        <v>2650.63</v>
      </c>
      <c r="T260">
        <v>1.6465099999999999</v>
      </c>
      <c r="U260">
        <v>1.6876199999999999</v>
      </c>
      <c r="V260">
        <v>3.5001099999999998</v>
      </c>
    </row>
    <row r="261" spans="13:22" x14ac:dyDescent="0.2">
      <c r="M261">
        <f t="shared" si="16"/>
        <v>42.5</v>
      </c>
      <c r="N261">
        <f t="shared" si="15"/>
        <v>115000</v>
      </c>
      <c r="O261">
        <v>140000</v>
      </c>
      <c r="P261">
        <v>771.16</v>
      </c>
      <c r="Q261" s="1">
        <v>-4520560</v>
      </c>
      <c r="R261" s="1">
        <v>20425900</v>
      </c>
      <c r="S261">
        <v>2640.98</v>
      </c>
      <c r="T261">
        <v>1.6567400000000001</v>
      </c>
      <c r="U261">
        <v>1.69042</v>
      </c>
      <c r="V261">
        <v>3.5655100000000002</v>
      </c>
    </row>
    <row r="262" spans="13:22" x14ac:dyDescent="0.2">
      <c r="M262">
        <f t="shared" si="16"/>
        <v>43.5</v>
      </c>
      <c r="N262">
        <f t="shared" si="15"/>
        <v>116000</v>
      </c>
      <c r="O262">
        <v>141000</v>
      </c>
      <c r="P262">
        <v>771.76499999999999</v>
      </c>
      <c r="Q262" s="1">
        <v>-4520640</v>
      </c>
      <c r="R262" s="1">
        <v>20425900</v>
      </c>
      <c r="S262">
        <v>2671.27</v>
      </c>
      <c r="T262">
        <v>1.67181</v>
      </c>
      <c r="U262">
        <v>1.70397</v>
      </c>
      <c r="V262">
        <v>3.66438</v>
      </c>
    </row>
    <row r="263" spans="13:22" x14ac:dyDescent="0.2">
      <c r="M263">
        <f t="shared" si="16"/>
        <v>44.5</v>
      </c>
      <c r="N263">
        <f t="shared" si="15"/>
        <v>117000</v>
      </c>
      <c r="O263">
        <v>142000</v>
      </c>
      <c r="P263">
        <v>771.476</v>
      </c>
      <c r="Q263" s="1">
        <v>-4520600</v>
      </c>
      <c r="R263" s="1">
        <v>20425900</v>
      </c>
      <c r="S263">
        <v>2682.99</v>
      </c>
      <c r="T263">
        <v>1.67117</v>
      </c>
      <c r="U263">
        <v>1.70197</v>
      </c>
      <c r="V263">
        <v>3.7103299999999999</v>
      </c>
    </row>
    <row r="264" spans="13:22" x14ac:dyDescent="0.2">
      <c r="M264">
        <f t="shared" si="16"/>
        <v>45.5</v>
      </c>
      <c r="N264">
        <f t="shared" si="15"/>
        <v>118000</v>
      </c>
      <c r="O264">
        <v>143000</v>
      </c>
      <c r="P264">
        <v>772.20100000000002</v>
      </c>
      <c r="Q264" s="1">
        <v>-4520700</v>
      </c>
      <c r="R264" s="1">
        <v>20425900</v>
      </c>
      <c r="S264">
        <v>2590.73</v>
      </c>
      <c r="T264">
        <v>1.67073</v>
      </c>
      <c r="U264">
        <v>1.7008799999999999</v>
      </c>
      <c r="V264">
        <v>3.6599499999999998</v>
      </c>
    </row>
    <row r="265" spans="13:22" x14ac:dyDescent="0.2">
      <c r="M265">
        <f t="shared" si="16"/>
        <v>46.5</v>
      </c>
      <c r="N265">
        <f t="shared" si="15"/>
        <v>119000</v>
      </c>
      <c r="O265">
        <v>144000</v>
      </c>
      <c r="P265">
        <v>772.15</v>
      </c>
      <c r="Q265" s="1">
        <v>-4520690</v>
      </c>
      <c r="R265" s="1">
        <v>20425900</v>
      </c>
      <c r="S265">
        <v>2547.5500000000002</v>
      </c>
      <c r="T265">
        <v>1.6856199999999999</v>
      </c>
      <c r="U265">
        <v>1.7115499999999999</v>
      </c>
      <c r="V265">
        <v>3.7006100000000002</v>
      </c>
    </row>
    <row r="266" spans="13:22" x14ac:dyDescent="0.2">
      <c r="M266">
        <f t="shared" si="16"/>
        <v>47.5</v>
      </c>
      <c r="N266">
        <f t="shared" si="15"/>
        <v>120000</v>
      </c>
      <c r="O266">
        <v>145000</v>
      </c>
      <c r="P266">
        <v>771.40599999999995</v>
      </c>
      <c r="Q266" s="1">
        <v>-4520590</v>
      </c>
      <c r="R266" s="1">
        <v>20425900</v>
      </c>
      <c r="S266">
        <v>2558.48</v>
      </c>
      <c r="T266">
        <v>1.7123999999999999</v>
      </c>
      <c r="U266">
        <v>1.73638</v>
      </c>
      <c r="V266">
        <v>3.67727</v>
      </c>
    </row>
    <row r="267" spans="13:22" x14ac:dyDescent="0.2">
      <c r="M267">
        <f t="shared" si="16"/>
        <v>48.5</v>
      </c>
      <c r="N267">
        <f t="shared" si="15"/>
        <v>121000</v>
      </c>
      <c r="O267">
        <v>146000</v>
      </c>
      <c r="P267">
        <v>771.03499999999997</v>
      </c>
      <c r="Q267" s="1">
        <v>-4520540</v>
      </c>
      <c r="R267" s="1">
        <v>20425900</v>
      </c>
      <c r="S267">
        <v>2618.4899999999998</v>
      </c>
      <c r="T267">
        <v>1.7322599999999999</v>
      </c>
      <c r="U267">
        <v>1.76013</v>
      </c>
      <c r="V267">
        <v>3.6884700000000001</v>
      </c>
    </row>
    <row r="268" spans="13:22" x14ac:dyDescent="0.2">
      <c r="M268">
        <f t="shared" si="16"/>
        <v>49.5</v>
      </c>
      <c r="N268">
        <f t="shared" si="15"/>
        <v>122000</v>
      </c>
      <c r="O268">
        <v>147000</v>
      </c>
      <c r="P268">
        <v>770.64200000000005</v>
      </c>
      <c r="Q268" s="1">
        <v>-4520490</v>
      </c>
      <c r="R268" s="1">
        <v>20425900</v>
      </c>
      <c r="S268">
        <v>2593.6</v>
      </c>
      <c r="T268">
        <v>1.7346600000000001</v>
      </c>
      <c r="U268">
        <v>1.76112</v>
      </c>
      <c r="V268">
        <v>3.6945199999999998</v>
      </c>
    </row>
    <row r="269" spans="13:22" x14ac:dyDescent="0.2">
      <c r="M269">
        <f t="shared" si="16"/>
        <v>50.5</v>
      </c>
      <c r="N269">
        <f t="shared" si="15"/>
        <v>123000</v>
      </c>
      <c r="O269">
        <v>148000</v>
      </c>
      <c r="P269">
        <v>771.60199999999998</v>
      </c>
      <c r="Q269" s="1">
        <v>-4520620</v>
      </c>
      <c r="R269" s="1">
        <v>20425900</v>
      </c>
      <c r="S269">
        <v>2558.62</v>
      </c>
      <c r="T269">
        <v>1.71858</v>
      </c>
      <c r="U269">
        <v>1.74207</v>
      </c>
      <c r="V269">
        <v>3.6313</v>
      </c>
    </row>
    <row r="270" spans="13:22" x14ac:dyDescent="0.2">
      <c r="M270">
        <f t="shared" si="16"/>
        <v>51.5</v>
      </c>
      <c r="N270">
        <f t="shared" si="15"/>
        <v>124000</v>
      </c>
      <c r="O270">
        <v>149000</v>
      </c>
      <c r="P270">
        <v>772.81899999999996</v>
      </c>
      <c r="Q270" s="1">
        <v>-4520780</v>
      </c>
      <c r="R270" s="1">
        <v>20425900</v>
      </c>
      <c r="S270">
        <v>2618.5300000000002</v>
      </c>
      <c r="T270">
        <v>1.70553</v>
      </c>
      <c r="U270">
        <v>1.7283999999999999</v>
      </c>
      <c r="V270">
        <v>3.6672500000000001</v>
      </c>
    </row>
    <row r="271" spans="13:22" x14ac:dyDescent="0.2">
      <c r="M271">
        <f t="shared" si="16"/>
        <v>52.5</v>
      </c>
      <c r="N271">
        <f t="shared" si="15"/>
        <v>125000</v>
      </c>
      <c r="O271">
        <v>150000</v>
      </c>
      <c r="P271">
        <v>772.91</v>
      </c>
      <c r="Q271" s="1">
        <v>-4520790</v>
      </c>
      <c r="R271" s="1">
        <v>20425900</v>
      </c>
      <c r="S271">
        <v>2594.75</v>
      </c>
      <c r="T271">
        <v>1.7112099999999999</v>
      </c>
      <c r="U271">
        <v>1.7325200000000001</v>
      </c>
      <c r="V271">
        <v>3.6607099999999999</v>
      </c>
    </row>
    <row r="272" spans="13:22" x14ac:dyDescent="0.2">
      <c r="M272">
        <f t="shared" si="16"/>
        <v>53.5</v>
      </c>
      <c r="N272">
        <f t="shared" si="15"/>
        <v>126000</v>
      </c>
      <c r="O272">
        <v>151000</v>
      </c>
      <c r="P272">
        <v>771.96699999999998</v>
      </c>
      <c r="Q272" s="1">
        <v>-4520670</v>
      </c>
      <c r="R272" s="1">
        <v>20425900</v>
      </c>
      <c r="S272">
        <v>2605.2399999999998</v>
      </c>
      <c r="T272">
        <v>1.7299899999999999</v>
      </c>
      <c r="U272">
        <v>1.7468900000000001</v>
      </c>
      <c r="V272">
        <v>3.7064599999999999</v>
      </c>
    </row>
    <row r="273" spans="13:22" x14ac:dyDescent="0.2">
      <c r="M273">
        <f t="shared" si="16"/>
        <v>54.5</v>
      </c>
      <c r="N273">
        <f t="shared" si="15"/>
        <v>127000</v>
      </c>
      <c r="O273">
        <v>152000</v>
      </c>
      <c r="P273">
        <v>772.79399999999998</v>
      </c>
      <c r="Q273" s="1">
        <v>-4520780</v>
      </c>
      <c r="R273" s="1">
        <v>20425900</v>
      </c>
      <c r="S273">
        <v>2610.64</v>
      </c>
      <c r="T273">
        <v>1.7454000000000001</v>
      </c>
      <c r="U273">
        <v>1.7618799999999999</v>
      </c>
      <c r="V273">
        <v>3.7914699999999999</v>
      </c>
    </row>
    <row r="274" spans="13:22" x14ac:dyDescent="0.2">
      <c r="M274">
        <f t="shared" si="16"/>
        <v>55.5</v>
      </c>
      <c r="N274">
        <f t="shared" si="15"/>
        <v>128000</v>
      </c>
      <c r="O274">
        <v>153000</v>
      </c>
      <c r="P274">
        <v>772.48699999999997</v>
      </c>
      <c r="Q274" s="1">
        <v>-4520740</v>
      </c>
      <c r="R274" s="1">
        <v>20425900</v>
      </c>
      <c r="S274">
        <v>2614.6</v>
      </c>
      <c r="T274">
        <v>1.74261</v>
      </c>
      <c r="U274">
        <v>1.75911</v>
      </c>
      <c r="V274">
        <v>3.8819400000000002</v>
      </c>
    </row>
    <row r="275" spans="13:22" x14ac:dyDescent="0.2">
      <c r="M275">
        <f t="shared" si="16"/>
        <v>56.5</v>
      </c>
      <c r="N275">
        <f t="shared" si="15"/>
        <v>129000</v>
      </c>
      <c r="O275">
        <v>154000</v>
      </c>
      <c r="P275">
        <v>773.17399999999998</v>
      </c>
      <c r="Q275" s="1">
        <v>-4520830</v>
      </c>
      <c r="R275" s="1">
        <v>20425900</v>
      </c>
      <c r="S275">
        <v>2538.3000000000002</v>
      </c>
      <c r="T275">
        <v>1.7345900000000001</v>
      </c>
      <c r="U275">
        <v>1.74875</v>
      </c>
      <c r="V275">
        <v>3.8667899999999999</v>
      </c>
    </row>
    <row r="276" spans="13:22" x14ac:dyDescent="0.2">
      <c r="M276">
        <f t="shared" si="16"/>
        <v>57.5</v>
      </c>
      <c r="N276">
        <f t="shared" ref="N276:N296" si="17">O276-25000</f>
        <v>130000</v>
      </c>
      <c r="O276">
        <v>155000</v>
      </c>
      <c r="P276">
        <v>772.85799999999995</v>
      </c>
      <c r="Q276" s="1">
        <v>-4520790</v>
      </c>
      <c r="R276" s="1">
        <v>20425900</v>
      </c>
      <c r="S276">
        <v>2350.7399999999998</v>
      </c>
      <c r="T276">
        <v>1.7355</v>
      </c>
      <c r="U276">
        <v>1.74668</v>
      </c>
      <c r="V276">
        <v>3.8567399999999998</v>
      </c>
    </row>
    <row r="277" spans="13:22" x14ac:dyDescent="0.2">
      <c r="M277">
        <f t="shared" si="16"/>
        <v>58.5</v>
      </c>
      <c r="N277">
        <f t="shared" si="17"/>
        <v>131000</v>
      </c>
      <c r="O277">
        <v>156000</v>
      </c>
      <c r="P277">
        <v>772.58100000000002</v>
      </c>
      <c r="Q277" s="1">
        <v>-4520750</v>
      </c>
      <c r="R277" s="1">
        <v>20425900</v>
      </c>
      <c r="S277">
        <v>2518.98</v>
      </c>
      <c r="T277">
        <v>1.7469600000000001</v>
      </c>
      <c r="U277">
        <v>1.76128</v>
      </c>
      <c r="V277">
        <v>3.8571499999999999</v>
      </c>
    </row>
    <row r="278" spans="13:22" x14ac:dyDescent="0.2">
      <c r="M278">
        <f t="shared" si="16"/>
        <v>59.5</v>
      </c>
      <c r="N278">
        <f t="shared" si="17"/>
        <v>132000</v>
      </c>
      <c r="O278">
        <v>157000</v>
      </c>
      <c r="P278">
        <v>772.10900000000004</v>
      </c>
      <c r="Q278" s="1">
        <v>-4520690</v>
      </c>
      <c r="R278" s="1">
        <v>20425900</v>
      </c>
      <c r="S278">
        <v>2515.16</v>
      </c>
      <c r="T278">
        <v>1.76566</v>
      </c>
      <c r="U278">
        <v>1.7800400000000001</v>
      </c>
      <c r="V278">
        <v>3.8820600000000001</v>
      </c>
    </row>
    <row r="279" spans="13:22" x14ac:dyDescent="0.2">
      <c r="M279">
        <f t="shared" si="16"/>
        <v>60.5</v>
      </c>
      <c r="N279">
        <f t="shared" si="17"/>
        <v>133000</v>
      </c>
      <c r="O279">
        <v>158000</v>
      </c>
      <c r="P279">
        <v>772.02499999999998</v>
      </c>
      <c r="Q279" s="1">
        <v>-4520680</v>
      </c>
      <c r="R279" s="1">
        <v>20425900</v>
      </c>
      <c r="S279">
        <v>2545.9499999999998</v>
      </c>
      <c r="T279">
        <v>1.7768999999999999</v>
      </c>
      <c r="U279">
        <v>1.79339</v>
      </c>
      <c r="V279">
        <v>3.8382700000000001</v>
      </c>
    </row>
    <row r="280" spans="13:22" x14ac:dyDescent="0.2">
      <c r="M280">
        <f t="shared" si="16"/>
        <v>61.5</v>
      </c>
      <c r="N280">
        <f t="shared" si="17"/>
        <v>134000</v>
      </c>
      <c r="O280">
        <v>159000</v>
      </c>
      <c r="P280">
        <v>772.31600000000003</v>
      </c>
      <c r="Q280" s="1">
        <v>-4520710</v>
      </c>
      <c r="R280" s="1">
        <v>20425900</v>
      </c>
      <c r="S280">
        <v>2487.71</v>
      </c>
      <c r="T280">
        <v>1.77179</v>
      </c>
      <c r="U280">
        <v>1.78495</v>
      </c>
      <c r="V280">
        <v>3.8313799999999998</v>
      </c>
    </row>
    <row r="281" spans="13:22" x14ac:dyDescent="0.2">
      <c r="M281">
        <f t="shared" si="16"/>
        <v>62.5</v>
      </c>
      <c r="N281">
        <f t="shared" si="17"/>
        <v>135000</v>
      </c>
      <c r="O281">
        <v>160000</v>
      </c>
      <c r="P281">
        <v>773.25</v>
      </c>
      <c r="Q281" s="1">
        <v>-4520840</v>
      </c>
      <c r="R281" s="1">
        <v>20425900</v>
      </c>
      <c r="S281">
        <v>2539.0700000000002</v>
      </c>
      <c r="T281">
        <v>1.7634799999999999</v>
      </c>
      <c r="U281">
        <v>1.7764800000000001</v>
      </c>
      <c r="V281">
        <v>3.7983199999999999</v>
      </c>
    </row>
    <row r="282" spans="13:22" x14ac:dyDescent="0.2">
      <c r="M282">
        <f t="shared" si="16"/>
        <v>63.5</v>
      </c>
      <c r="N282">
        <f t="shared" si="17"/>
        <v>136000</v>
      </c>
      <c r="O282">
        <v>161000</v>
      </c>
      <c r="P282">
        <v>773.95699999999999</v>
      </c>
      <c r="Q282" s="1">
        <v>-4520930</v>
      </c>
      <c r="R282" s="1">
        <v>20425900</v>
      </c>
      <c r="S282">
        <v>2593.94</v>
      </c>
      <c r="T282">
        <v>1.7638199999999999</v>
      </c>
      <c r="U282">
        <v>1.7751699999999999</v>
      </c>
      <c r="V282">
        <v>3.77528</v>
      </c>
    </row>
    <row r="283" spans="13:22" x14ac:dyDescent="0.2">
      <c r="M283">
        <f t="shared" si="16"/>
        <v>64.5</v>
      </c>
      <c r="N283">
        <f t="shared" si="17"/>
        <v>137000</v>
      </c>
      <c r="O283">
        <v>162000</v>
      </c>
      <c r="P283">
        <v>774.10900000000004</v>
      </c>
      <c r="Q283" s="1">
        <v>-4520950</v>
      </c>
      <c r="R283" s="1">
        <v>20425900</v>
      </c>
      <c r="S283">
        <v>2502.81</v>
      </c>
      <c r="T283">
        <v>1.77047</v>
      </c>
      <c r="U283">
        <v>1.7819199999999999</v>
      </c>
      <c r="V283">
        <v>3.7748400000000002</v>
      </c>
    </row>
    <row r="284" spans="13:22" x14ac:dyDescent="0.2">
      <c r="M284">
        <f t="shared" si="16"/>
        <v>65.5</v>
      </c>
      <c r="N284">
        <f t="shared" si="17"/>
        <v>138000</v>
      </c>
      <c r="O284">
        <v>163000</v>
      </c>
      <c r="P284">
        <v>773.89700000000005</v>
      </c>
      <c r="Q284" s="1">
        <v>-4520920</v>
      </c>
      <c r="R284" s="1">
        <v>20425900</v>
      </c>
      <c r="S284">
        <v>2481.6</v>
      </c>
      <c r="T284">
        <v>1.7797799999999999</v>
      </c>
      <c r="U284">
        <v>1.7856000000000001</v>
      </c>
      <c r="V284">
        <v>3.7730100000000002</v>
      </c>
    </row>
    <row r="285" spans="13:22" x14ac:dyDescent="0.2">
      <c r="M285">
        <f t="shared" si="16"/>
        <v>66.5</v>
      </c>
      <c r="N285">
        <f t="shared" si="17"/>
        <v>139000</v>
      </c>
      <c r="O285">
        <v>164000</v>
      </c>
      <c r="P285">
        <v>773.87900000000002</v>
      </c>
      <c r="Q285" s="1">
        <v>-4520920</v>
      </c>
      <c r="R285" s="1">
        <v>20425900</v>
      </c>
      <c r="S285">
        <v>2540.8000000000002</v>
      </c>
      <c r="T285">
        <v>1.7776099999999999</v>
      </c>
      <c r="U285">
        <v>1.78464</v>
      </c>
      <c r="V285">
        <v>3.80993</v>
      </c>
    </row>
    <row r="286" spans="13:22" x14ac:dyDescent="0.2">
      <c r="M286">
        <f t="shared" si="16"/>
        <v>67.5</v>
      </c>
      <c r="N286">
        <f t="shared" si="17"/>
        <v>140000</v>
      </c>
      <c r="O286">
        <v>165000</v>
      </c>
      <c r="P286">
        <v>774.01900000000001</v>
      </c>
      <c r="Q286" s="1">
        <v>-4520940</v>
      </c>
      <c r="R286" s="1">
        <v>20425900</v>
      </c>
      <c r="S286">
        <v>2488.2800000000002</v>
      </c>
      <c r="T286">
        <v>1.77786</v>
      </c>
      <c r="U286">
        <v>1.7825</v>
      </c>
      <c r="V286">
        <v>3.75936</v>
      </c>
    </row>
    <row r="287" spans="13:22" x14ac:dyDescent="0.2">
      <c r="M287">
        <f t="shared" si="16"/>
        <v>68.5</v>
      </c>
      <c r="N287">
        <f t="shared" si="17"/>
        <v>141000</v>
      </c>
      <c r="O287">
        <v>166000</v>
      </c>
      <c r="P287">
        <v>773.47</v>
      </c>
      <c r="Q287" s="1">
        <v>-4520870</v>
      </c>
      <c r="R287" s="1">
        <v>20425900</v>
      </c>
      <c r="S287">
        <v>2446.8000000000002</v>
      </c>
      <c r="T287">
        <v>1.7820400000000001</v>
      </c>
      <c r="U287">
        <v>1.7930900000000001</v>
      </c>
      <c r="V287">
        <v>3.8040400000000001</v>
      </c>
    </row>
    <row r="288" spans="13:22" x14ac:dyDescent="0.2">
      <c r="M288">
        <f t="shared" si="16"/>
        <v>69.5</v>
      </c>
      <c r="N288">
        <f t="shared" si="17"/>
        <v>142000</v>
      </c>
      <c r="O288">
        <v>167000</v>
      </c>
      <c r="P288">
        <v>773.51800000000003</v>
      </c>
      <c r="Q288" s="1">
        <v>-4520870</v>
      </c>
      <c r="R288" s="1">
        <v>20425900</v>
      </c>
      <c r="S288">
        <v>2485.96</v>
      </c>
      <c r="T288">
        <v>1.7907500000000001</v>
      </c>
      <c r="U288">
        <v>1.7988299999999999</v>
      </c>
      <c r="V288">
        <v>3.8610600000000002</v>
      </c>
    </row>
    <row r="289" spans="13:22" x14ac:dyDescent="0.2">
      <c r="M289">
        <f t="shared" si="16"/>
        <v>70.5</v>
      </c>
      <c r="N289">
        <f t="shared" si="17"/>
        <v>143000</v>
      </c>
      <c r="O289">
        <v>168000</v>
      </c>
      <c r="P289">
        <v>773.60799999999995</v>
      </c>
      <c r="Q289" s="1">
        <v>-4520890</v>
      </c>
      <c r="R289" s="1">
        <v>20425900</v>
      </c>
      <c r="S289">
        <v>2561.1999999999998</v>
      </c>
      <c r="T289">
        <v>1.7971999999999999</v>
      </c>
      <c r="U289">
        <v>1.8078099999999999</v>
      </c>
      <c r="V289">
        <v>3.8284600000000002</v>
      </c>
    </row>
    <row r="290" spans="13:22" x14ac:dyDescent="0.2">
      <c r="M290">
        <f t="shared" si="16"/>
        <v>71.5</v>
      </c>
      <c r="N290">
        <f t="shared" si="17"/>
        <v>144000</v>
      </c>
      <c r="O290">
        <v>169000</v>
      </c>
      <c r="P290">
        <v>773.40300000000002</v>
      </c>
      <c r="Q290" s="1">
        <v>-4520860</v>
      </c>
      <c r="R290" s="1">
        <v>20425900</v>
      </c>
      <c r="S290">
        <v>2409.9</v>
      </c>
      <c r="T290">
        <v>1.79148</v>
      </c>
      <c r="U290">
        <v>1.8005100000000001</v>
      </c>
      <c r="V290">
        <v>3.8384299999999998</v>
      </c>
    </row>
    <row r="291" spans="13:22" x14ac:dyDescent="0.2">
      <c r="M291">
        <f t="shared" si="16"/>
        <v>72.5</v>
      </c>
      <c r="N291">
        <f t="shared" si="17"/>
        <v>145000</v>
      </c>
      <c r="O291">
        <v>170000</v>
      </c>
      <c r="P291">
        <v>773.50300000000004</v>
      </c>
      <c r="Q291" s="1">
        <v>-4520870</v>
      </c>
      <c r="R291" s="1">
        <v>20425900</v>
      </c>
      <c r="S291">
        <v>2441.7800000000002</v>
      </c>
      <c r="T291">
        <v>1.7918700000000001</v>
      </c>
      <c r="U291">
        <v>1.80023</v>
      </c>
      <c r="V291">
        <v>3.8388800000000001</v>
      </c>
    </row>
    <row r="292" spans="13:22" x14ac:dyDescent="0.2">
      <c r="M292">
        <f t="shared" si="16"/>
        <v>73.5</v>
      </c>
      <c r="N292">
        <f t="shared" si="17"/>
        <v>146000</v>
      </c>
      <c r="O292">
        <v>171000</v>
      </c>
      <c r="P292">
        <v>774.10699999999997</v>
      </c>
      <c r="Q292" s="1">
        <v>-4520950</v>
      </c>
      <c r="R292" s="1">
        <v>20425900</v>
      </c>
      <c r="S292">
        <v>2350.06</v>
      </c>
      <c r="T292">
        <v>1.7898099999999999</v>
      </c>
      <c r="U292">
        <v>1.79782</v>
      </c>
      <c r="V292">
        <v>3.85893</v>
      </c>
    </row>
    <row r="293" spans="13:22" x14ac:dyDescent="0.2">
      <c r="M293">
        <f t="shared" si="16"/>
        <v>74.5</v>
      </c>
      <c r="N293">
        <f t="shared" si="17"/>
        <v>147000</v>
      </c>
      <c r="O293">
        <v>172000</v>
      </c>
      <c r="P293">
        <v>773.79100000000005</v>
      </c>
      <c r="Q293" s="1">
        <v>-4520910</v>
      </c>
      <c r="R293" s="1">
        <v>20425900</v>
      </c>
      <c r="S293">
        <v>2395.0700000000002</v>
      </c>
      <c r="T293">
        <v>1.79281</v>
      </c>
      <c r="U293">
        <v>1.7988599999999999</v>
      </c>
      <c r="V293">
        <v>3.8474900000000001</v>
      </c>
    </row>
    <row r="294" spans="13:22" x14ac:dyDescent="0.2">
      <c r="M294">
        <f t="shared" si="16"/>
        <v>75.5</v>
      </c>
      <c r="N294">
        <f t="shared" si="17"/>
        <v>148000</v>
      </c>
      <c r="O294">
        <v>173000</v>
      </c>
      <c r="P294">
        <v>774.673</v>
      </c>
      <c r="Q294" s="1">
        <v>-4521030</v>
      </c>
      <c r="R294" s="1">
        <v>20425900</v>
      </c>
      <c r="S294">
        <v>2440.64</v>
      </c>
      <c r="T294">
        <v>1.8040400000000001</v>
      </c>
      <c r="U294">
        <v>1.80941</v>
      </c>
      <c r="V294">
        <v>3.87866</v>
      </c>
    </row>
    <row r="295" spans="13:22" x14ac:dyDescent="0.2">
      <c r="M295">
        <f t="shared" si="16"/>
        <v>76.5</v>
      </c>
      <c r="N295">
        <f t="shared" si="17"/>
        <v>149000</v>
      </c>
      <c r="O295">
        <v>174000</v>
      </c>
      <c r="P295">
        <v>774.67499999999995</v>
      </c>
      <c r="Q295" s="1">
        <v>-4521030</v>
      </c>
      <c r="R295" s="1">
        <v>20425900</v>
      </c>
      <c r="S295">
        <v>2418.88</v>
      </c>
      <c r="T295">
        <v>1.8081700000000001</v>
      </c>
      <c r="U295">
        <v>1.81663</v>
      </c>
      <c r="V295">
        <v>3.8572899999999999</v>
      </c>
    </row>
    <row r="296" spans="13:22" x14ac:dyDescent="0.2">
      <c r="M296">
        <f t="shared" si="16"/>
        <v>77.5</v>
      </c>
      <c r="N296">
        <f t="shared" si="17"/>
        <v>150000</v>
      </c>
      <c r="O296">
        <v>175000</v>
      </c>
      <c r="P296">
        <v>774.05899999999997</v>
      </c>
      <c r="Q296" s="1">
        <v>-4520950</v>
      </c>
      <c r="R296" s="1">
        <v>20425900</v>
      </c>
      <c r="S296">
        <v>2469.6799999999998</v>
      </c>
      <c r="T296">
        <v>1.8057300000000001</v>
      </c>
      <c r="U296">
        <v>1.81247</v>
      </c>
      <c r="V296">
        <v>3.8464800000000001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EC25D-72E4-A84B-8A6B-87BDF56A36C9}">
  <dimension ref="A2:Y181"/>
  <sheetViews>
    <sheetView topLeftCell="A131" workbookViewId="0">
      <selection activeCell="D169" sqref="D169"/>
    </sheetView>
  </sheetViews>
  <sheetFormatPr baseColWidth="10" defaultRowHeight="16" x14ac:dyDescent="0.2"/>
  <cols>
    <col min="3" max="5" width="12.1640625" bestFit="1" customWidth="1"/>
    <col min="6" max="6" width="11.1640625" bestFit="1" customWidth="1"/>
    <col min="7" max="7" width="12.1640625" bestFit="1" customWidth="1"/>
    <col min="10" max="13" width="12.1640625" bestFit="1" customWidth="1"/>
    <col min="14" max="14" width="11.1640625" bestFit="1" customWidth="1"/>
    <col min="15" max="15" width="12.1640625" bestFit="1" customWidth="1"/>
  </cols>
  <sheetData>
    <row r="2" spans="2:17" x14ac:dyDescent="0.2">
      <c r="B2" t="s">
        <v>0</v>
      </c>
    </row>
    <row r="5" spans="2:17" x14ac:dyDescent="0.2">
      <c r="B5" t="s">
        <v>1</v>
      </c>
      <c r="C5" t="s">
        <v>43</v>
      </c>
    </row>
    <row r="7" spans="2:17" x14ac:dyDescent="0.2">
      <c r="B7" t="s">
        <v>27</v>
      </c>
      <c r="F7" t="s">
        <v>28</v>
      </c>
      <c r="J7" t="s">
        <v>29</v>
      </c>
      <c r="N7" t="s">
        <v>30</v>
      </c>
    </row>
    <row r="8" spans="2:17" x14ac:dyDescent="0.2">
      <c r="C8" t="s">
        <v>2</v>
      </c>
      <c r="D8" t="s">
        <v>3</v>
      </c>
      <c r="E8" t="s">
        <v>4</v>
      </c>
      <c r="G8" t="s">
        <v>2</v>
      </c>
      <c r="H8" t="s">
        <v>3</v>
      </c>
      <c r="I8" t="s">
        <v>4</v>
      </c>
      <c r="K8" t="s">
        <v>2</v>
      </c>
      <c r="L8" t="s">
        <v>3</v>
      </c>
      <c r="M8" t="s">
        <v>4</v>
      </c>
    </row>
    <row r="9" spans="2:17" x14ac:dyDescent="0.2">
      <c r="C9">
        <v>0.98057099999999997</v>
      </c>
      <c r="D9">
        <v>0.97116400000000003</v>
      </c>
      <c r="E9">
        <v>1.139529</v>
      </c>
      <c r="G9">
        <v>0.99339200000000005</v>
      </c>
      <c r="H9">
        <v>0.98317699999999997</v>
      </c>
      <c r="I9">
        <v>1.1518809999999999</v>
      </c>
      <c r="K9">
        <v>0.98107800000000001</v>
      </c>
      <c r="L9">
        <v>0.97170299999999998</v>
      </c>
      <c r="M9">
        <v>1.168415</v>
      </c>
      <c r="O9">
        <v>0.97020399999999996</v>
      </c>
      <c r="P9">
        <v>0.96116299999999999</v>
      </c>
      <c r="Q9">
        <v>1.155564</v>
      </c>
    </row>
    <row r="10" spans="2:17" x14ac:dyDescent="0.2">
      <c r="C10">
        <v>0.99257300000000004</v>
      </c>
      <c r="D10">
        <v>0.98784099999999997</v>
      </c>
      <c r="E10">
        <v>1.2743949999999999</v>
      </c>
      <c r="G10">
        <v>1.0093190000000001</v>
      </c>
      <c r="H10">
        <v>0.99908600000000003</v>
      </c>
      <c r="I10">
        <v>1.1790080000000001</v>
      </c>
      <c r="K10">
        <v>1.085188</v>
      </c>
      <c r="L10">
        <v>1.08531</v>
      </c>
      <c r="M10">
        <v>1.418469</v>
      </c>
      <c r="O10">
        <v>1.153683</v>
      </c>
      <c r="P10">
        <v>1.176115</v>
      </c>
      <c r="Q10">
        <v>1.586087</v>
      </c>
    </row>
    <row r="11" spans="2:17" x14ac:dyDescent="0.2">
      <c r="B11" t="s">
        <v>5</v>
      </c>
      <c r="C11">
        <v>1.2002000000000099E-2</v>
      </c>
      <c r="D11">
        <v>1.66769999999999E-2</v>
      </c>
      <c r="E11">
        <v>0.13486600000000001</v>
      </c>
      <c r="G11">
        <v>1.5927E-2</v>
      </c>
      <c r="H11">
        <v>1.59090000000001E-2</v>
      </c>
      <c r="I11">
        <v>2.7127000000000099E-2</v>
      </c>
      <c r="K11">
        <v>0.10410999999999999</v>
      </c>
      <c r="L11">
        <v>0.113607</v>
      </c>
      <c r="M11">
        <v>0.250054</v>
      </c>
      <c r="O11">
        <v>0.183479</v>
      </c>
      <c r="P11">
        <v>0.214952</v>
      </c>
      <c r="Q11">
        <v>0.43052299999999999</v>
      </c>
    </row>
    <row r="12" spans="2:17" x14ac:dyDescent="0.2">
      <c r="C12">
        <v>0.95276400000000006</v>
      </c>
      <c r="D12">
        <v>0.944218</v>
      </c>
      <c r="E12">
        <v>1.1224179999999999</v>
      </c>
      <c r="G12">
        <v>1.0130239999999999</v>
      </c>
      <c r="H12">
        <v>1.002958</v>
      </c>
      <c r="I12">
        <v>1.173244</v>
      </c>
      <c r="K12">
        <v>0.97297500000000003</v>
      </c>
      <c r="L12">
        <v>0.96366099999999999</v>
      </c>
      <c r="M12">
        <v>1.154128</v>
      </c>
      <c r="O12">
        <v>0.98273999999999995</v>
      </c>
      <c r="P12">
        <v>0.971306</v>
      </c>
      <c r="Q12">
        <v>1.1526369999999999</v>
      </c>
    </row>
    <row r="13" spans="2:17" x14ac:dyDescent="0.2">
      <c r="C13">
        <v>0.96566700000000005</v>
      </c>
      <c r="D13">
        <v>0.95803199999999999</v>
      </c>
      <c r="E13">
        <v>1.141886</v>
      </c>
      <c r="G13">
        <v>1.0769979999999999</v>
      </c>
      <c r="H13">
        <v>1.0767450000000001</v>
      </c>
      <c r="I13">
        <v>1.5392950000000001</v>
      </c>
      <c r="K13">
        <v>1.0772889999999999</v>
      </c>
      <c r="L13">
        <v>1.0744819999999999</v>
      </c>
      <c r="M13">
        <v>1.3932880000000001</v>
      </c>
      <c r="O13">
        <v>1.1606730000000001</v>
      </c>
      <c r="P13">
        <v>1.1586460000000001</v>
      </c>
      <c r="Q13">
        <v>1.7182459999999999</v>
      </c>
    </row>
    <row r="14" spans="2:17" x14ac:dyDescent="0.2">
      <c r="B14" t="s">
        <v>5</v>
      </c>
      <c r="C14">
        <v>1.2903E-2</v>
      </c>
      <c r="D14">
        <v>1.3814E-2</v>
      </c>
      <c r="E14">
        <v>1.9467999999999999E-2</v>
      </c>
      <c r="G14">
        <v>6.3974000000000003E-2</v>
      </c>
      <c r="H14">
        <v>7.3787000000000005E-2</v>
      </c>
      <c r="I14">
        <v>0.36605100000000002</v>
      </c>
      <c r="K14">
        <v>0.104314</v>
      </c>
      <c r="L14">
        <v>0.110821</v>
      </c>
      <c r="M14">
        <v>0.23916000000000001</v>
      </c>
      <c r="O14">
        <v>0.17793300000000001</v>
      </c>
      <c r="P14">
        <v>0.18734000000000001</v>
      </c>
      <c r="Q14">
        <v>0.56560900000000003</v>
      </c>
    </row>
    <row r="15" spans="2:17" x14ac:dyDescent="0.2">
      <c r="C15">
        <v>0.94300899999999999</v>
      </c>
      <c r="D15">
        <v>0.933145</v>
      </c>
      <c r="E15">
        <v>1.1019760000000001</v>
      </c>
      <c r="G15">
        <v>0.95923499999999995</v>
      </c>
      <c r="H15">
        <v>0.95187900000000003</v>
      </c>
      <c r="I15">
        <v>1.1499600000000001</v>
      </c>
      <c r="K15">
        <v>0.97252000000000005</v>
      </c>
      <c r="L15">
        <v>0.96277500000000005</v>
      </c>
      <c r="M15">
        <v>1.1256390000000001</v>
      </c>
      <c r="O15">
        <v>0.99627100000000002</v>
      </c>
      <c r="P15">
        <v>0.98618499999999998</v>
      </c>
      <c r="Q15">
        <v>1.1476489999999999</v>
      </c>
    </row>
    <row r="16" spans="2:17" x14ac:dyDescent="0.2">
      <c r="C16">
        <v>0.95596999999999999</v>
      </c>
      <c r="D16">
        <v>0.94457800000000003</v>
      </c>
      <c r="E16">
        <v>1.1115809999999999</v>
      </c>
      <c r="G16">
        <v>1.014775</v>
      </c>
      <c r="H16">
        <v>1.0103690000000001</v>
      </c>
      <c r="I16">
        <v>1.1850799999999999</v>
      </c>
      <c r="K16">
        <v>1.0694790000000001</v>
      </c>
      <c r="L16">
        <v>1.058467</v>
      </c>
      <c r="M16">
        <v>1.2769550000000001</v>
      </c>
      <c r="O16">
        <v>1.1539889999999999</v>
      </c>
      <c r="P16">
        <v>1.1379060000000001</v>
      </c>
      <c r="Q16">
        <v>1.328373</v>
      </c>
    </row>
    <row r="17" spans="2:17" x14ac:dyDescent="0.2">
      <c r="B17" t="s">
        <v>5</v>
      </c>
      <c r="C17">
        <v>1.2961E-2</v>
      </c>
      <c r="D17">
        <v>1.1433E-2</v>
      </c>
      <c r="E17">
        <v>9.6049999999998602E-3</v>
      </c>
      <c r="G17">
        <v>5.5539999999999999E-2</v>
      </c>
      <c r="H17">
        <v>5.849E-2</v>
      </c>
      <c r="I17">
        <v>3.5119999999999797E-2</v>
      </c>
      <c r="K17">
        <v>9.6959000000000004E-2</v>
      </c>
      <c r="L17">
        <v>9.5691999999999999E-2</v>
      </c>
      <c r="M17">
        <v>0.15131600000000001</v>
      </c>
      <c r="O17">
        <v>0.157718</v>
      </c>
      <c r="P17">
        <v>0.15172099999999999</v>
      </c>
      <c r="Q17">
        <v>0.180724</v>
      </c>
    </row>
    <row r="18" spans="2:17" x14ac:dyDescent="0.2">
      <c r="C18">
        <v>0.97114999999999996</v>
      </c>
      <c r="D18">
        <v>0.96144399999999997</v>
      </c>
      <c r="E18">
        <v>1.1476949999999999</v>
      </c>
      <c r="G18">
        <v>0.96023199999999997</v>
      </c>
      <c r="H18">
        <v>0.95291199999999998</v>
      </c>
      <c r="I18">
        <v>1.1242049999999999</v>
      </c>
      <c r="K18">
        <v>0.97319100000000003</v>
      </c>
      <c r="L18">
        <v>0.96478699999999995</v>
      </c>
      <c r="M18">
        <v>1.1368320000000001</v>
      </c>
      <c r="O18">
        <v>0.99185299999999998</v>
      </c>
      <c r="P18">
        <v>0.98288600000000004</v>
      </c>
      <c r="Q18">
        <v>1.1534390000000001</v>
      </c>
    </row>
    <row r="19" spans="2:17" x14ac:dyDescent="0.2">
      <c r="C19">
        <v>0.98310299999999995</v>
      </c>
      <c r="D19">
        <v>0.974078</v>
      </c>
      <c r="E19">
        <v>1.1550339999999999</v>
      </c>
      <c r="G19">
        <v>0.99426800000000004</v>
      </c>
      <c r="H19">
        <v>0.98890100000000003</v>
      </c>
      <c r="I19">
        <v>1.2980860000000001</v>
      </c>
      <c r="K19">
        <v>1.0739369999999999</v>
      </c>
      <c r="L19">
        <v>1.0614349999999999</v>
      </c>
      <c r="M19">
        <v>1.5148079999999999</v>
      </c>
      <c r="O19">
        <v>1.1759770000000001</v>
      </c>
      <c r="P19">
        <v>1.1704300000000001</v>
      </c>
      <c r="Q19">
        <v>1.7220679999999999</v>
      </c>
    </row>
    <row r="20" spans="2:17" x14ac:dyDescent="0.2">
      <c r="B20" t="s">
        <v>5</v>
      </c>
      <c r="C20">
        <v>1.1953E-2</v>
      </c>
      <c r="D20">
        <v>1.2633999999999999E-2</v>
      </c>
      <c r="E20">
        <v>7.3390000000002099E-3</v>
      </c>
      <c r="G20">
        <v>3.4036000000000101E-2</v>
      </c>
      <c r="H20">
        <v>3.5989E-2</v>
      </c>
      <c r="I20">
        <v>0.17388100000000001</v>
      </c>
      <c r="K20">
        <v>0.100746</v>
      </c>
      <c r="L20">
        <v>9.6647999999999998E-2</v>
      </c>
      <c r="M20">
        <v>0.37797599999999998</v>
      </c>
      <c r="O20">
        <v>0.18412400000000001</v>
      </c>
      <c r="P20">
        <v>0.18754399999999999</v>
      </c>
      <c r="Q20">
        <v>0.56862900000000005</v>
      </c>
    </row>
    <row r="21" spans="2:17" x14ac:dyDescent="0.2">
      <c r="C21">
        <v>0.969248</v>
      </c>
      <c r="D21">
        <v>0.95921400000000001</v>
      </c>
      <c r="E21">
        <v>1.1351389999999999</v>
      </c>
      <c r="G21">
        <v>0.98364099999999999</v>
      </c>
      <c r="H21">
        <v>0.97544399999999998</v>
      </c>
      <c r="I21">
        <v>1.1544829999999999</v>
      </c>
      <c r="K21">
        <v>0.942797</v>
      </c>
      <c r="L21">
        <v>0.93772699999999998</v>
      </c>
      <c r="M21">
        <v>1.1196600000000001</v>
      </c>
      <c r="O21">
        <v>1.0185169999999999</v>
      </c>
      <c r="P21">
        <v>1.0097769999999999</v>
      </c>
      <c r="Q21">
        <v>1.176221</v>
      </c>
    </row>
    <row r="22" spans="2:17" x14ac:dyDescent="0.2">
      <c r="C22">
        <v>0.98164200000000001</v>
      </c>
      <c r="D22">
        <v>0.96952000000000005</v>
      </c>
      <c r="E22">
        <v>1.186957</v>
      </c>
      <c r="G22">
        <v>1.0303279999999999</v>
      </c>
      <c r="H22">
        <v>1.0181530000000001</v>
      </c>
      <c r="I22">
        <v>1.2231799999999999</v>
      </c>
      <c r="K22">
        <v>1.0345500000000001</v>
      </c>
      <c r="L22">
        <v>1.0480080000000001</v>
      </c>
      <c r="M22">
        <v>1.3332980000000001</v>
      </c>
      <c r="O22">
        <v>1.171335</v>
      </c>
      <c r="P22">
        <v>1.1729540000000001</v>
      </c>
      <c r="Q22">
        <v>1.7379119999999999</v>
      </c>
    </row>
    <row r="23" spans="2:17" x14ac:dyDescent="0.2">
      <c r="B23" t="s">
        <v>5</v>
      </c>
      <c r="C23">
        <v>1.2394000000000001E-2</v>
      </c>
      <c r="D23">
        <v>1.0305999999999999E-2</v>
      </c>
      <c r="E23">
        <v>5.1817999999999899E-2</v>
      </c>
      <c r="G23">
        <v>4.6686999999999902E-2</v>
      </c>
      <c r="H23">
        <v>4.2709000000000101E-2</v>
      </c>
      <c r="I23">
        <v>6.8696999999999994E-2</v>
      </c>
      <c r="K23">
        <v>9.1753000000000098E-2</v>
      </c>
      <c r="L23">
        <v>0.110281</v>
      </c>
      <c r="M23">
        <v>0.21363799999999999</v>
      </c>
      <c r="O23">
        <v>0.15281800000000001</v>
      </c>
      <c r="P23">
        <v>0.16317699999999999</v>
      </c>
      <c r="Q23">
        <v>0.56169100000000005</v>
      </c>
    </row>
    <row r="24" spans="2:17" x14ac:dyDescent="0.2">
      <c r="C24">
        <v>1.020319</v>
      </c>
      <c r="D24">
        <v>1.011042</v>
      </c>
      <c r="E24">
        <v>1.1801900000000001</v>
      </c>
      <c r="G24">
        <v>1.012967</v>
      </c>
      <c r="H24">
        <v>1.0030509999999999</v>
      </c>
      <c r="I24">
        <v>1.1719919999999999</v>
      </c>
      <c r="K24">
        <v>0.93688899999999997</v>
      </c>
      <c r="L24">
        <v>0.92657299999999998</v>
      </c>
      <c r="M24">
        <v>1.10687</v>
      </c>
      <c r="O24">
        <v>0.97520700000000005</v>
      </c>
      <c r="P24">
        <v>0.96462800000000004</v>
      </c>
      <c r="Q24">
        <v>1.139016</v>
      </c>
    </row>
    <row r="25" spans="2:17" x14ac:dyDescent="0.2">
      <c r="C25">
        <v>1.0258179999999999</v>
      </c>
      <c r="D25">
        <v>1.017339</v>
      </c>
      <c r="E25">
        <v>1.235849</v>
      </c>
      <c r="G25">
        <v>1.019104</v>
      </c>
      <c r="H25">
        <v>1.009549</v>
      </c>
      <c r="I25">
        <v>1.200364</v>
      </c>
      <c r="K25">
        <v>1.0339510000000001</v>
      </c>
      <c r="L25">
        <v>1.0360560000000001</v>
      </c>
      <c r="M25">
        <v>1.4264760000000001</v>
      </c>
      <c r="O25">
        <v>1.118404</v>
      </c>
      <c r="P25">
        <v>1.112579</v>
      </c>
      <c r="Q25">
        <v>1.359683</v>
      </c>
    </row>
    <row r="26" spans="2:17" x14ac:dyDescent="0.2">
      <c r="B26" t="s">
        <v>5</v>
      </c>
      <c r="C26">
        <v>5.4989999999999198E-3</v>
      </c>
      <c r="D26">
        <v>6.2969999999999996E-3</v>
      </c>
      <c r="E26">
        <v>5.5658999999999903E-2</v>
      </c>
      <c r="G26">
        <v>6.1370000000000599E-3</v>
      </c>
      <c r="H26">
        <v>6.4980000000001096E-3</v>
      </c>
      <c r="I26">
        <v>2.8372000000000099E-2</v>
      </c>
      <c r="K26">
        <v>9.7062000000000107E-2</v>
      </c>
      <c r="L26">
        <v>0.109483</v>
      </c>
      <c r="M26">
        <v>0.319606</v>
      </c>
      <c r="O26">
        <v>0.14319699999999999</v>
      </c>
      <c r="P26">
        <v>0.147951</v>
      </c>
      <c r="Q26">
        <v>0.220667</v>
      </c>
    </row>
    <row r="27" spans="2:17" x14ac:dyDescent="0.2">
      <c r="C27">
        <v>0.97785599999999995</v>
      </c>
      <c r="D27">
        <v>0.96778600000000004</v>
      </c>
      <c r="E27">
        <v>1.132566</v>
      </c>
      <c r="G27">
        <v>0.98169899999999999</v>
      </c>
      <c r="H27">
        <v>0.97117299999999995</v>
      </c>
      <c r="I27">
        <v>1.162355</v>
      </c>
      <c r="K27">
        <v>0.97201899999999997</v>
      </c>
      <c r="L27">
        <v>0.96466700000000005</v>
      </c>
      <c r="M27">
        <v>1.1423399999999999</v>
      </c>
      <c r="O27">
        <v>0.946156</v>
      </c>
      <c r="P27">
        <v>0.93677999999999995</v>
      </c>
      <c r="Q27">
        <v>1.1122080000000001</v>
      </c>
    </row>
    <row r="28" spans="2:17" x14ac:dyDescent="0.2">
      <c r="C28">
        <v>0.99642900000000001</v>
      </c>
      <c r="D28">
        <v>0.98931999999999998</v>
      </c>
      <c r="E28">
        <v>1.231158</v>
      </c>
      <c r="G28">
        <v>1.0323420000000001</v>
      </c>
      <c r="H28">
        <v>1.0213509999999999</v>
      </c>
      <c r="I28">
        <v>1.3017319999999999</v>
      </c>
      <c r="K28">
        <v>1.059374</v>
      </c>
      <c r="L28">
        <v>1.0589919999999999</v>
      </c>
      <c r="M28">
        <v>1.3419140000000001</v>
      </c>
      <c r="O28">
        <v>0.98419400000000001</v>
      </c>
      <c r="P28">
        <v>0.97343900000000005</v>
      </c>
      <c r="Q28">
        <v>1.217455</v>
      </c>
    </row>
    <row r="29" spans="2:17" x14ac:dyDescent="0.2">
      <c r="B29" t="s">
        <v>5</v>
      </c>
      <c r="C29">
        <v>1.85730000000001E-2</v>
      </c>
      <c r="D29">
        <v>2.15339999999999E-2</v>
      </c>
      <c r="E29">
        <v>9.8591999999999999E-2</v>
      </c>
      <c r="G29">
        <v>5.0643000000000098E-2</v>
      </c>
      <c r="H29">
        <v>5.0177999999999903E-2</v>
      </c>
      <c r="I29">
        <v>0.139377</v>
      </c>
      <c r="K29">
        <v>8.7355000000000099E-2</v>
      </c>
      <c r="L29">
        <v>9.4324999999999895E-2</v>
      </c>
      <c r="M29">
        <v>0.199574</v>
      </c>
      <c r="O29">
        <v>3.8038000000000002E-2</v>
      </c>
      <c r="P29">
        <v>3.6659000000000101E-2</v>
      </c>
      <c r="Q29">
        <v>0.10524699999999999</v>
      </c>
    </row>
    <row r="30" spans="2:17" x14ac:dyDescent="0.2">
      <c r="C30">
        <v>0.96352300000000002</v>
      </c>
      <c r="D30">
        <v>0.95349499999999998</v>
      </c>
      <c r="E30">
        <v>1.13201</v>
      </c>
      <c r="G30">
        <v>0.98207</v>
      </c>
      <c r="H30">
        <v>0.97397299999999998</v>
      </c>
      <c r="I30">
        <v>1.166555</v>
      </c>
      <c r="K30">
        <v>0.96987599999999996</v>
      </c>
      <c r="L30">
        <v>0.96106599999999998</v>
      </c>
      <c r="M30">
        <v>1.1578250000000001</v>
      </c>
      <c r="O30">
        <v>0.96984999999999999</v>
      </c>
      <c r="P30">
        <v>0.96080900000000002</v>
      </c>
      <c r="Q30">
        <v>1.137842</v>
      </c>
    </row>
    <row r="31" spans="2:17" x14ac:dyDescent="0.2">
      <c r="C31">
        <v>0.97692299999999999</v>
      </c>
      <c r="D31">
        <v>0.96630099999999997</v>
      </c>
      <c r="E31">
        <v>1.197899</v>
      </c>
      <c r="G31">
        <v>1.0285</v>
      </c>
      <c r="H31">
        <v>1.026481</v>
      </c>
      <c r="I31">
        <v>1.2936350000000001</v>
      </c>
      <c r="K31">
        <v>1.0792440000000001</v>
      </c>
      <c r="L31">
        <v>1.0683990000000001</v>
      </c>
      <c r="M31">
        <v>1.5726340000000001</v>
      </c>
      <c r="O31">
        <v>0.99930799999999997</v>
      </c>
      <c r="P31">
        <v>0.99241900000000005</v>
      </c>
      <c r="Q31">
        <v>1.241153</v>
      </c>
    </row>
    <row r="32" spans="2:17" x14ac:dyDescent="0.2">
      <c r="B32" t="s">
        <v>5</v>
      </c>
      <c r="C32">
        <v>1.34E-2</v>
      </c>
      <c r="D32">
        <v>1.2806E-2</v>
      </c>
      <c r="E32">
        <v>6.58890000000001E-2</v>
      </c>
      <c r="G32">
        <v>4.6429999999999999E-2</v>
      </c>
      <c r="H32">
        <v>5.2507999999999999E-2</v>
      </c>
      <c r="I32">
        <v>0.12708</v>
      </c>
      <c r="K32">
        <v>0.10936800000000001</v>
      </c>
      <c r="L32">
        <v>0.107333</v>
      </c>
      <c r="M32">
        <v>0.41480899999999998</v>
      </c>
      <c r="O32">
        <v>2.9458000000000002E-2</v>
      </c>
      <c r="P32">
        <v>3.1609999999999999E-2</v>
      </c>
      <c r="Q32">
        <v>0.103311</v>
      </c>
    </row>
    <row r="33" spans="2:17" x14ac:dyDescent="0.2">
      <c r="C33">
        <v>1.0040070000000001</v>
      </c>
      <c r="D33">
        <v>0.99383999999999995</v>
      </c>
      <c r="E33">
        <v>1.1676709999999999</v>
      </c>
      <c r="G33">
        <v>0.93028500000000003</v>
      </c>
      <c r="H33">
        <v>0.92069000000000001</v>
      </c>
      <c r="I33">
        <v>1.0901510000000001</v>
      </c>
      <c r="K33">
        <v>0.99539299999999997</v>
      </c>
      <c r="L33">
        <v>0.98484499999999997</v>
      </c>
      <c r="M33">
        <v>1.161362</v>
      </c>
      <c r="O33">
        <v>0.96111100000000005</v>
      </c>
      <c r="P33">
        <v>0.95278099999999999</v>
      </c>
      <c r="Q33">
        <v>1.116627</v>
      </c>
    </row>
    <row r="34" spans="2:17" x14ac:dyDescent="0.2">
      <c r="C34">
        <v>1.0243040000000001</v>
      </c>
      <c r="D34">
        <v>1.0153589999999999</v>
      </c>
      <c r="E34">
        <v>1.21044</v>
      </c>
      <c r="G34">
        <v>0.94325099999999995</v>
      </c>
      <c r="H34">
        <v>0.93448299999999995</v>
      </c>
      <c r="I34">
        <v>1.115407</v>
      </c>
      <c r="K34">
        <v>1.099661</v>
      </c>
      <c r="L34">
        <v>1.0957110000000001</v>
      </c>
      <c r="M34">
        <v>1.361264</v>
      </c>
      <c r="O34">
        <v>1.1002289999999999</v>
      </c>
      <c r="P34">
        <v>1.09318</v>
      </c>
      <c r="Q34">
        <v>1.4588719999999999</v>
      </c>
    </row>
    <row r="35" spans="2:17" x14ac:dyDescent="0.2">
      <c r="B35" t="s">
        <v>5</v>
      </c>
      <c r="C35">
        <v>2.0296999999999999E-2</v>
      </c>
      <c r="D35">
        <v>2.1519E-2</v>
      </c>
      <c r="E35">
        <v>4.2769000000000099E-2</v>
      </c>
      <c r="G35">
        <v>1.2965999999999899E-2</v>
      </c>
      <c r="H35">
        <v>1.3792999999999901E-2</v>
      </c>
      <c r="I35">
        <v>2.52559999999999E-2</v>
      </c>
      <c r="K35">
        <v>0.104268</v>
      </c>
      <c r="L35">
        <v>0.11086600000000001</v>
      </c>
      <c r="M35">
        <v>0.199902</v>
      </c>
      <c r="O35">
        <v>0.13911799999999999</v>
      </c>
      <c r="P35">
        <v>0.140399</v>
      </c>
      <c r="Q35">
        <v>0.34224500000000002</v>
      </c>
    </row>
    <row r="36" spans="2:17" x14ac:dyDescent="0.2">
      <c r="C36">
        <v>0.96774899999999997</v>
      </c>
      <c r="D36">
        <v>0.958345</v>
      </c>
      <c r="E36">
        <v>1.135934</v>
      </c>
      <c r="G36">
        <v>0.93310400000000004</v>
      </c>
      <c r="H36">
        <v>0.92525599999999997</v>
      </c>
      <c r="I36">
        <v>1.116741</v>
      </c>
      <c r="K36">
        <v>1.0120659999999999</v>
      </c>
      <c r="L36">
        <v>1.003878</v>
      </c>
      <c r="M36">
        <v>1.1803110000000001</v>
      </c>
      <c r="O36">
        <v>0.97219500000000003</v>
      </c>
      <c r="P36">
        <v>0.96187100000000003</v>
      </c>
      <c r="Q36">
        <v>1.1281909999999999</v>
      </c>
    </row>
    <row r="37" spans="2:17" x14ac:dyDescent="0.2">
      <c r="C37">
        <v>0.97448500000000005</v>
      </c>
      <c r="D37">
        <v>0.96649099999999999</v>
      </c>
      <c r="E37">
        <v>1.181432</v>
      </c>
      <c r="G37">
        <v>0.93534799999999996</v>
      </c>
      <c r="H37">
        <v>0.92818599999999996</v>
      </c>
      <c r="I37">
        <v>1.1333530000000001</v>
      </c>
      <c r="K37">
        <v>1.1145609999999999</v>
      </c>
      <c r="L37">
        <v>1.1155170000000001</v>
      </c>
      <c r="M37">
        <v>1.348624</v>
      </c>
      <c r="O37">
        <v>1.0157860000000001</v>
      </c>
      <c r="P37">
        <v>1.0092000000000001</v>
      </c>
      <c r="Q37">
        <v>1.1931339999999999</v>
      </c>
    </row>
    <row r="38" spans="2:17" x14ac:dyDescent="0.2">
      <c r="B38" t="s">
        <v>5</v>
      </c>
      <c r="C38">
        <v>6.7360000000000796E-3</v>
      </c>
      <c r="D38">
        <v>8.1459999999999901E-3</v>
      </c>
      <c r="E38">
        <v>4.5497999999999997E-2</v>
      </c>
      <c r="G38">
        <v>2.2439999999999101E-3</v>
      </c>
      <c r="H38">
        <v>2.9299999999999899E-3</v>
      </c>
      <c r="I38">
        <v>1.6612000000000099E-2</v>
      </c>
      <c r="K38">
        <v>0.102495</v>
      </c>
      <c r="L38">
        <v>0.111639</v>
      </c>
      <c r="M38">
        <v>0.16831299999999999</v>
      </c>
      <c r="O38">
        <v>4.3590999999999998E-2</v>
      </c>
      <c r="P38">
        <v>4.73290000000001E-2</v>
      </c>
      <c r="Q38">
        <v>6.4943000000000001E-2</v>
      </c>
    </row>
    <row r="39" spans="2:17" x14ac:dyDescent="0.2">
      <c r="C39">
        <v>0.99016999999999999</v>
      </c>
      <c r="D39">
        <v>0.97400200000000003</v>
      </c>
      <c r="E39">
        <v>1.1311899999999999</v>
      </c>
      <c r="G39">
        <v>0.96139799999999997</v>
      </c>
      <c r="H39">
        <v>0.94762000000000002</v>
      </c>
      <c r="I39">
        <v>1.12521</v>
      </c>
      <c r="K39">
        <v>1.00471</v>
      </c>
      <c r="L39">
        <v>0.98663000000000001</v>
      </c>
      <c r="M39">
        <v>1.16971</v>
      </c>
      <c r="O39">
        <v>0.987012</v>
      </c>
      <c r="P39">
        <v>0.97104999999999997</v>
      </c>
      <c r="Q39">
        <v>1.1487099999999999</v>
      </c>
    </row>
    <row r="40" spans="2:17" x14ac:dyDescent="0.2">
      <c r="C40">
        <v>0.99444900000000003</v>
      </c>
      <c r="D40">
        <v>0.97917200000000004</v>
      </c>
      <c r="E40">
        <v>1.1485099999999999</v>
      </c>
      <c r="G40">
        <v>0.96846500000000002</v>
      </c>
      <c r="H40">
        <v>0.95383799999999996</v>
      </c>
      <c r="I40">
        <v>1.1613500000000001</v>
      </c>
      <c r="K40">
        <v>1.10345</v>
      </c>
      <c r="L40">
        <v>1.0957399999999999</v>
      </c>
      <c r="M40">
        <v>1.3303199999999999</v>
      </c>
      <c r="O40">
        <v>1.0295799999999999</v>
      </c>
      <c r="P40">
        <v>1.02061</v>
      </c>
      <c r="Q40">
        <v>1.2072799999999999</v>
      </c>
    </row>
    <row r="41" spans="2:17" x14ac:dyDescent="0.2">
      <c r="B41" t="s">
        <v>5</v>
      </c>
      <c r="C41">
        <v>4.2790000000000302E-3</v>
      </c>
      <c r="D41">
        <v>5.1700000000000097E-3</v>
      </c>
      <c r="E41">
        <v>1.7319999999999999E-2</v>
      </c>
      <c r="G41">
        <v>7.0670000000000498E-3</v>
      </c>
      <c r="H41">
        <v>6.2179999999999501E-3</v>
      </c>
      <c r="I41">
        <v>3.6140000000000103E-2</v>
      </c>
      <c r="K41">
        <v>9.8739999999999994E-2</v>
      </c>
      <c r="L41">
        <v>0.10911</v>
      </c>
      <c r="M41">
        <v>0.16061</v>
      </c>
      <c r="O41">
        <v>4.2567999999999898E-2</v>
      </c>
      <c r="P41">
        <v>4.956E-2</v>
      </c>
      <c r="Q41">
        <v>5.8569999999999997E-2</v>
      </c>
    </row>
    <row r="42" spans="2:17" x14ac:dyDescent="0.2">
      <c r="C42">
        <v>0.95988499999999999</v>
      </c>
      <c r="D42">
        <v>0.94412700000000005</v>
      </c>
      <c r="E42">
        <v>1.1223399999999999</v>
      </c>
      <c r="G42">
        <v>0.98127399999999998</v>
      </c>
      <c r="H42">
        <v>0.96560599999999996</v>
      </c>
      <c r="I42">
        <v>1.1458600000000001</v>
      </c>
      <c r="K42">
        <v>1.00404</v>
      </c>
      <c r="L42">
        <v>0.98787199999999997</v>
      </c>
      <c r="M42">
        <v>1.1688000000000001</v>
      </c>
      <c r="O42">
        <v>0.95336900000000002</v>
      </c>
      <c r="P42">
        <v>0.93954400000000005</v>
      </c>
      <c r="Q42">
        <v>1.1084400000000001</v>
      </c>
    </row>
    <row r="43" spans="2:17" x14ac:dyDescent="0.2">
      <c r="C43">
        <v>0.97849699999999995</v>
      </c>
      <c r="D43">
        <v>0.96335899999999997</v>
      </c>
      <c r="E43">
        <v>1.16499</v>
      </c>
      <c r="G43">
        <v>0.98955300000000002</v>
      </c>
      <c r="H43">
        <v>0.973549</v>
      </c>
      <c r="I43">
        <v>1.1840900000000001</v>
      </c>
      <c r="K43">
        <v>1.0306</v>
      </c>
      <c r="L43">
        <v>1.0192600000000001</v>
      </c>
      <c r="M43">
        <v>1.25502</v>
      </c>
      <c r="O43">
        <v>1.09219</v>
      </c>
      <c r="P43">
        <v>1.0850299999999999</v>
      </c>
      <c r="Q43">
        <v>2.00637</v>
      </c>
    </row>
    <row r="44" spans="2:17" x14ac:dyDescent="0.2">
      <c r="B44" t="s">
        <v>5</v>
      </c>
      <c r="C44">
        <v>1.8612E-2</v>
      </c>
      <c r="D44">
        <v>1.9231999999999898E-2</v>
      </c>
      <c r="E44">
        <v>4.2650000000000098E-2</v>
      </c>
      <c r="G44">
        <v>8.2790000000000398E-3</v>
      </c>
      <c r="H44">
        <v>7.9430000000000299E-3</v>
      </c>
      <c r="I44">
        <v>3.8230000000000201E-2</v>
      </c>
      <c r="K44">
        <v>2.65599999999999E-2</v>
      </c>
      <c r="L44">
        <v>3.1388000000000103E-2</v>
      </c>
      <c r="M44">
        <v>8.6220000000000005E-2</v>
      </c>
      <c r="O44">
        <v>0.138821</v>
      </c>
      <c r="P44">
        <v>0.145486</v>
      </c>
      <c r="Q44">
        <v>0.89793000000000001</v>
      </c>
    </row>
    <row r="45" spans="2:17" x14ac:dyDescent="0.2">
      <c r="C45">
        <v>0.99190100000000003</v>
      </c>
      <c r="D45">
        <v>0.97592299999999998</v>
      </c>
      <c r="E45">
        <v>1.1512</v>
      </c>
      <c r="G45">
        <v>0.98109299999999999</v>
      </c>
      <c r="H45">
        <v>0.96564899999999998</v>
      </c>
      <c r="I45">
        <v>1.15069</v>
      </c>
      <c r="K45">
        <v>0.983155</v>
      </c>
      <c r="L45">
        <v>0.96639200000000003</v>
      </c>
      <c r="M45">
        <v>1.1536500000000001</v>
      </c>
      <c r="O45">
        <v>1.0159499999999999</v>
      </c>
      <c r="P45">
        <v>0.99685900000000005</v>
      </c>
      <c r="Q45">
        <v>1.1728499999999999</v>
      </c>
    </row>
    <row r="46" spans="2:17" x14ac:dyDescent="0.2">
      <c r="C46">
        <v>1.0091399999999999</v>
      </c>
      <c r="D46">
        <v>0.995062</v>
      </c>
      <c r="E46">
        <v>1.2131799999999999</v>
      </c>
      <c r="G46">
        <v>0.98945899999999998</v>
      </c>
      <c r="H46">
        <v>0.97845599999999999</v>
      </c>
      <c r="I46">
        <v>1.1610100000000001</v>
      </c>
      <c r="K46">
        <v>1.0847</v>
      </c>
      <c r="L46">
        <v>1.0707800000000001</v>
      </c>
      <c r="M46">
        <v>1.3190599999999999</v>
      </c>
      <c r="O46">
        <v>1.1788700000000001</v>
      </c>
      <c r="P46">
        <v>1.1559600000000001</v>
      </c>
      <c r="Q46">
        <v>1.73739</v>
      </c>
    </row>
    <row r="47" spans="2:17" x14ac:dyDescent="0.2">
      <c r="B47" t="s">
        <v>5</v>
      </c>
      <c r="C47">
        <v>1.72389999999999E-2</v>
      </c>
      <c r="D47">
        <v>1.9139E-2</v>
      </c>
      <c r="E47">
        <v>6.1979999999999903E-2</v>
      </c>
      <c r="G47">
        <v>8.3659999999999794E-3</v>
      </c>
      <c r="H47">
        <v>1.2807000000000001E-2</v>
      </c>
      <c r="I47">
        <v>1.03200000000001E-2</v>
      </c>
      <c r="K47">
        <v>0.101545</v>
      </c>
      <c r="L47">
        <v>0.10438799999999999</v>
      </c>
      <c r="M47">
        <v>0.16541</v>
      </c>
      <c r="O47">
        <v>0.16292000000000001</v>
      </c>
      <c r="P47">
        <v>0.15910099999999999</v>
      </c>
      <c r="Q47">
        <v>0.56454000000000004</v>
      </c>
    </row>
    <row r="48" spans="2:17" x14ac:dyDescent="0.2">
      <c r="C48">
        <v>0.94035899999999994</v>
      </c>
      <c r="D48">
        <v>0.92642400000000003</v>
      </c>
      <c r="E48">
        <v>1.1212</v>
      </c>
      <c r="G48">
        <v>0.99299199999999999</v>
      </c>
      <c r="H48">
        <v>0.97577899999999995</v>
      </c>
      <c r="I48">
        <v>1.1579600000000001</v>
      </c>
      <c r="K48">
        <v>1.0160100000000001</v>
      </c>
      <c r="L48">
        <v>0.99786900000000001</v>
      </c>
      <c r="M48">
        <v>1.18346</v>
      </c>
      <c r="O48">
        <v>1.00058</v>
      </c>
      <c r="P48">
        <v>0.98397699999999999</v>
      </c>
      <c r="Q48">
        <v>1.15805</v>
      </c>
    </row>
    <row r="49" spans="2:17" x14ac:dyDescent="0.2">
      <c r="C49">
        <v>0.94511599999999996</v>
      </c>
      <c r="D49">
        <v>0.93220999999999998</v>
      </c>
      <c r="E49">
        <v>1.12775</v>
      </c>
      <c r="G49">
        <v>1.0489900000000001</v>
      </c>
      <c r="H49">
        <v>1.02929</v>
      </c>
      <c r="I49">
        <v>1.22132</v>
      </c>
      <c r="K49">
        <v>1.11365</v>
      </c>
      <c r="L49">
        <v>1.09352</v>
      </c>
      <c r="M49">
        <v>1.4556100000000001</v>
      </c>
      <c r="O49">
        <v>1.1793899999999999</v>
      </c>
      <c r="P49">
        <v>1.18055</v>
      </c>
      <c r="Q49">
        <v>2.1579199999999998</v>
      </c>
    </row>
    <row r="50" spans="2:17" x14ac:dyDescent="0.2">
      <c r="B50" t="s">
        <v>5</v>
      </c>
      <c r="C50">
        <v>4.7570000000000104E-3</v>
      </c>
      <c r="D50">
        <v>5.7859999999999596E-3</v>
      </c>
      <c r="E50">
        <v>6.5500000000000601E-3</v>
      </c>
      <c r="G50">
        <v>5.5998000000000103E-2</v>
      </c>
      <c r="H50">
        <v>5.35110000000001E-2</v>
      </c>
      <c r="I50">
        <v>6.3359999999999903E-2</v>
      </c>
      <c r="K50">
        <v>9.7639999999999894E-2</v>
      </c>
      <c r="L50">
        <v>9.5651E-2</v>
      </c>
      <c r="M50">
        <v>0.27215</v>
      </c>
      <c r="O50">
        <v>0.17881</v>
      </c>
      <c r="P50">
        <v>0.196573</v>
      </c>
      <c r="Q50">
        <v>0.99987000000000004</v>
      </c>
    </row>
    <row r="51" spans="2:17" x14ac:dyDescent="0.2">
      <c r="C51">
        <v>0.96284700000000001</v>
      </c>
      <c r="D51">
        <v>0.94708000000000003</v>
      </c>
      <c r="E51">
        <v>1.13307</v>
      </c>
      <c r="G51">
        <v>1.0023599999999999</v>
      </c>
      <c r="H51">
        <v>0.98626800000000003</v>
      </c>
      <c r="I51">
        <v>1.2041999999999999</v>
      </c>
      <c r="K51">
        <v>0.97236999999999996</v>
      </c>
      <c r="L51">
        <v>0.95596199999999998</v>
      </c>
      <c r="M51">
        <v>1.1523099999999999</v>
      </c>
      <c r="O51">
        <v>1.0043800000000001</v>
      </c>
      <c r="P51">
        <v>0.98671799999999998</v>
      </c>
      <c r="Q51">
        <v>1.17475</v>
      </c>
    </row>
    <row r="52" spans="2:17" x14ac:dyDescent="0.2">
      <c r="C52">
        <v>0.96715200000000001</v>
      </c>
      <c r="D52">
        <v>0.95168699999999995</v>
      </c>
      <c r="E52">
        <v>1.14625</v>
      </c>
      <c r="G52">
        <v>1.05365</v>
      </c>
      <c r="H52">
        <v>1.03698</v>
      </c>
      <c r="I52">
        <v>1.4341200000000001</v>
      </c>
      <c r="K52">
        <v>1.0782499999999999</v>
      </c>
      <c r="L52">
        <v>1.06575</v>
      </c>
      <c r="M52">
        <v>1.74041</v>
      </c>
      <c r="O52">
        <v>1.1868300000000001</v>
      </c>
      <c r="P52">
        <v>1.17269</v>
      </c>
      <c r="Q52">
        <v>1.88215</v>
      </c>
    </row>
    <row r="53" spans="2:17" x14ac:dyDescent="0.2">
      <c r="B53" t="s">
        <v>5</v>
      </c>
      <c r="C53">
        <v>4.3049999999999998E-3</v>
      </c>
      <c r="D53">
        <v>4.6069999999999202E-3</v>
      </c>
      <c r="E53">
        <v>1.3180000000000001E-2</v>
      </c>
      <c r="G53">
        <v>5.1290000000000099E-2</v>
      </c>
      <c r="H53">
        <v>5.0712E-2</v>
      </c>
      <c r="I53">
        <v>0.22992000000000001</v>
      </c>
      <c r="K53">
        <v>0.10588</v>
      </c>
      <c r="L53">
        <v>0.109788</v>
      </c>
      <c r="M53">
        <v>0.58809999999999996</v>
      </c>
      <c r="O53">
        <v>0.18245</v>
      </c>
      <c r="P53">
        <v>0.185972</v>
      </c>
      <c r="Q53">
        <v>0.70740000000000003</v>
      </c>
    </row>
    <row r="54" spans="2:17" x14ac:dyDescent="0.2">
      <c r="C54">
        <v>0.93738999999999995</v>
      </c>
      <c r="D54">
        <v>0.92116399999999998</v>
      </c>
      <c r="E54">
        <v>1.1020000000000001</v>
      </c>
      <c r="G54">
        <v>0.97159300000000004</v>
      </c>
      <c r="H54">
        <v>0.95632499999999998</v>
      </c>
      <c r="I54">
        <v>1.13568</v>
      </c>
      <c r="K54">
        <v>0.98327100000000001</v>
      </c>
      <c r="L54">
        <v>0.96621699999999999</v>
      </c>
      <c r="M54">
        <v>1.1697200000000001</v>
      </c>
      <c r="O54">
        <v>0.98201799999999995</v>
      </c>
      <c r="P54">
        <v>0.96365900000000004</v>
      </c>
      <c r="Q54">
        <v>1.14279</v>
      </c>
    </row>
    <row r="55" spans="2:17" x14ac:dyDescent="0.2">
      <c r="C55">
        <v>0.94666099999999997</v>
      </c>
      <c r="D55">
        <v>0.92966599999999999</v>
      </c>
      <c r="E55">
        <v>1.1874499999999999</v>
      </c>
      <c r="G55">
        <v>1.0236700000000001</v>
      </c>
      <c r="H55">
        <v>1.0108200000000001</v>
      </c>
      <c r="I55">
        <v>1.2807200000000001</v>
      </c>
      <c r="K55">
        <v>1.0787100000000001</v>
      </c>
      <c r="L55">
        <v>1.06656</v>
      </c>
      <c r="M55">
        <v>1.3276600000000001</v>
      </c>
      <c r="O55">
        <v>1.1308499999999999</v>
      </c>
      <c r="P55">
        <v>1.1123499999999999</v>
      </c>
      <c r="Q55">
        <v>1.3867</v>
      </c>
    </row>
    <row r="56" spans="2:17" x14ac:dyDescent="0.2">
      <c r="B56" t="s">
        <v>5</v>
      </c>
      <c r="C56">
        <v>9.2710000000000292E-3</v>
      </c>
      <c r="D56">
        <v>8.5020000000000095E-3</v>
      </c>
      <c r="E56">
        <v>8.5449999999999998E-2</v>
      </c>
      <c r="G56">
        <v>5.2076999999999998E-2</v>
      </c>
      <c r="H56">
        <v>5.4495000000000099E-2</v>
      </c>
      <c r="I56">
        <v>0.14504</v>
      </c>
      <c r="K56">
        <v>9.5439000000000093E-2</v>
      </c>
      <c r="L56">
        <v>0.100343</v>
      </c>
      <c r="M56">
        <v>0.15794</v>
      </c>
      <c r="O56">
        <v>0.14883199999999999</v>
      </c>
      <c r="P56">
        <v>0.14869099999999999</v>
      </c>
      <c r="Q56">
        <v>0.24390999999999999</v>
      </c>
    </row>
    <row r="57" spans="2:17" x14ac:dyDescent="0.2">
      <c r="C57">
        <v>0.98439600000000005</v>
      </c>
      <c r="D57">
        <v>0.96746299999999996</v>
      </c>
      <c r="E57">
        <v>1.1549799999999999</v>
      </c>
      <c r="G57">
        <v>0.96756600000000004</v>
      </c>
      <c r="H57">
        <v>0.95079499999999995</v>
      </c>
      <c r="I57">
        <v>1.1254599999999999</v>
      </c>
      <c r="K57">
        <v>0.97484800000000005</v>
      </c>
      <c r="L57">
        <v>0.95772599999999997</v>
      </c>
      <c r="M57">
        <v>1.1128499999999999</v>
      </c>
      <c r="O57">
        <v>0.99946999999999997</v>
      </c>
      <c r="P57">
        <v>0.98418000000000005</v>
      </c>
      <c r="Q57">
        <v>1.1559299999999999</v>
      </c>
    </row>
    <row r="58" spans="2:17" x14ac:dyDescent="0.2">
      <c r="C58">
        <v>1.0040500000000001</v>
      </c>
      <c r="D58">
        <v>0.98617600000000005</v>
      </c>
      <c r="E58">
        <v>1.2014499999999999</v>
      </c>
      <c r="G58">
        <v>1.0167600000000001</v>
      </c>
      <c r="H58">
        <v>1.0037499999999999</v>
      </c>
      <c r="I58">
        <v>1.1956800000000001</v>
      </c>
      <c r="K58">
        <v>1.0914200000000001</v>
      </c>
      <c r="L58">
        <v>1.08386</v>
      </c>
      <c r="M58">
        <v>1.4104300000000001</v>
      </c>
      <c r="O58">
        <v>1.16174</v>
      </c>
      <c r="P58">
        <v>1.1560999999999999</v>
      </c>
      <c r="Q58">
        <v>1.6351199999999999</v>
      </c>
    </row>
    <row r="59" spans="2:17" x14ac:dyDescent="0.2">
      <c r="B59" t="s">
        <v>5</v>
      </c>
      <c r="C59">
        <v>1.9654000000000098E-2</v>
      </c>
      <c r="D59">
        <v>1.8713000000000101E-2</v>
      </c>
      <c r="E59">
        <v>4.6469999999999803E-2</v>
      </c>
      <c r="G59">
        <v>4.9194000000000099E-2</v>
      </c>
      <c r="H59">
        <v>5.2955000000000002E-2</v>
      </c>
      <c r="I59">
        <v>7.0220000000000199E-2</v>
      </c>
      <c r="K59">
        <v>0.116572</v>
      </c>
      <c r="L59">
        <v>0.126134</v>
      </c>
      <c r="M59">
        <v>0.29758000000000001</v>
      </c>
      <c r="O59">
        <v>0.16227</v>
      </c>
      <c r="P59">
        <v>0.17191999999999999</v>
      </c>
      <c r="Q59">
        <v>0.47919</v>
      </c>
    </row>
    <row r="60" spans="2:17" x14ac:dyDescent="0.2">
      <c r="C60">
        <v>0.95885200000000004</v>
      </c>
      <c r="D60">
        <v>0.94301900000000005</v>
      </c>
      <c r="E60">
        <v>1.12521</v>
      </c>
      <c r="G60">
        <v>1.0164200000000001</v>
      </c>
      <c r="H60">
        <v>0.99980800000000003</v>
      </c>
      <c r="I60">
        <v>1.1802699999999999</v>
      </c>
      <c r="K60">
        <v>1.01031</v>
      </c>
      <c r="L60">
        <v>0.99140300000000003</v>
      </c>
      <c r="M60">
        <v>1.1692499999999999</v>
      </c>
      <c r="O60">
        <v>0.99518600000000002</v>
      </c>
      <c r="P60">
        <v>0.98043800000000003</v>
      </c>
      <c r="Q60">
        <v>1.1598200000000001</v>
      </c>
    </row>
    <row r="61" spans="2:17" x14ac:dyDescent="0.2">
      <c r="C61">
        <v>0.977078</v>
      </c>
      <c r="D61">
        <v>0.96099500000000004</v>
      </c>
      <c r="E61">
        <v>1.19049</v>
      </c>
      <c r="G61">
        <v>1.0682499999999999</v>
      </c>
      <c r="H61">
        <v>1.0538700000000001</v>
      </c>
      <c r="I61">
        <v>1.29254</v>
      </c>
      <c r="K61">
        <v>1.1292599999999999</v>
      </c>
      <c r="L61">
        <v>1.11042</v>
      </c>
      <c r="M61">
        <v>1.37263</v>
      </c>
      <c r="O61">
        <v>1.1545000000000001</v>
      </c>
      <c r="P61">
        <v>1.1600699999999999</v>
      </c>
      <c r="Q61">
        <v>1.75661</v>
      </c>
    </row>
    <row r="62" spans="2:17" x14ac:dyDescent="0.2">
      <c r="B62" t="s">
        <v>5</v>
      </c>
      <c r="C62">
        <v>1.8225999999999999E-2</v>
      </c>
      <c r="D62">
        <v>1.7975999999999999E-2</v>
      </c>
      <c r="E62">
        <v>6.5280000000000005E-2</v>
      </c>
      <c r="G62">
        <v>5.18299999999998E-2</v>
      </c>
      <c r="H62">
        <v>5.4062000000000103E-2</v>
      </c>
      <c r="I62">
        <v>0.11226999999999999</v>
      </c>
      <c r="K62">
        <v>0.11895</v>
      </c>
      <c r="L62">
        <v>0.119017</v>
      </c>
      <c r="M62">
        <v>0.20338000000000001</v>
      </c>
      <c r="O62">
        <v>0.15931400000000001</v>
      </c>
      <c r="P62">
        <v>0.17963200000000001</v>
      </c>
      <c r="Q62">
        <v>0.59679000000000004</v>
      </c>
    </row>
    <row r="63" spans="2:17" x14ac:dyDescent="0.2">
      <c r="C63">
        <v>0.98610699999999996</v>
      </c>
      <c r="D63">
        <v>0.96969700000000003</v>
      </c>
      <c r="E63">
        <v>1.15479</v>
      </c>
      <c r="G63">
        <v>0.96154499999999998</v>
      </c>
      <c r="H63">
        <v>0.94833100000000004</v>
      </c>
      <c r="I63">
        <v>1.1415200000000001</v>
      </c>
      <c r="K63">
        <v>1.0029699999999999</v>
      </c>
      <c r="L63">
        <v>0.98775400000000002</v>
      </c>
      <c r="M63">
        <v>1.17475</v>
      </c>
      <c r="O63">
        <v>0.96980299999999997</v>
      </c>
      <c r="P63">
        <v>0.95664300000000002</v>
      </c>
      <c r="Q63">
        <v>1.1384000000000001</v>
      </c>
    </row>
    <row r="64" spans="2:17" x14ac:dyDescent="0.2">
      <c r="C64">
        <v>0.99699300000000002</v>
      </c>
      <c r="D64">
        <v>0.98023800000000005</v>
      </c>
      <c r="E64">
        <v>1.22681</v>
      </c>
      <c r="G64">
        <v>1.0010699999999999</v>
      </c>
      <c r="H64">
        <v>0.98930899999999999</v>
      </c>
      <c r="I64">
        <v>1.2124299999999999</v>
      </c>
      <c r="K64">
        <v>1.1116299999999999</v>
      </c>
      <c r="L64">
        <v>1.09751</v>
      </c>
      <c r="M64">
        <v>1.3952100000000001</v>
      </c>
      <c r="O64">
        <v>1.1506799999999999</v>
      </c>
      <c r="P64">
        <v>1.14656</v>
      </c>
      <c r="Q64">
        <v>1.5039899999999999</v>
      </c>
    </row>
    <row r="65" spans="1:25" x14ac:dyDescent="0.2">
      <c r="B65" t="s">
        <v>5</v>
      </c>
      <c r="C65">
        <v>1.08860000000001E-2</v>
      </c>
      <c r="D65">
        <v>1.0541E-2</v>
      </c>
      <c r="E65">
        <v>7.2020000000000001E-2</v>
      </c>
      <c r="G65">
        <v>3.95249999999999E-2</v>
      </c>
      <c r="H65">
        <v>4.0978000000000001E-2</v>
      </c>
      <c r="I65">
        <v>7.0909999999999807E-2</v>
      </c>
      <c r="K65">
        <v>0.10866000000000001</v>
      </c>
      <c r="L65">
        <v>0.10975600000000001</v>
      </c>
      <c r="M65">
        <v>0.22045999999999999</v>
      </c>
      <c r="O65">
        <v>0.18087700000000001</v>
      </c>
      <c r="P65">
        <v>0.189917</v>
      </c>
      <c r="Q65">
        <v>0.36559000000000003</v>
      </c>
    </row>
    <row r="66" spans="1:25" x14ac:dyDescent="0.2">
      <c r="C66">
        <v>0.97629900000000003</v>
      </c>
      <c r="D66">
        <v>0.95791300000000001</v>
      </c>
      <c r="E66">
        <v>1.1183700000000001</v>
      </c>
      <c r="G66">
        <v>1.00362</v>
      </c>
      <c r="H66">
        <v>0.98628400000000005</v>
      </c>
      <c r="I66">
        <v>1.1685700000000001</v>
      </c>
      <c r="K66">
        <v>0.98182999999999998</v>
      </c>
      <c r="L66">
        <v>0.96662199999999998</v>
      </c>
      <c r="M66">
        <v>1.1546099999999999</v>
      </c>
      <c r="O66">
        <v>0.97413700000000003</v>
      </c>
      <c r="P66">
        <v>0.95865699999999998</v>
      </c>
      <c r="Q66">
        <v>1.1461600000000001</v>
      </c>
    </row>
    <row r="67" spans="1:25" x14ac:dyDescent="0.2">
      <c r="C67">
        <v>0.978518</v>
      </c>
      <c r="D67">
        <v>0.96140700000000001</v>
      </c>
      <c r="E67">
        <v>1.1254200000000001</v>
      </c>
      <c r="G67">
        <v>1.0483800000000001</v>
      </c>
      <c r="H67">
        <v>1.02986</v>
      </c>
      <c r="I67">
        <v>1.25797</v>
      </c>
      <c r="K67">
        <v>1.08175</v>
      </c>
      <c r="L67">
        <v>1.07744</v>
      </c>
      <c r="M67">
        <v>1.5685800000000001</v>
      </c>
      <c r="O67">
        <v>0.99943700000000002</v>
      </c>
      <c r="P67">
        <v>0.98480599999999996</v>
      </c>
      <c r="Q67">
        <v>1.357</v>
      </c>
    </row>
    <row r="68" spans="1:25" x14ac:dyDescent="0.2">
      <c r="B68" t="s">
        <v>5</v>
      </c>
      <c r="C68">
        <v>2.2189999999999701E-3</v>
      </c>
      <c r="D68">
        <v>3.4940000000000001E-3</v>
      </c>
      <c r="E68">
        <v>7.0499999999999998E-3</v>
      </c>
      <c r="G68">
        <v>4.4760000000000098E-2</v>
      </c>
      <c r="H68">
        <v>4.35759999999999E-2</v>
      </c>
      <c r="I68">
        <v>8.9400000000000104E-2</v>
      </c>
      <c r="K68">
        <v>9.9919999999999995E-2</v>
      </c>
      <c r="L68">
        <v>0.110818</v>
      </c>
      <c r="M68">
        <v>0.41397</v>
      </c>
      <c r="O68">
        <v>2.53E-2</v>
      </c>
      <c r="P68">
        <v>2.6148999999999999E-2</v>
      </c>
      <c r="Q68">
        <v>0.21084</v>
      </c>
    </row>
    <row r="69" spans="1:25" x14ac:dyDescent="0.2">
      <c r="B69" t="s">
        <v>6</v>
      </c>
      <c r="C69" t="s">
        <v>7</v>
      </c>
      <c r="D69" t="s">
        <v>7</v>
      </c>
      <c r="E69" t="s">
        <v>7</v>
      </c>
      <c r="F69" t="s">
        <v>6</v>
      </c>
      <c r="G69" t="s">
        <v>7</v>
      </c>
      <c r="H69" t="s">
        <v>7</v>
      </c>
      <c r="I69" t="s">
        <v>7</v>
      </c>
      <c r="J69" t="s">
        <v>6</v>
      </c>
      <c r="K69" t="s">
        <v>7</v>
      </c>
      <c r="L69" t="s">
        <v>7</v>
      </c>
      <c r="M69" t="s">
        <v>7</v>
      </c>
      <c r="N69" t="s">
        <v>6</v>
      </c>
      <c r="O69" t="s">
        <v>7</v>
      </c>
      <c r="P69" t="s">
        <v>7</v>
      </c>
      <c r="Q69" t="s">
        <v>7</v>
      </c>
    </row>
    <row r="70" spans="1:25" x14ac:dyDescent="0.2">
      <c r="B70">
        <v>25.5</v>
      </c>
      <c r="C70">
        <f>AVERAGE(C17,C14,C11,C20,C23,C26,C29,C32,C35,C38,C41,C44,C47,C50,C53,C56,C59,C62,C65,C68)</f>
        <v>1.1808300000000015E-2</v>
      </c>
      <c r="D70">
        <f>AVERAGE(D17,D14,D11,D20,D23,D26,D29,D32,D35,D38,D41,D44,D47,D50,D53,D56,D59,D62,D65,D68)</f>
        <v>1.2416299999999981E-2</v>
      </c>
      <c r="E70">
        <f>AVERAGE(E17,E14,E11,E20,E23,E26,E29,E32,E35,E38,E41,E44,E47,E50,E53,E56,E59,E62,E65,E68)</f>
        <v>4.7472649999999991E-2</v>
      </c>
      <c r="F70">
        <v>25.5</v>
      </c>
      <c r="G70">
        <f>AVERAGE(G17,G14,G11,G20,G23,G26,G29,G32,G35,G38,G41,G44,G47,G50,G53,G56,G59,G62,G65,G68)</f>
        <v>3.5148500000000013E-2</v>
      </c>
      <c r="H70">
        <f>AVERAGE(H17,H14,H11,H20,H23,H26,H29,H32,H35,H38,H41,H44,H47,H50,H53,H56,H59,H62,H65,H68)</f>
        <v>3.6502400000000004E-2</v>
      </c>
      <c r="I70">
        <f>AVERAGE(I17,I14,I11,I20,I23,I26,I29,I32,I35,I38,I41,I44,I47,I50,I53,I56,I59,I62,I65,I68)</f>
        <v>9.366915000000002E-2</v>
      </c>
      <c r="J70">
        <v>25.5</v>
      </c>
      <c r="K70">
        <f>AVERAGE(K17,K14,K11,K20,K23,K26,K29,K32,K35,K38,K41,K44,K47,K50,K53,K56,K59,K62,K65,K68)</f>
        <v>9.8416800000000013E-2</v>
      </c>
      <c r="L70">
        <f>AVERAGE(L17,L14,L11,L20,L23,L26,L29,L32,L35,L38,L41,L44,L47,L50,L53,L56,L59,L62,L65,L68)</f>
        <v>0.10385439999999999</v>
      </c>
      <c r="M70">
        <f>AVERAGE(M17,M14,M11,M20,M23,M26,M29,M32,M35,M38,M41,M44,M47,M50,M53,M56,M59,M62,M65,M68)</f>
        <v>0.25500840000000002</v>
      </c>
      <c r="N70">
        <v>25.5</v>
      </c>
      <c r="O70">
        <f>AVERAGE(O17,O14,O11,O20,O23,O26,O29,O32,O35,O38,O41,O44,O47,O50,O53,O56,O59,O62,O65,O68)</f>
        <v>0.13158180000000003</v>
      </c>
      <c r="P70">
        <f>AVERAGE(P17,P14,P11,P20,P23,P26,P29,P32,P35,P38,P41,P44,P47,P50,P53,P56,P59,P62,P65,P68)</f>
        <v>0.13808415000000002</v>
      </c>
      <c r="Q70">
        <f>AVERAGE(Q17,Q14,Q11,Q20,Q23,Q26,Q29,Q32,Q35,Q38,Q41,Q44,Q47,Q50,Q53,Q56,Q59,Q62,Q65,Q68)</f>
        <v>0.41341095</v>
      </c>
    </row>
    <row r="71" spans="1:25" x14ac:dyDescent="0.2">
      <c r="A71" t="s">
        <v>33</v>
      </c>
      <c r="C71">
        <f>STDEV(C17,C14,C11,C20,C23,C26,C29,C32,C35,C38,C41,C44,C47,C50,C53,C56,C59,C62,C65,C68)/SQRT(COUNT(C17,C14,C11,C20,C23,C26,C29,C32,C35,C38,C41,C44,C47,C50,C53,C56,C59,C62,C65,C68))</f>
        <v>1.2868723878580917E-3</v>
      </c>
      <c r="D71">
        <f>STDEV(D17,D14,D11,D20,D23,D26,D29,D32,D35,D38,D41,D44,D47,D50,D53,D56,D59,D62,D65,D68)/SQRT(COUNT(D17,D14,D11,D20,D23,D26,D29,D32,D35,D38,D41,D44,D47,D50,D53,D56,D59,D62,D65,D68))</f>
        <v>1.3233803668118843E-3</v>
      </c>
      <c r="E71">
        <f>STDEV(E17,E14,E11,E20,E23,E26,E29,E32,E35,E38,E41,E44,E47,E50,E53,E56,E59,E62,E65,E68)/SQRT(COUNT(E17,E14,E11,E20,E23,E26,E29,E32,E35,E38,E41,E44,E47,E50,E53,E56,E59,E62,E65,E68))</f>
        <v>7.6984790740820316E-3</v>
      </c>
      <c r="G71">
        <f>STDEV(G17,G14,G11,G20,G23,G26,G29,G32,G35,G38,G41,G44,G47,G50,G53,G56,G59,G62,G65,G68)/SQRT(COUNT(G17,G14,G11,G20,G23,G26,G29,G32,G35,G38,G41,G44,G47,G50,G53,G56,G59,G62,G65,G68))</f>
        <v>4.6823019853036978E-3</v>
      </c>
      <c r="H71">
        <f>STDEV(H17,H14,H11,H20,H23,H26,H29,H32,H35,H38,H41,H44,H47,H50,H53,H56,H59,H62,H65,H68)/SQRT(COUNT(H17,H14,H11,H20,H23,H26,H29,H32,H35,H38,H41,H44,H47,H50,H53,H56,H59,H62,H65,H68))</f>
        <v>4.8885061701699328E-3</v>
      </c>
      <c r="I71">
        <f>STDEV(I17,I14,I11,I20,I23,I26,I29,I32,I35,I38,I41,I44,I47,I50,I53,I56,I59,I62,I65,I68)/SQRT(COUNT(I17,I14,I11,I20,I23,I26,I29,I32,I35,I38,I41,I44,I47,I50,I53,I56,I59,I62,I65,I68))</f>
        <v>1.9471760980465904E-2</v>
      </c>
      <c r="K71">
        <f>STDEV(K17,K14,K11,K20,K23,K26,K29,K32,K35,K38,K41,K44,K47,K50,K53,K56,K59,K62,K65,K68)/SQRT(COUNT(K17,K14,K11,K20,K23,K26,K29,K32,K35,K38,K41,K44,K47,K50,K53,K56,K59,K62,K65,K68))</f>
        <v>4.1393516620487018E-3</v>
      </c>
      <c r="L71">
        <f>STDEV(L17,L14,L11,L20,L23,L26,L29,L32,L35,L38,L41,L44,L47,L50,L53,L56,L59,L62,L65,L68)/SQRT(COUNT(L17,L14,L11,L20,L23,L26,L29,L32,L35,L38,L41,L44,L47,L50,L53,L56,L59,L62,L65,L68))</f>
        <v>4.215130265452895E-3</v>
      </c>
      <c r="M71">
        <f>STDEV(M17,M14,M11,M20,M23,M26,M29,M32,M35,M38,M41,M44,M47,M50,M53,M56,M59,M62,M65,M68)/SQRT(COUNT(M17,M14,M11,M20,M23,M26,M29,M32,M35,M38,M41,M44,M47,M50,M53,M56,M59,M62,M65,M68))</f>
        <v>2.65681857306421E-2</v>
      </c>
      <c r="O71">
        <f>STDEV(O17,O14,O11,O20,O23,O26,O29,O32,O35,O38,O41,O44,O47,O50,O53,O56,O59,O62,O65,O68)/SQRT(COUNT(O17,O14,O11,O20,O23,O26,O29,O32,O35,O38,O41,O44,O47,O50,O53,O56,O59,O62,O65,O68))</f>
        <v>1.3114935626504919E-2</v>
      </c>
      <c r="P71">
        <f>STDEV(P17,P14,P11,P20,P23,P26,P29,P32,P35,P38,P41,P44,P47,P50,P53,P56,P59,P62,P65,P68)/SQRT(COUNT(P17,P14,P11,P20,P23,P26,P29,P32,P35,P38,P41,P44,P47,P50,P53,P56,P59,P62,P65,P68))</f>
        <v>1.3936570702042383E-2</v>
      </c>
      <c r="Q71">
        <f>STDEV(Q17,Q14,Q11,Q20,Q23,Q26,Q29,Q32,Q35,Q38,Q41,Q44,Q47,Q50,Q53,Q56,Q59,Q62,Q65,Q68)/SQRT(COUNT(Q17,Q14,Q11,Q20,Q23,Q26,Q29,Q32,Q35,Q38,Q41,Q44,Q47,Q50,Q53,Q56,Q59,Q62,Q65,Q68))</f>
        <v>6.0748259197561209E-2</v>
      </c>
    </row>
    <row r="73" spans="1:25" x14ac:dyDescent="0.2">
      <c r="B73" t="s">
        <v>8</v>
      </c>
      <c r="C73">
        <f>C70/25.5/(10^-12)*(10^-20)</f>
        <v>4.6307058823529464E-12</v>
      </c>
      <c r="D73">
        <f>D70/25.5/(10^-12)*(10^-20)</f>
        <v>4.8691372549019527E-12</v>
      </c>
      <c r="E73">
        <f>E70/25.5/(10^-12)*(10^-20)</f>
        <v>1.8616725490196074E-11</v>
      </c>
      <c r="F73" t="s">
        <v>8</v>
      </c>
      <c r="G73">
        <f>G70/25.5/(10^-12)*(10^-20)</f>
        <v>1.3783725490196083E-11</v>
      </c>
      <c r="H73">
        <f>H70/25.5/(10^-12)*(10^-20)</f>
        <v>1.4314666666666669E-11</v>
      </c>
      <c r="I73">
        <f>I70/25.5/(10^-12)*(10^-20)</f>
        <v>3.6733000000000005E-11</v>
      </c>
      <c r="J73" t="s">
        <v>8</v>
      </c>
      <c r="K73">
        <f>K70/25.5/(10^-12)*(10^-20)</f>
        <v>3.8594823529411772E-11</v>
      </c>
      <c r="L73">
        <f>L70/25.5/(10^-12)*(10^-20)</f>
        <v>4.0727215686274505E-11</v>
      </c>
      <c r="M73">
        <f>M70/25.5/(10^-12)*(10^-20)</f>
        <v>1.0000329411764705E-10</v>
      </c>
      <c r="N73" t="s">
        <v>8</v>
      </c>
      <c r="O73">
        <f>O70/25.5/(10^-12)*(10^-20)</f>
        <v>5.1600705882352953E-11</v>
      </c>
      <c r="P73">
        <f>P70/25.5/(10^-12)*(10^-20)</f>
        <v>5.4150647058823534E-11</v>
      </c>
      <c r="Q73">
        <f>Q70/25.5/(10^-12)*(10^-20)</f>
        <v>1.6212194117647056E-10</v>
      </c>
    </row>
    <row r="76" spans="1:25" x14ac:dyDescent="0.2">
      <c r="B76" t="s">
        <v>14</v>
      </c>
      <c r="F76" t="s">
        <v>24</v>
      </c>
      <c r="J76" t="s">
        <v>25</v>
      </c>
      <c r="N76" t="s">
        <v>26</v>
      </c>
      <c r="R76" t="s">
        <v>70</v>
      </c>
      <c r="V76" t="s">
        <v>71</v>
      </c>
    </row>
    <row r="77" spans="1:25" x14ac:dyDescent="0.2">
      <c r="C77" t="s">
        <v>2</v>
      </c>
      <c r="D77" t="s">
        <v>3</v>
      </c>
      <c r="E77" t="s">
        <v>4</v>
      </c>
    </row>
    <row r="78" spans="1:25" x14ac:dyDescent="0.2">
      <c r="C78">
        <v>0.97200299999999995</v>
      </c>
      <c r="D78">
        <v>0.96465800000000002</v>
      </c>
      <c r="E78">
        <v>1.16936</v>
      </c>
      <c r="G78">
        <v>1.004543</v>
      </c>
      <c r="H78">
        <v>0.99223600000000001</v>
      </c>
      <c r="I78">
        <v>1.173729</v>
      </c>
      <c r="K78">
        <v>0.97975599999999996</v>
      </c>
      <c r="L78">
        <v>0.96987400000000001</v>
      </c>
      <c r="M78">
        <v>1.1405559999999999</v>
      </c>
      <c r="O78">
        <v>0.95706400000000003</v>
      </c>
      <c r="P78">
        <v>0.94464099999999995</v>
      </c>
      <c r="Q78">
        <v>1.1137349999999999</v>
      </c>
      <c r="S78">
        <v>1.0100899999999999</v>
      </c>
      <c r="T78">
        <v>0.99124800000000002</v>
      </c>
      <c r="U78">
        <v>1.1818200000000001</v>
      </c>
      <c r="W78">
        <v>0.97614000000000001</v>
      </c>
      <c r="X78">
        <v>0.960337</v>
      </c>
      <c r="Y78">
        <v>1.1276200000000001</v>
      </c>
    </row>
    <row r="79" spans="1:25" x14ac:dyDescent="0.2">
      <c r="C79">
        <v>1.0157350000000001</v>
      </c>
      <c r="D79">
        <v>1.0160439999999999</v>
      </c>
      <c r="E79">
        <v>1.3012220000000001</v>
      </c>
      <c r="G79">
        <v>1.2610790000000001</v>
      </c>
      <c r="H79">
        <v>1.2485569999999999</v>
      </c>
      <c r="I79">
        <v>1.64916</v>
      </c>
      <c r="K79">
        <v>1.44075</v>
      </c>
      <c r="L79">
        <v>1.4426319999999999</v>
      </c>
      <c r="M79">
        <v>2.5173779999999999</v>
      </c>
      <c r="O79">
        <v>1.3713690000000001</v>
      </c>
      <c r="P79">
        <v>1.365569</v>
      </c>
      <c r="Q79">
        <v>2.1911860000000001</v>
      </c>
      <c r="S79">
        <v>1.57019</v>
      </c>
      <c r="T79">
        <v>1.5648899999999999</v>
      </c>
      <c r="U79">
        <v>5.0190900000000003</v>
      </c>
      <c r="W79">
        <v>1.76302</v>
      </c>
      <c r="X79">
        <v>1.7433399999999999</v>
      </c>
      <c r="Y79">
        <v>4.1235400000000002</v>
      </c>
    </row>
    <row r="80" spans="1:25" x14ac:dyDescent="0.2">
      <c r="B80" t="s">
        <v>5</v>
      </c>
      <c r="C80">
        <v>4.3732000000000097E-2</v>
      </c>
      <c r="D80">
        <v>5.1385999999999897E-2</v>
      </c>
      <c r="E80">
        <v>0.13186200000000001</v>
      </c>
      <c r="G80">
        <v>0.25653599999999999</v>
      </c>
      <c r="H80">
        <v>0.25632100000000002</v>
      </c>
      <c r="I80">
        <v>0.47543099999999999</v>
      </c>
      <c r="K80">
        <v>0.46099400000000001</v>
      </c>
      <c r="L80">
        <v>0.47275800000000001</v>
      </c>
      <c r="M80">
        <v>1.376822</v>
      </c>
      <c r="O80">
        <v>0.41430499999999998</v>
      </c>
      <c r="P80">
        <v>0.42092800000000002</v>
      </c>
      <c r="Q80">
        <v>1.0774509999999999</v>
      </c>
      <c r="S80">
        <v>0.56010000000000004</v>
      </c>
      <c r="T80">
        <v>0.57364199999999999</v>
      </c>
      <c r="U80">
        <v>3.8372700000000002</v>
      </c>
      <c r="W80">
        <v>0.78688000000000002</v>
      </c>
      <c r="X80">
        <v>0.783003</v>
      </c>
      <c r="Y80">
        <v>2.9959199999999999</v>
      </c>
    </row>
    <row r="81" spans="2:25" x14ac:dyDescent="0.2">
      <c r="C81">
        <v>0.98970999999999998</v>
      </c>
      <c r="D81">
        <v>0.98097900000000005</v>
      </c>
      <c r="E81">
        <v>1.1565669999999999</v>
      </c>
      <c r="G81">
        <v>0.973082</v>
      </c>
      <c r="H81">
        <v>0.964171</v>
      </c>
      <c r="I81">
        <v>1.141616</v>
      </c>
      <c r="K81">
        <v>0.97614699999999999</v>
      </c>
      <c r="L81">
        <v>0.96699999999999997</v>
      </c>
      <c r="M81">
        <v>1.138387</v>
      </c>
      <c r="O81">
        <v>1.0237750000000001</v>
      </c>
      <c r="P81">
        <v>1.0142009999999999</v>
      </c>
      <c r="Q81">
        <v>1.2178519999999999</v>
      </c>
      <c r="S81">
        <v>0.97435799999999995</v>
      </c>
      <c r="T81">
        <v>0.96048199999999995</v>
      </c>
      <c r="U81">
        <v>1.1576900000000001</v>
      </c>
      <c r="W81">
        <v>0.93686199999999997</v>
      </c>
      <c r="X81">
        <v>0.91967399999999999</v>
      </c>
      <c r="Y81">
        <v>1.1020399999999999</v>
      </c>
    </row>
    <row r="82" spans="2:25" x14ac:dyDescent="0.2">
      <c r="C82">
        <v>1.264108</v>
      </c>
      <c r="D82">
        <v>1.2615959999999999</v>
      </c>
      <c r="E82">
        <v>1.946412</v>
      </c>
      <c r="G82">
        <v>1.2855270000000001</v>
      </c>
      <c r="H82">
        <v>1.305075</v>
      </c>
      <c r="I82">
        <v>2.5359289999999999</v>
      </c>
      <c r="K82">
        <v>1.4625060000000001</v>
      </c>
      <c r="L82">
        <v>1.4906509999999999</v>
      </c>
      <c r="M82">
        <v>2.4446880000000002</v>
      </c>
      <c r="O82">
        <v>1.6261110000000001</v>
      </c>
      <c r="P82">
        <v>1.632976</v>
      </c>
      <c r="Q82">
        <v>2.6441439999999998</v>
      </c>
      <c r="S82">
        <v>1.09023</v>
      </c>
      <c r="T82">
        <v>1.0843799999999999</v>
      </c>
      <c r="U82">
        <v>2.2790699999999999</v>
      </c>
      <c r="W82">
        <v>1.6920599999999999</v>
      </c>
      <c r="X82">
        <v>1.64757</v>
      </c>
      <c r="Y82">
        <v>2.5215000000000001</v>
      </c>
    </row>
    <row r="83" spans="2:25" x14ac:dyDescent="0.2">
      <c r="B83" t="s">
        <v>5</v>
      </c>
      <c r="C83">
        <v>0.27439799999999998</v>
      </c>
      <c r="D83">
        <v>0.28061700000000001</v>
      </c>
      <c r="E83">
        <v>0.78984500000000002</v>
      </c>
      <c r="G83">
        <v>0.31244499999999997</v>
      </c>
      <c r="H83">
        <v>0.34090399999999998</v>
      </c>
      <c r="I83">
        <v>1.3943129999999999</v>
      </c>
      <c r="K83">
        <v>0.48635899999999999</v>
      </c>
      <c r="L83">
        <v>0.52365099999999998</v>
      </c>
      <c r="M83">
        <v>1.3063009999999999</v>
      </c>
      <c r="O83">
        <v>0.60233599999999998</v>
      </c>
      <c r="P83">
        <v>0.61877499999999996</v>
      </c>
      <c r="Q83">
        <v>1.4262919999999999</v>
      </c>
      <c r="S83">
        <v>0.115872</v>
      </c>
      <c r="T83">
        <v>0.12389799999999999</v>
      </c>
      <c r="U83">
        <v>1.12138</v>
      </c>
      <c r="W83">
        <v>0.75519800000000004</v>
      </c>
      <c r="X83">
        <v>0.72789599999999999</v>
      </c>
      <c r="Y83">
        <v>1.4194599999999999</v>
      </c>
    </row>
    <row r="84" spans="2:25" x14ac:dyDescent="0.2">
      <c r="C84">
        <v>0.96747399999999995</v>
      </c>
      <c r="D84">
        <v>0.95772800000000002</v>
      </c>
      <c r="E84">
        <v>1.131051</v>
      </c>
      <c r="G84">
        <v>0.98167000000000004</v>
      </c>
      <c r="H84">
        <v>0.97157199999999999</v>
      </c>
      <c r="I84">
        <v>1.1215379999999999</v>
      </c>
      <c r="K84">
        <v>0.96940099999999996</v>
      </c>
      <c r="L84">
        <v>0.96386799999999995</v>
      </c>
      <c r="M84">
        <v>1.1485300000000001</v>
      </c>
      <c r="O84">
        <v>0.96335800000000005</v>
      </c>
      <c r="P84">
        <v>0.95448299999999997</v>
      </c>
      <c r="Q84">
        <v>1.128288</v>
      </c>
      <c r="S84">
        <v>0.99192899999999995</v>
      </c>
      <c r="T84">
        <v>0.97609299999999999</v>
      </c>
      <c r="U84">
        <v>1.1458999999999999</v>
      </c>
      <c r="W84">
        <v>0.94099200000000005</v>
      </c>
      <c r="X84">
        <v>0.93716999999999995</v>
      </c>
      <c r="Y84">
        <v>1.0943700000000001</v>
      </c>
    </row>
    <row r="85" spans="2:25" x14ac:dyDescent="0.2">
      <c r="C85">
        <v>1.2357819999999999</v>
      </c>
      <c r="D85">
        <v>1.2526930000000001</v>
      </c>
      <c r="E85">
        <v>1.9658409999999999</v>
      </c>
      <c r="G85">
        <v>1.289701</v>
      </c>
      <c r="H85">
        <v>1.2964279999999999</v>
      </c>
      <c r="I85">
        <v>1.9975350000000001</v>
      </c>
      <c r="K85">
        <v>1.04243</v>
      </c>
      <c r="L85">
        <v>1.048116</v>
      </c>
      <c r="M85">
        <v>1.3806659999999999</v>
      </c>
      <c r="O85">
        <v>1.4884999999999999</v>
      </c>
      <c r="P85">
        <v>1.509792</v>
      </c>
      <c r="Q85">
        <v>2.2624919999999999</v>
      </c>
      <c r="S85">
        <v>1.60686</v>
      </c>
      <c r="T85">
        <v>1.64432</v>
      </c>
      <c r="U85">
        <v>2.1410200000000001</v>
      </c>
      <c r="W85">
        <v>1.0859799999999999</v>
      </c>
      <c r="X85">
        <v>1.09114</v>
      </c>
      <c r="Y85">
        <v>1.53132</v>
      </c>
    </row>
    <row r="86" spans="2:25" x14ac:dyDescent="0.2">
      <c r="B86" t="s">
        <v>5</v>
      </c>
      <c r="C86">
        <v>0.26830799999999999</v>
      </c>
      <c r="D86">
        <v>0.29496499999999998</v>
      </c>
      <c r="E86">
        <v>0.83479000000000003</v>
      </c>
      <c r="G86">
        <v>0.308031</v>
      </c>
      <c r="H86">
        <v>0.32485599999999998</v>
      </c>
      <c r="I86">
        <v>0.87599700000000003</v>
      </c>
      <c r="K86">
        <v>7.3028999999999997E-2</v>
      </c>
      <c r="L86">
        <v>8.4248000000000101E-2</v>
      </c>
      <c r="M86">
        <v>0.23213600000000001</v>
      </c>
      <c r="O86">
        <v>0.525142</v>
      </c>
      <c r="P86">
        <v>0.55530900000000005</v>
      </c>
      <c r="Q86">
        <v>1.134204</v>
      </c>
      <c r="S86">
        <v>0.61493100000000001</v>
      </c>
      <c r="T86">
        <v>0.66822700000000002</v>
      </c>
      <c r="U86">
        <v>0.99512</v>
      </c>
      <c r="W86">
        <v>0.14498800000000001</v>
      </c>
      <c r="X86">
        <v>0.15397</v>
      </c>
      <c r="Y86">
        <v>0.43695000000000001</v>
      </c>
    </row>
    <row r="87" spans="2:25" x14ac:dyDescent="0.2">
      <c r="C87">
        <v>0.97118099999999996</v>
      </c>
      <c r="D87">
        <v>0.963615</v>
      </c>
      <c r="E87">
        <v>1.1287529999999999</v>
      </c>
      <c r="G87">
        <v>1.01776</v>
      </c>
      <c r="H87">
        <v>1.0070859999999999</v>
      </c>
      <c r="I87">
        <v>1.1864349999999999</v>
      </c>
      <c r="K87">
        <v>0.98405399999999998</v>
      </c>
      <c r="L87">
        <v>0.97297</v>
      </c>
      <c r="M87">
        <v>1.1609389999999999</v>
      </c>
      <c r="O87">
        <v>1.0023740000000001</v>
      </c>
      <c r="P87">
        <v>0.99278699999999998</v>
      </c>
      <c r="Q87">
        <v>1.1855199999999999</v>
      </c>
      <c r="S87">
        <v>0.99328700000000003</v>
      </c>
      <c r="T87">
        <v>0.97908200000000001</v>
      </c>
      <c r="U87">
        <v>1.1861600000000001</v>
      </c>
      <c r="W87">
        <v>0.97777400000000003</v>
      </c>
      <c r="X87">
        <v>0.96060900000000005</v>
      </c>
      <c r="Y87">
        <v>1.14778</v>
      </c>
    </row>
    <row r="88" spans="2:25" x14ac:dyDescent="0.2">
      <c r="C88">
        <v>1.028691</v>
      </c>
      <c r="D88">
        <v>1.028537</v>
      </c>
      <c r="E88">
        <v>1.3358589999999999</v>
      </c>
      <c r="G88">
        <v>1.3688119999999999</v>
      </c>
      <c r="H88">
        <v>1.3676950000000001</v>
      </c>
      <c r="I88">
        <v>1.996092</v>
      </c>
      <c r="K88">
        <v>1.409564</v>
      </c>
      <c r="L88">
        <v>1.4109449999999999</v>
      </c>
      <c r="M88">
        <v>3.1222729999999999</v>
      </c>
      <c r="O88">
        <v>1.5364679999999999</v>
      </c>
      <c r="P88">
        <v>1.5957589999999999</v>
      </c>
      <c r="Q88">
        <v>3.5658110000000001</v>
      </c>
      <c r="S88">
        <v>1.54891</v>
      </c>
      <c r="T88">
        <v>1.548</v>
      </c>
      <c r="U88">
        <v>2.2721</v>
      </c>
      <c r="W88">
        <v>1.8018400000000001</v>
      </c>
      <c r="X88">
        <v>1.81751</v>
      </c>
      <c r="Y88">
        <v>4.1816800000000001</v>
      </c>
    </row>
    <row r="89" spans="2:25" x14ac:dyDescent="0.2">
      <c r="B89" t="s">
        <v>5</v>
      </c>
      <c r="C89">
        <v>5.7510000000000103E-2</v>
      </c>
      <c r="D89">
        <v>6.4921999999999994E-2</v>
      </c>
      <c r="E89">
        <v>0.20710600000000001</v>
      </c>
      <c r="G89">
        <v>0.35105199999999998</v>
      </c>
      <c r="H89">
        <v>0.36060900000000001</v>
      </c>
      <c r="I89">
        <v>0.80965699999999996</v>
      </c>
      <c r="K89">
        <v>0.42551</v>
      </c>
      <c r="L89">
        <v>0.437975</v>
      </c>
      <c r="M89">
        <v>1.9613339999999999</v>
      </c>
      <c r="O89">
        <v>0.53409399999999996</v>
      </c>
      <c r="P89">
        <v>0.60297199999999995</v>
      </c>
      <c r="Q89">
        <v>2.3802910000000002</v>
      </c>
      <c r="S89">
        <v>0.55562299999999998</v>
      </c>
      <c r="T89">
        <v>0.56891800000000003</v>
      </c>
      <c r="U89">
        <v>1.0859399999999999</v>
      </c>
      <c r="W89">
        <v>0.82406599999999997</v>
      </c>
      <c r="X89">
        <v>0.85690100000000002</v>
      </c>
      <c r="Y89">
        <v>3.0339</v>
      </c>
    </row>
    <row r="90" spans="2:25" x14ac:dyDescent="0.2">
      <c r="C90">
        <v>0.97180500000000003</v>
      </c>
      <c r="D90">
        <v>0.96424900000000002</v>
      </c>
      <c r="E90">
        <v>1.1200479999999999</v>
      </c>
      <c r="G90">
        <v>0.99783100000000002</v>
      </c>
      <c r="H90">
        <v>0.98785800000000001</v>
      </c>
      <c r="I90">
        <v>1.1731370000000001</v>
      </c>
      <c r="K90">
        <v>0.94963500000000001</v>
      </c>
      <c r="L90">
        <v>0.94031699999999996</v>
      </c>
      <c r="M90">
        <v>1.1267309999999999</v>
      </c>
      <c r="O90">
        <v>0.98964200000000002</v>
      </c>
      <c r="P90">
        <v>0.98141500000000004</v>
      </c>
      <c r="Q90">
        <v>1.1639980000000001</v>
      </c>
      <c r="S90">
        <v>0.99351299999999998</v>
      </c>
      <c r="T90">
        <v>0.97828300000000001</v>
      </c>
      <c r="U90">
        <v>1.15154</v>
      </c>
      <c r="W90">
        <v>0.96876399999999996</v>
      </c>
      <c r="X90">
        <v>0.94964899999999997</v>
      </c>
      <c r="Y90">
        <v>1.13771</v>
      </c>
    </row>
    <row r="91" spans="2:25" x14ac:dyDescent="0.2">
      <c r="C91">
        <v>1.0102549999999999</v>
      </c>
      <c r="D91">
        <v>1.010505</v>
      </c>
      <c r="E91">
        <v>1.199525</v>
      </c>
      <c r="G91">
        <v>1.3406210000000001</v>
      </c>
      <c r="H91">
        <v>1.3479049999999999</v>
      </c>
      <c r="I91">
        <v>2.302905</v>
      </c>
      <c r="K91">
        <v>1.3893200000000001</v>
      </c>
      <c r="L91">
        <v>1.456175</v>
      </c>
      <c r="M91">
        <v>3.3025850000000001</v>
      </c>
      <c r="O91">
        <v>1.0735699999999999</v>
      </c>
      <c r="P91">
        <v>1.071858</v>
      </c>
      <c r="Q91">
        <v>1.2447410000000001</v>
      </c>
      <c r="S91">
        <v>1.1365000000000001</v>
      </c>
      <c r="T91">
        <v>1.1390400000000001</v>
      </c>
      <c r="U91">
        <v>1.4878800000000001</v>
      </c>
      <c r="W91">
        <v>1.78511</v>
      </c>
      <c r="X91">
        <v>1.80768</v>
      </c>
      <c r="Y91">
        <v>5.0579299999999998</v>
      </c>
    </row>
    <row r="92" spans="2:25" x14ac:dyDescent="0.2">
      <c r="B92" t="s">
        <v>5</v>
      </c>
      <c r="C92">
        <v>3.8449999999999901E-2</v>
      </c>
      <c r="D92">
        <v>4.6255999999999999E-2</v>
      </c>
      <c r="E92">
        <v>7.9477000000000006E-2</v>
      </c>
      <c r="G92">
        <v>0.34278999999999998</v>
      </c>
      <c r="H92">
        <v>0.36004700000000001</v>
      </c>
      <c r="I92">
        <v>1.1297680000000001</v>
      </c>
      <c r="K92">
        <v>0.43968499999999999</v>
      </c>
      <c r="L92">
        <v>0.51585800000000004</v>
      </c>
      <c r="M92">
        <v>2.1758540000000002</v>
      </c>
      <c r="O92">
        <v>8.3927999999999905E-2</v>
      </c>
      <c r="P92">
        <v>9.0442999999999898E-2</v>
      </c>
      <c r="Q92">
        <v>8.0742999999999801E-2</v>
      </c>
      <c r="S92">
        <v>0.142987</v>
      </c>
      <c r="T92">
        <v>0.16075700000000001</v>
      </c>
      <c r="U92">
        <v>0.33633999999999997</v>
      </c>
      <c r="W92">
        <v>0.81634600000000002</v>
      </c>
      <c r="X92">
        <v>0.85803099999999999</v>
      </c>
      <c r="Y92">
        <v>3.92022</v>
      </c>
    </row>
    <row r="93" spans="2:25" x14ac:dyDescent="0.2">
      <c r="C93">
        <v>1.01271</v>
      </c>
      <c r="D93">
        <v>1.002643</v>
      </c>
      <c r="E93">
        <v>1.156873</v>
      </c>
      <c r="G93">
        <v>0.99455000000000005</v>
      </c>
      <c r="H93">
        <v>0.983186</v>
      </c>
      <c r="I93">
        <v>1.165869</v>
      </c>
      <c r="K93">
        <v>0.96677999999999997</v>
      </c>
      <c r="L93">
        <v>0.95737799999999995</v>
      </c>
      <c r="M93">
        <v>1.1362479999999999</v>
      </c>
      <c r="O93">
        <v>0.96108499999999997</v>
      </c>
      <c r="P93">
        <v>0.95603000000000005</v>
      </c>
      <c r="Q93">
        <v>1.1400859999999999</v>
      </c>
      <c r="S93">
        <v>1.0058400000000001</v>
      </c>
      <c r="T93">
        <v>0.99012199999999995</v>
      </c>
      <c r="U93">
        <v>1.1721600000000001</v>
      </c>
      <c r="W93">
        <v>0.97064700000000004</v>
      </c>
      <c r="X93">
        <v>0.95698099999999997</v>
      </c>
      <c r="Y93">
        <v>1.1177999999999999</v>
      </c>
    </row>
    <row r="94" spans="2:25" x14ac:dyDescent="0.2">
      <c r="C94">
        <v>1.270975</v>
      </c>
      <c r="D94">
        <v>1.2662439999999999</v>
      </c>
      <c r="E94">
        <v>1.751285</v>
      </c>
      <c r="G94">
        <v>1.226766</v>
      </c>
      <c r="H94">
        <v>1.2137089999999999</v>
      </c>
      <c r="I94">
        <v>1.957055</v>
      </c>
      <c r="K94">
        <v>1.4092960000000001</v>
      </c>
      <c r="L94">
        <v>1.4382740000000001</v>
      </c>
      <c r="M94">
        <v>2.7343929999999999</v>
      </c>
      <c r="O94">
        <v>1.0365390000000001</v>
      </c>
      <c r="P94">
        <v>1.049121</v>
      </c>
      <c r="Q94">
        <v>1.383589</v>
      </c>
      <c r="S94">
        <v>1.14785</v>
      </c>
      <c r="T94">
        <v>1.1317999999999999</v>
      </c>
      <c r="U94">
        <v>1.6210199999999999</v>
      </c>
      <c r="W94">
        <v>1.1393</v>
      </c>
      <c r="X94">
        <v>1.1446700000000001</v>
      </c>
      <c r="Y94">
        <v>1.81606</v>
      </c>
    </row>
    <row r="95" spans="2:25" x14ac:dyDescent="0.2">
      <c r="B95" t="s">
        <v>5</v>
      </c>
      <c r="C95">
        <v>0.25826500000000002</v>
      </c>
      <c r="D95">
        <v>0.26360099999999997</v>
      </c>
      <c r="E95">
        <v>0.59441200000000005</v>
      </c>
      <c r="G95">
        <v>0.23221600000000001</v>
      </c>
      <c r="H95">
        <v>0.23052300000000001</v>
      </c>
      <c r="I95">
        <v>0.79118599999999994</v>
      </c>
      <c r="K95">
        <v>0.44251600000000002</v>
      </c>
      <c r="L95">
        <v>0.48089599999999999</v>
      </c>
      <c r="M95">
        <v>1.5981449999999999</v>
      </c>
      <c r="O95">
        <v>7.5454000000000104E-2</v>
      </c>
      <c r="P95">
        <v>9.3090999999999896E-2</v>
      </c>
      <c r="Q95">
        <v>0.243503</v>
      </c>
      <c r="S95">
        <v>0.14201</v>
      </c>
      <c r="T95">
        <v>0.141678</v>
      </c>
      <c r="U95">
        <v>0.44885999999999998</v>
      </c>
      <c r="W95">
        <v>0.168653</v>
      </c>
      <c r="X95">
        <v>0.18768899999999999</v>
      </c>
      <c r="Y95">
        <v>0.69825999999999999</v>
      </c>
    </row>
    <row r="96" spans="2:25" x14ac:dyDescent="0.2">
      <c r="C96">
        <v>0.95461499999999999</v>
      </c>
      <c r="D96">
        <v>0.94489800000000002</v>
      </c>
      <c r="E96">
        <v>1.1300840000000001</v>
      </c>
      <c r="G96">
        <v>1.002105</v>
      </c>
      <c r="H96">
        <v>0.99197800000000003</v>
      </c>
      <c r="I96">
        <v>1.165824</v>
      </c>
      <c r="K96">
        <v>0.985537</v>
      </c>
      <c r="L96">
        <v>0.97567099999999995</v>
      </c>
      <c r="M96">
        <v>1.144682</v>
      </c>
      <c r="O96">
        <v>0.99619999999999997</v>
      </c>
      <c r="P96">
        <v>0.98513300000000004</v>
      </c>
      <c r="Q96">
        <v>1.1603589999999999</v>
      </c>
      <c r="S96">
        <v>0.97720399999999996</v>
      </c>
      <c r="T96">
        <v>0.958368</v>
      </c>
      <c r="U96">
        <v>1.13388</v>
      </c>
      <c r="W96">
        <v>0.991676</v>
      </c>
      <c r="X96">
        <v>0.97124200000000005</v>
      </c>
      <c r="Y96">
        <v>1.1474299999999999</v>
      </c>
    </row>
    <row r="97" spans="2:25" x14ac:dyDescent="0.2">
      <c r="C97">
        <v>1.197451</v>
      </c>
      <c r="D97">
        <v>1.2114609999999999</v>
      </c>
      <c r="E97">
        <v>1.9248620000000001</v>
      </c>
      <c r="G97">
        <v>1.307115</v>
      </c>
      <c r="H97">
        <v>1.323053</v>
      </c>
      <c r="I97">
        <v>2.0770279999999999</v>
      </c>
      <c r="K97">
        <v>1.415991</v>
      </c>
      <c r="L97">
        <v>1.4320649999999999</v>
      </c>
      <c r="M97">
        <v>2.2676219999999998</v>
      </c>
      <c r="O97">
        <v>1.5805750000000001</v>
      </c>
      <c r="P97">
        <v>1.593596</v>
      </c>
      <c r="Q97">
        <v>2.4354040000000001</v>
      </c>
      <c r="S97">
        <v>1.68544</v>
      </c>
      <c r="T97">
        <v>1.6430400000000001</v>
      </c>
      <c r="U97">
        <v>2.83799</v>
      </c>
      <c r="W97">
        <v>1.5658799999999999</v>
      </c>
      <c r="X97">
        <v>1.53606</v>
      </c>
      <c r="Y97">
        <v>2.2121499999999998</v>
      </c>
    </row>
    <row r="98" spans="2:25" x14ac:dyDescent="0.2">
      <c r="B98" t="s">
        <v>5</v>
      </c>
      <c r="C98">
        <v>0.242836</v>
      </c>
      <c r="D98">
        <v>0.26656299999999999</v>
      </c>
      <c r="E98">
        <v>0.79477799999999998</v>
      </c>
      <c r="G98">
        <v>0.30501</v>
      </c>
      <c r="H98">
        <v>0.33107500000000001</v>
      </c>
      <c r="I98">
        <v>0.91120400000000001</v>
      </c>
      <c r="K98">
        <v>0.430454</v>
      </c>
      <c r="L98">
        <v>0.45639400000000002</v>
      </c>
      <c r="M98">
        <v>1.12294</v>
      </c>
      <c r="O98">
        <v>0.58437499999999998</v>
      </c>
      <c r="P98">
        <v>0.60846299999999998</v>
      </c>
      <c r="Q98">
        <v>1.275045</v>
      </c>
      <c r="S98">
        <v>0.70823599999999998</v>
      </c>
      <c r="T98">
        <v>0.68467199999999995</v>
      </c>
      <c r="U98">
        <v>1.70411</v>
      </c>
      <c r="W98">
        <v>0.57420400000000005</v>
      </c>
      <c r="X98">
        <v>0.56481800000000004</v>
      </c>
      <c r="Y98">
        <v>1.0647200000000001</v>
      </c>
    </row>
    <row r="99" spans="2:25" x14ac:dyDescent="0.2">
      <c r="C99">
        <v>0.98966600000000005</v>
      </c>
      <c r="D99">
        <v>0.978773</v>
      </c>
      <c r="E99">
        <v>1.1623250000000001</v>
      </c>
      <c r="G99">
        <v>0.95306199999999996</v>
      </c>
      <c r="H99">
        <v>0.94246399999999997</v>
      </c>
      <c r="I99">
        <v>1.132169</v>
      </c>
      <c r="K99">
        <v>0.99335399999999996</v>
      </c>
      <c r="L99">
        <v>0.98608399999999996</v>
      </c>
      <c r="M99">
        <v>1.1472169999999999</v>
      </c>
      <c r="O99">
        <v>0.97961799999999999</v>
      </c>
      <c r="P99">
        <v>0.96925799999999995</v>
      </c>
      <c r="Q99">
        <v>1.147418</v>
      </c>
      <c r="S99">
        <v>0.97481200000000001</v>
      </c>
      <c r="T99">
        <v>0.957897</v>
      </c>
      <c r="U99">
        <v>1.1513</v>
      </c>
      <c r="W99">
        <v>0.97961299999999996</v>
      </c>
      <c r="X99">
        <v>0.959893</v>
      </c>
      <c r="Y99">
        <v>1.1564700000000001</v>
      </c>
    </row>
    <row r="100" spans="2:25" x14ac:dyDescent="0.2">
      <c r="C100">
        <v>1.2280899999999999</v>
      </c>
      <c r="D100">
        <v>1.226432</v>
      </c>
      <c r="E100">
        <v>1.5319240000000001</v>
      </c>
      <c r="G100">
        <v>1.2877240000000001</v>
      </c>
      <c r="H100">
        <v>1.305391</v>
      </c>
      <c r="I100">
        <v>2.2037249999999999</v>
      </c>
      <c r="K100">
        <v>1.0789880000000001</v>
      </c>
      <c r="L100">
        <v>1.0775729999999999</v>
      </c>
      <c r="M100">
        <v>1.4877929999999999</v>
      </c>
      <c r="O100">
        <v>1.5680890000000001</v>
      </c>
      <c r="P100">
        <v>1.5965720000000001</v>
      </c>
      <c r="Q100">
        <v>3.6269740000000001</v>
      </c>
      <c r="S100">
        <v>1.60059</v>
      </c>
      <c r="T100">
        <v>1.6223000000000001</v>
      </c>
      <c r="U100">
        <v>3.01105</v>
      </c>
      <c r="W100">
        <v>1.7848900000000001</v>
      </c>
      <c r="X100">
        <v>1.75986</v>
      </c>
      <c r="Y100">
        <v>3.8281200000000002</v>
      </c>
    </row>
    <row r="101" spans="2:25" x14ac:dyDescent="0.2">
      <c r="B101" t="s">
        <v>5</v>
      </c>
      <c r="C101">
        <v>0.238424</v>
      </c>
      <c r="D101">
        <v>0.24765899999999999</v>
      </c>
      <c r="E101">
        <v>0.36959900000000001</v>
      </c>
      <c r="G101">
        <v>0.33466200000000002</v>
      </c>
      <c r="H101">
        <v>0.362927</v>
      </c>
      <c r="I101">
        <v>1.071556</v>
      </c>
      <c r="K101">
        <v>8.5634000000000099E-2</v>
      </c>
      <c r="L101">
        <v>9.1489000000000195E-2</v>
      </c>
      <c r="M101">
        <v>0.34057599999999999</v>
      </c>
      <c r="O101">
        <v>0.58847099999999997</v>
      </c>
      <c r="P101">
        <v>0.62731400000000004</v>
      </c>
      <c r="Q101">
        <v>2.4795560000000001</v>
      </c>
      <c r="S101">
        <v>0.62577799999999995</v>
      </c>
      <c r="T101">
        <v>0.66440299999999997</v>
      </c>
      <c r="U101">
        <v>1.85975</v>
      </c>
      <c r="W101">
        <v>0.80527700000000002</v>
      </c>
      <c r="X101">
        <v>0.79996699999999998</v>
      </c>
      <c r="Y101">
        <v>2.6716500000000001</v>
      </c>
    </row>
    <row r="102" spans="2:25" x14ac:dyDescent="0.2">
      <c r="C102">
        <v>0.97260599999999997</v>
      </c>
      <c r="D102">
        <v>0.96178600000000003</v>
      </c>
      <c r="E102">
        <v>1.1469450000000001</v>
      </c>
      <c r="G102">
        <v>0.99460899999999997</v>
      </c>
      <c r="H102">
        <v>0.98391499999999998</v>
      </c>
      <c r="I102">
        <v>1.1563589999999999</v>
      </c>
      <c r="K102">
        <v>0.94306400000000001</v>
      </c>
      <c r="L102">
        <v>0.93481000000000003</v>
      </c>
      <c r="M102">
        <v>1.1369309999999999</v>
      </c>
      <c r="O102">
        <v>0.94139899999999999</v>
      </c>
      <c r="P102">
        <v>0.935755</v>
      </c>
      <c r="Q102">
        <v>1.1121920000000001</v>
      </c>
      <c r="S102">
        <v>0.97487999999999997</v>
      </c>
      <c r="T102">
        <v>0.96605200000000002</v>
      </c>
      <c r="U102">
        <v>1.1210599999999999</v>
      </c>
      <c r="W102">
        <v>0.95680600000000005</v>
      </c>
      <c r="X102">
        <v>0.93776700000000002</v>
      </c>
      <c r="Y102">
        <v>1.1160099999999999</v>
      </c>
    </row>
    <row r="103" spans="2:25" x14ac:dyDescent="0.2">
      <c r="C103">
        <v>1.1258459999999999</v>
      </c>
      <c r="D103">
        <v>1.1007659999999999</v>
      </c>
      <c r="E103">
        <v>1.2353769999999999</v>
      </c>
      <c r="G103">
        <v>1.2937399999999999</v>
      </c>
      <c r="H103">
        <v>1.296961</v>
      </c>
      <c r="I103">
        <v>2.5394760000000001</v>
      </c>
      <c r="K103">
        <v>1.0164519999999999</v>
      </c>
      <c r="L103">
        <v>1.0104340000000001</v>
      </c>
      <c r="M103">
        <v>1.3500529999999999</v>
      </c>
      <c r="O103">
        <v>1.0376399999999999</v>
      </c>
      <c r="P103">
        <v>1.034389</v>
      </c>
      <c r="Q103">
        <v>1.441854</v>
      </c>
      <c r="S103">
        <v>1.1005100000000001</v>
      </c>
      <c r="T103">
        <v>1.1060000000000001</v>
      </c>
      <c r="U103">
        <v>1.89838</v>
      </c>
      <c r="W103">
        <v>1.3774200000000001</v>
      </c>
      <c r="X103">
        <v>1.3064800000000001</v>
      </c>
      <c r="Y103">
        <v>2.28498</v>
      </c>
    </row>
    <row r="104" spans="2:25" x14ac:dyDescent="0.2">
      <c r="B104" t="s">
        <v>5</v>
      </c>
      <c r="C104">
        <v>0.15323999999999999</v>
      </c>
      <c r="D104">
        <v>0.13897999999999999</v>
      </c>
      <c r="E104">
        <v>8.8431999999999802E-2</v>
      </c>
      <c r="G104">
        <v>0.29913099999999998</v>
      </c>
      <c r="H104">
        <v>0.31304599999999999</v>
      </c>
      <c r="I104">
        <v>1.3831169999999999</v>
      </c>
      <c r="K104">
        <v>7.3387999999999898E-2</v>
      </c>
      <c r="L104">
        <v>7.5623999999999997E-2</v>
      </c>
      <c r="M104">
        <v>0.21312200000000001</v>
      </c>
      <c r="O104">
        <v>9.6240999999999896E-2</v>
      </c>
      <c r="P104">
        <v>9.8633999999999999E-2</v>
      </c>
      <c r="Q104">
        <v>0.32966200000000001</v>
      </c>
      <c r="S104">
        <v>0.12562999999999999</v>
      </c>
      <c r="T104">
        <v>0.13994799999999999</v>
      </c>
      <c r="U104">
        <v>0.77732000000000001</v>
      </c>
      <c r="W104">
        <v>0.42061399999999999</v>
      </c>
      <c r="X104">
        <v>0.36871300000000001</v>
      </c>
      <c r="Y104">
        <v>1.1689700000000001</v>
      </c>
    </row>
    <row r="105" spans="2:25" x14ac:dyDescent="0.2">
      <c r="C105">
        <v>1.0062880000000001</v>
      </c>
      <c r="D105">
        <v>0.99567300000000003</v>
      </c>
      <c r="E105">
        <v>1.184024</v>
      </c>
      <c r="G105">
        <v>0.98725300000000005</v>
      </c>
      <c r="H105">
        <v>0.97806700000000002</v>
      </c>
      <c r="I105">
        <v>1.182061</v>
      </c>
      <c r="K105">
        <v>0.92474400000000001</v>
      </c>
      <c r="L105">
        <v>0.91722400000000004</v>
      </c>
      <c r="M105">
        <v>1.0917319999999999</v>
      </c>
      <c r="O105">
        <v>0.99219500000000005</v>
      </c>
      <c r="P105">
        <v>0.98712900000000003</v>
      </c>
      <c r="Q105">
        <v>1.1720600000000001</v>
      </c>
      <c r="S105">
        <v>0.94163300000000005</v>
      </c>
      <c r="T105">
        <v>0.92472699999999997</v>
      </c>
      <c r="U105">
        <v>1.09968</v>
      </c>
      <c r="W105">
        <v>1.0216000000000001</v>
      </c>
      <c r="X105">
        <v>1.0119800000000001</v>
      </c>
      <c r="Y105">
        <v>1.1997899999999999</v>
      </c>
    </row>
    <row r="106" spans="2:25" x14ac:dyDescent="0.2">
      <c r="C106">
        <v>1.211395</v>
      </c>
      <c r="D106">
        <v>1.2112430000000001</v>
      </c>
      <c r="E106">
        <v>2.0531060000000001</v>
      </c>
      <c r="G106">
        <v>1.3090120000000001</v>
      </c>
      <c r="H106">
        <v>1.328111</v>
      </c>
      <c r="I106">
        <v>2.2088209999999999</v>
      </c>
      <c r="K106">
        <v>1.3690599999999999</v>
      </c>
      <c r="L106">
        <v>1.369019</v>
      </c>
      <c r="M106">
        <v>2.5017450000000001</v>
      </c>
      <c r="O106">
        <v>1.0891230000000001</v>
      </c>
      <c r="P106">
        <v>1.0965469999999999</v>
      </c>
      <c r="Q106">
        <v>1.515855</v>
      </c>
      <c r="S106">
        <v>1.5263100000000001</v>
      </c>
      <c r="T106">
        <v>1.5440700000000001</v>
      </c>
      <c r="U106">
        <v>2.6529400000000001</v>
      </c>
      <c r="W106">
        <v>1.12199</v>
      </c>
      <c r="X106">
        <v>1.13588</v>
      </c>
      <c r="Y106">
        <v>1.4138200000000001</v>
      </c>
    </row>
    <row r="107" spans="2:25" x14ac:dyDescent="0.2">
      <c r="B107" t="s">
        <v>5</v>
      </c>
      <c r="C107">
        <v>0.20510700000000001</v>
      </c>
      <c r="D107">
        <v>0.21557000000000001</v>
      </c>
      <c r="E107">
        <v>0.86908200000000002</v>
      </c>
      <c r="G107">
        <v>0.32175900000000002</v>
      </c>
      <c r="H107">
        <v>0.35004400000000002</v>
      </c>
      <c r="I107">
        <v>1.0267599999999999</v>
      </c>
      <c r="K107">
        <v>0.44431599999999999</v>
      </c>
      <c r="L107">
        <v>0.451795</v>
      </c>
      <c r="M107">
        <v>1.410013</v>
      </c>
      <c r="O107">
        <v>9.6928E-2</v>
      </c>
      <c r="P107">
        <v>0.109418</v>
      </c>
      <c r="Q107">
        <v>0.34379500000000002</v>
      </c>
      <c r="S107">
        <v>0.584677</v>
      </c>
      <c r="T107">
        <v>0.61934299999999998</v>
      </c>
      <c r="U107">
        <v>1.5532600000000001</v>
      </c>
      <c r="W107">
        <v>0.10038999999999999</v>
      </c>
      <c r="X107">
        <v>0.1239</v>
      </c>
      <c r="Y107">
        <v>0.21403</v>
      </c>
    </row>
    <row r="108" spans="2:25" x14ac:dyDescent="0.2">
      <c r="C108">
        <v>0.97165299999999999</v>
      </c>
      <c r="D108">
        <v>0.95707699999999996</v>
      </c>
      <c r="E108">
        <v>1.13805</v>
      </c>
      <c r="G108">
        <v>0.98292199999999996</v>
      </c>
      <c r="H108">
        <v>0.97001899999999996</v>
      </c>
      <c r="I108">
        <v>1.12948</v>
      </c>
      <c r="K108">
        <v>0.96132300000000004</v>
      </c>
      <c r="L108">
        <v>0.94578799999999996</v>
      </c>
      <c r="M108">
        <v>1.1385000000000001</v>
      </c>
      <c r="O108">
        <v>0.97753900000000005</v>
      </c>
      <c r="P108">
        <v>0.96054499999999998</v>
      </c>
      <c r="Q108">
        <v>1.14978</v>
      </c>
      <c r="S108">
        <v>0.96888399999999997</v>
      </c>
      <c r="T108">
        <v>0.95186499999999996</v>
      </c>
      <c r="U108">
        <v>1.1396599999999999</v>
      </c>
      <c r="W108">
        <v>1.0122199999999999</v>
      </c>
      <c r="X108">
        <v>0.99395999999999995</v>
      </c>
      <c r="Y108">
        <v>1.1873499999999999</v>
      </c>
    </row>
    <row r="109" spans="2:25" x14ac:dyDescent="0.2">
      <c r="C109">
        <v>1.2363200000000001</v>
      </c>
      <c r="D109">
        <v>1.20157</v>
      </c>
      <c r="E109">
        <v>1.9728000000000001</v>
      </c>
      <c r="G109">
        <v>1.0399700000000001</v>
      </c>
      <c r="H109">
        <v>1.03529</v>
      </c>
      <c r="I109">
        <v>1.1904300000000001</v>
      </c>
      <c r="K109">
        <v>1.3722399999999999</v>
      </c>
      <c r="L109">
        <v>1.3527899999999999</v>
      </c>
      <c r="M109">
        <v>2.7624300000000002</v>
      </c>
      <c r="O109">
        <v>1.5386899999999999</v>
      </c>
      <c r="P109">
        <v>1.50766</v>
      </c>
      <c r="Q109">
        <v>3.4267799999999999</v>
      </c>
      <c r="S109">
        <v>1.72763</v>
      </c>
      <c r="T109">
        <v>1.70018</v>
      </c>
      <c r="U109">
        <v>2.7191000000000001</v>
      </c>
      <c r="W109">
        <v>1.8068</v>
      </c>
      <c r="X109">
        <v>1.8459700000000001</v>
      </c>
      <c r="Y109">
        <v>2.5682399999999999</v>
      </c>
    </row>
    <row r="110" spans="2:25" x14ac:dyDescent="0.2">
      <c r="B110" t="s">
        <v>5</v>
      </c>
      <c r="C110">
        <v>0.26466699999999999</v>
      </c>
      <c r="D110">
        <v>0.24449299999999999</v>
      </c>
      <c r="E110">
        <v>0.83474999999999999</v>
      </c>
      <c r="G110">
        <v>5.7048000000000099E-2</v>
      </c>
      <c r="H110">
        <v>6.5271000000000107E-2</v>
      </c>
      <c r="I110">
        <v>6.0950000000000101E-2</v>
      </c>
      <c r="K110">
        <v>0.41091699999999998</v>
      </c>
      <c r="L110">
        <v>0.40700199999999997</v>
      </c>
      <c r="M110">
        <v>1.6239300000000001</v>
      </c>
      <c r="O110">
        <v>0.56115099999999996</v>
      </c>
      <c r="P110">
        <v>0.54711500000000002</v>
      </c>
      <c r="Q110">
        <v>2.2770000000000001</v>
      </c>
      <c r="S110">
        <v>0.75874600000000003</v>
      </c>
      <c r="T110">
        <v>0.74831499999999995</v>
      </c>
      <c r="U110">
        <v>1.57944</v>
      </c>
      <c r="W110">
        <v>0.79457999999999995</v>
      </c>
      <c r="X110">
        <v>0.85201000000000005</v>
      </c>
      <c r="Y110">
        <v>1.38089</v>
      </c>
    </row>
    <row r="111" spans="2:25" x14ac:dyDescent="0.2">
      <c r="C111">
        <v>0.96473399999999998</v>
      </c>
      <c r="D111">
        <v>0.949013</v>
      </c>
      <c r="E111">
        <v>1.13584</v>
      </c>
      <c r="G111">
        <v>0.96871099999999999</v>
      </c>
      <c r="H111">
        <v>0.95029600000000003</v>
      </c>
      <c r="I111">
        <v>1.14107</v>
      </c>
      <c r="K111">
        <v>0.97325499999999998</v>
      </c>
      <c r="L111">
        <v>0.95511500000000005</v>
      </c>
      <c r="M111">
        <v>1.1332</v>
      </c>
      <c r="O111">
        <v>0.96737700000000004</v>
      </c>
      <c r="P111">
        <v>0.94898300000000002</v>
      </c>
      <c r="Q111">
        <v>1.1338999999999999</v>
      </c>
      <c r="S111">
        <v>0.94070600000000004</v>
      </c>
      <c r="T111">
        <v>0.92539099999999996</v>
      </c>
      <c r="U111">
        <v>1.11178</v>
      </c>
      <c r="W111">
        <v>0.95143299999999997</v>
      </c>
      <c r="X111">
        <v>0.934118</v>
      </c>
      <c r="Y111">
        <v>1.1059300000000001</v>
      </c>
    </row>
    <row r="112" spans="2:25" x14ac:dyDescent="0.2">
      <c r="C112">
        <v>1.15103</v>
      </c>
      <c r="D112">
        <v>1.1491199999999999</v>
      </c>
      <c r="E112">
        <v>1.58799</v>
      </c>
      <c r="G112">
        <v>1.26146</v>
      </c>
      <c r="H112">
        <v>1.27722</v>
      </c>
      <c r="I112">
        <v>2.0243899999999999</v>
      </c>
      <c r="K112">
        <v>1.4320200000000001</v>
      </c>
      <c r="L112">
        <v>1.4447300000000001</v>
      </c>
      <c r="M112">
        <v>1.9206000000000001</v>
      </c>
      <c r="O112">
        <v>1.47359</v>
      </c>
      <c r="P112">
        <v>1.4771099999999999</v>
      </c>
      <c r="Q112">
        <v>3.0733000000000001</v>
      </c>
      <c r="S112">
        <v>1.47146</v>
      </c>
      <c r="T112">
        <v>1.4518899999999999</v>
      </c>
      <c r="U112">
        <v>2.0684399999999998</v>
      </c>
      <c r="W112">
        <v>1.6138600000000001</v>
      </c>
      <c r="X112">
        <v>1.55833</v>
      </c>
      <c r="Y112">
        <v>2.3487900000000002</v>
      </c>
    </row>
    <row r="113" spans="2:25" x14ac:dyDescent="0.2">
      <c r="B113" t="s">
        <v>5</v>
      </c>
      <c r="C113">
        <v>0.18629599999999999</v>
      </c>
      <c r="D113">
        <v>0.20010700000000001</v>
      </c>
      <c r="E113">
        <v>0.45215</v>
      </c>
      <c r="G113">
        <v>0.29274899999999998</v>
      </c>
      <c r="H113">
        <v>0.32692399999999999</v>
      </c>
      <c r="I113">
        <v>0.88331999999999999</v>
      </c>
      <c r="K113">
        <v>0.45876499999999998</v>
      </c>
      <c r="L113">
        <v>0.48961500000000002</v>
      </c>
      <c r="M113">
        <v>0.78739999999999999</v>
      </c>
      <c r="O113">
        <v>0.50621300000000002</v>
      </c>
      <c r="P113">
        <v>0.52812700000000001</v>
      </c>
      <c r="Q113">
        <v>1.9394</v>
      </c>
      <c r="S113">
        <v>0.53075399999999995</v>
      </c>
      <c r="T113">
        <v>0.52649900000000005</v>
      </c>
      <c r="U113">
        <v>0.95665999999999995</v>
      </c>
      <c r="W113">
        <v>0.66242699999999999</v>
      </c>
      <c r="X113">
        <v>0.62421199999999999</v>
      </c>
      <c r="Y113">
        <v>1.2428600000000001</v>
      </c>
    </row>
    <row r="114" spans="2:25" x14ac:dyDescent="0.2">
      <c r="C114">
        <v>0.96790600000000004</v>
      </c>
      <c r="D114">
        <v>0.952511</v>
      </c>
      <c r="E114">
        <v>1.1312199999999999</v>
      </c>
      <c r="G114">
        <v>0.96737700000000004</v>
      </c>
      <c r="H114">
        <v>0.94940000000000002</v>
      </c>
      <c r="I114">
        <v>1.12188</v>
      </c>
      <c r="K114">
        <v>0.968943</v>
      </c>
      <c r="L114">
        <v>0.95072800000000002</v>
      </c>
      <c r="M114">
        <v>1.13689</v>
      </c>
      <c r="O114">
        <v>0.97396000000000005</v>
      </c>
      <c r="P114">
        <v>0.95909199999999994</v>
      </c>
      <c r="Q114">
        <v>1.1595</v>
      </c>
      <c r="S114">
        <v>0.97263299999999997</v>
      </c>
      <c r="T114">
        <v>0.96166200000000002</v>
      </c>
      <c r="U114">
        <v>1.13961</v>
      </c>
      <c r="W114">
        <v>0.99437500000000001</v>
      </c>
      <c r="X114">
        <v>0.97657700000000003</v>
      </c>
      <c r="Y114">
        <v>1.1740999999999999</v>
      </c>
    </row>
    <row r="115" spans="2:25" x14ac:dyDescent="0.2">
      <c r="C115">
        <v>1.2054400000000001</v>
      </c>
      <c r="D115">
        <v>1.2447999999999999</v>
      </c>
      <c r="E115">
        <v>2.5952099999999998</v>
      </c>
      <c r="G115">
        <v>1.31036</v>
      </c>
      <c r="H115">
        <v>1.2983199999999999</v>
      </c>
      <c r="I115">
        <v>1.91021</v>
      </c>
      <c r="K115">
        <v>1.41429</v>
      </c>
      <c r="L115">
        <v>1.3944799999999999</v>
      </c>
      <c r="M115">
        <v>2.5386600000000001</v>
      </c>
      <c r="O115">
        <v>1.0782099999999999</v>
      </c>
      <c r="P115">
        <v>1.0697300000000001</v>
      </c>
      <c r="Q115">
        <v>1.50291</v>
      </c>
      <c r="S115">
        <v>1.09436</v>
      </c>
      <c r="T115">
        <v>1.0957600000000001</v>
      </c>
      <c r="U115">
        <v>1.5641400000000001</v>
      </c>
      <c r="W115">
        <v>1.7554700000000001</v>
      </c>
      <c r="X115">
        <v>1.7968500000000001</v>
      </c>
      <c r="Y115">
        <v>3.48895</v>
      </c>
    </row>
    <row r="116" spans="2:25" x14ac:dyDescent="0.2">
      <c r="B116" t="s">
        <v>5</v>
      </c>
      <c r="C116">
        <v>0.237534</v>
      </c>
      <c r="D116">
        <v>0.29228900000000002</v>
      </c>
      <c r="E116">
        <v>1.4639899999999999</v>
      </c>
      <c r="G116">
        <v>0.34298299999999998</v>
      </c>
      <c r="H116">
        <v>0.34892000000000001</v>
      </c>
      <c r="I116">
        <v>0.78832999999999998</v>
      </c>
      <c r="K116">
        <v>0.44534699999999999</v>
      </c>
      <c r="L116">
        <v>0.44375199999999998</v>
      </c>
      <c r="M116">
        <v>1.40177</v>
      </c>
      <c r="O116">
        <v>0.10425</v>
      </c>
      <c r="P116">
        <v>0.110638</v>
      </c>
      <c r="Q116">
        <v>0.34340999999999999</v>
      </c>
      <c r="S116">
        <v>0.121727</v>
      </c>
      <c r="T116">
        <v>0.13409799999999999</v>
      </c>
      <c r="U116">
        <v>0.42453000000000002</v>
      </c>
      <c r="W116">
        <v>0.76109499999999997</v>
      </c>
      <c r="X116">
        <v>0.82027300000000003</v>
      </c>
      <c r="Y116">
        <v>2.3148499999999999</v>
      </c>
    </row>
    <row r="117" spans="2:25" x14ac:dyDescent="0.2">
      <c r="C117">
        <v>1.0011099999999999</v>
      </c>
      <c r="D117">
        <v>0.98500600000000005</v>
      </c>
      <c r="E117">
        <v>1.17313</v>
      </c>
      <c r="G117">
        <v>1.0014400000000001</v>
      </c>
      <c r="H117">
        <v>0.98642600000000003</v>
      </c>
      <c r="I117">
        <v>1.17048</v>
      </c>
      <c r="K117">
        <v>0.97292500000000004</v>
      </c>
      <c r="L117">
        <v>0.95743800000000001</v>
      </c>
      <c r="M117">
        <v>1.1425000000000001</v>
      </c>
      <c r="O117">
        <v>0.99046500000000004</v>
      </c>
      <c r="P117">
        <v>0.97223800000000005</v>
      </c>
      <c r="Q117">
        <v>1.16343</v>
      </c>
      <c r="S117">
        <v>0.96292599999999995</v>
      </c>
      <c r="T117">
        <v>0.95538299999999998</v>
      </c>
      <c r="U117">
        <v>1.1238900000000001</v>
      </c>
      <c r="W117">
        <v>0.96484800000000004</v>
      </c>
      <c r="X117">
        <v>0.94830400000000004</v>
      </c>
      <c r="Y117">
        <v>1.14683</v>
      </c>
    </row>
    <row r="118" spans="2:25" x14ac:dyDescent="0.2">
      <c r="C118">
        <v>1.2324999999999999</v>
      </c>
      <c r="D118">
        <v>1.22096</v>
      </c>
      <c r="E118">
        <v>1.63348</v>
      </c>
      <c r="G118">
        <v>1.0715300000000001</v>
      </c>
      <c r="H118">
        <v>1.0573900000000001</v>
      </c>
      <c r="I118">
        <v>1.40648</v>
      </c>
      <c r="K118">
        <v>1.0458000000000001</v>
      </c>
      <c r="L118">
        <v>1.0428599999999999</v>
      </c>
      <c r="M118">
        <v>1.2358800000000001</v>
      </c>
      <c r="O118">
        <v>1.4584699999999999</v>
      </c>
      <c r="P118">
        <v>1.4556899999999999</v>
      </c>
      <c r="Q118">
        <v>3.1688999999999998</v>
      </c>
      <c r="S118">
        <v>1.5705199999999999</v>
      </c>
      <c r="T118">
        <v>1.5700700000000001</v>
      </c>
      <c r="U118">
        <v>2.3861400000000001</v>
      </c>
      <c r="W118">
        <v>1.1316200000000001</v>
      </c>
      <c r="X118">
        <v>1.12588</v>
      </c>
      <c r="Y118">
        <v>1.3025</v>
      </c>
    </row>
    <row r="119" spans="2:25" x14ac:dyDescent="0.2">
      <c r="B119" t="s">
        <v>5</v>
      </c>
      <c r="C119">
        <v>0.23139000000000001</v>
      </c>
      <c r="D119">
        <v>0.235954</v>
      </c>
      <c r="E119">
        <v>0.46034999999999998</v>
      </c>
      <c r="G119">
        <v>7.009E-2</v>
      </c>
      <c r="H119">
        <v>7.0963999999999999E-2</v>
      </c>
      <c r="I119">
        <v>0.23599999999999999</v>
      </c>
      <c r="K119">
        <v>7.2874999999999995E-2</v>
      </c>
      <c r="L119">
        <v>8.5421999999999901E-2</v>
      </c>
      <c r="M119">
        <v>9.3380000000000005E-2</v>
      </c>
      <c r="O119">
        <v>0.468005</v>
      </c>
      <c r="P119">
        <v>0.48345199999999999</v>
      </c>
      <c r="Q119">
        <v>2.0054699999999999</v>
      </c>
      <c r="S119">
        <v>0.60759399999999997</v>
      </c>
      <c r="T119">
        <v>0.61468699999999998</v>
      </c>
      <c r="U119">
        <v>1.2622500000000001</v>
      </c>
      <c r="W119">
        <v>0.166772</v>
      </c>
      <c r="X119">
        <v>0.17757600000000001</v>
      </c>
      <c r="Y119">
        <v>0.15567</v>
      </c>
    </row>
    <row r="120" spans="2:25" x14ac:dyDescent="0.2">
      <c r="C120">
        <v>0.99721499999999996</v>
      </c>
      <c r="D120">
        <v>0.98165999999999998</v>
      </c>
      <c r="E120">
        <v>1.1624300000000001</v>
      </c>
      <c r="G120">
        <v>0.97037899999999999</v>
      </c>
      <c r="H120">
        <v>0.95406199999999997</v>
      </c>
      <c r="I120">
        <v>1.1315999999999999</v>
      </c>
      <c r="K120">
        <v>1.00509</v>
      </c>
      <c r="L120">
        <v>0.99796499999999999</v>
      </c>
      <c r="M120">
        <v>1.21204</v>
      </c>
      <c r="O120">
        <v>0.95229200000000003</v>
      </c>
      <c r="P120">
        <v>0.93868700000000005</v>
      </c>
      <c r="Q120">
        <v>1.1308199999999999</v>
      </c>
      <c r="S120">
        <v>0.98400900000000002</v>
      </c>
      <c r="T120">
        <v>0.96479800000000004</v>
      </c>
      <c r="U120">
        <v>1.1304799999999999</v>
      </c>
      <c r="W120">
        <v>0.99868299999999999</v>
      </c>
      <c r="X120">
        <v>0.98095100000000002</v>
      </c>
      <c r="Y120">
        <v>1.16692</v>
      </c>
    </row>
    <row r="121" spans="2:25" x14ac:dyDescent="0.2">
      <c r="C121">
        <v>1.20682</v>
      </c>
      <c r="D121">
        <v>1.21231</v>
      </c>
      <c r="E121">
        <v>1.67398</v>
      </c>
      <c r="G121">
        <v>1.2971299999999999</v>
      </c>
      <c r="H121">
        <v>1.2964599999999999</v>
      </c>
      <c r="I121">
        <v>1.8462099999999999</v>
      </c>
      <c r="K121">
        <v>1.3518600000000001</v>
      </c>
      <c r="L121">
        <v>1.35632</v>
      </c>
      <c r="M121">
        <v>1.68405</v>
      </c>
      <c r="O121">
        <v>1.5012099999999999</v>
      </c>
      <c r="P121">
        <v>1.5179199999999999</v>
      </c>
      <c r="Q121">
        <v>3.23868</v>
      </c>
      <c r="S121">
        <v>1.4146099999999999</v>
      </c>
      <c r="T121">
        <v>1.3659300000000001</v>
      </c>
      <c r="U121">
        <v>2.1814300000000002</v>
      </c>
      <c r="W121">
        <v>1.72174</v>
      </c>
      <c r="X121">
        <v>1.71967</v>
      </c>
      <c r="Y121">
        <v>3.62114</v>
      </c>
    </row>
    <row r="122" spans="2:25" x14ac:dyDescent="0.2">
      <c r="B122" t="s">
        <v>5</v>
      </c>
      <c r="C122">
        <v>0.20960500000000001</v>
      </c>
      <c r="D122">
        <v>0.23064999999999999</v>
      </c>
      <c r="E122">
        <v>0.51154999999999995</v>
      </c>
      <c r="G122">
        <v>0.32675100000000001</v>
      </c>
      <c r="H122">
        <v>0.34239799999999998</v>
      </c>
      <c r="I122">
        <v>0.71460999999999997</v>
      </c>
      <c r="K122">
        <v>0.34677000000000002</v>
      </c>
      <c r="L122">
        <v>0.35835499999999998</v>
      </c>
      <c r="M122">
        <v>0.47200999999999999</v>
      </c>
      <c r="O122">
        <v>0.54891800000000002</v>
      </c>
      <c r="P122">
        <v>0.579233</v>
      </c>
      <c r="Q122">
        <v>2.1078600000000001</v>
      </c>
      <c r="S122">
        <v>0.43060100000000001</v>
      </c>
      <c r="T122">
        <v>0.40113199999999999</v>
      </c>
      <c r="U122">
        <v>1.0509500000000001</v>
      </c>
      <c r="W122">
        <v>0.72305699999999995</v>
      </c>
      <c r="X122">
        <v>0.73871900000000001</v>
      </c>
      <c r="Y122">
        <v>2.4542199999999998</v>
      </c>
    </row>
    <row r="123" spans="2:25" x14ac:dyDescent="0.2">
      <c r="C123">
        <v>0.96814500000000003</v>
      </c>
      <c r="D123">
        <v>0.94989400000000002</v>
      </c>
      <c r="E123">
        <v>1.14628</v>
      </c>
      <c r="G123">
        <v>0.98926199999999997</v>
      </c>
      <c r="H123">
        <v>0.97138199999999997</v>
      </c>
      <c r="I123">
        <v>1.1627099999999999</v>
      </c>
      <c r="K123">
        <v>1.00637</v>
      </c>
      <c r="L123">
        <v>0.99507199999999996</v>
      </c>
      <c r="M123">
        <v>1.16275</v>
      </c>
      <c r="O123">
        <v>1.0094799999999999</v>
      </c>
      <c r="P123">
        <v>0.99218099999999998</v>
      </c>
      <c r="Q123">
        <v>1.1694199999999999</v>
      </c>
      <c r="S123">
        <v>0.97978399999999999</v>
      </c>
      <c r="T123">
        <v>0.96742499999999998</v>
      </c>
      <c r="U123">
        <v>1.15046</v>
      </c>
      <c r="W123">
        <v>0.98105600000000004</v>
      </c>
      <c r="X123">
        <v>0.961731</v>
      </c>
      <c r="Y123">
        <v>1.14625</v>
      </c>
    </row>
    <row r="124" spans="2:25" x14ac:dyDescent="0.2">
      <c r="C124">
        <v>1.22376</v>
      </c>
      <c r="D124">
        <v>1.2289399999999999</v>
      </c>
      <c r="E124">
        <v>2.2622100000000001</v>
      </c>
      <c r="G124">
        <v>1.33569</v>
      </c>
      <c r="H124">
        <v>1.33249</v>
      </c>
      <c r="I124">
        <v>2.2105899999999998</v>
      </c>
      <c r="K124">
        <v>1.4501999999999999</v>
      </c>
      <c r="L124">
        <v>1.46278</v>
      </c>
      <c r="M124">
        <v>2.3973200000000001</v>
      </c>
      <c r="O124">
        <v>1.4922899999999999</v>
      </c>
      <c r="P124">
        <v>1.5221499999999999</v>
      </c>
      <c r="Q124">
        <v>3.0289999999999999</v>
      </c>
      <c r="S124">
        <v>1.12466</v>
      </c>
      <c r="T124">
        <v>1.1129500000000001</v>
      </c>
      <c r="U124">
        <v>1.7855300000000001</v>
      </c>
      <c r="W124">
        <v>1.8209500000000001</v>
      </c>
      <c r="X124">
        <v>1.77278</v>
      </c>
      <c r="Y124">
        <v>3.9885000000000002</v>
      </c>
    </row>
    <row r="125" spans="2:25" x14ac:dyDescent="0.2">
      <c r="B125" t="s">
        <v>5</v>
      </c>
      <c r="C125">
        <v>0.25561499999999998</v>
      </c>
      <c r="D125">
        <v>0.27904600000000002</v>
      </c>
      <c r="E125">
        <v>1.1159300000000001</v>
      </c>
      <c r="G125">
        <v>0.34642800000000001</v>
      </c>
      <c r="H125">
        <v>0.36110799999999998</v>
      </c>
      <c r="I125">
        <v>1.0478799999999999</v>
      </c>
      <c r="K125">
        <v>0.44383</v>
      </c>
      <c r="L125">
        <v>0.46770800000000001</v>
      </c>
      <c r="M125">
        <v>1.2345699999999999</v>
      </c>
      <c r="O125">
        <v>0.48281000000000002</v>
      </c>
      <c r="P125">
        <v>0.52996900000000002</v>
      </c>
      <c r="Q125">
        <v>1.85958</v>
      </c>
      <c r="S125">
        <v>0.144876</v>
      </c>
      <c r="T125">
        <v>0.14552499999999999</v>
      </c>
      <c r="U125">
        <v>0.63507000000000002</v>
      </c>
      <c r="W125">
        <v>0.83989400000000003</v>
      </c>
      <c r="X125">
        <v>0.81104900000000002</v>
      </c>
      <c r="Y125">
        <v>2.8422499999999999</v>
      </c>
    </row>
    <row r="126" spans="2:25" x14ac:dyDescent="0.2">
      <c r="C126">
        <v>1.00759</v>
      </c>
      <c r="D126">
        <v>0.99016199999999999</v>
      </c>
      <c r="E126">
        <v>1.1768799999999999</v>
      </c>
      <c r="G126">
        <v>0.986429</v>
      </c>
      <c r="H126">
        <v>0.97243199999999996</v>
      </c>
      <c r="I126">
        <v>1.15299</v>
      </c>
      <c r="K126">
        <v>0.99359500000000001</v>
      </c>
      <c r="L126">
        <v>0.98010699999999995</v>
      </c>
      <c r="M126">
        <v>1.15612</v>
      </c>
      <c r="O126">
        <v>0.96973500000000001</v>
      </c>
      <c r="P126">
        <v>0.95202200000000003</v>
      </c>
      <c r="Q126">
        <v>1.1395500000000001</v>
      </c>
      <c r="S126">
        <v>0.95969400000000005</v>
      </c>
      <c r="T126">
        <v>0.945662</v>
      </c>
      <c r="U126">
        <v>1.12747</v>
      </c>
      <c r="W126">
        <v>1.0140199999999999</v>
      </c>
      <c r="X126">
        <v>0.99546199999999996</v>
      </c>
      <c r="Y126">
        <v>1.18442</v>
      </c>
    </row>
    <row r="127" spans="2:25" x14ac:dyDescent="0.2">
      <c r="C127">
        <v>1.22285</v>
      </c>
      <c r="D127">
        <v>1.22288</v>
      </c>
      <c r="E127">
        <v>1.9521299999999999</v>
      </c>
      <c r="G127">
        <v>1.04158</v>
      </c>
      <c r="H127">
        <v>1.0333399999999999</v>
      </c>
      <c r="I127">
        <v>1.46516</v>
      </c>
      <c r="K127">
        <v>1.3841600000000001</v>
      </c>
      <c r="L127">
        <v>1.3904099999999999</v>
      </c>
      <c r="M127">
        <v>2.4649800000000002</v>
      </c>
      <c r="O127">
        <v>1.4321699999999999</v>
      </c>
      <c r="P127">
        <v>1.4091199999999999</v>
      </c>
      <c r="Q127">
        <v>2.4445299999999999</v>
      </c>
      <c r="S127">
        <v>1.1055999999999999</v>
      </c>
      <c r="T127">
        <v>1.0943799999999999</v>
      </c>
      <c r="U127">
        <v>1.3426100000000001</v>
      </c>
      <c r="W127">
        <v>1.78068</v>
      </c>
      <c r="X127">
        <v>1.73811</v>
      </c>
      <c r="Y127">
        <v>2.8097300000000001</v>
      </c>
    </row>
    <row r="128" spans="2:25" x14ac:dyDescent="0.2">
      <c r="B128" t="s">
        <v>5</v>
      </c>
      <c r="C128">
        <v>0.21526000000000001</v>
      </c>
      <c r="D128">
        <v>0.23271800000000001</v>
      </c>
      <c r="E128">
        <v>0.77524999999999999</v>
      </c>
      <c r="G128">
        <v>5.5150999999999999E-2</v>
      </c>
      <c r="H128">
        <v>6.0907999999999997E-2</v>
      </c>
      <c r="I128">
        <v>0.31217</v>
      </c>
      <c r="K128">
        <v>0.390565</v>
      </c>
      <c r="L128">
        <v>0.41030299999999997</v>
      </c>
      <c r="M128">
        <v>1.3088599999999999</v>
      </c>
      <c r="O128">
        <v>0.46243499999999998</v>
      </c>
      <c r="P128">
        <v>0.457098</v>
      </c>
      <c r="Q128">
        <v>1.30498</v>
      </c>
      <c r="S128">
        <v>0.14590600000000001</v>
      </c>
      <c r="T128">
        <v>0.14871799999999999</v>
      </c>
      <c r="U128">
        <v>0.21514</v>
      </c>
      <c r="W128">
        <v>0.76666000000000001</v>
      </c>
      <c r="X128">
        <v>0.74264799999999997</v>
      </c>
      <c r="Y128">
        <v>1.62531</v>
      </c>
    </row>
    <row r="129" spans="1:25" x14ac:dyDescent="0.2">
      <c r="C129">
        <v>0.96991400000000005</v>
      </c>
      <c r="D129">
        <v>0.955287</v>
      </c>
      <c r="E129">
        <v>1.15036</v>
      </c>
      <c r="G129">
        <v>0.959928</v>
      </c>
      <c r="H129">
        <v>0.94490700000000005</v>
      </c>
      <c r="I129">
        <v>1.1399300000000001</v>
      </c>
      <c r="K129">
        <v>0.95206400000000002</v>
      </c>
      <c r="L129">
        <v>0.93548699999999996</v>
      </c>
      <c r="M129">
        <v>1.1079300000000001</v>
      </c>
      <c r="O129">
        <v>0.993676</v>
      </c>
      <c r="P129">
        <v>0.97724599999999995</v>
      </c>
      <c r="Q129">
        <v>1.1676299999999999</v>
      </c>
      <c r="S129">
        <v>0.94108000000000003</v>
      </c>
      <c r="T129">
        <v>0.923431</v>
      </c>
      <c r="U129">
        <v>1.11117</v>
      </c>
      <c r="W129">
        <v>1.0128299999999999</v>
      </c>
      <c r="X129">
        <v>0.99679600000000002</v>
      </c>
      <c r="Y129">
        <v>1.1753</v>
      </c>
    </row>
    <row r="130" spans="1:25" x14ac:dyDescent="0.2">
      <c r="C130">
        <v>1.19573</v>
      </c>
      <c r="D130">
        <v>1.18242</v>
      </c>
      <c r="E130">
        <v>1.6567099999999999</v>
      </c>
      <c r="G130">
        <v>1.3208500000000001</v>
      </c>
      <c r="H130">
        <v>1.29878</v>
      </c>
      <c r="I130">
        <v>2.6684399999999999</v>
      </c>
      <c r="K130">
        <v>1.3590500000000001</v>
      </c>
      <c r="L130">
        <v>1.3587499999999999</v>
      </c>
      <c r="M130">
        <v>2.8209599999999999</v>
      </c>
      <c r="O130">
        <v>1.5288900000000001</v>
      </c>
      <c r="P130">
        <v>1.5141800000000001</v>
      </c>
      <c r="Q130">
        <v>3.5723500000000001</v>
      </c>
      <c r="S130">
        <v>1.66269</v>
      </c>
      <c r="T130">
        <v>1.7227699999999999</v>
      </c>
      <c r="U130">
        <v>3.0084200000000001</v>
      </c>
      <c r="W130">
        <v>1.7221200000000001</v>
      </c>
      <c r="X130">
        <v>1.6971499999999999</v>
      </c>
      <c r="Y130">
        <v>3.5687099999999998</v>
      </c>
    </row>
    <row r="131" spans="1:25" x14ac:dyDescent="0.2">
      <c r="B131" t="s">
        <v>5</v>
      </c>
      <c r="C131">
        <v>0.22581599999999999</v>
      </c>
      <c r="D131">
        <v>0.227133</v>
      </c>
      <c r="E131">
        <v>0.50634999999999997</v>
      </c>
      <c r="G131">
        <v>0.36092200000000002</v>
      </c>
      <c r="H131">
        <v>0.35387299999999999</v>
      </c>
      <c r="I131">
        <v>1.52851</v>
      </c>
      <c r="K131">
        <v>0.40698600000000001</v>
      </c>
      <c r="L131">
        <v>0.423263</v>
      </c>
      <c r="M131">
        <v>1.7130300000000001</v>
      </c>
      <c r="O131">
        <v>0.53521399999999997</v>
      </c>
      <c r="P131">
        <v>0.53693400000000002</v>
      </c>
      <c r="Q131">
        <v>2.4047200000000002</v>
      </c>
      <c r="S131">
        <v>0.72160999999999997</v>
      </c>
      <c r="T131">
        <v>0.79933900000000002</v>
      </c>
      <c r="U131">
        <v>1.8972500000000001</v>
      </c>
      <c r="W131">
        <v>0.70928999999999998</v>
      </c>
      <c r="X131">
        <v>0.70035400000000003</v>
      </c>
      <c r="Y131">
        <v>2.3934099999999998</v>
      </c>
    </row>
    <row r="132" spans="1:25" x14ac:dyDescent="0.2">
      <c r="C132">
        <v>0.99908799999999998</v>
      </c>
      <c r="D132">
        <v>0.98165500000000006</v>
      </c>
      <c r="E132">
        <v>1.15185</v>
      </c>
      <c r="G132">
        <v>1.0270900000000001</v>
      </c>
      <c r="H132">
        <v>1.00945</v>
      </c>
      <c r="I132">
        <v>1.1768700000000001</v>
      </c>
      <c r="K132">
        <v>0.96091300000000002</v>
      </c>
      <c r="L132">
        <v>0.946326</v>
      </c>
      <c r="M132">
        <v>1.1193200000000001</v>
      </c>
      <c r="O132">
        <v>0.96900699999999995</v>
      </c>
      <c r="P132">
        <v>0.952129</v>
      </c>
      <c r="Q132">
        <v>1.1595</v>
      </c>
      <c r="S132">
        <v>1.0126500000000001</v>
      </c>
      <c r="T132">
        <v>0.99642600000000003</v>
      </c>
      <c r="U132">
        <v>1.17696</v>
      </c>
      <c r="W132">
        <v>0.96821999999999997</v>
      </c>
      <c r="X132">
        <v>0.95309999999999995</v>
      </c>
      <c r="Y132">
        <v>1.13463</v>
      </c>
    </row>
    <row r="133" spans="1:25" x14ac:dyDescent="0.2">
      <c r="C133">
        <v>1.17658</v>
      </c>
      <c r="D133">
        <v>1.1489400000000001</v>
      </c>
      <c r="E133">
        <v>1.40665</v>
      </c>
      <c r="G133">
        <v>1.3832500000000001</v>
      </c>
      <c r="H133">
        <v>1.37659</v>
      </c>
      <c r="I133">
        <v>2.35609</v>
      </c>
      <c r="K133">
        <v>1.33365</v>
      </c>
      <c r="L133">
        <v>1.3263100000000001</v>
      </c>
      <c r="M133">
        <v>1.52505</v>
      </c>
      <c r="O133">
        <v>1.5061800000000001</v>
      </c>
      <c r="P133">
        <v>1.4875</v>
      </c>
      <c r="Q133">
        <v>3.9290600000000002</v>
      </c>
      <c r="S133">
        <v>1.6693899999999999</v>
      </c>
      <c r="T133">
        <v>1.6532899999999999</v>
      </c>
      <c r="U133">
        <v>2.1185</v>
      </c>
      <c r="W133">
        <v>1.1190199999999999</v>
      </c>
      <c r="X133">
        <v>1.12012</v>
      </c>
      <c r="Y133">
        <v>1.6266099999999999</v>
      </c>
    </row>
    <row r="134" spans="1:25" x14ac:dyDescent="0.2">
      <c r="B134" t="s">
        <v>5</v>
      </c>
      <c r="C134">
        <v>0.17749200000000001</v>
      </c>
      <c r="D134">
        <v>0.16728499999999999</v>
      </c>
      <c r="E134">
        <v>0.25480000000000003</v>
      </c>
      <c r="G134">
        <v>0.35615999999999998</v>
      </c>
      <c r="H134">
        <v>0.36714000000000002</v>
      </c>
      <c r="I134">
        <v>1.1792199999999999</v>
      </c>
      <c r="K134">
        <v>0.37273699999999999</v>
      </c>
      <c r="L134">
        <v>0.37998399999999999</v>
      </c>
      <c r="M134">
        <v>0.40572999999999998</v>
      </c>
      <c r="O134">
        <v>0.53717300000000001</v>
      </c>
      <c r="P134">
        <v>0.53537100000000004</v>
      </c>
      <c r="Q134">
        <v>2.7695599999999998</v>
      </c>
      <c r="S134">
        <v>0.65673999999999999</v>
      </c>
      <c r="T134">
        <v>0.656864</v>
      </c>
      <c r="U134">
        <v>0.94154000000000004</v>
      </c>
      <c r="W134">
        <v>0.15079999999999999</v>
      </c>
      <c r="X134">
        <v>0.16702</v>
      </c>
      <c r="Y134">
        <v>0.49197999999999997</v>
      </c>
    </row>
    <row r="135" spans="1:25" x14ac:dyDescent="0.2">
      <c r="C135">
        <v>0.97767899999999996</v>
      </c>
      <c r="D135">
        <v>0.96279499999999996</v>
      </c>
      <c r="E135">
        <v>1.1419699999999999</v>
      </c>
      <c r="G135">
        <v>0.98397699999999999</v>
      </c>
      <c r="H135">
        <v>0.96988099999999999</v>
      </c>
      <c r="I135">
        <v>1.1476200000000001</v>
      </c>
      <c r="K135">
        <v>0.96037399999999995</v>
      </c>
      <c r="L135">
        <v>0.94735100000000005</v>
      </c>
      <c r="M135">
        <v>1.13323</v>
      </c>
      <c r="O135">
        <v>1.0208299999999999</v>
      </c>
      <c r="P135">
        <v>1.00274</v>
      </c>
      <c r="Q135">
        <v>1.16974</v>
      </c>
      <c r="S135">
        <v>0.98809599999999997</v>
      </c>
      <c r="T135">
        <v>0.96929299999999996</v>
      </c>
      <c r="U135">
        <v>1.16151</v>
      </c>
      <c r="W135">
        <v>0.99266699999999997</v>
      </c>
      <c r="X135">
        <v>0.97941100000000003</v>
      </c>
      <c r="Y135">
        <v>1.1585300000000001</v>
      </c>
    </row>
    <row r="136" spans="1:25" x14ac:dyDescent="0.2">
      <c r="C136">
        <v>1.2091499999999999</v>
      </c>
      <c r="D136">
        <v>1.1995499999999999</v>
      </c>
      <c r="E136">
        <v>2.4376899999999999</v>
      </c>
      <c r="G136">
        <v>1.31443</v>
      </c>
      <c r="H136">
        <v>1.2962899999999999</v>
      </c>
      <c r="I136">
        <v>1.93032</v>
      </c>
      <c r="K136">
        <v>1.35345</v>
      </c>
      <c r="L136">
        <v>1.3866499999999999</v>
      </c>
      <c r="M136">
        <v>2.3500700000000001</v>
      </c>
      <c r="O136">
        <v>1.60138</v>
      </c>
      <c r="P136">
        <v>1.57514</v>
      </c>
      <c r="Q136">
        <v>2.8129200000000001</v>
      </c>
      <c r="S136">
        <v>1.6303300000000001</v>
      </c>
      <c r="T136">
        <v>1.6977100000000001</v>
      </c>
      <c r="U136">
        <v>4.3590099999999996</v>
      </c>
      <c r="W136">
        <v>1.1604300000000001</v>
      </c>
      <c r="X136">
        <v>1.14632</v>
      </c>
      <c r="Y136">
        <v>1.7696000000000001</v>
      </c>
    </row>
    <row r="137" spans="1:25" x14ac:dyDescent="0.2">
      <c r="B137" t="s">
        <v>5</v>
      </c>
      <c r="C137">
        <v>0.23147100000000001</v>
      </c>
      <c r="D137">
        <v>0.23675499999999999</v>
      </c>
      <c r="E137">
        <v>1.29572</v>
      </c>
      <c r="G137">
        <v>0.330453</v>
      </c>
      <c r="H137">
        <v>0.326409</v>
      </c>
      <c r="I137">
        <v>0.78269999999999995</v>
      </c>
      <c r="K137">
        <v>0.39307599999999998</v>
      </c>
      <c r="L137">
        <v>0.439299</v>
      </c>
      <c r="M137">
        <v>1.2168399999999999</v>
      </c>
      <c r="O137">
        <v>0.58055000000000001</v>
      </c>
      <c r="P137">
        <v>0.57240000000000002</v>
      </c>
      <c r="Q137">
        <v>1.6431800000000001</v>
      </c>
      <c r="S137">
        <v>0.64223399999999997</v>
      </c>
      <c r="T137">
        <v>0.72841699999999998</v>
      </c>
      <c r="U137">
        <v>3.1974999999999998</v>
      </c>
      <c r="W137">
        <v>0.167763</v>
      </c>
      <c r="X137">
        <v>0.166909</v>
      </c>
      <c r="Y137">
        <v>0.61107</v>
      </c>
    </row>
    <row r="138" spans="1:25" x14ac:dyDescent="0.2">
      <c r="B138" t="s">
        <v>6</v>
      </c>
      <c r="C138" t="s">
        <v>7</v>
      </c>
      <c r="D138" t="s">
        <v>7</v>
      </c>
      <c r="E138" t="s">
        <v>7</v>
      </c>
      <c r="F138" t="s">
        <v>6</v>
      </c>
      <c r="G138" t="s">
        <v>7</v>
      </c>
      <c r="H138" t="s">
        <v>7</v>
      </c>
      <c r="I138" t="s">
        <v>7</v>
      </c>
      <c r="J138" t="s">
        <v>6</v>
      </c>
      <c r="K138" t="s">
        <v>7</v>
      </c>
      <c r="L138" t="s">
        <v>7</v>
      </c>
      <c r="M138" t="s">
        <v>7</v>
      </c>
      <c r="N138" t="s">
        <v>6</v>
      </c>
      <c r="O138" t="s">
        <v>7</v>
      </c>
      <c r="P138" t="s">
        <v>7</v>
      </c>
      <c r="Q138" t="s">
        <v>7</v>
      </c>
      <c r="R138" t="s">
        <v>6</v>
      </c>
      <c r="S138" t="s">
        <v>7</v>
      </c>
      <c r="T138" t="s">
        <v>7</v>
      </c>
      <c r="U138" t="s">
        <v>7</v>
      </c>
      <c r="V138" t="s">
        <v>6</v>
      </c>
      <c r="W138" t="s">
        <v>7</v>
      </c>
      <c r="X138" t="s">
        <v>7</v>
      </c>
      <c r="Y138" t="s">
        <v>7</v>
      </c>
    </row>
    <row r="139" spans="1:25" x14ac:dyDescent="0.2">
      <c r="A139" t="s">
        <v>31</v>
      </c>
      <c r="B139">
        <v>25.5</v>
      </c>
      <c r="C139">
        <f>AVERAGE(C86,C83,C80,C89,C92,C95,C98,C101,C104,C107,C110,C113,C116,C119,C122,C125,C128,C131,C134,C137)</f>
        <v>0.2007708</v>
      </c>
      <c r="D139">
        <f>AVERAGE(D86,D83,D80,D89,D92,D95,D98,D101,D104,D107,D110,D113,D116,D119,D122,D125,D128,D131,D134,D137)</f>
        <v>0.21084745000000002</v>
      </c>
      <c r="E139">
        <f>AVERAGE(E86,E83,E80,E89,E92,E95,E98,E101,E104,E107,E110,E113,E116,E119,E122,E125,E128,E131,E134,E137)</f>
        <v>0.6215111499999999</v>
      </c>
      <c r="F139">
        <v>25.5</v>
      </c>
      <c r="G139">
        <f>AVERAGE(G86,G83,G80,G89,G92,G95,G98,G101,G104,G107,G110,G113,G116,G119,G122,G125,G128,G131,G134,G137)</f>
        <v>0.28011835000000007</v>
      </c>
      <c r="H139">
        <f>AVERAGE(H86,H83,H80,H89,H92,H95,H98,H101,H104,H107,H110,H113,H116,H119,H122,H125,H128,H131,H134,H137)</f>
        <v>0.29271334999999998</v>
      </c>
      <c r="I139">
        <f>AVERAGE(I86,I83,I80,I89,I92,I95,I98,I101,I104,I107,I110,I113,I116,I119,I122,I125,I128,I131,I134,I137)</f>
        <v>0.87013394999999993</v>
      </c>
      <c r="J139">
        <v>25.5</v>
      </c>
      <c r="K139">
        <f>AVERAGE(K86,K83,K80,K89,K92,K95,K98,K101,K104,K107,K110,K113,K116,K119,K122,K125,K128,K131,K134,K137)</f>
        <v>0.35518764999999997</v>
      </c>
      <c r="L139">
        <f>AVERAGE(L86,L83,L80,L89,L92,L95,L98,L101,L104,L107,L110,L113,L116,L119,L122,L125,L128,L131,L134,L137)</f>
        <v>0.37476955000000001</v>
      </c>
      <c r="M139">
        <f>AVERAGE(M86,M83,M80,M89,M92,M95,M98,M101,M104,M107,M110,M113,M116,M119,M122,M125,M128,M131,M134,M137)</f>
        <v>1.0997381499999999</v>
      </c>
      <c r="N139">
        <v>25.5</v>
      </c>
      <c r="O139">
        <f>AVERAGE(O86,O83,O80,O89,O92,O95,O98,O101,O104,O107,O110,O113,O116,O119,O122,O125,O128,O131,O134,O137)</f>
        <v>0.41939965000000001</v>
      </c>
      <c r="P139">
        <f>AVERAGE(P86,P83,P80,P89,P92,P95,P98,P101,P104,P107,P110,P113,P116,P119,P122,P125,P128,P131,P134,P137)</f>
        <v>0.43528420000000001</v>
      </c>
      <c r="Q139">
        <f>AVERAGE(Q86,Q83,Q80,Q89,Q92,Q95,Q98,Q101,Q104,Q107,Q110,Q113,Q116,Q119,Q122,Q125,Q128,Q131,Q134,Q137)</f>
        <v>1.4712851</v>
      </c>
      <c r="R139">
        <v>25.5</v>
      </c>
      <c r="S139">
        <f>AVERAGE(S86,S83,S80,S89,S92,S95,S98,S101,S104,S107,S110,S113,S116,S119,S122,S125,S128,S131,S134,S137)</f>
        <v>0.4468316</v>
      </c>
      <c r="T139">
        <f>AVERAGE(T86,T83,T80,T89,T92,T95,T98,T101,T104,T107,T110,T113,T116,T119,T122,T125,T128,T131,T134,T137)</f>
        <v>0.46245399999999998</v>
      </c>
      <c r="U139">
        <f>AVERAGE(U86,U83,U80,U89,U92,U95,U98,U101,U104,U107,U110,U113,U116,U119,U122,U125,U128,U131,U134,U137)</f>
        <v>1.293984</v>
      </c>
      <c r="V139">
        <v>25.5</v>
      </c>
      <c r="W139">
        <f>AVERAGE(W86,W83,W80,W89,W92,W95,W98,W101,W104,W107,W110,W113,W116,W119,W122,W125,W128,W131,W134,W137)</f>
        <v>0.55694770000000005</v>
      </c>
      <c r="X139">
        <f>AVERAGE(X86,X83,X80,X89,X92,X95,X98,X101,X104,X107,X110,X113,X116,X119,X122,X125,X128,X131,X134,X137)</f>
        <v>0.56128290000000014</v>
      </c>
      <c r="Y139">
        <f>AVERAGE(Y86,Y83,Y80,Y89,Y92,Y95,Y98,Y101,Y104,Y107,Y110,Y113,Y116,Y119,Y122,Y125,Y128,Y131,Y134,Y137)</f>
        <v>1.6568295</v>
      </c>
    </row>
    <row r="140" spans="1:25" x14ac:dyDescent="0.2">
      <c r="A140" t="s">
        <v>33</v>
      </c>
      <c r="C140">
        <f>STDEV(C86,C83,C80,C89,C92,C95,C98,C101,C104,C107,C110,C113,C116,C119,C122,C125,C128,C131,C134,C137)/SQRT(COUNT(C86,C83,C80,C89,C92,C95,C98,C101,C104,C107,C110,C113,C116,C119,C122,C125,C128,C131,C134,C137))</f>
        <v>1.6405613156638275E-2</v>
      </c>
      <c r="D140">
        <f>STDEV(D86,D83,D80,D89,D92,D95,D98,D101,D104,D107,D110,D113,D116,D119,D122,D125,D128,D131,D134,D137)/SQRT(COUNT(D86,D83,D80,D89,D92,D95,D98,D101,D104,D107,D110,D113,D116,D119,D122,D125,D128,D131,D134,D137))</f>
        <v>1.7400213857196797E-2</v>
      </c>
      <c r="E140">
        <f>STDEV(E86,E83,E80,E89,E92,E95,E98,E101,E104,E107,E110,E113,E116,E119,E122,E125,E128,E131,E134,E137)/SQRT(COUNT(E86,E83,E80,E89,E92,E95,E98,E101,E104,E107,E110,E113,E116,E119,E122,E125,E128,E131,E134,E137))</f>
        <v>8.7526907863037212E-2</v>
      </c>
      <c r="G140">
        <f>STDEV(G86,G83,G80,G89,G92,G95,G98,G101,G104,G107,G110,G113,G116,G119,G122,G125,G128,G131,G134,G137)/SQRT(COUNT(G86,G83,G80,G89,G92,G95,G98,G101,G104,G107,G110,G113,G116,G119,G122,G125,G128,G131,G134,G137))</f>
        <v>2.2321516983356805E-2</v>
      </c>
      <c r="H140">
        <f>STDEV(H86,H83,H80,H89,H92,H95,H98,H101,H104,H107,H110,H113,H116,H119,H122,H125,H128,H131,H134,H137)/SQRT(COUNT(H86,H83,H80,H89,H92,H95,H98,H101,H104,H107,H110,H113,H116,H119,H122,H125,H128,H131,H134,H137))</f>
        <v>2.3188055892530781E-2</v>
      </c>
      <c r="I140">
        <f>STDEV(I86,I83,I80,I89,I92,I95,I98,I101,I104,I107,I110,I113,I116,I119,I122,I125,I128,I131,I134,I137)/SQRT(COUNT(I86,I83,I80,I89,I92,I95,I98,I101,I104,I107,I110,I113,I116,I119,I122,I125,I128,I131,I134,I137))</f>
        <v>8.592136540705711E-2</v>
      </c>
      <c r="K140">
        <f>STDEV(K86,K83,K80,K89,K92,K95,K98,K101,K104,K107,K110,K113,K116,K119,K122,K125,K128,K131,K134,K137)/SQRT(COUNT(K86,K83,K80,K89,K92,K95,K98,K101,K104,K107,K110,K113,K116,K119,K122,K125,K128,K131,K134,K137))</f>
        <v>3.2794191152612423E-2</v>
      </c>
      <c r="L140">
        <f>STDEV(L86,L83,L80,L89,L92,L95,L98,L101,L104,L107,L110,L113,L116,L119,L122,L125,L128,L131,L134,L137)/SQRT(COUNT(L86,L83,L80,L89,L92,L95,L98,L101,L104,L107,L110,L113,L116,L119,L122,L125,L128,L131,L134,L137))</f>
        <v>3.4530183700524554E-2</v>
      </c>
      <c r="M140">
        <f>STDEV(M86,M83,M80,M89,M92,M95,M98,M101,M104,M107,M110,M113,M116,M119,M122,M125,M128,M131,M134,M137)/SQRT(COUNT(M86,M83,M80,M89,M92,M95,M98,M101,M104,M107,M110,M113,M116,M119,M122,M125,M128,M131,M134,M137))</f>
        <v>0.13844946723965232</v>
      </c>
      <c r="O140">
        <f>STDEV(O86,O83,O80,O89,O92,O95,O98,O101,O104,O107,O110,O113,O116,O119,O122,O125,O128,O131,O134,O137)/SQRT(COUNT(O86,O83,O80,O89,O92,O95,O98,O101,O104,O107,O110,O113,O116,O119,O122,O125,O128,O131,O134,O137))</f>
        <v>4.4665477912522983E-2</v>
      </c>
      <c r="P140">
        <f>STDEV(P86,P83,P80,P89,P92,P95,P98,P101,P104,P107,P110,P113,P116,P119,P122,P125,P128,P131,P134,P137)/SQRT(COUNT(P86,P83,P80,P89,P92,P95,P98,P101,P104,P107,P110,P113,P116,P119,P122,P125,P128,P131,P134,P137))</f>
        <v>4.5795729242652267E-2</v>
      </c>
      <c r="Q140">
        <f>STDEV(Q86,Q83,Q80,Q89,Q92,Q95,Q98,Q101,Q104,Q107,Q110,Q113,Q116,Q119,Q122,Q125,Q128,Q131,Q134,Q137)/SQRT(COUNT(Q86,Q83,Q80,Q89,Q92,Q95,Q98,Q101,Q104,Q107,Q110,Q113,Q116,Q119,Q122,Q125,Q128,Q131,Q134,Q137))</f>
        <v>0.19031516045489683</v>
      </c>
      <c r="S140">
        <f>STDEV(S86,S83,S80,S89,S92,S95,S98,S101,S104,S107,S110,S113,S116,S119,S122,S125,S128,S131,S134,S137)/SQRT(COUNT(S86,S83,S80,S89,S92,S95,S98,S101,S104,S107,S110,S113,S116,S119,S122,S125,S128,S131,S134,S137))</f>
        <v>5.4912259173080652E-2</v>
      </c>
      <c r="T140">
        <f>STDEV(T86,T83,T80,T89,T92,T95,T98,T101,T104,T107,T110,T113,T116,T119,T122,T125,T128,T131,T134,T137)/SQRT(COUNT(T86,T83,T80,T89,T92,T95,T98,T101,T104,T107,T110,T113,T116,T119,T122,T125,T128,T131,T134,T137))</f>
        <v>5.7004972849974384E-2</v>
      </c>
      <c r="U140">
        <f>STDEV(U86,U83,U80,U89,U92,U95,U98,U101,U104,U107,U110,U113,U116,U119,U122,U125,U128,U131,U134,U137)/SQRT(COUNT(U86,U83,U80,U89,U92,U95,U98,U101,U104,U107,U110,U113,U116,U119,U122,U125,U128,U131,U134,U137))</f>
        <v>0.20394376117010918</v>
      </c>
      <c r="W140">
        <f>STDEV(W86,W83,W80,W89,W92,W95,W98,W101,W104,W107,W110,W113,W116,W119,W122,W125,W128,W131,W134,W137)/SQRT(COUNT(W86,W83,W80,W89,W92,W95,W98,W101,W104,W107,W110,W113,W116,W119,W122,W125,W128,W131,W134,W137))</f>
        <v>6.4747678622403132E-2</v>
      </c>
      <c r="X140">
        <f>STDEV(X86,X83,X80,X89,X92,X95,X98,X101,X104,X107,X110,X113,X116,X119,X122,X125,X128,X131,X134,X137)/SQRT(COUNT(X86,X83,X80,X89,X92,X95,X98,X101,X104,X107,X110,X113,X116,X119,X122,X125,X128,X131,X134,X137))</f>
        <v>6.4950971706879704E-2</v>
      </c>
      <c r="Y140">
        <f>STDEV(Y86,Y83,Y80,Y89,Y92,Y95,Y98,Y101,Y104,Y107,Y110,Y113,Y116,Y119,Y122,Y125,Y128,Y131,Y134,Y137)/SQRT(COUNT(Y86,Y83,Y80,Y89,Y92,Y95,Y98,Y101,Y104,Y107,Y110,Y113,Y116,Y119,Y122,Y125,Y128,Y131,Y134,Y137))</f>
        <v>0.24572625757395697</v>
      </c>
    </row>
    <row r="142" spans="1:25" x14ac:dyDescent="0.2">
      <c r="B142" t="s">
        <v>23</v>
      </c>
      <c r="C142">
        <f>C139*10^-20</f>
        <v>2.0077079999999997E-21</v>
      </c>
      <c r="D142">
        <f>D139*10^-20</f>
        <v>2.1084744999999999E-21</v>
      </c>
      <c r="E142">
        <f>E139*10^-20</f>
        <v>6.2151114999999984E-21</v>
      </c>
      <c r="F142" t="s">
        <v>23</v>
      </c>
      <c r="G142">
        <f>G139*10^-20</f>
        <v>2.8011835000000005E-21</v>
      </c>
      <c r="H142">
        <f>H139*10^-20</f>
        <v>2.9271334999999996E-21</v>
      </c>
      <c r="I142">
        <f>I139*10^-20</f>
        <v>8.7013394999999985E-21</v>
      </c>
      <c r="J142" t="s">
        <v>23</v>
      </c>
      <c r="K142">
        <f>K139*10^-20</f>
        <v>3.5518764999999994E-21</v>
      </c>
      <c r="L142">
        <f>L139*10^-20</f>
        <v>3.7476954999999999E-21</v>
      </c>
      <c r="M142">
        <f>M139*10^-20</f>
        <v>1.0997381499999999E-20</v>
      </c>
      <c r="N142" t="s">
        <v>23</v>
      </c>
      <c r="O142">
        <f>O139*10^-20</f>
        <v>4.1939965000000001E-21</v>
      </c>
      <c r="P142">
        <f>P139*10^-20</f>
        <v>4.3528420000000002E-21</v>
      </c>
      <c r="Q142">
        <f>Q139*10^-20</f>
        <v>1.4712851000000001E-20</v>
      </c>
      <c r="R142" t="s">
        <v>23</v>
      </c>
      <c r="S142">
        <f>S139*10^-20</f>
        <v>4.4683159999999999E-21</v>
      </c>
      <c r="T142">
        <f>T139*10^-20</f>
        <v>4.6245399999999994E-21</v>
      </c>
      <c r="U142">
        <f>U139*10^-20</f>
        <v>1.293984E-20</v>
      </c>
      <c r="V142" t="s">
        <v>23</v>
      </c>
      <c r="W142">
        <f>W139*10^-20</f>
        <v>5.5694770000000001E-21</v>
      </c>
      <c r="X142">
        <f>X139*10^-20</f>
        <v>5.6128290000000011E-21</v>
      </c>
      <c r="Y142">
        <f>Y139*10^-20</f>
        <v>1.6568294999999998E-20</v>
      </c>
    </row>
    <row r="145" spans="2:10" x14ac:dyDescent="0.2">
      <c r="B145" t="s">
        <v>21</v>
      </c>
      <c r="C145">
        <v>20283095</v>
      </c>
      <c r="D145" t="s">
        <v>9</v>
      </c>
    </row>
    <row r="146" spans="2:10" x14ac:dyDescent="0.2">
      <c r="C146">
        <f>C145/(10^3)</f>
        <v>20283.095000000001</v>
      </c>
      <c r="D146" t="s">
        <v>10</v>
      </c>
    </row>
    <row r="147" spans="2:10" x14ac:dyDescent="0.2">
      <c r="E147" t="s">
        <v>31</v>
      </c>
      <c r="H147" t="s">
        <v>32</v>
      </c>
    </row>
    <row r="148" spans="2:10" x14ac:dyDescent="0.2">
      <c r="B148" t="s">
        <v>22</v>
      </c>
      <c r="C148" t="s">
        <v>11</v>
      </c>
      <c r="D148" t="s">
        <v>12</v>
      </c>
      <c r="E148" t="s">
        <v>16</v>
      </c>
      <c r="F148" t="s">
        <v>19</v>
      </c>
      <c r="G148" t="s">
        <v>18</v>
      </c>
    </row>
    <row r="149" spans="2:10" x14ac:dyDescent="0.2">
      <c r="B149">
        <v>2</v>
      </c>
      <c r="C149">
        <f t="shared" ref="C149:C156" si="0">B149*1000/$C$146</f>
        <v>9.8604281052768319E-2</v>
      </c>
      <c r="D149">
        <f t="shared" ref="D149:D156" si="1">C149/(10^-27)/(10^6)</f>
        <v>9.8604281052768322E+19</v>
      </c>
      <c r="E149">
        <v>1.1808300000000015E-2</v>
      </c>
      <c r="F149">
        <v>1.2416299999999981E-2</v>
      </c>
      <c r="G149">
        <v>4.7472649999999991E-2</v>
      </c>
    </row>
    <row r="150" spans="2:10" x14ac:dyDescent="0.2">
      <c r="B150">
        <v>4</v>
      </c>
      <c r="C150">
        <f t="shared" si="0"/>
        <v>0.19720856210553664</v>
      </c>
      <c r="D150">
        <f t="shared" si="1"/>
        <v>1.9720856210553664E+20</v>
      </c>
      <c r="E150">
        <v>3.5148500000000013E-2</v>
      </c>
      <c r="F150">
        <v>3.6502400000000004E-2</v>
      </c>
      <c r="G150">
        <v>9.366915000000002E-2</v>
      </c>
    </row>
    <row r="151" spans="2:10" x14ac:dyDescent="0.2">
      <c r="B151">
        <v>6</v>
      </c>
      <c r="C151">
        <f t="shared" si="0"/>
        <v>0.29581284315830497</v>
      </c>
      <c r="D151">
        <f t="shared" si="1"/>
        <v>2.9581284315830498E+20</v>
      </c>
      <c r="E151">
        <v>9.8416800000000013E-2</v>
      </c>
      <c r="F151">
        <v>0.10385439999999999</v>
      </c>
      <c r="G151">
        <v>0.25500840000000002</v>
      </c>
    </row>
    <row r="152" spans="2:10" x14ac:dyDescent="0.2">
      <c r="B152">
        <v>8</v>
      </c>
      <c r="C152">
        <f t="shared" si="0"/>
        <v>0.39441712421107328</v>
      </c>
      <c r="D152">
        <f t="shared" si="1"/>
        <v>3.9441712421107329E+20</v>
      </c>
      <c r="E152">
        <v>0.13158180000000003</v>
      </c>
      <c r="F152">
        <v>0.13808415000000002</v>
      </c>
      <c r="G152">
        <v>0.41341095</v>
      </c>
    </row>
    <row r="153" spans="2:10" x14ac:dyDescent="0.2">
      <c r="B153">
        <v>10</v>
      </c>
      <c r="C153">
        <f t="shared" si="0"/>
        <v>0.49302140526384158</v>
      </c>
      <c r="D153">
        <f t="shared" si="1"/>
        <v>4.9302140526384153E+20</v>
      </c>
      <c r="E153">
        <v>0.2007708</v>
      </c>
      <c r="F153">
        <v>0.21084745000000002</v>
      </c>
      <c r="G153">
        <v>0.6215111499999999</v>
      </c>
    </row>
    <row r="154" spans="2:10" x14ac:dyDescent="0.2">
      <c r="B154">
        <v>12</v>
      </c>
      <c r="C154">
        <f t="shared" si="0"/>
        <v>0.59162568631660994</v>
      </c>
      <c r="D154">
        <f t="shared" si="1"/>
        <v>5.9162568631660996E+20</v>
      </c>
      <c r="E154">
        <v>0.28011835000000007</v>
      </c>
      <c r="F154">
        <v>0.29271334999999998</v>
      </c>
      <c r="G154">
        <v>0.87013394999999993</v>
      </c>
    </row>
    <row r="155" spans="2:10" x14ac:dyDescent="0.2">
      <c r="B155">
        <v>14</v>
      </c>
      <c r="C155">
        <f t="shared" si="0"/>
        <v>0.69022996736937825</v>
      </c>
      <c r="D155">
        <f t="shared" si="1"/>
        <v>6.902299673693782E+20</v>
      </c>
      <c r="E155">
        <v>0.35518764999999997</v>
      </c>
      <c r="F155">
        <v>0.37476955000000001</v>
      </c>
      <c r="G155">
        <v>1.0997381499999999</v>
      </c>
    </row>
    <row r="156" spans="2:10" x14ac:dyDescent="0.2">
      <c r="B156">
        <v>16</v>
      </c>
      <c r="C156">
        <f t="shared" si="0"/>
        <v>0.78883424842214656</v>
      </c>
      <c r="D156">
        <f t="shared" si="1"/>
        <v>7.8883424842214657E+20</v>
      </c>
      <c r="E156">
        <v>0.41939965000000001</v>
      </c>
      <c r="F156">
        <v>0.43528420000000001</v>
      </c>
      <c r="G156">
        <v>1.4712851</v>
      </c>
    </row>
    <row r="157" spans="2:10" x14ac:dyDescent="0.2">
      <c r="B157">
        <v>18</v>
      </c>
      <c r="C157">
        <f t="shared" ref="C157:C158" si="2">B157*1000/$C$146</f>
        <v>0.88743852947491486</v>
      </c>
      <c r="D157">
        <f t="shared" ref="D157:D158" si="3">C157/(10^-27)/(10^6)</f>
        <v>8.8743852947491481E+20</v>
      </c>
      <c r="E157">
        <v>0.4468316</v>
      </c>
      <c r="F157">
        <v>0.46245399999999998</v>
      </c>
      <c r="G157">
        <v>1.293984</v>
      </c>
    </row>
    <row r="158" spans="2:10" x14ac:dyDescent="0.2">
      <c r="B158">
        <v>20</v>
      </c>
      <c r="C158">
        <f t="shared" si="2"/>
        <v>0.98604281052768317</v>
      </c>
      <c r="D158">
        <f t="shared" si="3"/>
        <v>9.8604281052768305E+20</v>
      </c>
      <c r="E158">
        <v>0.55694770000000005</v>
      </c>
      <c r="F158">
        <v>0.56128290000000014</v>
      </c>
      <c r="G158">
        <v>1.6568295</v>
      </c>
    </row>
    <row r="160" spans="2:10" x14ac:dyDescent="0.2">
      <c r="D160">
        <v>9.8604281052768322E+19</v>
      </c>
      <c r="E160">
        <f t="shared" ref="E160:J160" si="4">E149*(10^-20)</f>
        <v>1.1808300000000014E-22</v>
      </c>
      <c r="F160">
        <f t="shared" si="4"/>
        <v>1.241629999999998E-22</v>
      </c>
      <c r="G160">
        <f t="shared" si="4"/>
        <v>4.7472649999999991E-22</v>
      </c>
      <c r="H160">
        <f t="shared" si="4"/>
        <v>0</v>
      </c>
      <c r="I160">
        <f t="shared" si="4"/>
        <v>0</v>
      </c>
      <c r="J160">
        <f t="shared" si="4"/>
        <v>0</v>
      </c>
    </row>
    <row r="161" spans="2:10" x14ac:dyDescent="0.2">
      <c r="D161">
        <v>1.9720856210553664E+20</v>
      </c>
      <c r="E161">
        <f t="shared" ref="E161:J167" si="5">E150*(10^-20)</f>
        <v>3.5148500000000012E-22</v>
      </c>
      <c r="F161">
        <f t="shared" si="5"/>
        <v>3.6502400000000004E-22</v>
      </c>
      <c r="G161">
        <f t="shared" si="5"/>
        <v>9.3669150000000017E-22</v>
      </c>
      <c r="H161">
        <f t="shared" si="5"/>
        <v>0</v>
      </c>
      <c r="I161">
        <f t="shared" si="5"/>
        <v>0</v>
      </c>
      <c r="J161">
        <f t="shared" si="5"/>
        <v>0</v>
      </c>
    </row>
    <row r="162" spans="2:10" x14ac:dyDescent="0.2">
      <c r="D162">
        <v>2.9581284315830498E+20</v>
      </c>
      <c r="E162">
        <f t="shared" si="5"/>
        <v>9.8416800000000012E-22</v>
      </c>
      <c r="F162">
        <f t="shared" si="5"/>
        <v>1.0385439999999999E-21</v>
      </c>
      <c r="G162">
        <f t="shared" si="5"/>
        <v>2.5500840000000001E-21</v>
      </c>
      <c r="H162">
        <f t="shared" si="5"/>
        <v>0</v>
      </c>
      <c r="I162">
        <f t="shared" si="5"/>
        <v>0</v>
      </c>
      <c r="J162">
        <f t="shared" si="5"/>
        <v>0</v>
      </c>
    </row>
    <row r="163" spans="2:10" x14ac:dyDescent="0.2">
      <c r="D163">
        <v>3.9441712421107329E+20</v>
      </c>
      <c r="E163">
        <f t="shared" si="5"/>
        <v>1.3158180000000002E-21</v>
      </c>
      <c r="F163">
        <f t="shared" si="5"/>
        <v>1.3808415000000001E-21</v>
      </c>
      <c r="G163">
        <f t="shared" si="5"/>
        <v>4.1341094999999995E-21</v>
      </c>
      <c r="H163">
        <f t="shared" si="5"/>
        <v>0</v>
      </c>
      <c r="I163">
        <f t="shared" si="5"/>
        <v>0</v>
      </c>
      <c r="J163">
        <f t="shared" si="5"/>
        <v>0</v>
      </c>
    </row>
    <row r="164" spans="2:10" x14ac:dyDescent="0.2">
      <c r="D164">
        <v>4.9302140526384153E+20</v>
      </c>
      <c r="E164">
        <f t="shared" si="5"/>
        <v>2.0077079999999997E-21</v>
      </c>
      <c r="F164">
        <f t="shared" si="5"/>
        <v>2.1084744999999999E-21</v>
      </c>
      <c r="G164">
        <f t="shared" si="5"/>
        <v>6.2151114999999984E-21</v>
      </c>
      <c r="H164">
        <f t="shared" si="5"/>
        <v>0</v>
      </c>
      <c r="I164">
        <f t="shared" si="5"/>
        <v>0</v>
      </c>
      <c r="J164">
        <f t="shared" si="5"/>
        <v>0</v>
      </c>
    </row>
    <row r="165" spans="2:10" x14ac:dyDescent="0.2">
      <c r="D165">
        <v>5.9162568631660996E+20</v>
      </c>
      <c r="E165">
        <f t="shared" si="5"/>
        <v>2.8011835000000005E-21</v>
      </c>
      <c r="F165">
        <f t="shared" si="5"/>
        <v>2.9271334999999996E-21</v>
      </c>
      <c r="G165">
        <f t="shared" si="5"/>
        <v>8.7013394999999985E-21</v>
      </c>
      <c r="H165">
        <f t="shared" si="5"/>
        <v>0</v>
      </c>
      <c r="I165">
        <f t="shared" si="5"/>
        <v>0</v>
      </c>
      <c r="J165">
        <f t="shared" si="5"/>
        <v>0</v>
      </c>
    </row>
    <row r="166" spans="2:10" x14ac:dyDescent="0.2">
      <c r="D166">
        <v>6.902299673693782E+20</v>
      </c>
      <c r="E166">
        <f t="shared" si="5"/>
        <v>3.5518764999999994E-21</v>
      </c>
      <c r="F166">
        <f t="shared" si="5"/>
        <v>3.7476954999999999E-21</v>
      </c>
      <c r="G166">
        <f t="shared" si="5"/>
        <v>1.0997381499999999E-20</v>
      </c>
      <c r="H166">
        <f t="shared" si="5"/>
        <v>0</v>
      </c>
      <c r="I166">
        <f t="shared" si="5"/>
        <v>0</v>
      </c>
      <c r="J166">
        <f t="shared" si="5"/>
        <v>0</v>
      </c>
    </row>
    <row r="167" spans="2:10" x14ac:dyDescent="0.2">
      <c r="D167">
        <v>7.8883424842214657E+20</v>
      </c>
      <c r="E167">
        <f t="shared" si="5"/>
        <v>4.1939965000000001E-21</v>
      </c>
      <c r="F167">
        <f t="shared" si="5"/>
        <v>4.3528420000000002E-21</v>
      </c>
      <c r="G167">
        <f t="shared" si="5"/>
        <v>1.4712851000000001E-20</v>
      </c>
      <c r="H167">
        <f t="shared" si="5"/>
        <v>0</v>
      </c>
      <c r="I167">
        <f t="shared" si="5"/>
        <v>0</v>
      </c>
      <c r="J167">
        <f t="shared" si="5"/>
        <v>0</v>
      </c>
    </row>
    <row r="168" spans="2:10" x14ac:dyDescent="0.2">
      <c r="D168">
        <v>8.8743852947491481E+20</v>
      </c>
      <c r="E168">
        <f t="shared" ref="E168:G168" si="6">E157*(10^-20)</f>
        <v>4.4683159999999999E-21</v>
      </c>
      <c r="F168">
        <f t="shared" si="6"/>
        <v>4.6245399999999994E-21</v>
      </c>
      <c r="G168">
        <f t="shared" si="6"/>
        <v>1.293984E-20</v>
      </c>
    </row>
    <row r="169" spans="2:10" x14ac:dyDescent="0.2">
      <c r="D169">
        <v>9.8604281052768305E+20</v>
      </c>
      <c r="E169">
        <f t="shared" ref="E169:G169" si="7">E158*(10^-20)</f>
        <v>5.5694770000000001E-21</v>
      </c>
      <c r="F169">
        <f t="shared" si="7"/>
        <v>5.6128290000000011E-21</v>
      </c>
      <c r="G169">
        <f t="shared" si="7"/>
        <v>1.6568294999999998E-20</v>
      </c>
    </row>
    <row r="171" spans="2:10" x14ac:dyDescent="0.2">
      <c r="B171" t="s">
        <v>15</v>
      </c>
    </row>
    <row r="172" spans="2:10" x14ac:dyDescent="0.2">
      <c r="B172" t="s">
        <v>1</v>
      </c>
      <c r="C172" t="s">
        <v>16</v>
      </c>
      <c r="D172" t="s">
        <v>17</v>
      </c>
      <c r="E172" t="s">
        <v>18</v>
      </c>
    </row>
    <row r="173" spans="2:10" x14ac:dyDescent="0.2">
      <c r="B173" t="s">
        <v>13</v>
      </c>
      <c r="C173" s="1">
        <v>1.4E-42</v>
      </c>
      <c r="D173" s="1">
        <v>1.34E-42</v>
      </c>
      <c r="E173" s="1">
        <v>1.4E-42</v>
      </c>
    </row>
    <row r="174" spans="2:10" x14ac:dyDescent="0.2">
      <c r="C174" t="s">
        <v>16</v>
      </c>
      <c r="D174" t="s">
        <v>20</v>
      </c>
      <c r="E174" t="s">
        <v>18</v>
      </c>
    </row>
    <row r="175" spans="2:10" x14ac:dyDescent="0.2">
      <c r="C175" t="s">
        <v>16</v>
      </c>
      <c r="D175" t="s">
        <v>19</v>
      </c>
      <c r="E175" t="s">
        <v>18</v>
      </c>
    </row>
    <row r="176" spans="2:10" x14ac:dyDescent="0.2">
      <c r="B176" t="s">
        <v>13</v>
      </c>
      <c r="C176" s="1">
        <v>6.2300000000000005E-42</v>
      </c>
      <c r="D176" s="1">
        <v>6.3700000000000006E-42</v>
      </c>
      <c r="E176" s="1">
        <v>1.92E-41</v>
      </c>
    </row>
    <row r="177" spans="2:5" x14ac:dyDescent="0.2">
      <c r="B177" t="s">
        <v>34</v>
      </c>
      <c r="C177" s="1">
        <f>C176*0.05/6*170</f>
        <v>8.8258333333333333E-42</v>
      </c>
      <c r="D177" s="1">
        <f>D176*0.05/6*170</f>
        <v>9.0241666666666674E-42</v>
      </c>
      <c r="E177" s="1">
        <f>E176*0.05/6*170</f>
        <v>2.7200000000000002E-41</v>
      </c>
    </row>
    <row r="178" spans="2:5" x14ac:dyDescent="0.2">
      <c r="B178" t="s">
        <v>35</v>
      </c>
      <c r="C178" s="1">
        <f>C177*10^19</f>
        <v>8.8258333333333336E-23</v>
      </c>
      <c r="D178" s="1">
        <f>D177*10^19</f>
        <v>9.0241666666666677E-23</v>
      </c>
      <c r="E178" s="1">
        <f>E177*10^19</f>
        <v>2.7200000000000001E-22</v>
      </c>
    </row>
    <row r="180" spans="2:5" x14ac:dyDescent="0.2">
      <c r="B180" t="s">
        <v>74</v>
      </c>
      <c r="C180" t="s">
        <v>16</v>
      </c>
      <c r="D180" t="s">
        <v>19</v>
      </c>
      <c r="E180" t="s">
        <v>18</v>
      </c>
    </row>
    <row r="181" spans="2:5" x14ac:dyDescent="0.2">
      <c r="B181" t="s">
        <v>13</v>
      </c>
      <c r="C181" s="1">
        <v>6.8000000000000004E-42</v>
      </c>
      <c r="D181" s="1">
        <v>6.7299999999999998E-42</v>
      </c>
      <c r="E181" s="1">
        <v>1.9799999999999999E-41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7448F-D52C-6C48-A53D-778F66BF77DE}">
  <dimension ref="A2:AW192"/>
  <sheetViews>
    <sheetView topLeftCell="A158" workbookViewId="0">
      <selection activeCell="O195" sqref="O195"/>
    </sheetView>
  </sheetViews>
  <sheetFormatPr baseColWidth="10" defaultRowHeight="16" x14ac:dyDescent="0.2"/>
  <cols>
    <col min="3" max="5" width="12.1640625" bestFit="1" customWidth="1"/>
    <col min="6" max="6" width="11.1640625" bestFit="1" customWidth="1"/>
    <col min="7" max="7" width="12.1640625" bestFit="1" customWidth="1"/>
    <col min="10" max="13" width="12.1640625" bestFit="1" customWidth="1"/>
    <col min="14" max="14" width="11.1640625" bestFit="1" customWidth="1"/>
    <col min="15" max="15" width="12.1640625" bestFit="1" customWidth="1"/>
  </cols>
  <sheetData>
    <row r="2" spans="2:17" x14ac:dyDescent="0.2">
      <c r="B2" t="s">
        <v>0</v>
      </c>
    </row>
    <row r="5" spans="2:17" x14ac:dyDescent="0.2">
      <c r="B5" t="s">
        <v>1</v>
      </c>
      <c r="C5" t="s">
        <v>59</v>
      </c>
    </row>
    <row r="7" spans="2:17" x14ac:dyDescent="0.2">
      <c r="B7" t="s">
        <v>27</v>
      </c>
      <c r="F7" t="s">
        <v>28</v>
      </c>
      <c r="J7" t="s">
        <v>29</v>
      </c>
      <c r="N7" t="s">
        <v>30</v>
      </c>
    </row>
    <row r="8" spans="2:17" x14ac:dyDescent="0.2">
      <c r="C8" t="s">
        <v>2</v>
      </c>
      <c r="D8" t="s">
        <v>3</v>
      </c>
      <c r="E8" t="s">
        <v>4</v>
      </c>
      <c r="G8" t="s">
        <v>2</v>
      </c>
      <c r="H8" t="s">
        <v>3</v>
      </c>
      <c r="I8" t="s">
        <v>4</v>
      </c>
      <c r="K8" t="s">
        <v>2</v>
      </c>
      <c r="L8" t="s">
        <v>3</v>
      </c>
      <c r="M8" t="s">
        <v>4</v>
      </c>
    </row>
    <row r="9" spans="2:17" x14ac:dyDescent="0.2">
      <c r="C9">
        <v>1.43259</v>
      </c>
      <c r="D9">
        <v>1.418018</v>
      </c>
      <c r="E9">
        <v>1.5933630000000001</v>
      </c>
      <c r="G9">
        <v>1.3804460000000001</v>
      </c>
      <c r="H9">
        <v>1.3662430000000001</v>
      </c>
      <c r="I9">
        <v>1.549609</v>
      </c>
      <c r="K9">
        <v>1.452253</v>
      </c>
      <c r="L9">
        <v>1.43615</v>
      </c>
      <c r="M9">
        <v>1.623394</v>
      </c>
      <c r="O9">
        <v>1.437276</v>
      </c>
      <c r="P9">
        <v>1.422814</v>
      </c>
      <c r="Q9">
        <v>1.581253</v>
      </c>
    </row>
    <row r="10" spans="2:17" x14ac:dyDescent="0.2">
      <c r="C10">
        <v>1.443573</v>
      </c>
      <c r="D10">
        <v>1.4292819999999999</v>
      </c>
      <c r="E10">
        <v>1.5861860000000001</v>
      </c>
      <c r="G10">
        <v>1.393049</v>
      </c>
      <c r="H10">
        <v>1.37985</v>
      </c>
      <c r="I10">
        <v>1.55054</v>
      </c>
      <c r="K10">
        <v>1.554284</v>
      </c>
      <c r="L10">
        <v>1.541458</v>
      </c>
      <c r="M10">
        <v>2.1042260000000002</v>
      </c>
      <c r="O10">
        <v>1.596152</v>
      </c>
      <c r="P10">
        <v>1.5885629999999999</v>
      </c>
      <c r="Q10">
        <v>1.6385590000000001</v>
      </c>
    </row>
    <row r="11" spans="2:17" x14ac:dyDescent="0.2">
      <c r="B11" t="s">
        <v>5</v>
      </c>
      <c r="C11">
        <v>1.0983E-2</v>
      </c>
      <c r="D11">
        <v>1.1263999999999901E-2</v>
      </c>
      <c r="E11">
        <v>-7.1769999999999898E-3</v>
      </c>
      <c r="G11">
        <v>1.2602999999999901E-2</v>
      </c>
      <c r="H11">
        <v>1.36070000000001E-2</v>
      </c>
      <c r="I11">
        <v>9.3100000000001504E-4</v>
      </c>
      <c r="K11">
        <v>0.102031</v>
      </c>
      <c r="L11">
        <v>0.105308</v>
      </c>
      <c r="M11">
        <v>0.48083199999999998</v>
      </c>
      <c r="O11">
        <v>0.15887599999999999</v>
      </c>
      <c r="P11">
        <v>0.16574900000000001</v>
      </c>
      <c r="Q11">
        <v>5.7305999999999899E-2</v>
      </c>
    </row>
    <row r="12" spans="2:17" x14ac:dyDescent="0.2">
      <c r="C12">
        <v>1.4405049999999999</v>
      </c>
      <c r="D12">
        <v>1.4255249999999999</v>
      </c>
      <c r="E12">
        <v>1.630098</v>
      </c>
      <c r="G12">
        <v>1.450912</v>
      </c>
      <c r="H12">
        <v>1.4374100000000001</v>
      </c>
      <c r="I12">
        <v>1.542702</v>
      </c>
      <c r="K12">
        <v>1.4237599999999999</v>
      </c>
      <c r="L12">
        <v>1.4068620000000001</v>
      </c>
      <c r="M12">
        <v>1.5423990000000001</v>
      </c>
      <c r="O12">
        <v>1.4424360000000001</v>
      </c>
      <c r="P12">
        <v>1.42814</v>
      </c>
      <c r="Q12">
        <v>1.5773520000000001</v>
      </c>
    </row>
    <row r="13" spans="2:17" x14ac:dyDescent="0.2">
      <c r="C13">
        <v>1.448868</v>
      </c>
      <c r="D13">
        <v>1.4340280000000001</v>
      </c>
      <c r="E13">
        <v>1.6015569999999999</v>
      </c>
      <c r="G13">
        <v>1.502081</v>
      </c>
      <c r="H13">
        <v>1.487128</v>
      </c>
      <c r="I13">
        <v>1.6567810000000001</v>
      </c>
      <c r="K13">
        <v>1.5329269999999999</v>
      </c>
      <c r="L13">
        <v>1.5185390000000001</v>
      </c>
      <c r="M13">
        <v>1.7177199999999999</v>
      </c>
      <c r="O13">
        <v>1.4767589999999999</v>
      </c>
      <c r="P13">
        <v>1.4659260000000001</v>
      </c>
      <c r="Q13">
        <v>1.709786</v>
      </c>
    </row>
    <row r="14" spans="2:17" x14ac:dyDescent="0.2">
      <c r="B14" t="s">
        <v>5</v>
      </c>
      <c r="C14">
        <v>8.3630000000001203E-3</v>
      </c>
      <c r="D14">
        <v>8.5030000000001493E-3</v>
      </c>
      <c r="E14">
        <v>-2.85409999999999E-2</v>
      </c>
      <c r="G14">
        <v>5.1168999999999999E-2</v>
      </c>
      <c r="H14">
        <v>4.9717999999999901E-2</v>
      </c>
      <c r="I14">
        <v>0.114079</v>
      </c>
      <c r="K14">
        <v>0.109167</v>
      </c>
      <c r="L14">
        <v>0.111677</v>
      </c>
      <c r="M14">
        <v>0.175321</v>
      </c>
      <c r="O14">
        <v>3.4322999999999902E-2</v>
      </c>
      <c r="P14">
        <v>3.7786000000000097E-2</v>
      </c>
      <c r="Q14">
        <v>0.132434</v>
      </c>
    </row>
    <row r="15" spans="2:17" x14ac:dyDescent="0.2">
      <c r="C15">
        <v>1.426418</v>
      </c>
      <c r="D15">
        <v>1.4122840000000001</v>
      </c>
      <c r="E15">
        <v>1.560613</v>
      </c>
      <c r="G15">
        <v>1.4369909999999999</v>
      </c>
      <c r="H15">
        <v>1.4215519999999999</v>
      </c>
      <c r="I15">
        <v>1.555086</v>
      </c>
      <c r="K15">
        <v>1.4006209999999999</v>
      </c>
      <c r="L15">
        <v>1.3897170000000001</v>
      </c>
      <c r="M15">
        <v>1.524124</v>
      </c>
      <c r="O15">
        <v>1.3975420000000001</v>
      </c>
      <c r="P15">
        <v>1.3860269999999999</v>
      </c>
      <c r="Q15">
        <v>1.5424100000000001</v>
      </c>
    </row>
    <row r="16" spans="2:17" x14ac:dyDescent="0.2">
      <c r="C16">
        <v>1.4449639999999999</v>
      </c>
      <c r="D16">
        <v>1.4307989999999999</v>
      </c>
      <c r="E16">
        <v>1.742272</v>
      </c>
      <c r="G16">
        <v>1.4896180000000001</v>
      </c>
      <c r="H16">
        <v>1.4727049999999999</v>
      </c>
      <c r="I16">
        <v>1.558459</v>
      </c>
      <c r="K16">
        <v>1.4949110000000001</v>
      </c>
      <c r="L16">
        <v>1.4964379999999999</v>
      </c>
      <c r="M16">
        <v>3.2753269999999999</v>
      </c>
      <c r="O16">
        <v>1.5624610000000001</v>
      </c>
      <c r="P16">
        <v>1.5558240000000001</v>
      </c>
      <c r="Q16">
        <v>1.677365</v>
      </c>
    </row>
    <row r="17" spans="2:17" x14ac:dyDescent="0.2">
      <c r="B17" t="s">
        <v>5</v>
      </c>
      <c r="C17">
        <v>1.8546000000000201E-2</v>
      </c>
      <c r="D17">
        <v>1.8514999999999799E-2</v>
      </c>
      <c r="E17">
        <v>0.18165899999999999</v>
      </c>
      <c r="G17">
        <v>5.2627000000000201E-2</v>
      </c>
      <c r="H17">
        <v>5.1152999999999997E-2</v>
      </c>
      <c r="I17">
        <v>3.37300000000007E-3</v>
      </c>
      <c r="K17">
        <v>9.4289999999999999E-2</v>
      </c>
      <c r="L17">
        <v>0.106721</v>
      </c>
      <c r="M17">
        <v>1.7512030000000001</v>
      </c>
      <c r="O17">
        <v>0.16491900000000001</v>
      </c>
      <c r="P17">
        <v>0.169797</v>
      </c>
      <c r="Q17">
        <v>0.13495499999999999</v>
      </c>
    </row>
    <row r="18" spans="2:17" x14ac:dyDescent="0.2">
      <c r="C18">
        <v>1.401678</v>
      </c>
      <c r="D18">
        <v>1.3866890000000001</v>
      </c>
      <c r="E18">
        <v>1.535514</v>
      </c>
      <c r="G18">
        <v>1.451479</v>
      </c>
      <c r="H18">
        <v>1.435373</v>
      </c>
      <c r="I18">
        <v>1.6055470000000001</v>
      </c>
      <c r="K18">
        <v>1.4494659999999999</v>
      </c>
      <c r="L18">
        <v>1.4358219999999999</v>
      </c>
      <c r="M18">
        <v>1.6062810000000001</v>
      </c>
      <c r="O18">
        <v>1.4694160000000001</v>
      </c>
      <c r="P18">
        <v>1.454151</v>
      </c>
      <c r="Q18">
        <v>1.6238649999999999</v>
      </c>
    </row>
    <row r="19" spans="2:17" x14ac:dyDescent="0.2">
      <c r="C19">
        <v>1.4051769999999999</v>
      </c>
      <c r="D19">
        <v>1.390892</v>
      </c>
      <c r="E19">
        <v>1.5615969999999999</v>
      </c>
      <c r="G19">
        <v>1.4999279999999999</v>
      </c>
      <c r="H19">
        <v>1.48695</v>
      </c>
      <c r="I19">
        <v>1.7866299999999999</v>
      </c>
      <c r="K19">
        <v>1.472153</v>
      </c>
      <c r="L19">
        <v>1.4574549999999999</v>
      </c>
      <c r="M19">
        <v>1.6374709999999999</v>
      </c>
      <c r="O19">
        <v>1.6375759999999999</v>
      </c>
      <c r="P19">
        <v>1.6240939999999999</v>
      </c>
      <c r="Q19">
        <v>2.2440060000000002</v>
      </c>
    </row>
    <row r="20" spans="2:17" x14ac:dyDescent="0.2">
      <c r="B20" t="s">
        <v>5</v>
      </c>
      <c r="C20">
        <v>3.49900000000014E-3</v>
      </c>
      <c r="D20">
        <v>4.2029999999999602E-3</v>
      </c>
      <c r="E20">
        <v>2.6082999999999901E-2</v>
      </c>
      <c r="G20">
        <v>4.8448999999999999E-2</v>
      </c>
      <c r="H20">
        <v>5.1576999999999998E-2</v>
      </c>
      <c r="I20">
        <v>0.18108299999999999</v>
      </c>
      <c r="K20">
        <v>2.2687000000000099E-2</v>
      </c>
      <c r="L20">
        <v>2.1632999999999999E-2</v>
      </c>
      <c r="M20">
        <v>3.11900000000001E-2</v>
      </c>
      <c r="O20">
        <v>0.16816</v>
      </c>
      <c r="P20">
        <v>0.16994300000000001</v>
      </c>
      <c r="Q20">
        <v>0.62014100000000005</v>
      </c>
    </row>
    <row r="21" spans="2:17" x14ac:dyDescent="0.2">
      <c r="C21">
        <v>1.445919</v>
      </c>
      <c r="D21">
        <v>1.43222</v>
      </c>
      <c r="E21">
        <v>1.573691</v>
      </c>
      <c r="G21">
        <v>1.3985510000000001</v>
      </c>
      <c r="H21">
        <v>1.386288</v>
      </c>
      <c r="I21">
        <v>1.552711</v>
      </c>
      <c r="K21">
        <v>1.4480820000000001</v>
      </c>
      <c r="L21">
        <v>1.433135</v>
      </c>
      <c r="M21">
        <v>1.614771</v>
      </c>
      <c r="O21">
        <v>1.4546650000000001</v>
      </c>
      <c r="P21">
        <v>1.440029</v>
      </c>
      <c r="Q21">
        <v>1.6126450000000001</v>
      </c>
    </row>
    <row r="22" spans="2:17" x14ac:dyDescent="0.2">
      <c r="C22">
        <v>1.46332</v>
      </c>
      <c r="D22">
        <v>1.4504140000000001</v>
      </c>
      <c r="E22">
        <v>1.585513</v>
      </c>
      <c r="G22">
        <v>1.451732</v>
      </c>
      <c r="H22">
        <v>1.4441949999999999</v>
      </c>
      <c r="I22">
        <v>1.5965659999999999</v>
      </c>
      <c r="K22">
        <v>1.5540099999999999</v>
      </c>
      <c r="L22">
        <v>1.552435</v>
      </c>
      <c r="M22">
        <v>2.4121990000000002</v>
      </c>
      <c r="O22">
        <v>1.6342680000000001</v>
      </c>
      <c r="P22">
        <v>1.6303270000000001</v>
      </c>
      <c r="Q22">
        <v>1.8205020000000001</v>
      </c>
    </row>
    <row r="23" spans="2:17" x14ac:dyDescent="0.2">
      <c r="B23" t="s">
        <v>5</v>
      </c>
      <c r="C23">
        <v>1.7401E-2</v>
      </c>
      <c r="D23">
        <v>1.8193999999999801E-2</v>
      </c>
      <c r="E23">
        <v>1.1821999999999999E-2</v>
      </c>
      <c r="G23">
        <v>5.3181000000000103E-2</v>
      </c>
      <c r="H23">
        <v>5.7907000000000201E-2</v>
      </c>
      <c r="I23">
        <v>4.3855000000000199E-2</v>
      </c>
      <c r="K23">
        <v>0.10592799999999999</v>
      </c>
      <c r="L23">
        <v>0.1193</v>
      </c>
      <c r="M23">
        <v>0.79742800000000003</v>
      </c>
      <c r="O23">
        <v>0.17960300000000001</v>
      </c>
      <c r="P23">
        <v>0.19029799999999999</v>
      </c>
      <c r="Q23">
        <v>0.20785699999999999</v>
      </c>
    </row>
    <row r="24" spans="2:17" x14ac:dyDescent="0.2">
      <c r="C24">
        <v>1.4614020000000001</v>
      </c>
      <c r="D24">
        <v>1.4460440000000001</v>
      </c>
      <c r="E24">
        <v>1.6089770000000001</v>
      </c>
      <c r="G24">
        <v>1.4214629999999999</v>
      </c>
      <c r="H24">
        <v>1.406352</v>
      </c>
      <c r="I24">
        <v>1.5858559999999999</v>
      </c>
      <c r="K24">
        <v>1.3936219999999999</v>
      </c>
      <c r="L24">
        <v>1.377405</v>
      </c>
      <c r="M24">
        <v>1.5194259999999999</v>
      </c>
      <c r="O24">
        <v>1.4503269999999999</v>
      </c>
      <c r="P24">
        <v>1.4386159999999999</v>
      </c>
      <c r="Q24">
        <v>1.5738030000000001</v>
      </c>
    </row>
    <row r="25" spans="2:17" x14ac:dyDescent="0.2">
      <c r="C25">
        <v>1.481797</v>
      </c>
      <c r="D25">
        <v>1.465673</v>
      </c>
      <c r="E25">
        <v>1.736278</v>
      </c>
      <c r="G25">
        <v>1.467255</v>
      </c>
      <c r="H25">
        <v>1.4557279999999999</v>
      </c>
      <c r="I25">
        <v>1.7152670000000001</v>
      </c>
      <c r="K25">
        <v>1.5009939999999999</v>
      </c>
      <c r="L25">
        <v>1.4760200000000001</v>
      </c>
      <c r="M25">
        <v>1.535423</v>
      </c>
      <c r="O25">
        <v>1.6082080000000001</v>
      </c>
      <c r="P25">
        <v>1.609129</v>
      </c>
      <c r="Q25">
        <v>2.4933369999999999</v>
      </c>
    </row>
    <row r="26" spans="2:17" x14ac:dyDescent="0.2">
      <c r="B26" t="s">
        <v>5</v>
      </c>
      <c r="C26">
        <v>2.0394999999999899E-2</v>
      </c>
      <c r="D26">
        <v>1.96289999999999E-2</v>
      </c>
      <c r="E26">
        <v>0.127301</v>
      </c>
      <c r="G26">
        <v>4.5792000000000103E-2</v>
      </c>
      <c r="H26">
        <v>4.93760000000001E-2</v>
      </c>
      <c r="I26">
        <v>0.129411</v>
      </c>
      <c r="K26">
        <v>0.107372</v>
      </c>
      <c r="L26">
        <v>9.8615000000000105E-2</v>
      </c>
      <c r="M26">
        <v>1.59969999999998E-2</v>
      </c>
      <c r="O26">
        <v>0.15788099999999999</v>
      </c>
      <c r="P26">
        <v>0.170513</v>
      </c>
      <c r="Q26">
        <v>0.91953399999999996</v>
      </c>
    </row>
    <row r="27" spans="2:17" x14ac:dyDescent="0.2">
      <c r="C27">
        <v>1.405869</v>
      </c>
      <c r="D27">
        <v>1.3924920000000001</v>
      </c>
      <c r="E27">
        <v>1.549447</v>
      </c>
      <c r="G27">
        <v>1.43588</v>
      </c>
      <c r="H27">
        <v>1.4226490000000001</v>
      </c>
      <c r="I27">
        <v>1.594938</v>
      </c>
      <c r="K27">
        <v>1.439241</v>
      </c>
      <c r="L27">
        <v>1.4231990000000001</v>
      </c>
      <c r="M27">
        <v>1.5893219999999999</v>
      </c>
      <c r="O27">
        <v>1.4529879999999999</v>
      </c>
      <c r="P27">
        <v>1.435595</v>
      </c>
      <c r="Q27">
        <v>1.6287799999999999</v>
      </c>
    </row>
    <row r="28" spans="2:17" x14ac:dyDescent="0.2">
      <c r="C28">
        <v>1.4220139999999999</v>
      </c>
      <c r="D28">
        <v>1.4080090000000001</v>
      </c>
      <c r="E28">
        <v>1.5516179999999999</v>
      </c>
      <c r="G28">
        <v>1.4418</v>
      </c>
      <c r="H28">
        <v>1.4274359999999999</v>
      </c>
      <c r="I28">
        <v>1.649634</v>
      </c>
      <c r="K28">
        <v>1.5409029999999999</v>
      </c>
      <c r="L28">
        <v>1.525954</v>
      </c>
      <c r="M28">
        <v>1.6122080000000001</v>
      </c>
      <c r="O28">
        <v>1.628314</v>
      </c>
      <c r="P28">
        <v>1.6174550000000001</v>
      </c>
      <c r="Q28">
        <v>2.0230980000000001</v>
      </c>
    </row>
    <row r="29" spans="2:17" x14ac:dyDescent="0.2">
      <c r="B29" t="s">
        <v>5</v>
      </c>
      <c r="C29">
        <v>1.6144999999999899E-2</v>
      </c>
      <c r="D29">
        <v>1.5517E-2</v>
      </c>
      <c r="E29">
        <v>2.17099999999992E-3</v>
      </c>
      <c r="G29">
        <v>5.9199999999999297E-3</v>
      </c>
      <c r="H29">
        <v>4.7869999999998704E-3</v>
      </c>
      <c r="I29">
        <v>5.4696000000000099E-2</v>
      </c>
      <c r="K29">
        <v>0.101662</v>
      </c>
      <c r="L29">
        <v>0.102755</v>
      </c>
      <c r="M29">
        <v>2.2885999999999702E-2</v>
      </c>
      <c r="O29">
        <v>0.17532600000000001</v>
      </c>
      <c r="P29">
        <v>0.18185999999999999</v>
      </c>
      <c r="Q29">
        <v>0.394318</v>
      </c>
    </row>
    <row r="30" spans="2:17" x14ac:dyDescent="0.2">
      <c r="C30">
        <v>1.4532400000000001</v>
      </c>
      <c r="D30">
        <v>1.439003</v>
      </c>
      <c r="E30">
        <v>1.6761740000000001</v>
      </c>
      <c r="G30">
        <v>1.4559439999999999</v>
      </c>
      <c r="H30">
        <v>1.438965</v>
      </c>
      <c r="I30">
        <v>1.6027340000000001</v>
      </c>
      <c r="K30">
        <v>1.4754750000000001</v>
      </c>
      <c r="L30">
        <v>1.4625490000000001</v>
      </c>
      <c r="M30">
        <v>1.6150739999999999</v>
      </c>
      <c r="O30">
        <v>1.465924</v>
      </c>
      <c r="P30">
        <v>1.4488780000000001</v>
      </c>
      <c r="Q30">
        <v>1.59833</v>
      </c>
    </row>
    <row r="31" spans="2:17" x14ac:dyDescent="0.2">
      <c r="C31">
        <v>1.4713719999999999</v>
      </c>
      <c r="D31">
        <v>1.457382</v>
      </c>
      <c r="E31">
        <v>1.6877599999999999</v>
      </c>
      <c r="G31">
        <v>1.46705</v>
      </c>
      <c r="H31">
        <v>1.450906</v>
      </c>
      <c r="I31">
        <v>1.6365430000000001</v>
      </c>
      <c r="K31">
        <v>1.4896180000000001</v>
      </c>
      <c r="L31">
        <v>1.476162</v>
      </c>
      <c r="M31">
        <v>1.6176360000000001</v>
      </c>
      <c r="O31">
        <v>1.633392</v>
      </c>
      <c r="P31">
        <v>1.6236349999999999</v>
      </c>
      <c r="Q31">
        <v>2.216046</v>
      </c>
    </row>
    <row r="32" spans="2:17" x14ac:dyDescent="0.2">
      <c r="B32" t="s">
        <v>5</v>
      </c>
      <c r="C32">
        <v>1.8131999999999999E-2</v>
      </c>
      <c r="D32">
        <v>1.8378999999999899E-2</v>
      </c>
      <c r="E32">
        <v>1.15859999999999E-2</v>
      </c>
      <c r="G32">
        <v>1.11059999999998E-2</v>
      </c>
      <c r="H32">
        <v>1.1941E-2</v>
      </c>
      <c r="I32">
        <v>3.38090000000002E-2</v>
      </c>
      <c r="K32">
        <v>1.4143000000000201E-2</v>
      </c>
      <c r="L32">
        <v>1.3612999999999899E-2</v>
      </c>
      <c r="M32">
        <v>2.56200000000018E-3</v>
      </c>
      <c r="O32">
        <v>0.16746800000000001</v>
      </c>
      <c r="P32">
        <v>0.174757</v>
      </c>
      <c r="Q32">
        <v>0.61771600000000004</v>
      </c>
    </row>
    <row r="33" spans="2:17" x14ac:dyDescent="0.2">
      <c r="C33">
        <v>1.468092</v>
      </c>
      <c r="D33">
        <v>1.452588</v>
      </c>
      <c r="E33">
        <v>1.6182620000000001</v>
      </c>
      <c r="G33">
        <v>1.437532</v>
      </c>
      <c r="H33">
        <v>1.4240919999999999</v>
      </c>
      <c r="I33">
        <v>1.5716110000000001</v>
      </c>
      <c r="K33">
        <v>1.4629719999999999</v>
      </c>
      <c r="L33">
        <v>1.450345</v>
      </c>
      <c r="M33">
        <v>1.6531370000000001</v>
      </c>
      <c r="O33">
        <v>1.4468209999999999</v>
      </c>
      <c r="P33">
        <v>1.435581</v>
      </c>
      <c r="Q33">
        <v>1.6604719999999999</v>
      </c>
    </row>
    <row r="34" spans="2:17" x14ac:dyDescent="0.2">
      <c r="C34">
        <v>1.4852529999999999</v>
      </c>
      <c r="D34">
        <v>1.471533</v>
      </c>
      <c r="E34">
        <v>1.6273820000000001</v>
      </c>
      <c r="G34">
        <v>1.4848859999999999</v>
      </c>
      <c r="H34">
        <v>1.4721299999999999</v>
      </c>
      <c r="I34">
        <v>1.727069</v>
      </c>
      <c r="K34">
        <v>1.4766999999999999</v>
      </c>
      <c r="L34">
        <v>1.465849</v>
      </c>
      <c r="M34">
        <v>1.6493629999999999</v>
      </c>
      <c r="O34">
        <v>1.4830000000000001</v>
      </c>
      <c r="P34">
        <v>1.4705969999999999</v>
      </c>
      <c r="Q34">
        <v>1.6823630000000001</v>
      </c>
    </row>
    <row r="35" spans="2:17" x14ac:dyDescent="0.2">
      <c r="B35" t="s">
        <v>5</v>
      </c>
      <c r="C35">
        <v>1.7160999999999999E-2</v>
      </c>
      <c r="D35">
        <v>1.8945E-2</v>
      </c>
      <c r="E35">
        <v>9.1199999999997897E-3</v>
      </c>
      <c r="G35">
        <v>4.7353999999999903E-2</v>
      </c>
      <c r="H35">
        <v>4.8037999999999997E-2</v>
      </c>
      <c r="I35">
        <v>0.15545800000000001</v>
      </c>
      <c r="K35">
        <v>1.37280000000002E-2</v>
      </c>
      <c r="L35">
        <v>1.5504E-2</v>
      </c>
      <c r="M35">
        <v>-3.7739999999999402E-3</v>
      </c>
      <c r="O35">
        <v>3.6179000000000197E-2</v>
      </c>
      <c r="P35">
        <v>3.5015999999999901E-2</v>
      </c>
      <c r="Q35">
        <v>2.1891000000000101E-2</v>
      </c>
    </row>
    <row r="36" spans="2:17" x14ac:dyDescent="0.2">
      <c r="C36">
        <v>1.4428399999999999</v>
      </c>
      <c r="D36">
        <v>1.4279120000000001</v>
      </c>
      <c r="E36">
        <v>1.691373</v>
      </c>
      <c r="G36">
        <v>1.454933</v>
      </c>
      <c r="H36">
        <v>1.4397690000000001</v>
      </c>
      <c r="I36">
        <v>1.565121</v>
      </c>
      <c r="K36">
        <v>1.466134</v>
      </c>
      <c r="L36">
        <v>1.4527890000000001</v>
      </c>
      <c r="M36">
        <v>1.604487</v>
      </c>
      <c r="O36">
        <v>1.410944</v>
      </c>
      <c r="P36">
        <v>1.3948959999999999</v>
      </c>
      <c r="Q36">
        <v>1.560875</v>
      </c>
    </row>
    <row r="37" spans="2:17" x14ac:dyDescent="0.2">
      <c r="C37">
        <v>1.4677089999999999</v>
      </c>
      <c r="D37">
        <v>1.4522930000000001</v>
      </c>
      <c r="E37">
        <v>1.697182</v>
      </c>
      <c r="G37">
        <v>1.5041709999999999</v>
      </c>
      <c r="H37">
        <v>1.4895620000000001</v>
      </c>
      <c r="I37">
        <v>1.5837209999999999</v>
      </c>
      <c r="K37">
        <v>1.566926</v>
      </c>
      <c r="L37">
        <v>1.559099</v>
      </c>
      <c r="M37">
        <v>1.912085</v>
      </c>
      <c r="O37">
        <v>1.6010800000000001</v>
      </c>
      <c r="P37">
        <v>1.592238</v>
      </c>
      <c r="Q37">
        <v>2.454574</v>
      </c>
    </row>
    <row r="38" spans="2:17" x14ac:dyDescent="0.2">
      <c r="B38" t="s">
        <v>5</v>
      </c>
      <c r="C38">
        <v>2.4868999999999999E-2</v>
      </c>
      <c r="D38">
        <v>2.4381E-2</v>
      </c>
      <c r="E38">
        <v>5.8089999999999496E-3</v>
      </c>
      <c r="G38">
        <v>4.92379999999999E-2</v>
      </c>
      <c r="H38">
        <v>4.9792999999999997E-2</v>
      </c>
      <c r="I38">
        <v>1.86000000000002E-2</v>
      </c>
      <c r="K38">
        <v>0.10079200000000001</v>
      </c>
      <c r="L38">
        <v>0.10631</v>
      </c>
      <c r="M38">
        <v>0.30759799999999998</v>
      </c>
      <c r="O38">
        <v>0.190136</v>
      </c>
      <c r="P38">
        <v>0.19734199999999999</v>
      </c>
      <c r="Q38">
        <v>0.89369900000000002</v>
      </c>
    </row>
    <row r="39" spans="2:17" x14ac:dyDescent="0.2">
      <c r="C39">
        <v>1.4339200000000001</v>
      </c>
      <c r="D39">
        <v>1.4145799999999999</v>
      </c>
      <c r="E39">
        <v>1.56351</v>
      </c>
      <c r="G39">
        <v>1.4203699999999999</v>
      </c>
      <c r="H39">
        <v>1.40239</v>
      </c>
      <c r="I39">
        <v>1.60246</v>
      </c>
      <c r="K39">
        <v>1.4522299999999999</v>
      </c>
      <c r="L39">
        <v>1.4334199999999999</v>
      </c>
      <c r="M39">
        <v>1.5732900000000001</v>
      </c>
      <c r="O39">
        <v>1.44394</v>
      </c>
      <c r="P39">
        <v>1.42411</v>
      </c>
      <c r="Q39">
        <v>1.57555</v>
      </c>
    </row>
    <row r="40" spans="2:17" x14ac:dyDescent="0.2">
      <c r="C40">
        <v>1.4475899999999999</v>
      </c>
      <c r="D40">
        <v>1.42885</v>
      </c>
      <c r="E40">
        <v>1.55826</v>
      </c>
      <c r="G40">
        <v>1.4769399999999999</v>
      </c>
      <c r="H40">
        <v>1.4565900000000001</v>
      </c>
      <c r="I40">
        <v>1.71936</v>
      </c>
      <c r="K40">
        <v>1.5496700000000001</v>
      </c>
      <c r="L40">
        <v>1.53061</v>
      </c>
      <c r="M40">
        <v>1.7166699999999999</v>
      </c>
      <c r="O40">
        <v>1.62822</v>
      </c>
      <c r="P40">
        <v>1.60741</v>
      </c>
      <c r="Q40">
        <v>1.73034</v>
      </c>
    </row>
    <row r="41" spans="2:17" x14ac:dyDescent="0.2">
      <c r="B41" t="s">
        <v>5</v>
      </c>
      <c r="C41">
        <v>1.36699999999998E-2</v>
      </c>
      <c r="D41">
        <v>1.427E-2</v>
      </c>
      <c r="E41">
        <v>-5.2499999999999804E-3</v>
      </c>
      <c r="G41">
        <v>5.6569999999999801E-2</v>
      </c>
      <c r="H41">
        <v>5.4199999999999998E-2</v>
      </c>
      <c r="I41">
        <v>0.1169</v>
      </c>
      <c r="K41">
        <v>9.7439999999999694E-2</v>
      </c>
      <c r="L41">
        <v>9.7190000000000096E-2</v>
      </c>
      <c r="M41">
        <v>0.14338000000000001</v>
      </c>
      <c r="O41">
        <v>0.18428</v>
      </c>
      <c r="P41">
        <v>0.18329999999999999</v>
      </c>
      <c r="Q41">
        <v>0.15479000000000001</v>
      </c>
    </row>
    <row r="42" spans="2:17" x14ac:dyDescent="0.2">
      <c r="C42">
        <v>1.4412499999999999</v>
      </c>
      <c r="D42">
        <v>1.4248000000000001</v>
      </c>
      <c r="E42">
        <v>1.5945100000000001</v>
      </c>
      <c r="G42">
        <v>1.4261200000000001</v>
      </c>
      <c r="H42">
        <v>1.40595</v>
      </c>
      <c r="I42">
        <v>1.5576399999999999</v>
      </c>
      <c r="K42">
        <v>1.4375800000000001</v>
      </c>
      <c r="L42">
        <v>1.41777</v>
      </c>
      <c r="M42">
        <v>1.5851599999999999</v>
      </c>
      <c r="O42">
        <v>1.4111100000000001</v>
      </c>
      <c r="P42">
        <v>1.39205</v>
      </c>
      <c r="Q42">
        <v>1.5175799999999999</v>
      </c>
    </row>
    <row r="43" spans="2:17" x14ac:dyDescent="0.2">
      <c r="C43">
        <v>1.4441299999999999</v>
      </c>
      <c r="D43">
        <v>1.4254500000000001</v>
      </c>
      <c r="E43">
        <v>1.6044</v>
      </c>
      <c r="G43">
        <v>1.4712099999999999</v>
      </c>
      <c r="H43">
        <v>1.45946</v>
      </c>
      <c r="I43">
        <v>1.80294</v>
      </c>
      <c r="K43">
        <v>1.5405</v>
      </c>
      <c r="L43">
        <v>1.51397</v>
      </c>
      <c r="M43">
        <v>1.69268</v>
      </c>
      <c r="O43">
        <v>1.5821799999999999</v>
      </c>
      <c r="P43">
        <v>1.5626199999999999</v>
      </c>
      <c r="Q43">
        <v>1.54539</v>
      </c>
    </row>
    <row r="44" spans="2:17" x14ac:dyDescent="0.2">
      <c r="B44" t="s">
        <v>5</v>
      </c>
      <c r="C44">
        <v>2.8799999999999902E-3</v>
      </c>
      <c r="D44">
        <v>6.50000000000039E-4</v>
      </c>
      <c r="E44">
        <v>9.8899999999999492E-3</v>
      </c>
      <c r="G44">
        <v>4.5090000000000102E-2</v>
      </c>
      <c r="H44">
        <v>5.3509999999999898E-2</v>
      </c>
      <c r="I44">
        <v>0.24529999999999999</v>
      </c>
      <c r="K44">
        <v>0.10292</v>
      </c>
      <c r="L44">
        <v>9.6200000000000105E-2</v>
      </c>
      <c r="M44">
        <v>0.10752</v>
      </c>
      <c r="O44">
        <v>0.17107</v>
      </c>
      <c r="P44">
        <v>0.17057</v>
      </c>
      <c r="Q44">
        <v>2.7809999999999901E-2</v>
      </c>
    </row>
    <row r="45" spans="2:17" x14ac:dyDescent="0.2">
      <c r="C45">
        <v>1.4343699999999999</v>
      </c>
      <c r="D45">
        <v>1.4205700000000001</v>
      </c>
      <c r="E45">
        <v>1.6024400000000001</v>
      </c>
      <c r="G45">
        <v>1.4858199999999999</v>
      </c>
      <c r="H45">
        <v>1.4623699999999999</v>
      </c>
      <c r="I45">
        <v>1.57342</v>
      </c>
      <c r="K45">
        <v>1.42639</v>
      </c>
      <c r="L45">
        <v>1.4094899999999999</v>
      </c>
      <c r="M45">
        <v>1.6197299999999999</v>
      </c>
      <c r="O45">
        <v>1.4270099999999999</v>
      </c>
      <c r="P45">
        <v>1.40682</v>
      </c>
      <c r="Q45">
        <v>1.54806</v>
      </c>
    </row>
    <row r="46" spans="2:17" x14ac:dyDescent="0.2">
      <c r="C46">
        <v>1.4471400000000001</v>
      </c>
      <c r="D46">
        <v>1.43275</v>
      </c>
      <c r="E46">
        <v>1.6055299999999999</v>
      </c>
      <c r="G46">
        <v>1.5357000000000001</v>
      </c>
      <c r="H46">
        <v>1.51824</v>
      </c>
      <c r="I46">
        <v>1.5905100000000001</v>
      </c>
      <c r="K46">
        <v>1.53948</v>
      </c>
      <c r="L46">
        <v>1.5242</v>
      </c>
      <c r="M46">
        <v>2.4133</v>
      </c>
      <c r="O46">
        <v>1.59778</v>
      </c>
      <c r="P46">
        <v>1.5712699999999999</v>
      </c>
      <c r="Q46">
        <v>1.8309</v>
      </c>
    </row>
    <row r="47" spans="2:17" x14ac:dyDescent="0.2">
      <c r="B47" t="s">
        <v>5</v>
      </c>
      <c r="C47">
        <v>1.27700000000002E-2</v>
      </c>
      <c r="D47">
        <v>1.2179999999999899E-2</v>
      </c>
      <c r="E47">
        <v>3.0899999999998199E-3</v>
      </c>
      <c r="G47">
        <v>4.9879999999999897E-2</v>
      </c>
      <c r="H47">
        <v>5.58700000000001E-2</v>
      </c>
      <c r="I47">
        <v>1.7090000000000001E-2</v>
      </c>
      <c r="K47">
        <v>0.11309</v>
      </c>
      <c r="L47">
        <v>0.11471000000000001</v>
      </c>
      <c r="M47">
        <v>0.79357</v>
      </c>
      <c r="O47">
        <v>0.17077000000000001</v>
      </c>
      <c r="P47">
        <v>0.16445000000000001</v>
      </c>
      <c r="Q47">
        <v>0.28283999999999998</v>
      </c>
    </row>
    <row r="48" spans="2:17" x14ac:dyDescent="0.2">
      <c r="C48">
        <v>1.4431700000000001</v>
      </c>
      <c r="D48">
        <v>1.4235800000000001</v>
      </c>
      <c r="E48">
        <v>1.6392800000000001</v>
      </c>
      <c r="G48">
        <v>1.47851</v>
      </c>
      <c r="H48">
        <v>1.46072</v>
      </c>
      <c r="I48">
        <v>1.6002700000000001</v>
      </c>
      <c r="K48">
        <v>1.4485699999999999</v>
      </c>
      <c r="L48">
        <v>1.42814</v>
      </c>
      <c r="M48">
        <v>1.5611299999999999</v>
      </c>
      <c r="O48">
        <v>1.43285</v>
      </c>
      <c r="P48">
        <v>1.4124699999999999</v>
      </c>
      <c r="Q48">
        <v>1.5701000000000001</v>
      </c>
    </row>
    <row r="49" spans="2:17" x14ac:dyDescent="0.2">
      <c r="C49">
        <v>1.4557199999999999</v>
      </c>
      <c r="D49">
        <v>1.43571</v>
      </c>
      <c r="E49">
        <v>1.6555800000000001</v>
      </c>
      <c r="G49">
        <v>1.53718</v>
      </c>
      <c r="H49">
        <v>1.52447</v>
      </c>
      <c r="I49">
        <v>1.6490100000000001</v>
      </c>
      <c r="K49">
        <v>1.5541</v>
      </c>
      <c r="L49">
        <v>1.5401199999999999</v>
      </c>
      <c r="M49">
        <v>2.3892500000000001</v>
      </c>
      <c r="O49">
        <v>1.60239</v>
      </c>
      <c r="P49">
        <v>1.58291</v>
      </c>
      <c r="Q49">
        <v>2.26776</v>
      </c>
    </row>
    <row r="50" spans="2:17" x14ac:dyDescent="0.2">
      <c r="B50" t="s">
        <v>5</v>
      </c>
      <c r="C50">
        <v>1.2549999999999799E-2</v>
      </c>
      <c r="D50">
        <v>1.213E-2</v>
      </c>
      <c r="E50">
        <v>1.63000000000002E-2</v>
      </c>
      <c r="G50">
        <v>5.867E-2</v>
      </c>
      <c r="H50">
        <v>6.3750000000000001E-2</v>
      </c>
      <c r="I50">
        <v>4.8739999999999999E-2</v>
      </c>
      <c r="K50">
        <v>0.10553</v>
      </c>
      <c r="L50">
        <v>0.11198</v>
      </c>
      <c r="M50">
        <v>0.82811999999999997</v>
      </c>
      <c r="O50">
        <v>0.16954</v>
      </c>
      <c r="P50">
        <v>0.17044000000000001</v>
      </c>
      <c r="Q50">
        <v>0.69765999999999995</v>
      </c>
    </row>
    <row r="51" spans="2:17" x14ac:dyDescent="0.2">
      <c r="C51">
        <v>1.4621</v>
      </c>
      <c r="D51">
        <v>1.4430099999999999</v>
      </c>
      <c r="E51">
        <v>1.6030599999999999</v>
      </c>
      <c r="G51">
        <v>1.4497599999999999</v>
      </c>
      <c r="H51">
        <v>1.42943</v>
      </c>
      <c r="I51">
        <v>1.62626</v>
      </c>
      <c r="K51">
        <v>1.4412700000000001</v>
      </c>
      <c r="L51">
        <v>1.4234500000000001</v>
      </c>
      <c r="M51">
        <v>1.4995099999999999</v>
      </c>
      <c r="O51">
        <v>1.42313</v>
      </c>
      <c r="P51">
        <v>1.40693</v>
      </c>
      <c r="Q51">
        <v>1.57304</v>
      </c>
    </row>
    <row r="52" spans="2:17" x14ac:dyDescent="0.2">
      <c r="C52">
        <v>1.4715800000000001</v>
      </c>
      <c r="D52">
        <v>1.4510700000000001</v>
      </c>
      <c r="E52">
        <v>1.5976600000000001</v>
      </c>
      <c r="G52">
        <v>1.5183199999999999</v>
      </c>
      <c r="H52">
        <v>1.49098</v>
      </c>
      <c r="I52">
        <v>1.6922900000000001</v>
      </c>
      <c r="K52">
        <v>1.46468</v>
      </c>
      <c r="L52">
        <v>1.4435199999999999</v>
      </c>
      <c r="M52">
        <v>1.5267200000000001</v>
      </c>
      <c r="O52">
        <v>1.4653400000000001</v>
      </c>
      <c r="P52">
        <v>1.4507399999999999</v>
      </c>
      <c r="Q52">
        <v>1.5860000000000001</v>
      </c>
    </row>
    <row r="53" spans="2:17" x14ac:dyDescent="0.2">
      <c r="B53" t="s">
        <v>5</v>
      </c>
      <c r="C53">
        <v>9.4799999999999295E-3</v>
      </c>
      <c r="D53">
        <v>8.0599999999999596E-3</v>
      </c>
      <c r="E53">
        <v>-5.40000000000029E-3</v>
      </c>
      <c r="G53">
        <v>6.8560000000000204E-2</v>
      </c>
      <c r="H53">
        <v>6.1550000000000001E-2</v>
      </c>
      <c r="I53">
        <v>6.6029999999999797E-2</v>
      </c>
      <c r="K53">
        <v>2.34099999999999E-2</v>
      </c>
      <c r="L53">
        <v>2.0070000000000001E-2</v>
      </c>
      <c r="M53">
        <v>2.7210000000000199E-2</v>
      </c>
      <c r="O53">
        <v>4.22099999999999E-2</v>
      </c>
      <c r="P53">
        <v>4.3809999999999898E-2</v>
      </c>
      <c r="Q53">
        <v>1.29599999999999E-2</v>
      </c>
    </row>
    <row r="54" spans="2:17" x14ac:dyDescent="0.2">
      <c r="C54">
        <v>1.4421200000000001</v>
      </c>
      <c r="D54">
        <v>1.42134</v>
      </c>
      <c r="E54">
        <v>1.5718799999999999</v>
      </c>
      <c r="G54">
        <v>1.4372100000000001</v>
      </c>
      <c r="H54">
        <v>1.41951</v>
      </c>
      <c r="I54">
        <v>1.6045499999999999</v>
      </c>
      <c r="K54">
        <v>1.41028</v>
      </c>
      <c r="L54">
        <v>1.39116</v>
      </c>
      <c r="M54">
        <v>1.60236</v>
      </c>
      <c r="O54">
        <v>1.40717</v>
      </c>
      <c r="P54">
        <v>1.3912</v>
      </c>
      <c r="Q54">
        <v>1.5664499999999999</v>
      </c>
    </row>
    <row r="55" spans="2:17" x14ac:dyDescent="0.2">
      <c r="C55">
        <v>1.4635800000000001</v>
      </c>
      <c r="D55">
        <v>1.44347</v>
      </c>
      <c r="E55">
        <v>1.54895</v>
      </c>
      <c r="G55">
        <v>1.48858</v>
      </c>
      <c r="H55">
        <v>1.4670000000000001</v>
      </c>
      <c r="I55">
        <v>1.63026</v>
      </c>
      <c r="K55">
        <v>1.5025999999999999</v>
      </c>
      <c r="L55">
        <v>1.4889300000000001</v>
      </c>
      <c r="M55">
        <v>1.6970000000000001</v>
      </c>
      <c r="O55">
        <v>1.5691299999999999</v>
      </c>
      <c r="P55">
        <v>1.55006</v>
      </c>
      <c r="Q55">
        <v>1.80348</v>
      </c>
    </row>
    <row r="56" spans="2:17" x14ac:dyDescent="0.2">
      <c r="B56" t="s">
        <v>5</v>
      </c>
      <c r="C56">
        <v>2.1459999999999799E-2</v>
      </c>
      <c r="D56">
        <v>2.213E-2</v>
      </c>
      <c r="E56">
        <v>-2.29300000000001E-2</v>
      </c>
      <c r="G56">
        <v>5.1370000000000103E-2</v>
      </c>
      <c r="H56">
        <v>4.7489999999999997E-2</v>
      </c>
      <c r="I56">
        <v>2.57099999999999E-2</v>
      </c>
      <c r="K56">
        <v>9.2320000000000194E-2</v>
      </c>
      <c r="L56">
        <v>9.7769999999999899E-2</v>
      </c>
      <c r="M56">
        <v>9.4640000000000099E-2</v>
      </c>
      <c r="O56">
        <v>0.16195999999999999</v>
      </c>
      <c r="P56">
        <v>0.15886</v>
      </c>
      <c r="Q56">
        <v>0.23702999999999999</v>
      </c>
    </row>
    <row r="57" spans="2:17" x14ac:dyDescent="0.2">
      <c r="C57">
        <v>1.44069</v>
      </c>
      <c r="D57">
        <v>1.4209000000000001</v>
      </c>
      <c r="E57">
        <v>1.5751900000000001</v>
      </c>
      <c r="G57">
        <v>1.4326099999999999</v>
      </c>
      <c r="H57">
        <v>1.4117200000000001</v>
      </c>
      <c r="I57">
        <v>1.5232399999999999</v>
      </c>
      <c r="K57">
        <v>1.42069</v>
      </c>
      <c r="L57">
        <v>1.4014200000000001</v>
      </c>
      <c r="M57">
        <v>1.5368299999999999</v>
      </c>
      <c r="O57">
        <v>1.4498</v>
      </c>
      <c r="P57">
        <v>1.4299500000000001</v>
      </c>
      <c r="Q57">
        <v>1.57568</v>
      </c>
    </row>
    <row r="58" spans="2:17" x14ac:dyDescent="0.2">
      <c r="C58">
        <v>1.4661299999999999</v>
      </c>
      <c r="D58">
        <v>1.4459</v>
      </c>
      <c r="E58">
        <v>1.58761</v>
      </c>
      <c r="G58">
        <v>1.50268</v>
      </c>
      <c r="H58">
        <v>1.49098</v>
      </c>
      <c r="I58">
        <v>1.6159399999999999</v>
      </c>
      <c r="K58">
        <v>1.5283800000000001</v>
      </c>
      <c r="L58">
        <v>1.51871</v>
      </c>
      <c r="M58">
        <v>2.16561</v>
      </c>
      <c r="O58">
        <v>1.6275200000000001</v>
      </c>
      <c r="P58">
        <v>1.60914</v>
      </c>
      <c r="Q58">
        <v>1.64724</v>
      </c>
    </row>
    <row r="59" spans="2:17" x14ac:dyDescent="0.2">
      <c r="B59" t="s">
        <v>5</v>
      </c>
      <c r="C59">
        <v>2.54399999999999E-2</v>
      </c>
      <c r="D59">
        <v>2.4999999999999901E-2</v>
      </c>
      <c r="E59">
        <v>1.24199999999999E-2</v>
      </c>
      <c r="G59">
        <v>7.0070000000000104E-2</v>
      </c>
      <c r="H59">
        <v>7.9260000000000094E-2</v>
      </c>
      <c r="I59">
        <v>9.2700000000000199E-2</v>
      </c>
      <c r="K59">
        <v>0.10768999999999999</v>
      </c>
      <c r="L59">
        <v>0.11729000000000001</v>
      </c>
      <c r="M59">
        <v>0.62878000000000001</v>
      </c>
      <c r="O59">
        <v>0.17771999999999999</v>
      </c>
      <c r="P59">
        <v>0.17918999999999999</v>
      </c>
      <c r="Q59">
        <v>7.1560000000000096E-2</v>
      </c>
    </row>
    <row r="60" spans="2:17" x14ac:dyDescent="0.2">
      <c r="C60">
        <v>1.45739</v>
      </c>
      <c r="D60">
        <v>1.4382299999999999</v>
      </c>
      <c r="E60">
        <v>1.5855600000000001</v>
      </c>
      <c r="G60">
        <v>1.45106</v>
      </c>
      <c r="H60">
        <v>1.43079</v>
      </c>
      <c r="I60">
        <v>1.5974200000000001</v>
      </c>
      <c r="K60">
        <v>1.4503299999999999</v>
      </c>
      <c r="L60">
        <v>1.43293</v>
      </c>
      <c r="M60">
        <v>1.61842</v>
      </c>
      <c r="O60">
        <v>1.45946</v>
      </c>
      <c r="P60">
        <v>1.44069</v>
      </c>
      <c r="Q60">
        <v>1.5804400000000001</v>
      </c>
    </row>
    <row r="61" spans="2:17" x14ac:dyDescent="0.2">
      <c r="C61">
        <v>1.48519</v>
      </c>
      <c r="D61">
        <v>1.4701500000000001</v>
      </c>
      <c r="E61">
        <v>1.64602</v>
      </c>
      <c r="G61">
        <v>1.47244</v>
      </c>
      <c r="H61">
        <v>1.45181</v>
      </c>
      <c r="I61">
        <v>1.69075</v>
      </c>
      <c r="K61">
        <v>1.46624</v>
      </c>
      <c r="L61">
        <v>1.4434899999999999</v>
      </c>
      <c r="M61">
        <v>1.5929199999999999</v>
      </c>
      <c r="O61">
        <v>1.6216999999999999</v>
      </c>
      <c r="P61">
        <v>1.6086</v>
      </c>
      <c r="Q61">
        <v>1.8663099999999999</v>
      </c>
    </row>
    <row r="62" spans="2:17" x14ac:dyDescent="0.2">
      <c r="B62" t="s">
        <v>5</v>
      </c>
      <c r="C62">
        <v>2.7799999999999998E-2</v>
      </c>
      <c r="D62">
        <v>3.1920000000000198E-2</v>
      </c>
      <c r="E62">
        <v>6.046E-2</v>
      </c>
      <c r="G62">
        <v>2.138E-2</v>
      </c>
      <c r="H62">
        <v>2.102E-2</v>
      </c>
      <c r="I62">
        <v>9.3329999999999899E-2</v>
      </c>
      <c r="K62">
        <v>1.59099999999999E-2</v>
      </c>
      <c r="L62">
        <v>1.0559999999999899E-2</v>
      </c>
      <c r="M62">
        <v>-2.5500000000000099E-2</v>
      </c>
      <c r="O62">
        <v>0.16224</v>
      </c>
      <c r="P62">
        <v>0.16791</v>
      </c>
      <c r="Q62">
        <v>0.28587000000000001</v>
      </c>
    </row>
    <row r="63" spans="2:17" x14ac:dyDescent="0.2">
      <c r="C63">
        <v>1.3930400000000001</v>
      </c>
      <c r="D63">
        <v>1.37531</v>
      </c>
      <c r="E63">
        <v>1.5702199999999999</v>
      </c>
      <c r="G63">
        <v>1.4126399999999999</v>
      </c>
      <c r="H63">
        <v>1.3942000000000001</v>
      </c>
      <c r="I63">
        <v>1.55274</v>
      </c>
      <c r="K63">
        <v>1.38079</v>
      </c>
      <c r="L63">
        <v>1.3629599999999999</v>
      </c>
      <c r="M63">
        <v>1.5651600000000001</v>
      </c>
      <c r="O63">
        <v>1.4428700000000001</v>
      </c>
      <c r="P63">
        <v>1.4221600000000001</v>
      </c>
      <c r="Q63">
        <v>1.57629</v>
      </c>
    </row>
    <row r="64" spans="2:17" x14ac:dyDescent="0.2">
      <c r="C64">
        <v>1.3956</v>
      </c>
      <c r="D64">
        <v>1.3774200000000001</v>
      </c>
      <c r="E64">
        <v>1.5706800000000001</v>
      </c>
      <c r="G64">
        <v>1.47254</v>
      </c>
      <c r="H64">
        <v>1.4560299999999999</v>
      </c>
      <c r="I64">
        <v>2.0955599999999999</v>
      </c>
      <c r="K64">
        <v>1.39306</v>
      </c>
      <c r="L64">
        <v>1.3774500000000001</v>
      </c>
      <c r="M64">
        <v>1.5930200000000001</v>
      </c>
      <c r="O64">
        <v>1.6117699999999999</v>
      </c>
      <c r="P64">
        <v>1.60049</v>
      </c>
      <c r="Q64">
        <v>2.7618200000000002</v>
      </c>
    </row>
    <row r="65" spans="1:49" x14ac:dyDescent="0.2">
      <c r="B65" t="s">
        <v>5</v>
      </c>
      <c r="C65">
        <v>2.5599999999999E-3</v>
      </c>
      <c r="D65">
        <v>2.1099999999998299E-3</v>
      </c>
      <c r="E65">
        <v>4.5999999999990498E-4</v>
      </c>
      <c r="G65">
        <v>5.9899999999999801E-2</v>
      </c>
      <c r="H65">
        <v>6.1829999999999802E-2</v>
      </c>
      <c r="I65">
        <v>0.54281999999999997</v>
      </c>
      <c r="K65">
        <v>1.227E-2</v>
      </c>
      <c r="L65">
        <v>1.44900000000001E-2</v>
      </c>
      <c r="M65">
        <v>2.7859999999999999E-2</v>
      </c>
      <c r="O65">
        <v>0.16889999999999999</v>
      </c>
      <c r="P65">
        <v>0.17832999999999999</v>
      </c>
      <c r="Q65">
        <v>1.18553</v>
      </c>
    </row>
    <row r="66" spans="1:49" x14ac:dyDescent="0.2">
      <c r="C66">
        <v>1.41604</v>
      </c>
      <c r="D66">
        <v>1.3989199999999999</v>
      </c>
      <c r="E66">
        <v>1.57409</v>
      </c>
      <c r="G66">
        <v>1.4629099999999999</v>
      </c>
      <c r="H66">
        <v>1.4433800000000001</v>
      </c>
      <c r="I66">
        <v>1.6331800000000001</v>
      </c>
      <c r="K66">
        <v>1.44312</v>
      </c>
      <c r="L66">
        <v>1.4227700000000001</v>
      </c>
      <c r="M66">
        <v>1.5614600000000001</v>
      </c>
      <c r="O66">
        <v>1.4737</v>
      </c>
      <c r="P66">
        <v>1.45031</v>
      </c>
      <c r="Q66">
        <v>1.63561</v>
      </c>
    </row>
    <row r="67" spans="1:49" x14ac:dyDescent="0.2">
      <c r="C67">
        <v>1.4314199999999999</v>
      </c>
      <c r="D67">
        <v>1.4139900000000001</v>
      </c>
      <c r="E67">
        <v>1.5739700000000001</v>
      </c>
      <c r="G67">
        <v>1.5053000000000001</v>
      </c>
      <c r="H67">
        <v>1.4869600000000001</v>
      </c>
      <c r="I67">
        <v>1.74498</v>
      </c>
      <c r="K67">
        <v>1.54539</v>
      </c>
      <c r="L67">
        <v>1.5289699999999999</v>
      </c>
      <c r="M67">
        <v>1.6827799999999999</v>
      </c>
      <c r="O67">
        <v>1.6375200000000001</v>
      </c>
      <c r="P67">
        <v>1.6229100000000001</v>
      </c>
      <c r="Q67">
        <v>1.85494</v>
      </c>
    </row>
    <row r="68" spans="1:49" x14ac:dyDescent="0.2">
      <c r="B68" t="s">
        <v>5</v>
      </c>
      <c r="C68">
        <v>1.5380000000000201E-2</v>
      </c>
      <c r="D68">
        <v>1.5070000000000101E-2</v>
      </c>
      <c r="E68">
        <v>-1.1999999999989801E-4</v>
      </c>
      <c r="G68">
        <v>4.2390000000000101E-2</v>
      </c>
      <c r="H68">
        <v>4.3580000000000202E-2</v>
      </c>
      <c r="I68">
        <v>0.1118</v>
      </c>
      <c r="K68">
        <v>0.10227</v>
      </c>
      <c r="L68">
        <v>0.1062</v>
      </c>
      <c r="M68">
        <v>0.12132</v>
      </c>
      <c r="O68">
        <v>0.16381999999999999</v>
      </c>
      <c r="P68">
        <v>0.1726</v>
      </c>
      <c r="Q68">
        <v>0.21933</v>
      </c>
    </row>
    <row r="69" spans="1:49" x14ac:dyDescent="0.2">
      <c r="B69" t="s">
        <v>6</v>
      </c>
      <c r="C69" t="s">
        <v>7</v>
      </c>
      <c r="D69" t="s">
        <v>7</v>
      </c>
      <c r="E69" t="s">
        <v>7</v>
      </c>
      <c r="F69" t="s">
        <v>6</v>
      </c>
      <c r="G69" t="s">
        <v>7</v>
      </c>
      <c r="H69" t="s">
        <v>7</v>
      </c>
      <c r="I69" t="s">
        <v>7</v>
      </c>
      <c r="J69" t="s">
        <v>6</v>
      </c>
      <c r="K69" t="s">
        <v>7</v>
      </c>
      <c r="L69" t="s">
        <v>7</v>
      </c>
      <c r="M69" t="s">
        <v>7</v>
      </c>
      <c r="N69" t="s">
        <v>6</v>
      </c>
      <c r="O69" t="s">
        <v>7</v>
      </c>
      <c r="P69" t="s">
        <v>7</v>
      </c>
      <c r="Q69" t="s">
        <v>7</v>
      </c>
    </row>
    <row r="70" spans="1:49" x14ac:dyDescent="0.2">
      <c r="B70">
        <v>25.5</v>
      </c>
      <c r="C70">
        <f>AVERAGE(C17,C14,C11,C20,C23,C26,C29,C32,C35,C38,C41,C44,C47,C50,C53,C56,C59,C62,C65,C68)</f>
        <v>1.497419999999999E-2</v>
      </c>
      <c r="D70">
        <f>AVERAGE(D17,D14,D11,D20,D23,D26,D29,D32,D35,D38,D41,D44,D47,D50,D53,D56,D59,D62,D65,D68)</f>
        <v>1.5052499999999965E-2</v>
      </c>
      <c r="E70">
        <f>AVERAGE(E17,E14,E11,E20,E23,E26,E29,E32,E35,E38,E41,E44,E47,E50,E53,E56,E59,E62,E65,E68)</f>
        <v>2.0437649999999953E-2</v>
      </c>
      <c r="F70">
        <v>25.5</v>
      </c>
      <c r="G70">
        <f>AVERAGE(G17,G14,G11,G20,G23,G26,G29,G32,G35,G38,G41,G44,G47,G50,G53,G56,G59,G62,G65,G68)</f>
        <v>4.506595E-2</v>
      </c>
      <c r="H70">
        <f>AVERAGE(H17,H14,H11,H20,H23,H26,H29,H32,H35,H38,H41,H44,H47,H50,H53,H56,H59,H62,H65,H68)</f>
        <v>4.6497850000000021E-2</v>
      </c>
      <c r="I70">
        <f>AVERAGE(I17,I14,I11,I20,I23,I26,I29,I32,I35,I38,I41,I44,I47,I50,I53,I56,I59,I62,I65,I68)</f>
        <v>0.10478575000000004</v>
      </c>
      <c r="J70">
        <v>25.5</v>
      </c>
      <c r="K70">
        <f>AVERAGE(K17,K14,K11,K20,K23,K26,K29,K32,K35,K38,K41,K44,K47,K50,K53,K56,K59,K62,K65,K68)</f>
        <v>7.7232500000000009E-2</v>
      </c>
      <c r="L70">
        <f>AVERAGE(L17,L14,L11,L20,L23,L26,L29,L32,L35,L38,L41,L44,L47,L50,L53,L56,L59,L62,L65,L68)</f>
        <v>7.9394800000000015E-2</v>
      </c>
      <c r="M70">
        <f>AVERAGE(M17,M14,M11,M20,M23,M26,M29,M32,M35,M38,M41,M44,M47,M50,M53,M56,M59,M62,M65,M68)</f>
        <v>0.31640715000000003</v>
      </c>
      <c r="N70">
        <v>25.5</v>
      </c>
      <c r="O70">
        <f>AVERAGE(O17,O14,O11,O20,O23,O26,O29,O32,O35,O38,O41,O44,O47,O50,O53,O56,O59,O62,O65,O68)</f>
        <v>0.15026904999999999</v>
      </c>
      <c r="P70">
        <f>AVERAGE(P17,P14,P11,P20,P23,P26,P29,P32,P35,P38,P41,P44,P47,P50,P53,P56,P59,P62,P65,P68)</f>
        <v>0.15412604999999999</v>
      </c>
      <c r="Q70">
        <f>AVERAGE(Q17,Q14,Q11,Q20,Q23,Q26,Q29,Q32,Q35,Q38,Q41,Q44,Q47,Q50,Q53,Q56,Q59,Q62,Q65,Q68)</f>
        <v>0.35876154999999998</v>
      </c>
    </row>
    <row r="71" spans="1:49" x14ac:dyDescent="0.2">
      <c r="A71" t="s">
        <v>33</v>
      </c>
      <c r="C71">
        <f>STDEV(C17,C14,C11,C20,C23,C26,C29,C32,C35,C38,C41,C44,C47,C50,C53,C56,C59,C62,C65,C68)/SQRT(COUNT(C17,C14,C11,C20,C23,C26,C29,C32,C35,C38,C41,C44,C47,C50,C53,C56,C59,C62,C65,C68))</f>
        <v>1.6324428894660911E-3</v>
      </c>
      <c r="D71">
        <f>STDEV(D17,D14,D11,D20,D23,D26,D29,D32,D35,D38,D41,D44,D47,D50,D53,D56,D59,D62,D65,D68)/SQRT(COUNT(D17,D14,D11,D20,D23,D26,D29,D32,D35,D38,D41,D44,D47,D50,D53,D56,D59,D62,D65,D68))</f>
        <v>1.7814933172688847E-3</v>
      </c>
      <c r="E71">
        <f>STDEV(E17,E14,E11,E20,E23,E26,E29,E32,E35,E38,E41,E44,E47,E50,E53,E56,E59,E62,E65,E68)/SQRT(COUNT(E17,E14,E11,E20,E23,E26,E29,E32,E35,E38,E41,E44,E47,E50,E53,E56,E59,E62,E65,E68))</f>
        <v>1.1187291407352647E-2</v>
      </c>
      <c r="G71">
        <f>STDEV(G17,G14,G11,G20,G23,G26,G29,G32,G35,G38,G41,G44,G47,G50,G53,G56,G59,G62,G65,G68)/SQRT(COUNT(G17,G14,G11,G20,G23,G26,G29,G32,G35,G38,G41,G44,G47,G50,G53,G56,G59,G62,G65,G68))</f>
        <v>4.0653049775379443E-3</v>
      </c>
      <c r="H71">
        <f>STDEV(H17,H14,H11,H20,H23,H26,H29,H32,H35,H38,H41,H44,H47,H50,H53,H56,H59,H62,H65,H68)/SQRT(COUNT(H17,H14,H11,H20,H23,H26,H29,H32,H35,H38,H41,H44,H47,H50,H53,H56,H59,H62,H65,H68))</f>
        <v>4.2651851895840762E-3</v>
      </c>
      <c r="I71">
        <f>STDEV(I17,I14,I11,I20,I23,I26,I29,I32,I35,I38,I41,I44,I47,I50,I53,I56,I59,I62,I65,I68)/SQRT(COUNT(I17,I14,I11,I20,I23,I26,I29,I32,I35,I38,I41,I44,I47,I50,I53,I56,I59,I62,I65,I68))</f>
        <v>2.7121435374109042E-2</v>
      </c>
      <c r="K71">
        <f>STDEV(K17,K14,K11,K20,K23,K26,K29,K32,K35,K38,K41,K44,K47,K50,K53,K56,K59,K62,K65,K68)/SQRT(COUNT(K17,K14,K11,K20,K23,K26,K29,K32,K35,K38,K41,K44,K47,K50,K53,K56,K59,K62,K65,K68))</f>
        <v>9.120830814390574E-3</v>
      </c>
      <c r="L71">
        <f>STDEV(L17,L14,L11,L20,L23,L26,L29,L32,L35,L38,L41,L44,L47,L50,L53,L56,L59,L62,L65,L68)/SQRT(COUNT(L17,L14,L11,L20,L23,L26,L29,L32,L35,L38,L41,L44,L47,L50,L53,L56,L59,L62,L65,L68))</f>
        <v>9.6393626559894575E-3</v>
      </c>
      <c r="M71">
        <f>STDEV(M17,M14,M11,M20,M23,M26,M29,M32,M35,M38,M41,M44,M47,M50,M53,M56,M59,M62,M65,M68)/SQRT(COUNT(M17,M14,M11,M20,M23,M26,M29,M32,M35,M38,M41,M44,M47,M50,M53,M56,M59,M62,M65,M68))</f>
        <v>0.10036146762767267</v>
      </c>
      <c r="O71">
        <f>STDEV(O17,O14,O11,O20,O23,O26,O29,O32,O35,O38,O41,O44,O47,O50,O53,O56,O59,O62,O65,O68)/SQRT(COUNT(O17,O14,O11,O20,O23,O26,O29,O32,O35,O38,O41,O44,O47,O50,O53,O56,O59,O62,O65,O68))</f>
        <v>1.1017018129257802E-2</v>
      </c>
      <c r="P71">
        <f>STDEV(P17,P14,P11,P20,P23,P26,P29,P32,P35,P38,P41,P44,P47,P50,P53,P56,P59,P62,P65,P68)/SQRT(COUNT(P17,P14,P11,P20,P23,P26,P29,P32,P35,P38,P41,P44,P47,P50,P53,P56,P59,P62,P65,P68))</f>
        <v>1.1288563976193133E-2</v>
      </c>
      <c r="Q71">
        <f>STDEV(Q17,Q14,Q11,Q20,Q23,Q26,Q29,Q32,Q35,Q38,Q41,Q44,Q47,Q50,Q53,Q56,Q59,Q62,Q65,Q68)/SQRT(COUNT(Q17,Q14,Q11,Q20,Q23,Q26,Q29,Q32,Q35,Q38,Q41,Q44,Q47,Q50,Q53,Q56,Q59,Q62,Q65,Q68))</f>
        <v>7.7164206537217034E-2</v>
      </c>
    </row>
    <row r="73" spans="1:49" x14ac:dyDescent="0.2">
      <c r="B73" t="s">
        <v>8</v>
      </c>
      <c r="C73">
        <f>C70/25.5/(10^-12)*(10^-20)</f>
        <v>5.8722352941176433E-12</v>
      </c>
      <c r="D73">
        <f>D70/25.5/(10^-12)*(10^-20)</f>
        <v>5.9029411764705738E-12</v>
      </c>
      <c r="E73">
        <f>E70/25.5/(10^-12)*(10^-20)</f>
        <v>8.0147647058823341E-12</v>
      </c>
      <c r="F73" t="s">
        <v>8</v>
      </c>
      <c r="G73">
        <f>G70/25.5/(10^-12)*(10^-20)</f>
        <v>1.7672921568627452E-11</v>
      </c>
      <c r="H73">
        <f>H70/25.5/(10^-12)*(10^-20)</f>
        <v>1.8234450980392164E-11</v>
      </c>
      <c r="I73">
        <f>I70/25.5/(10^-12)*(10^-20)</f>
        <v>4.1092450980392172E-11</v>
      </c>
      <c r="J73" t="s">
        <v>8</v>
      </c>
      <c r="K73">
        <f>K70/25.5/(10^-12)*(10^-20)</f>
        <v>3.0287254901960788E-11</v>
      </c>
      <c r="L73">
        <f>L70/25.5/(10^-12)*(10^-20)</f>
        <v>3.1135215686274517E-11</v>
      </c>
      <c r="M73">
        <f>M70/25.5/(10^-12)*(10^-20)</f>
        <v>1.2408123529411766E-10</v>
      </c>
      <c r="N73" t="s">
        <v>8</v>
      </c>
      <c r="O73">
        <f>O70/25.5/(10^-12)*(10^-20)</f>
        <v>5.8929039215686264E-11</v>
      </c>
      <c r="P73">
        <f>P70/25.5/(10^-12)*(10^-20)</f>
        <v>6.0441588235294109E-11</v>
      </c>
      <c r="Q73">
        <f>Q70/25.5/(10^-12)*(10^-20)</f>
        <v>1.4069080392156863E-10</v>
      </c>
    </row>
    <row r="76" spans="1:49" x14ac:dyDescent="0.2">
      <c r="B76" t="s">
        <v>14</v>
      </c>
      <c r="F76" t="s">
        <v>24</v>
      </c>
      <c r="J76" t="s">
        <v>25</v>
      </c>
      <c r="N76" t="s">
        <v>26</v>
      </c>
      <c r="R76" t="s">
        <v>70</v>
      </c>
      <c r="V76" t="s">
        <v>71</v>
      </c>
      <c r="Z76" t="s">
        <v>75</v>
      </c>
      <c r="AD76" t="s">
        <v>76</v>
      </c>
      <c r="AH76" t="s">
        <v>79</v>
      </c>
      <c r="AL76" t="s">
        <v>80</v>
      </c>
      <c r="AP76" t="s">
        <v>81</v>
      </c>
      <c r="AT76" t="s">
        <v>82</v>
      </c>
    </row>
    <row r="77" spans="1:49" x14ac:dyDescent="0.2">
      <c r="C77" t="s">
        <v>2</v>
      </c>
      <c r="D77" t="s">
        <v>3</v>
      </c>
      <c r="E77" t="s">
        <v>4</v>
      </c>
      <c r="G77" t="s">
        <v>2</v>
      </c>
      <c r="H77" t="s">
        <v>3</v>
      </c>
      <c r="I77" t="s">
        <v>4</v>
      </c>
      <c r="K77" t="s">
        <v>2</v>
      </c>
      <c r="L77" t="s">
        <v>3</v>
      </c>
      <c r="M77" t="s">
        <v>4</v>
      </c>
      <c r="O77" t="s">
        <v>2</v>
      </c>
      <c r="P77" t="s">
        <v>3</v>
      </c>
      <c r="Q77" t="s">
        <v>4</v>
      </c>
      <c r="S77" t="s">
        <v>2</v>
      </c>
      <c r="T77" t="s">
        <v>3</v>
      </c>
      <c r="U77" t="s">
        <v>4</v>
      </c>
      <c r="W77" t="s">
        <v>2</v>
      </c>
      <c r="X77" t="s">
        <v>3</v>
      </c>
      <c r="Y77" t="s">
        <v>4</v>
      </c>
      <c r="AA77" t="s">
        <v>2</v>
      </c>
      <c r="AB77" t="s">
        <v>3</v>
      </c>
      <c r="AC77" t="s">
        <v>4</v>
      </c>
      <c r="AE77" t="s">
        <v>2</v>
      </c>
      <c r="AF77" t="s">
        <v>3</v>
      </c>
      <c r="AG77" t="s">
        <v>4</v>
      </c>
      <c r="AI77" t="s">
        <v>2</v>
      </c>
      <c r="AJ77" t="s">
        <v>3</v>
      </c>
      <c r="AK77" t="s">
        <v>4</v>
      </c>
      <c r="AM77" t="s">
        <v>2</v>
      </c>
      <c r="AN77" t="s">
        <v>3</v>
      </c>
      <c r="AO77" t="s">
        <v>4</v>
      </c>
      <c r="AQ77" t="s">
        <v>2</v>
      </c>
      <c r="AR77" t="s">
        <v>3</v>
      </c>
      <c r="AS77" t="s">
        <v>4</v>
      </c>
      <c r="AU77" t="s">
        <v>2</v>
      </c>
      <c r="AV77" t="s">
        <v>3</v>
      </c>
      <c r="AW77" t="s">
        <v>4</v>
      </c>
    </row>
    <row r="78" spans="1:49" x14ac:dyDescent="0.2">
      <c r="C78">
        <v>1.4919910000000001</v>
      </c>
      <c r="D78">
        <v>1.4781219999999999</v>
      </c>
      <c r="E78">
        <v>1.6588529999999999</v>
      </c>
      <c r="G78">
        <v>1.4593750000000001</v>
      </c>
      <c r="H78">
        <v>1.4429780000000001</v>
      </c>
      <c r="I78">
        <v>1.617901</v>
      </c>
      <c r="K78">
        <v>1.471463</v>
      </c>
      <c r="L78">
        <v>1.455192</v>
      </c>
      <c r="M78">
        <v>1.644104</v>
      </c>
      <c r="O78">
        <v>1.4140079999999999</v>
      </c>
      <c r="P78">
        <v>1.401097</v>
      </c>
      <c r="Q78">
        <v>1.5379080000000001</v>
      </c>
      <c r="S78">
        <v>1.46384</v>
      </c>
      <c r="T78">
        <v>1.4457800000000001</v>
      </c>
      <c r="U78">
        <v>1.61273</v>
      </c>
      <c r="W78">
        <v>1.4706699999999999</v>
      </c>
      <c r="X78">
        <v>1.4511700000000001</v>
      </c>
      <c r="Y78">
        <v>1.5518099999999999</v>
      </c>
      <c r="AA78">
        <v>1.40143</v>
      </c>
      <c r="AB78">
        <v>1.3869800000000001</v>
      </c>
      <c r="AC78">
        <v>1.5941700000000001</v>
      </c>
      <c r="AE78">
        <v>1.42337</v>
      </c>
      <c r="AF78">
        <v>1.4080999999999999</v>
      </c>
      <c r="AG78">
        <v>1.5877300000000001</v>
      </c>
      <c r="AI78">
        <v>1.4254800000000001</v>
      </c>
      <c r="AJ78">
        <v>1.4097</v>
      </c>
      <c r="AK78">
        <v>1.5447599999999999</v>
      </c>
      <c r="AM78">
        <v>1.5114000000000001</v>
      </c>
      <c r="AN78">
        <v>1.48631</v>
      </c>
      <c r="AO78">
        <v>1.67347</v>
      </c>
      <c r="AQ78">
        <v>1.4581299999999999</v>
      </c>
      <c r="AR78">
        <v>1.4556500000000001</v>
      </c>
      <c r="AS78">
        <v>1.55985</v>
      </c>
      <c r="AU78">
        <v>1.4740599999999999</v>
      </c>
      <c r="AV78">
        <v>1.44689</v>
      </c>
      <c r="AW78">
        <v>1.55213</v>
      </c>
    </row>
    <row r="79" spans="1:49" x14ac:dyDescent="0.2">
      <c r="C79">
        <v>1.7386649999999999</v>
      </c>
      <c r="D79">
        <v>1.71468</v>
      </c>
      <c r="E79">
        <v>2.2593380000000001</v>
      </c>
      <c r="G79">
        <v>1.785417</v>
      </c>
      <c r="H79">
        <v>1.761269</v>
      </c>
      <c r="I79">
        <v>2.552603</v>
      </c>
      <c r="K79">
        <v>1.9107259999999999</v>
      </c>
      <c r="L79">
        <v>1.903386</v>
      </c>
      <c r="M79">
        <v>3.3599540000000001</v>
      </c>
      <c r="O79">
        <v>1.9552499999999999</v>
      </c>
      <c r="P79">
        <v>1.9638169999999999</v>
      </c>
      <c r="Q79">
        <v>2.1644960000000002</v>
      </c>
      <c r="S79">
        <v>2.0848399999999998</v>
      </c>
      <c r="T79">
        <v>2.1113900000000001</v>
      </c>
      <c r="U79">
        <v>4.2757199999999997</v>
      </c>
      <c r="W79">
        <v>2.2479399999999998</v>
      </c>
      <c r="X79">
        <v>2.2708200000000001</v>
      </c>
      <c r="Y79">
        <v>3.5882299999999998</v>
      </c>
      <c r="AA79">
        <v>2.21069</v>
      </c>
      <c r="AB79">
        <v>2.1654499999999999</v>
      </c>
      <c r="AC79">
        <v>4.0341199999999997</v>
      </c>
      <c r="AE79">
        <v>1.5936600000000001</v>
      </c>
      <c r="AF79">
        <v>1.5811500000000001</v>
      </c>
      <c r="AG79">
        <v>1.91011</v>
      </c>
      <c r="AI79">
        <v>2.6293299999999999</v>
      </c>
      <c r="AJ79">
        <v>2.6894499999999999</v>
      </c>
      <c r="AK79">
        <v>3.71001</v>
      </c>
      <c r="AM79">
        <v>2.54264</v>
      </c>
      <c r="AN79">
        <v>2.5421999999999998</v>
      </c>
      <c r="AO79">
        <v>4.6782700000000004</v>
      </c>
      <c r="AQ79">
        <v>1.7232400000000001</v>
      </c>
      <c r="AR79">
        <v>1.7386999999999999</v>
      </c>
      <c r="AS79">
        <v>2.1366800000000001</v>
      </c>
      <c r="AU79">
        <v>3.1322700000000001</v>
      </c>
      <c r="AV79">
        <v>3.0808399999999998</v>
      </c>
      <c r="AW79">
        <v>4.3752199999999997</v>
      </c>
    </row>
    <row r="80" spans="1:49" x14ac:dyDescent="0.2">
      <c r="B80" t="s">
        <v>5</v>
      </c>
      <c r="C80">
        <v>0.246674</v>
      </c>
      <c r="D80">
        <v>0.23655799999999999</v>
      </c>
      <c r="E80">
        <v>0.60048500000000005</v>
      </c>
      <c r="G80">
        <v>0.326042</v>
      </c>
      <c r="H80">
        <v>0.31829099999999999</v>
      </c>
      <c r="I80">
        <v>0.93470200000000003</v>
      </c>
      <c r="K80">
        <v>0.43926300000000001</v>
      </c>
      <c r="L80">
        <v>0.44819399999999998</v>
      </c>
      <c r="M80">
        <v>1.7158500000000001</v>
      </c>
      <c r="O80">
        <v>0.541242</v>
      </c>
      <c r="P80">
        <v>0.56272</v>
      </c>
      <c r="Q80">
        <v>0.62658800000000003</v>
      </c>
      <c r="S80">
        <v>0.621</v>
      </c>
      <c r="T80">
        <v>0.66561000000000003</v>
      </c>
      <c r="U80">
        <v>2.6629900000000002</v>
      </c>
      <c r="W80">
        <v>0.77727000000000002</v>
      </c>
      <c r="X80">
        <v>0.81964999999999999</v>
      </c>
      <c r="Y80">
        <v>2.0364200000000001</v>
      </c>
      <c r="AA80">
        <v>0.80925999999999998</v>
      </c>
      <c r="AB80">
        <v>0.77847</v>
      </c>
      <c r="AC80">
        <v>2.4399500000000001</v>
      </c>
      <c r="AE80">
        <v>0.17029</v>
      </c>
      <c r="AF80">
        <v>0.17305000000000001</v>
      </c>
      <c r="AG80">
        <v>0.32238</v>
      </c>
      <c r="AI80">
        <v>1.2038500000000001</v>
      </c>
      <c r="AJ80">
        <v>1.2797499999999999</v>
      </c>
      <c r="AK80">
        <v>2.1652499999999999</v>
      </c>
      <c r="AM80">
        <v>1.0312399999999999</v>
      </c>
      <c r="AN80">
        <v>1.05589</v>
      </c>
      <c r="AO80">
        <v>3.0047999999999999</v>
      </c>
      <c r="AQ80">
        <v>0.26511000000000001</v>
      </c>
      <c r="AR80">
        <v>0.28305000000000002</v>
      </c>
      <c r="AS80">
        <v>0.57682999999999995</v>
      </c>
      <c r="AU80">
        <v>1.65821</v>
      </c>
      <c r="AV80">
        <v>1.63395</v>
      </c>
      <c r="AW80">
        <v>2.8230900000000001</v>
      </c>
    </row>
    <row r="81" spans="2:49" x14ac:dyDescent="0.2">
      <c r="C81">
        <v>1.3985860000000001</v>
      </c>
      <c r="D81">
        <v>1.38544</v>
      </c>
      <c r="E81">
        <v>1.5886579999999999</v>
      </c>
      <c r="G81">
        <v>1.456388</v>
      </c>
      <c r="H81">
        <v>1.442191</v>
      </c>
      <c r="I81">
        <v>1.60487</v>
      </c>
      <c r="K81">
        <v>1.485047</v>
      </c>
      <c r="L81">
        <v>1.4678450000000001</v>
      </c>
      <c r="M81">
        <v>1.6406019999999999</v>
      </c>
      <c r="O81">
        <v>1.461352</v>
      </c>
      <c r="P81">
        <v>1.444787</v>
      </c>
      <c r="Q81">
        <v>1.6017349999999999</v>
      </c>
      <c r="S81">
        <v>1.4017500000000001</v>
      </c>
      <c r="T81">
        <v>1.38158</v>
      </c>
      <c r="U81">
        <v>1.4874799999999999</v>
      </c>
      <c r="W81">
        <v>1.4225699999999999</v>
      </c>
      <c r="X81">
        <v>1.41303</v>
      </c>
      <c r="Y81">
        <v>1.57243</v>
      </c>
      <c r="AA81">
        <v>1.4545399999999999</v>
      </c>
      <c r="AB81">
        <v>1.43868</v>
      </c>
      <c r="AC81">
        <v>1.6147800000000001</v>
      </c>
      <c r="AE81">
        <v>1.46963</v>
      </c>
      <c r="AF81">
        <v>1.4515899999999999</v>
      </c>
      <c r="AG81">
        <v>1.67767</v>
      </c>
      <c r="AI81">
        <v>1.41913</v>
      </c>
      <c r="AJ81">
        <v>1.4053199999999999</v>
      </c>
      <c r="AK81">
        <v>1.6014600000000001</v>
      </c>
      <c r="AM81">
        <v>1.46882</v>
      </c>
      <c r="AN81">
        <v>1.44354</v>
      </c>
      <c r="AO81">
        <v>1.6178600000000001</v>
      </c>
      <c r="AQ81">
        <v>1.44468</v>
      </c>
      <c r="AR81">
        <v>1.43014</v>
      </c>
      <c r="AS81">
        <v>1.57429</v>
      </c>
      <c r="AU81">
        <v>1.45265</v>
      </c>
      <c r="AV81">
        <v>1.4280900000000001</v>
      </c>
      <c r="AW81">
        <v>1.59318</v>
      </c>
    </row>
    <row r="82" spans="2:49" x14ac:dyDescent="0.2">
      <c r="C82">
        <v>1.6426940000000001</v>
      </c>
      <c r="D82">
        <v>1.647211</v>
      </c>
      <c r="E82">
        <v>2.1477430000000002</v>
      </c>
      <c r="G82">
        <v>1.7946599999999999</v>
      </c>
      <c r="H82">
        <v>1.7901320000000001</v>
      </c>
      <c r="I82">
        <v>2.2905030000000002</v>
      </c>
      <c r="K82">
        <v>1.9094869999999999</v>
      </c>
      <c r="L82">
        <v>1.889723</v>
      </c>
      <c r="M82">
        <v>1.72472</v>
      </c>
      <c r="O82">
        <v>1.997438</v>
      </c>
      <c r="P82">
        <v>2.004362</v>
      </c>
      <c r="Q82">
        <v>1.9978210000000001</v>
      </c>
      <c r="S82">
        <v>2.0448300000000001</v>
      </c>
      <c r="T82">
        <v>1.9867900000000001</v>
      </c>
      <c r="U82">
        <v>5.1839199999999996</v>
      </c>
      <c r="W82">
        <v>1.9347099999999999</v>
      </c>
      <c r="X82">
        <v>1.9558800000000001</v>
      </c>
      <c r="Y82">
        <v>3.1635800000000001</v>
      </c>
      <c r="AA82">
        <v>2.2513100000000001</v>
      </c>
      <c r="AB82">
        <v>2.2211500000000002</v>
      </c>
      <c r="AC82">
        <v>4.2136300000000002</v>
      </c>
      <c r="AE82">
        <v>1.63045</v>
      </c>
      <c r="AF82">
        <v>1.6229899999999999</v>
      </c>
      <c r="AG82">
        <v>1.8319300000000001</v>
      </c>
      <c r="AI82">
        <v>2.62757</v>
      </c>
      <c r="AJ82">
        <v>2.6926999999999999</v>
      </c>
      <c r="AK82">
        <v>5.3742900000000002</v>
      </c>
      <c r="AM82">
        <v>2.4634999999999998</v>
      </c>
      <c r="AN82">
        <v>2.4033000000000002</v>
      </c>
      <c r="AO82">
        <v>4.7449899999999996</v>
      </c>
      <c r="AQ82">
        <v>1.91784</v>
      </c>
      <c r="AR82">
        <v>1.93283</v>
      </c>
      <c r="AS82">
        <v>3.8156099999999999</v>
      </c>
      <c r="AU82">
        <v>3.9976500000000001</v>
      </c>
      <c r="AV82">
        <v>4.0329600000000001</v>
      </c>
      <c r="AW82">
        <v>5.2686700000000002</v>
      </c>
    </row>
    <row r="83" spans="2:49" x14ac:dyDescent="0.2">
      <c r="B83" t="s">
        <v>5</v>
      </c>
      <c r="C83">
        <v>0.24410799999999999</v>
      </c>
      <c r="D83">
        <v>0.26177099999999998</v>
      </c>
      <c r="E83">
        <v>0.55908500000000005</v>
      </c>
      <c r="G83">
        <v>0.33827200000000002</v>
      </c>
      <c r="H83">
        <v>0.347941</v>
      </c>
      <c r="I83">
        <v>0.68563300000000005</v>
      </c>
      <c r="K83">
        <v>0.42443999999999998</v>
      </c>
      <c r="L83">
        <v>0.42187799999999998</v>
      </c>
      <c r="M83">
        <v>8.4118000000000095E-2</v>
      </c>
      <c r="O83">
        <v>0.53608599999999995</v>
      </c>
      <c r="P83">
        <v>0.55957500000000004</v>
      </c>
      <c r="Q83">
        <v>0.39608599999999999</v>
      </c>
      <c r="S83">
        <v>0.64307999999999998</v>
      </c>
      <c r="T83">
        <v>0.60521000000000003</v>
      </c>
      <c r="U83">
        <v>3.6964399999999999</v>
      </c>
      <c r="W83">
        <v>0.51214000000000004</v>
      </c>
      <c r="X83">
        <v>0.54285000000000005</v>
      </c>
      <c r="Y83">
        <v>1.5911500000000001</v>
      </c>
      <c r="AA83">
        <v>0.79676999999999998</v>
      </c>
      <c r="AB83">
        <v>0.78247</v>
      </c>
      <c r="AC83">
        <v>2.5988500000000001</v>
      </c>
      <c r="AE83">
        <v>0.16081999999999999</v>
      </c>
      <c r="AF83">
        <v>0.1714</v>
      </c>
      <c r="AG83">
        <v>0.15426000000000001</v>
      </c>
      <c r="AI83">
        <v>1.20844</v>
      </c>
      <c r="AJ83">
        <v>1.28738</v>
      </c>
      <c r="AK83">
        <v>3.7728299999999999</v>
      </c>
      <c r="AM83">
        <v>0.99468000000000001</v>
      </c>
      <c r="AN83">
        <v>0.95975999999999995</v>
      </c>
      <c r="AO83">
        <v>3.1271300000000002</v>
      </c>
      <c r="AQ83">
        <v>0.47316000000000003</v>
      </c>
      <c r="AR83">
        <v>0.50268999999999997</v>
      </c>
      <c r="AS83">
        <v>2.24132</v>
      </c>
      <c r="AU83">
        <v>2.5449999999999999</v>
      </c>
      <c r="AV83">
        <v>2.60487</v>
      </c>
      <c r="AW83">
        <v>3.6754899999999999</v>
      </c>
    </row>
    <row r="84" spans="2:49" x14ac:dyDescent="0.2">
      <c r="C84">
        <v>1.420604</v>
      </c>
      <c r="D84">
        <v>1.4096550000000001</v>
      </c>
      <c r="E84">
        <v>1.5441640000000001</v>
      </c>
      <c r="G84">
        <v>1.4426349999999999</v>
      </c>
      <c r="H84">
        <v>1.430194</v>
      </c>
      <c r="I84">
        <v>1.6126240000000001</v>
      </c>
      <c r="K84">
        <v>1.3630059999999999</v>
      </c>
      <c r="L84">
        <v>1.3504449999999999</v>
      </c>
      <c r="M84">
        <v>1.5414969999999999</v>
      </c>
      <c r="O84">
        <v>1.4452050000000001</v>
      </c>
      <c r="P84">
        <v>1.4290389999999999</v>
      </c>
      <c r="Q84">
        <v>1.592039</v>
      </c>
      <c r="S84">
        <v>1.4189700000000001</v>
      </c>
      <c r="T84">
        <v>1.39625</v>
      </c>
      <c r="U84">
        <v>1.5631600000000001</v>
      </c>
      <c r="W84">
        <v>1.4211</v>
      </c>
      <c r="X84">
        <v>1.4072499999999999</v>
      </c>
      <c r="Y84">
        <v>1.55609</v>
      </c>
      <c r="AA84">
        <v>1.44092</v>
      </c>
      <c r="AB84">
        <v>1.4181999999999999</v>
      </c>
      <c r="AC84">
        <v>1.60494</v>
      </c>
      <c r="AE84">
        <v>1.4825200000000001</v>
      </c>
      <c r="AF84">
        <v>1.4620599999999999</v>
      </c>
      <c r="AG84">
        <v>1.63052</v>
      </c>
      <c r="AI84">
        <v>1.3674299999999999</v>
      </c>
      <c r="AJ84">
        <v>1.34741</v>
      </c>
      <c r="AK84">
        <v>1.5112099999999999</v>
      </c>
      <c r="AM84">
        <v>1.45669</v>
      </c>
      <c r="AN84">
        <v>1.4383699999999999</v>
      </c>
      <c r="AO84">
        <v>1.57134</v>
      </c>
      <c r="AQ84">
        <v>1.4571099999999999</v>
      </c>
      <c r="AR84">
        <v>1.43513</v>
      </c>
      <c r="AS84">
        <v>1.60388</v>
      </c>
      <c r="AU84">
        <v>1.4755100000000001</v>
      </c>
      <c r="AV84">
        <v>1.4566699999999999</v>
      </c>
      <c r="AW84">
        <v>1.6008199999999999</v>
      </c>
    </row>
    <row r="85" spans="2:49" x14ac:dyDescent="0.2">
      <c r="C85">
        <v>1.4768969999999999</v>
      </c>
      <c r="D85">
        <v>1.472594</v>
      </c>
      <c r="E85">
        <v>1.8718539999999999</v>
      </c>
      <c r="G85">
        <v>1.500578</v>
      </c>
      <c r="H85">
        <v>1.4902420000000001</v>
      </c>
      <c r="I85">
        <v>1.6169830000000001</v>
      </c>
      <c r="K85">
        <v>1.7565059999999999</v>
      </c>
      <c r="L85">
        <v>1.75237</v>
      </c>
      <c r="M85">
        <v>2.002945</v>
      </c>
      <c r="O85">
        <v>1.9811430000000001</v>
      </c>
      <c r="P85">
        <v>1.9694</v>
      </c>
      <c r="Q85">
        <v>2.4098440000000001</v>
      </c>
      <c r="S85">
        <v>2.0989</v>
      </c>
      <c r="T85">
        <v>2.1205699999999998</v>
      </c>
      <c r="U85">
        <v>2.0436399999999999</v>
      </c>
      <c r="W85">
        <v>1.55179</v>
      </c>
      <c r="X85">
        <v>1.5526199999999999</v>
      </c>
      <c r="Y85">
        <v>1.8204199999999999</v>
      </c>
      <c r="AA85">
        <v>2.2731699999999999</v>
      </c>
      <c r="AB85">
        <v>2.2784200000000001</v>
      </c>
      <c r="AC85">
        <v>7.0095499999999999</v>
      </c>
      <c r="AE85">
        <v>1.61924</v>
      </c>
      <c r="AF85">
        <v>1.6073500000000001</v>
      </c>
      <c r="AG85">
        <v>1.7599899999999999</v>
      </c>
      <c r="AI85">
        <v>2.56203</v>
      </c>
      <c r="AJ85">
        <v>2.5173800000000002</v>
      </c>
      <c r="AK85">
        <v>4.4115799999999998</v>
      </c>
      <c r="AM85">
        <v>1.73665</v>
      </c>
      <c r="AN85">
        <v>1.73278</v>
      </c>
      <c r="AO85">
        <v>2.2105100000000002</v>
      </c>
      <c r="AQ85">
        <v>2.9398399999999998</v>
      </c>
      <c r="AR85">
        <v>2.91649</v>
      </c>
      <c r="AS85">
        <v>3.78755</v>
      </c>
      <c r="AU85">
        <v>4.0323599999999997</v>
      </c>
      <c r="AV85">
        <v>3.9486300000000001</v>
      </c>
      <c r="AW85">
        <v>5.6730700000000001</v>
      </c>
    </row>
    <row r="86" spans="2:49" x14ac:dyDescent="0.2">
      <c r="B86" t="s">
        <v>5</v>
      </c>
      <c r="C86">
        <v>5.62930000000001E-2</v>
      </c>
      <c r="D86">
        <v>6.2939000000000106E-2</v>
      </c>
      <c r="E86">
        <v>0.32768999999999998</v>
      </c>
      <c r="G86">
        <v>5.7942999999999897E-2</v>
      </c>
      <c r="H86">
        <v>6.0048000000000101E-2</v>
      </c>
      <c r="I86">
        <v>4.359E-3</v>
      </c>
      <c r="K86">
        <v>0.39350000000000002</v>
      </c>
      <c r="L86">
        <v>0.40192499999999998</v>
      </c>
      <c r="M86">
        <v>0.46144800000000002</v>
      </c>
      <c r="O86">
        <v>0.53593800000000003</v>
      </c>
      <c r="P86">
        <v>0.54036099999999998</v>
      </c>
      <c r="Q86">
        <v>0.817805</v>
      </c>
      <c r="S86">
        <v>0.67993000000000003</v>
      </c>
      <c r="T86">
        <v>0.72431999999999996</v>
      </c>
      <c r="U86">
        <v>0.48048000000000002</v>
      </c>
      <c r="W86">
        <v>0.13069</v>
      </c>
      <c r="X86">
        <v>0.14537</v>
      </c>
      <c r="Y86">
        <v>0.26433000000000001</v>
      </c>
      <c r="AA86">
        <v>0.83225000000000005</v>
      </c>
      <c r="AB86">
        <v>0.86021999999999998</v>
      </c>
      <c r="AC86">
        <v>5.4046099999999999</v>
      </c>
      <c r="AE86">
        <v>0.13672000000000001</v>
      </c>
      <c r="AF86">
        <v>0.14529</v>
      </c>
      <c r="AG86">
        <v>0.12947</v>
      </c>
      <c r="AI86">
        <v>1.1946000000000001</v>
      </c>
      <c r="AJ86">
        <v>1.16997</v>
      </c>
      <c r="AK86">
        <v>2.9003700000000001</v>
      </c>
      <c r="AM86">
        <v>0.27995999999999999</v>
      </c>
      <c r="AN86">
        <v>0.29441000000000001</v>
      </c>
      <c r="AO86">
        <v>0.63917000000000002</v>
      </c>
      <c r="AQ86">
        <v>1.4827300000000001</v>
      </c>
      <c r="AR86">
        <v>1.48136</v>
      </c>
      <c r="AS86">
        <v>2.1836700000000002</v>
      </c>
      <c r="AU86">
        <v>2.5568499999999998</v>
      </c>
      <c r="AV86">
        <v>2.4919600000000002</v>
      </c>
      <c r="AW86">
        <v>4.0722500000000004</v>
      </c>
    </row>
    <row r="87" spans="2:49" x14ac:dyDescent="0.2">
      <c r="C87">
        <v>1.426588</v>
      </c>
      <c r="D87">
        <v>1.4158379999999999</v>
      </c>
      <c r="E87">
        <v>1.495385</v>
      </c>
      <c r="G87">
        <v>1.4688220000000001</v>
      </c>
      <c r="H87">
        <v>1.4528749999999999</v>
      </c>
      <c r="I87">
        <v>1.6063810000000001</v>
      </c>
      <c r="K87">
        <v>1.411011</v>
      </c>
      <c r="L87">
        <v>1.3955679999999999</v>
      </c>
      <c r="M87">
        <v>1.5288280000000001</v>
      </c>
      <c r="O87">
        <v>1.4311849999999999</v>
      </c>
      <c r="P87">
        <v>1.4158310000000001</v>
      </c>
      <c r="Q87">
        <v>1.549884</v>
      </c>
      <c r="S87">
        <v>1.47444</v>
      </c>
      <c r="T87">
        <v>1.45831</v>
      </c>
      <c r="U87">
        <v>1.6056600000000001</v>
      </c>
      <c r="W87">
        <v>1.4531000000000001</v>
      </c>
      <c r="X87">
        <v>1.4323999999999999</v>
      </c>
      <c r="Y87">
        <v>1.62033</v>
      </c>
      <c r="AA87">
        <v>1.4357</v>
      </c>
      <c r="AB87">
        <v>1.4141699999999999</v>
      </c>
      <c r="AC87">
        <v>1.5744100000000001</v>
      </c>
      <c r="AE87">
        <v>1.45655</v>
      </c>
      <c r="AF87">
        <v>1.4366300000000001</v>
      </c>
      <c r="AG87">
        <v>1.60893</v>
      </c>
      <c r="AI87">
        <v>1.4401600000000001</v>
      </c>
      <c r="AJ87">
        <v>1.4198599999999999</v>
      </c>
      <c r="AK87">
        <v>1.6354</v>
      </c>
      <c r="AM87">
        <v>1.4575400000000001</v>
      </c>
      <c r="AN87">
        <v>1.43388</v>
      </c>
      <c r="AO87">
        <v>1.61297</v>
      </c>
      <c r="AQ87">
        <v>1.3914599999999999</v>
      </c>
      <c r="AR87">
        <v>1.39137</v>
      </c>
      <c r="AS87">
        <v>1.5459700000000001</v>
      </c>
      <c r="AU87">
        <v>1.51284</v>
      </c>
      <c r="AV87">
        <v>1.4833700000000001</v>
      </c>
      <c r="AW87">
        <v>1.6165700000000001</v>
      </c>
    </row>
    <row r="88" spans="2:49" x14ac:dyDescent="0.2">
      <c r="C88">
        <v>1.481792</v>
      </c>
      <c r="D88">
        <v>1.478777</v>
      </c>
      <c r="E88">
        <v>1.515552</v>
      </c>
      <c r="G88">
        <v>1.8036209999999999</v>
      </c>
      <c r="H88">
        <v>1.8269740000000001</v>
      </c>
      <c r="I88">
        <v>1.732513</v>
      </c>
      <c r="K88">
        <v>1.8274600000000001</v>
      </c>
      <c r="L88">
        <v>1.8243640000000001</v>
      </c>
      <c r="M88">
        <v>3.2389640000000002</v>
      </c>
      <c r="O88">
        <v>1.988769</v>
      </c>
      <c r="P88">
        <v>2.033048</v>
      </c>
      <c r="Q88">
        <v>4.359254</v>
      </c>
      <c r="S88">
        <v>1.9920800000000001</v>
      </c>
      <c r="T88">
        <v>2.0028299999999999</v>
      </c>
      <c r="U88">
        <v>1.9421999999999999</v>
      </c>
      <c r="W88">
        <v>2.2545600000000001</v>
      </c>
      <c r="X88">
        <v>2.22817</v>
      </c>
      <c r="Y88">
        <v>3.82741</v>
      </c>
      <c r="AA88">
        <v>2.2818200000000002</v>
      </c>
      <c r="AB88">
        <v>2.2682199999999999</v>
      </c>
      <c r="AC88">
        <v>2.5897999999999999</v>
      </c>
      <c r="AE88">
        <v>2.1843699999999999</v>
      </c>
      <c r="AF88">
        <v>2.2198899999999999</v>
      </c>
      <c r="AG88">
        <v>2.2392099999999999</v>
      </c>
      <c r="AI88">
        <v>2.6009699999999998</v>
      </c>
      <c r="AJ88">
        <v>2.6227299999999998</v>
      </c>
      <c r="AK88">
        <v>4.4292999999999996</v>
      </c>
      <c r="AM88">
        <v>3.0166900000000001</v>
      </c>
      <c r="AN88">
        <v>2.97546</v>
      </c>
      <c r="AO88">
        <v>5.0609200000000003</v>
      </c>
      <c r="AQ88">
        <v>1.6765099999999999</v>
      </c>
      <c r="AR88">
        <v>1.67448</v>
      </c>
      <c r="AS88">
        <v>2.9009499999999999</v>
      </c>
      <c r="AU88">
        <v>3.6911299999999998</v>
      </c>
      <c r="AV88">
        <v>3.6593300000000002</v>
      </c>
      <c r="AW88">
        <v>5.8517999999999999</v>
      </c>
    </row>
    <row r="89" spans="2:49" x14ac:dyDescent="0.2">
      <c r="B89" t="s">
        <v>5</v>
      </c>
      <c r="C89">
        <v>5.5204000000000003E-2</v>
      </c>
      <c r="D89">
        <v>6.2939000000000106E-2</v>
      </c>
      <c r="E89">
        <v>2.0167000000000001E-2</v>
      </c>
      <c r="G89">
        <v>0.33479900000000001</v>
      </c>
      <c r="H89">
        <v>0.37409900000000001</v>
      </c>
      <c r="I89">
        <v>0.12613199999999999</v>
      </c>
      <c r="K89">
        <v>0.41644900000000001</v>
      </c>
      <c r="L89">
        <v>0.42879600000000001</v>
      </c>
      <c r="M89">
        <v>1.7101360000000001</v>
      </c>
      <c r="O89">
        <v>0.55758399999999997</v>
      </c>
      <c r="P89">
        <v>0.61721700000000002</v>
      </c>
      <c r="Q89">
        <v>2.8093699999999999</v>
      </c>
      <c r="S89">
        <v>0.51763999999999999</v>
      </c>
      <c r="T89">
        <v>0.54452</v>
      </c>
      <c r="U89">
        <v>0.33654000000000001</v>
      </c>
      <c r="W89">
        <v>0.80145999999999995</v>
      </c>
      <c r="X89">
        <v>0.79576999999999998</v>
      </c>
      <c r="Y89">
        <v>2.2070799999999999</v>
      </c>
      <c r="AA89">
        <v>0.84611999999999998</v>
      </c>
      <c r="AB89">
        <v>0.85404999999999998</v>
      </c>
      <c r="AC89">
        <v>1.01539</v>
      </c>
      <c r="AE89">
        <v>0.72782000000000002</v>
      </c>
      <c r="AF89">
        <v>0.78325999999999996</v>
      </c>
      <c r="AG89">
        <v>0.63027999999999995</v>
      </c>
      <c r="AI89">
        <v>1.1608099999999999</v>
      </c>
      <c r="AJ89">
        <v>1.2028700000000001</v>
      </c>
      <c r="AK89">
        <v>2.7938999999999998</v>
      </c>
      <c r="AM89">
        <v>1.55915</v>
      </c>
      <c r="AN89">
        <v>1.54158</v>
      </c>
      <c r="AO89">
        <v>3.4479500000000001</v>
      </c>
      <c r="AQ89">
        <v>0.28505000000000003</v>
      </c>
      <c r="AR89">
        <v>0.28310999999999997</v>
      </c>
      <c r="AS89">
        <v>1.3549800000000001</v>
      </c>
      <c r="AU89">
        <v>2.1782900000000001</v>
      </c>
      <c r="AV89">
        <v>2.1759599999999999</v>
      </c>
      <c r="AW89">
        <v>4.2352299999999996</v>
      </c>
    </row>
    <row r="90" spans="2:49" x14ac:dyDescent="0.2">
      <c r="C90">
        <v>1.440315</v>
      </c>
      <c r="D90">
        <v>1.4284319999999999</v>
      </c>
      <c r="E90">
        <v>1.6317889999999999</v>
      </c>
      <c r="G90">
        <v>1.4701409999999999</v>
      </c>
      <c r="H90">
        <v>1.455559</v>
      </c>
      <c r="I90">
        <v>1.647969</v>
      </c>
      <c r="K90">
        <v>1.492181</v>
      </c>
      <c r="L90">
        <v>1.4762299999999999</v>
      </c>
      <c r="M90">
        <v>1.5874060000000001</v>
      </c>
      <c r="O90">
        <v>1.4417230000000001</v>
      </c>
      <c r="P90">
        <v>1.426423</v>
      </c>
      <c r="Q90">
        <v>1.5348200000000001</v>
      </c>
      <c r="S90">
        <v>1.4767300000000001</v>
      </c>
      <c r="T90">
        <v>1.45407</v>
      </c>
      <c r="U90">
        <v>1.6118300000000001</v>
      </c>
      <c r="W90">
        <v>1.42327</v>
      </c>
      <c r="X90">
        <v>1.40577</v>
      </c>
      <c r="Y90">
        <v>1.5553600000000001</v>
      </c>
      <c r="AA90">
        <v>1.42022</v>
      </c>
      <c r="AB90">
        <v>1.40551</v>
      </c>
      <c r="AC90">
        <v>1.54671</v>
      </c>
      <c r="AE90">
        <v>1.41317</v>
      </c>
      <c r="AF90">
        <v>1.3924300000000001</v>
      </c>
      <c r="AG90">
        <v>1.5700700000000001</v>
      </c>
      <c r="AI90">
        <v>1.42703</v>
      </c>
      <c r="AJ90">
        <v>1.4065799999999999</v>
      </c>
      <c r="AK90">
        <v>1.5098499999999999</v>
      </c>
      <c r="AM90">
        <v>1.43241</v>
      </c>
      <c r="AN90">
        <v>1.41229</v>
      </c>
      <c r="AO90">
        <v>1.5934999999999999</v>
      </c>
      <c r="AQ90">
        <v>1.45556</v>
      </c>
      <c r="AR90">
        <v>1.43022</v>
      </c>
      <c r="AS90">
        <v>1.6311800000000001</v>
      </c>
      <c r="AU90">
        <v>1.4838199999999999</v>
      </c>
      <c r="AV90">
        <v>1.45783</v>
      </c>
      <c r="AW90">
        <v>1.60355</v>
      </c>
    </row>
    <row r="91" spans="2:49" x14ac:dyDescent="0.2">
      <c r="C91">
        <v>1.4849760000000001</v>
      </c>
      <c r="D91">
        <v>1.4757720000000001</v>
      </c>
      <c r="E91">
        <v>1.9295610000000001</v>
      </c>
      <c r="G91">
        <v>1.7973170000000001</v>
      </c>
      <c r="H91">
        <v>1.7917959999999999</v>
      </c>
      <c r="I91">
        <v>3.176393</v>
      </c>
      <c r="K91">
        <v>1.9436629999999999</v>
      </c>
      <c r="L91">
        <v>1.9588270000000001</v>
      </c>
      <c r="M91">
        <v>2.9055559999999998</v>
      </c>
      <c r="O91">
        <v>1.82223</v>
      </c>
      <c r="P91">
        <v>1.8136460000000001</v>
      </c>
      <c r="Q91">
        <v>1.5970850000000001</v>
      </c>
      <c r="S91">
        <v>2.0276200000000002</v>
      </c>
      <c r="T91">
        <v>2.0301100000000001</v>
      </c>
      <c r="U91">
        <v>3.48549</v>
      </c>
      <c r="W91">
        <v>2.2335099999999999</v>
      </c>
      <c r="X91">
        <v>2.2369400000000002</v>
      </c>
      <c r="Y91">
        <v>4.6879900000000001</v>
      </c>
      <c r="AA91">
        <v>1.57622</v>
      </c>
      <c r="AB91">
        <v>1.56545</v>
      </c>
      <c r="AC91">
        <v>1.64375</v>
      </c>
      <c r="AE91">
        <v>2.1692900000000002</v>
      </c>
      <c r="AF91">
        <v>2.1717499999999998</v>
      </c>
      <c r="AG91">
        <v>4.7935400000000001</v>
      </c>
      <c r="AI91">
        <v>2.6019199999999998</v>
      </c>
      <c r="AJ91">
        <v>2.5450699999999999</v>
      </c>
      <c r="AK91">
        <v>6.8926400000000001</v>
      </c>
      <c r="AM91">
        <v>2.7440600000000002</v>
      </c>
      <c r="AN91">
        <v>2.7154199999999999</v>
      </c>
      <c r="AO91">
        <v>4.8770699999999998</v>
      </c>
      <c r="AQ91">
        <v>2.83324</v>
      </c>
      <c r="AR91">
        <v>2.7930199999999998</v>
      </c>
      <c r="AS91">
        <v>3.6371500000000001</v>
      </c>
      <c r="AU91">
        <v>4.0079799999999999</v>
      </c>
      <c r="AV91">
        <v>3.9744199999999998</v>
      </c>
      <c r="AW91">
        <v>8.0770599999999995</v>
      </c>
    </row>
    <row r="92" spans="2:49" x14ac:dyDescent="0.2">
      <c r="B92" t="s">
        <v>5</v>
      </c>
      <c r="C92">
        <v>4.4661000000000103E-2</v>
      </c>
      <c r="D92">
        <v>4.7340000000000201E-2</v>
      </c>
      <c r="E92">
        <v>0.29777199999999998</v>
      </c>
      <c r="G92">
        <v>0.32717600000000002</v>
      </c>
      <c r="H92">
        <v>0.33623700000000001</v>
      </c>
      <c r="I92">
        <v>1.528424</v>
      </c>
      <c r="K92">
        <v>0.45148199999999999</v>
      </c>
      <c r="L92">
        <v>0.482597</v>
      </c>
      <c r="M92">
        <v>1.3181499999999999</v>
      </c>
      <c r="O92">
        <v>0.38050699999999998</v>
      </c>
      <c r="P92">
        <v>0.38722299999999998</v>
      </c>
      <c r="Q92">
        <v>6.2265000000000001E-2</v>
      </c>
      <c r="S92">
        <v>0.55088999999999999</v>
      </c>
      <c r="T92">
        <v>0.57604</v>
      </c>
      <c r="U92">
        <v>1.8736600000000001</v>
      </c>
      <c r="W92">
        <v>0.81023999999999996</v>
      </c>
      <c r="X92">
        <v>0.83116999999999996</v>
      </c>
      <c r="Y92">
        <v>3.1326299999999998</v>
      </c>
      <c r="AA92">
        <v>0.156</v>
      </c>
      <c r="AB92">
        <v>0.15994</v>
      </c>
      <c r="AC92">
        <v>9.7040000000000001E-2</v>
      </c>
      <c r="AE92">
        <v>0.75612000000000001</v>
      </c>
      <c r="AF92">
        <v>0.77932000000000001</v>
      </c>
      <c r="AG92">
        <v>3.2234699999999998</v>
      </c>
      <c r="AI92">
        <v>1.17489</v>
      </c>
      <c r="AJ92">
        <v>1.13849</v>
      </c>
      <c r="AK92">
        <v>5.38279</v>
      </c>
      <c r="AM92">
        <v>1.31165</v>
      </c>
      <c r="AN92">
        <v>1.3031299999999999</v>
      </c>
      <c r="AO92">
        <v>3.2835700000000001</v>
      </c>
      <c r="AQ92">
        <v>1.37768</v>
      </c>
      <c r="AR92">
        <v>1.3628</v>
      </c>
      <c r="AS92">
        <v>2.00597</v>
      </c>
      <c r="AU92">
        <v>2.5241600000000002</v>
      </c>
      <c r="AV92">
        <v>2.5165899999999999</v>
      </c>
      <c r="AW92">
        <v>6.4735100000000001</v>
      </c>
    </row>
    <row r="93" spans="2:49" x14ac:dyDescent="0.2">
      <c r="C93">
        <v>1.4241250000000001</v>
      </c>
      <c r="D93">
        <v>1.4078759999999999</v>
      </c>
      <c r="E93">
        <v>1.528327</v>
      </c>
      <c r="G93">
        <v>1.448833</v>
      </c>
      <c r="H93">
        <v>1.431891</v>
      </c>
      <c r="I93">
        <v>1.640846</v>
      </c>
      <c r="K93">
        <v>1.4172169999999999</v>
      </c>
      <c r="L93">
        <v>1.410236</v>
      </c>
      <c r="M93">
        <v>1.550128</v>
      </c>
      <c r="O93">
        <v>1.433135</v>
      </c>
      <c r="P93">
        <v>1.419835</v>
      </c>
      <c r="Q93">
        <v>1.5857520000000001</v>
      </c>
      <c r="S93">
        <v>1.41787</v>
      </c>
      <c r="T93">
        <v>1.399</v>
      </c>
      <c r="U93">
        <v>1.61069</v>
      </c>
      <c r="W93">
        <v>1.4541999999999999</v>
      </c>
      <c r="X93">
        <v>1.43272</v>
      </c>
      <c r="Y93">
        <v>1.58552</v>
      </c>
      <c r="AA93">
        <v>1.4524900000000001</v>
      </c>
      <c r="AB93">
        <v>1.42902</v>
      </c>
      <c r="AC93">
        <v>1.55278</v>
      </c>
      <c r="AE93">
        <v>1.43516</v>
      </c>
      <c r="AF93">
        <v>1.41692</v>
      </c>
      <c r="AG93">
        <v>1.5819700000000001</v>
      </c>
      <c r="AI93">
        <v>1.44191</v>
      </c>
      <c r="AJ93">
        <v>1.41858</v>
      </c>
      <c r="AK93">
        <v>1.6266</v>
      </c>
      <c r="AM93">
        <v>1.39045</v>
      </c>
      <c r="AN93">
        <v>1.3696999999999999</v>
      </c>
      <c r="AO93">
        <v>1.5296700000000001</v>
      </c>
      <c r="AQ93">
        <v>1.46756</v>
      </c>
      <c r="AR93">
        <v>1.4397899999999999</v>
      </c>
      <c r="AS93">
        <v>1.6067199999999999</v>
      </c>
      <c r="AU93">
        <v>1.4232199999999999</v>
      </c>
      <c r="AV93">
        <v>1.40879</v>
      </c>
      <c r="AW93">
        <v>1.5325899999999999</v>
      </c>
    </row>
    <row r="94" spans="2:49" x14ac:dyDescent="0.2">
      <c r="C94">
        <v>1.6559459999999999</v>
      </c>
      <c r="D94">
        <v>1.649494</v>
      </c>
      <c r="E94">
        <v>2.2069640000000001</v>
      </c>
      <c r="G94">
        <v>1.7996829999999999</v>
      </c>
      <c r="H94">
        <v>1.8114840000000001</v>
      </c>
      <c r="I94">
        <v>2.555793</v>
      </c>
      <c r="K94">
        <v>1.480572</v>
      </c>
      <c r="L94">
        <v>1.4736610000000001</v>
      </c>
      <c r="M94">
        <v>1.808449</v>
      </c>
      <c r="O94">
        <v>1.975484</v>
      </c>
      <c r="P94">
        <v>1.972162</v>
      </c>
      <c r="Q94">
        <v>4.8447019999999998</v>
      </c>
      <c r="S94">
        <v>1.54806</v>
      </c>
      <c r="T94">
        <v>1.5394099999999999</v>
      </c>
      <c r="U94">
        <v>1.6288100000000001</v>
      </c>
      <c r="W94">
        <v>2.1789200000000002</v>
      </c>
      <c r="X94">
        <v>2.1638899999999999</v>
      </c>
      <c r="Y94">
        <v>3.4921099999999998</v>
      </c>
      <c r="AA94">
        <v>2.3084199999999999</v>
      </c>
      <c r="AB94">
        <v>2.2585999999999999</v>
      </c>
      <c r="AC94">
        <v>2.8649</v>
      </c>
      <c r="AE94">
        <v>2.23387</v>
      </c>
      <c r="AF94">
        <v>2.2212000000000001</v>
      </c>
      <c r="AG94">
        <v>2.8753899999999999</v>
      </c>
      <c r="AI94">
        <v>2.6400700000000001</v>
      </c>
      <c r="AJ94">
        <v>2.64886</v>
      </c>
      <c r="AK94">
        <v>5.1619400000000004</v>
      </c>
      <c r="AM94">
        <v>2.78139</v>
      </c>
      <c r="AN94">
        <v>2.7685300000000002</v>
      </c>
      <c r="AO94">
        <v>3.9473199999999999</v>
      </c>
      <c r="AQ94">
        <v>3.2710699999999999</v>
      </c>
      <c r="AR94">
        <v>3.2393100000000001</v>
      </c>
      <c r="AS94">
        <v>3.2972999999999999</v>
      </c>
      <c r="AU94">
        <v>3.9493200000000002</v>
      </c>
      <c r="AV94">
        <v>4.1414799999999996</v>
      </c>
      <c r="AW94">
        <v>8.2103099999999998</v>
      </c>
    </row>
    <row r="95" spans="2:49" x14ac:dyDescent="0.2">
      <c r="B95" t="s">
        <v>5</v>
      </c>
      <c r="C95">
        <v>0.231821</v>
      </c>
      <c r="D95">
        <v>0.241618</v>
      </c>
      <c r="E95">
        <v>0.67863700000000005</v>
      </c>
      <c r="G95">
        <v>0.35085</v>
      </c>
      <c r="H95">
        <v>0.37959300000000001</v>
      </c>
      <c r="I95">
        <v>0.91494699999999995</v>
      </c>
      <c r="K95">
        <v>6.3355000000000106E-2</v>
      </c>
      <c r="L95">
        <v>6.3424999999999801E-2</v>
      </c>
      <c r="M95">
        <v>0.25832100000000002</v>
      </c>
      <c r="O95">
        <v>0.54234899999999997</v>
      </c>
      <c r="P95">
        <v>0.55232700000000001</v>
      </c>
      <c r="Q95">
        <v>3.25895</v>
      </c>
      <c r="S95">
        <v>0.13019</v>
      </c>
      <c r="T95">
        <v>0.14041000000000001</v>
      </c>
      <c r="U95">
        <v>1.8120000000000101E-2</v>
      </c>
      <c r="W95">
        <v>0.72472000000000003</v>
      </c>
      <c r="X95">
        <v>0.73116999999999999</v>
      </c>
      <c r="Y95">
        <v>1.90659</v>
      </c>
      <c r="AA95">
        <v>0.85592999999999997</v>
      </c>
      <c r="AB95">
        <v>0.82957999999999998</v>
      </c>
      <c r="AC95">
        <v>1.31212</v>
      </c>
      <c r="AE95">
        <v>0.79871000000000003</v>
      </c>
      <c r="AF95">
        <v>0.80427999999999999</v>
      </c>
      <c r="AG95">
        <v>1.29342</v>
      </c>
      <c r="AI95">
        <v>1.1981599999999999</v>
      </c>
      <c r="AJ95">
        <v>1.23028</v>
      </c>
      <c r="AK95">
        <v>3.5353400000000001</v>
      </c>
      <c r="AM95">
        <v>1.3909400000000001</v>
      </c>
      <c r="AN95">
        <v>1.39883</v>
      </c>
      <c r="AO95">
        <v>2.4176500000000001</v>
      </c>
      <c r="AQ95">
        <v>1.8035099999999999</v>
      </c>
      <c r="AR95">
        <v>1.79952</v>
      </c>
      <c r="AS95">
        <v>1.69058</v>
      </c>
      <c r="AU95">
        <v>2.5261</v>
      </c>
      <c r="AV95">
        <v>2.7326899999999998</v>
      </c>
      <c r="AW95">
        <v>6.6777199999999999</v>
      </c>
    </row>
    <row r="96" spans="2:49" x14ac:dyDescent="0.2">
      <c r="C96">
        <v>1.458944</v>
      </c>
      <c r="D96">
        <v>1.441454</v>
      </c>
      <c r="E96">
        <v>1.5681989999999999</v>
      </c>
      <c r="G96">
        <v>1.410409</v>
      </c>
      <c r="H96">
        <v>1.396817</v>
      </c>
      <c r="I96">
        <v>1.5121469999999999</v>
      </c>
      <c r="K96">
        <v>1.4651080000000001</v>
      </c>
      <c r="L96">
        <v>1.450588</v>
      </c>
      <c r="M96">
        <v>1.6205080000000001</v>
      </c>
      <c r="O96">
        <v>1.4430000000000001</v>
      </c>
      <c r="P96">
        <v>1.4268380000000001</v>
      </c>
      <c r="Q96">
        <v>1.590722</v>
      </c>
      <c r="S96">
        <v>1.44248</v>
      </c>
      <c r="T96">
        <v>1.42442</v>
      </c>
      <c r="U96">
        <v>1.59829</v>
      </c>
      <c r="W96">
        <v>1.43367</v>
      </c>
      <c r="X96">
        <v>1.42126</v>
      </c>
      <c r="Y96">
        <v>1.5734300000000001</v>
      </c>
      <c r="AA96">
        <v>1.4629700000000001</v>
      </c>
      <c r="AB96">
        <v>1.4357599999999999</v>
      </c>
      <c r="AC96">
        <v>1.6977</v>
      </c>
      <c r="AE96">
        <v>1.4586699999999999</v>
      </c>
      <c r="AF96">
        <v>1.44357</v>
      </c>
      <c r="AG96">
        <v>1.5861499999999999</v>
      </c>
      <c r="AI96">
        <v>1.4401999999999999</v>
      </c>
      <c r="AJ96">
        <v>1.4299200000000001</v>
      </c>
      <c r="AK96">
        <v>1.6147199999999999</v>
      </c>
      <c r="AM96">
        <v>1.4644900000000001</v>
      </c>
      <c r="AN96">
        <v>1.4517599999999999</v>
      </c>
      <c r="AO96">
        <v>1.61493</v>
      </c>
      <c r="AQ96">
        <v>1.45869</v>
      </c>
      <c r="AR96">
        <v>1.4472</v>
      </c>
      <c r="AS96">
        <v>1.5322100000000001</v>
      </c>
      <c r="AU96">
        <v>1.37452</v>
      </c>
      <c r="AV96">
        <v>1.3501300000000001</v>
      </c>
      <c r="AW96">
        <v>1.5168699999999999</v>
      </c>
    </row>
    <row r="97" spans="2:49" x14ac:dyDescent="0.2">
      <c r="C97">
        <v>1.70651</v>
      </c>
      <c r="D97">
        <v>1.6950149999999999</v>
      </c>
      <c r="E97">
        <v>3.1141779999999999</v>
      </c>
      <c r="G97">
        <v>1.707802</v>
      </c>
      <c r="H97">
        <v>1.710202</v>
      </c>
      <c r="I97">
        <v>2.5446070000000001</v>
      </c>
      <c r="K97">
        <v>1.8814010000000001</v>
      </c>
      <c r="L97">
        <v>1.8971100000000001</v>
      </c>
      <c r="M97">
        <v>4.3035610000000002</v>
      </c>
      <c r="O97">
        <v>2.0027200000000001</v>
      </c>
      <c r="P97">
        <v>2.0048560000000002</v>
      </c>
      <c r="Q97">
        <v>3.2647529999999998</v>
      </c>
      <c r="S97">
        <v>2.0943499999999999</v>
      </c>
      <c r="T97">
        <v>2.0894599999999999</v>
      </c>
      <c r="U97">
        <v>2.7936899999999998</v>
      </c>
      <c r="W97">
        <v>2.1316099999999998</v>
      </c>
      <c r="X97">
        <v>2.1416300000000001</v>
      </c>
      <c r="Y97">
        <v>6.5788099999999998</v>
      </c>
      <c r="AA97">
        <v>2.1350699999999998</v>
      </c>
      <c r="AB97">
        <v>2.1294400000000002</v>
      </c>
      <c r="AC97">
        <v>3.1945899999999998</v>
      </c>
      <c r="AE97">
        <v>2.2669199999999998</v>
      </c>
      <c r="AF97">
        <v>2.2844199999999999</v>
      </c>
      <c r="AG97">
        <v>4.2890100000000002</v>
      </c>
      <c r="AI97">
        <v>1.65839</v>
      </c>
      <c r="AJ97">
        <v>1.6732</v>
      </c>
      <c r="AK97">
        <v>1.75282</v>
      </c>
      <c r="AM97">
        <v>2.9066800000000002</v>
      </c>
      <c r="AN97">
        <v>2.9415900000000001</v>
      </c>
      <c r="AO97">
        <v>5.36496</v>
      </c>
      <c r="AQ97">
        <v>3.2640600000000002</v>
      </c>
      <c r="AR97">
        <v>3.30444</v>
      </c>
      <c r="AS97">
        <v>11.3757</v>
      </c>
      <c r="AU97">
        <v>3.7764700000000002</v>
      </c>
      <c r="AV97">
        <v>3.8389099999999998</v>
      </c>
      <c r="AW97">
        <v>5.9457100000000001</v>
      </c>
    </row>
    <row r="98" spans="2:49" x14ac:dyDescent="0.2">
      <c r="B98" t="s">
        <v>5</v>
      </c>
      <c r="C98">
        <v>0.24756600000000001</v>
      </c>
      <c r="D98">
        <v>0.25356099999999998</v>
      </c>
      <c r="E98">
        <v>1.545979</v>
      </c>
      <c r="G98">
        <v>0.29739300000000002</v>
      </c>
      <c r="H98">
        <v>0.31338500000000002</v>
      </c>
      <c r="I98">
        <v>1.0324599999999999</v>
      </c>
      <c r="K98">
        <v>0.41629300000000002</v>
      </c>
      <c r="L98">
        <v>0.44652199999999997</v>
      </c>
      <c r="M98">
        <v>2.6830530000000001</v>
      </c>
      <c r="O98">
        <v>0.55972</v>
      </c>
      <c r="P98">
        <v>0.57801800000000003</v>
      </c>
      <c r="Q98">
        <v>1.674031</v>
      </c>
      <c r="S98">
        <v>0.65186999999999995</v>
      </c>
      <c r="T98">
        <v>0.66503999999999996</v>
      </c>
      <c r="U98">
        <v>1.1954</v>
      </c>
      <c r="W98">
        <v>0.69794</v>
      </c>
      <c r="X98">
        <v>0.72036999999999995</v>
      </c>
      <c r="Y98">
        <v>5.0053799999999997</v>
      </c>
      <c r="AA98">
        <v>0.67210000000000003</v>
      </c>
      <c r="AB98">
        <v>0.69367999999999996</v>
      </c>
      <c r="AC98">
        <v>1.4968900000000001</v>
      </c>
      <c r="AE98">
        <v>0.80825000000000002</v>
      </c>
      <c r="AF98">
        <v>0.84084999999999999</v>
      </c>
      <c r="AG98">
        <v>2.7028599999999998</v>
      </c>
      <c r="AI98">
        <v>0.21819</v>
      </c>
      <c r="AJ98">
        <v>0.24328</v>
      </c>
      <c r="AK98">
        <v>0.1381</v>
      </c>
      <c r="AM98">
        <v>1.4421900000000001</v>
      </c>
      <c r="AN98">
        <v>1.48983</v>
      </c>
      <c r="AO98">
        <v>3.7500300000000002</v>
      </c>
      <c r="AQ98">
        <v>1.8053699999999999</v>
      </c>
      <c r="AR98">
        <v>1.85724</v>
      </c>
      <c r="AS98">
        <v>9.8434899999999992</v>
      </c>
      <c r="AU98">
        <v>2.4019499999999998</v>
      </c>
      <c r="AV98">
        <v>2.4887800000000002</v>
      </c>
      <c r="AW98">
        <v>4.4288400000000001</v>
      </c>
    </row>
    <row r="99" spans="2:49" x14ac:dyDescent="0.2">
      <c r="C99">
        <v>1.441397</v>
      </c>
      <c r="D99">
        <v>1.427959</v>
      </c>
      <c r="E99">
        <v>1.617235</v>
      </c>
      <c r="G99">
        <v>1.4609209999999999</v>
      </c>
      <c r="H99">
        <v>1.448984</v>
      </c>
      <c r="I99">
        <v>1.5854600000000001</v>
      </c>
      <c r="K99">
        <v>1.4451179999999999</v>
      </c>
      <c r="L99">
        <v>1.4342090000000001</v>
      </c>
      <c r="M99">
        <v>1.621931</v>
      </c>
      <c r="O99">
        <v>1.4494629999999999</v>
      </c>
      <c r="P99">
        <v>1.433886</v>
      </c>
      <c r="Q99">
        <v>1.572273</v>
      </c>
      <c r="S99">
        <v>1.4067499999999999</v>
      </c>
      <c r="T99">
        <v>1.38452</v>
      </c>
      <c r="U99">
        <v>1.4760800000000001</v>
      </c>
      <c r="W99">
        <v>1.45597</v>
      </c>
      <c r="X99">
        <v>1.43207</v>
      </c>
      <c r="Y99">
        <v>1.6340300000000001</v>
      </c>
      <c r="AA99">
        <v>1.4694400000000001</v>
      </c>
      <c r="AB99">
        <v>1.4431400000000001</v>
      </c>
      <c r="AC99">
        <v>1.5988199999999999</v>
      </c>
      <c r="AE99">
        <v>1.4482699999999999</v>
      </c>
      <c r="AF99">
        <v>1.4417599999999999</v>
      </c>
      <c r="AG99">
        <v>1.5409999999999999</v>
      </c>
      <c r="AI99">
        <v>1.4218200000000001</v>
      </c>
      <c r="AJ99">
        <v>1.3955500000000001</v>
      </c>
      <c r="AK99">
        <v>1.5327999999999999</v>
      </c>
      <c r="AM99">
        <v>1.47461</v>
      </c>
      <c r="AN99">
        <v>1.44936</v>
      </c>
      <c r="AO99">
        <v>1.55284</v>
      </c>
      <c r="AQ99">
        <v>1.4634799999999999</v>
      </c>
      <c r="AR99">
        <v>1.4439599999999999</v>
      </c>
      <c r="AS99">
        <v>1.82152</v>
      </c>
      <c r="AU99">
        <v>1.45269</v>
      </c>
      <c r="AV99">
        <v>1.4286300000000001</v>
      </c>
      <c r="AW99">
        <v>1.6062399999999999</v>
      </c>
    </row>
    <row r="100" spans="2:49" x14ac:dyDescent="0.2">
      <c r="C100">
        <v>1.6790020000000001</v>
      </c>
      <c r="D100">
        <v>1.6745730000000001</v>
      </c>
      <c r="E100">
        <v>1.7769159999999999</v>
      </c>
      <c r="G100">
        <v>1.522904</v>
      </c>
      <c r="H100">
        <v>1.512977</v>
      </c>
      <c r="I100">
        <v>2.0091600000000001</v>
      </c>
      <c r="K100">
        <v>1.5124230000000001</v>
      </c>
      <c r="L100">
        <v>1.5085770000000001</v>
      </c>
      <c r="M100">
        <v>1.696698</v>
      </c>
      <c r="O100">
        <v>1.9897609999999999</v>
      </c>
      <c r="P100">
        <v>1.974817</v>
      </c>
      <c r="Q100">
        <v>3.9319639999999998</v>
      </c>
      <c r="S100">
        <v>2.1186500000000001</v>
      </c>
      <c r="T100">
        <v>2.11178</v>
      </c>
      <c r="U100">
        <v>3.0230100000000002</v>
      </c>
      <c r="W100">
        <v>2.07599</v>
      </c>
      <c r="X100">
        <v>2.0299100000000001</v>
      </c>
      <c r="Y100">
        <v>2.4943399999999998</v>
      </c>
      <c r="AA100">
        <v>2.0771199999999999</v>
      </c>
      <c r="AB100">
        <v>2.0793599999999999</v>
      </c>
      <c r="AC100">
        <v>2.0766300000000002</v>
      </c>
      <c r="AE100">
        <v>1.9479900000000001</v>
      </c>
      <c r="AF100">
        <v>1.9629099999999999</v>
      </c>
      <c r="AG100">
        <v>2.5016099999999999</v>
      </c>
      <c r="AI100">
        <v>2.13794</v>
      </c>
      <c r="AJ100">
        <v>2.10669</v>
      </c>
      <c r="AK100">
        <v>2.6433800000000001</v>
      </c>
      <c r="AM100">
        <v>2.8762099999999999</v>
      </c>
      <c r="AN100">
        <v>2.88043</v>
      </c>
      <c r="AO100">
        <v>7.28104</v>
      </c>
      <c r="AQ100">
        <v>3.4684300000000001</v>
      </c>
      <c r="AR100">
        <v>3.44516</v>
      </c>
      <c r="AS100">
        <v>4.2388899999999996</v>
      </c>
      <c r="AU100">
        <v>4.0101300000000002</v>
      </c>
      <c r="AV100">
        <v>4.0384200000000003</v>
      </c>
      <c r="AW100">
        <v>7.0547899999999997</v>
      </c>
    </row>
    <row r="101" spans="2:49" x14ac:dyDescent="0.2">
      <c r="B101" t="s">
        <v>5</v>
      </c>
      <c r="C101">
        <v>0.23760500000000001</v>
      </c>
      <c r="D101">
        <v>0.246614</v>
      </c>
      <c r="E101">
        <v>0.15968099999999999</v>
      </c>
      <c r="G101">
        <v>6.1983000000000101E-2</v>
      </c>
      <c r="H101">
        <v>6.3992999999999994E-2</v>
      </c>
      <c r="I101">
        <v>0.42370000000000002</v>
      </c>
      <c r="K101">
        <v>6.7305000000000198E-2</v>
      </c>
      <c r="L101">
        <v>7.4367999999999795E-2</v>
      </c>
      <c r="M101">
        <v>7.4767E-2</v>
      </c>
      <c r="O101">
        <v>0.54029799999999994</v>
      </c>
      <c r="P101">
        <v>0.54093100000000005</v>
      </c>
      <c r="Q101">
        <v>2.3596910000000002</v>
      </c>
      <c r="S101">
        <v>0.71189999999999998</v>
      </c>
      <c r="T101">
        <v>0.72726000000000002</v>
      </c>
      <c r="U101">
        <v>1.5469299999999999</v>
      </c>
      <c r="W101">
        <v>0.62002000000000002</v>
      </c>
      <c r="X101">
        <v>0.59784000000000004</v>
      </c>
      <c r="Y101">
        <v>0.86031000000000002</v>
      </c>
      <c r="AA101">
        <v>0.60768</v>
      </c>
      <c r="AB101">
        <v>0.63622000000000001</v>
      </c>
      <c r="AC101">
        <v>0.47781000000000001</v>
      </c>
      <c r="AE101">
        <v>0.49972</v>
      </c>
      <c r="AF101">
        <v>0.52115</v>
      </c>
      <c r="AG101">
        <v>0.96060999999999996</v>
      </c>
      <c r="AI101">
        <v>0.71611999999999998</v>
      </c>
      <c r="AJ101">
        <v>0.71113999999999999</v>
      </c>
      <c r="AK101">
        <v>1.1105799999999999</v>
      </c>
      <c r="AM101">
        <v>1.4016</v>
      </c>
      <c r="AN101">
        <v>1.4310700000000001</v>
      </c>
      <c r="AO101">
        <v>5.7282000000000002</v>
      </c>
      <c r="AQ101">
        <v>2.00495</v>
      </c>
      <c r="AR101">
        <v>2.0011999999999999</v>
      </c>
      <c r="AS101">
        <v>2.41737</v>
      </c>
      <c r="AU101">
        <v>2.5574400000000002</v>
      </c>
      <c r="AV101">
        <v>2.6097899999999998</v>
      </c>
      <c r="AW101">
        <v>5.44855</v>
      </c>
    </row>
    <row r="102" spans="2:49" x14ac:dyDescent="0.2">
      <c r="C102">
        <v>1.442175</v>
      </c>
      <c r="D102">
        <v>1.4290290000000001</v>
      </c>
      <c r="E102">
        <v>1.5721510000000001</v>
      </c>
      <c r="G102">
        <v>1.438912</v>
      </c>
      <c r="H102">
        <v>1.426042</v>
      </c>
      <c r="I102">
        <v>1.5775159999999999</v>
      </c>
      <c r="K102">
        <v>1.432547</v>
      </c>
      <c r="L102">
        <v>1.4204600000000001</v>
      </c>
      <c r="M102">
        <v>1.6126400000000001</v>
      </c>
      <c r="O102">
        <v>1.4007769999999999</v>
      </c>
      <c r="P102">
        <v>1.3844460000000001</v>
      </c>
      <c r="Q102">
        <v>1.50047</v>
      </c>
      <c r="S102">
        <v>1.4713700000000001</v>
      </c>
      <c r="T102">
        <v>1.4514100000000001</v>
      </c>
      <c r="U102">
        <v>1.6033299999999999</v>
      </c>
      <c r="W102">
        <v>1.42581</v>
      </c>
      <c r="X102">
        <v>1.4095299999999999</v>
      </c>
      <c r="Y102">
        <v>1.57683</v>
      </c>
      <c r="AA102">
        <v>1.46696</v>
      </c>
      <c r="AB102">
        <v>1.4444900000000001</v>
      </c>
      <c r="AC102">
        <v>1.56687</v>
      </c>
      <c r="AE102">
        <v>1.4606300000000001</v>
      </c>
      <c r="AF102">
        <v>1.43896</v>
      </c>
      <c r="AG102">
        <v>1.57626</v>
      </c>
      <c r="AI102">
        <v>1.4642500000000001</v>
      </c>
      <c r="AJ102">
        <v>1.44936</v>
      </c>
      <c r="AK102">
        <v>1.68251</v>
      </c>
      <c r="AM102">
        <v>1.43167</v>
      </c>
      <c r="AN102">
        <v>1.4221699999999999</v>
      </c>
      <c r="AO102">
        <v>1.5818000000000001</v>
      </c>
      <c r="AQ102">
        <v>1.4549099999999999</v>
      </c>
      <c r="AR102">
        <v>1.44068</v>
      </c>
      <c r="AS102">
        <v>1.60415</v>
      </c>
      <c r="AU102">
        <v>1.4359500000000001</v>
      </c>
      <c r="AV102">
        <v>1.4212</v>
      </c>
      <c r="AW102">
        <v>1.57334</v>
      </c>
    </row>
    <row r="103" spans="2:49" x14ac:dyDescent="0.2">
      <c r="C103">
        <v>1.687627</v>
      </c>
      <c r="D103">
        <v>1.6626529999999999</v>
      </c>
      <c r="E103">
        <v>1.62446</v>
      </c>
      <c r="G103">
        <v>1.505404</v>
      </c>
      <c r="H103">
        <v>1.486999</v>
      </c>
      <c r="I103">
        <v>1.651599</v>
      </c>
      <c r="K103">
        <v>1.875378</v>
      </c>
      <c r="L103">
        <v>1.876986</v>
      </c>
      <c r="M103">
        <v>3.265971</v>
      </c>
      <c r="O103">
        <v>1.9396629999999999</v>
      </c>
      <c r="P103">
        <v>1.9456850000000001</v>
      </c>
      <c r="Q103">
        <v>4.3112430000000002</v>
      </c>
      <c r="S103">
        <v>2.13686</v>
      </c>
      <c r="T103">
        <v>2.1309</v>
      </c>
      <c r="U103">
        <v>2.34734</v>
      </c>
      <c r="W103">
        <v>2.2761200000000001</v>
      </c>
      <c r="X103">
        <v>2.2725399999999998</v>
      </c>
      <c r="Y103">
        <v>3.9221699999999999</v>
      </c>
      <c r="AA103">
        <v>2.2979500000000002</v>
      </c>
      <c r="AB103">
        <v>2.2356799999999999</v>
      </c>
      <c r="AC103">
        <v>5.0608599999999999</v>
      </c>
      <c r="AE103">
        <v>2.12845</v>
      </c>
      <c r="AF103">
        <v>2.1202299999999998</v>
      </c>
      <c r="AG103">
        <v>2.8594400000000002</v>
      </c>
      <c r="AI103">
        <v>2.6534599999999999</v>
      </c>
      <c r="AJ103">
        <v>2.6707100000000001</v>
      </c>
      <c r="AK103">
        <v>9.4623500000000007</v>
      </c>
      <c r="AM103">
        <v>1.7777400000000001</v>
      </c>
      <c r="AN103">
        <v>1.7904100000000001</v>
      </c>
      <c r="AO103">
        <v>2.01546</v>
      </c>
      <c r="AQ103">
        <v>1.8296699999999999</v>
      </c>
      <c r="AR103">
        <v>1.8247</v>
      </c>
      <c r="AS103">
        <v>2.66981</v>
      </c>
      <c r="AU103">
        <v>3.7089699999999999</v>
      </c>
      <c r="AV103">
        <v>3.71611</v>
      </c>
      <c r="AW103">
        <v>7.0099400000000003</v>
      </c>
    </row>
    <row r="104" spans="2:49" x14ac:dyDescent="0.2">
      <c r="B104" t="s">
        <v>5</v>
      </c>
      <c r="C104">
        <v>0.245452</v>
      </c>
      <c r="D104">
        <v>0.233624</v>
      </c>
      <c r="E104">
        <v>5.2309000000000203E-2</v>
      </c>
      <c r="G104">
        <v>6.6491999999999996E-2</v>
      </c>
      <c r="H104">
        <v>6.09569999999999E-2</v>
      </c>
      <c r="I104">
        <v>7.4082999999999899E-2</v>
      </c>
      <c r="K104">
        <v>0.44283099999999997</v>
      </c>
      <c r="L104">
        <v>0.45652599999999999</v>
      </c>
      <c r="M104">
        <v>1.6533310000000001</v>
      </c>
      <c r="O104">
        <v>0.53888599999999998</v>
      </c>
      <c r="P104">
        <v>0.56123900000000004</v>
      </c>
      <c r="Q104">
        <v>2.8107730000000002</v>
      </c>
      <c r="S104">
        <v>0.66549000000000003</v>
      </c>
      <c r="T104">
        <v>0.67949000000000004</v>
      </c>
      <c r="U104">
        <v>0.74400999999999995</v>
      </c>
      <c r="W104">
        <v>0.85031000000000001</v>
      </c>
      <c r="X104">
        <v>0.86301000000000005</v>
      </c>
      <c r="Y104">
        <v>2.3453400000000002</v>
      </c>
      <c r="AA104">
        <v>0.83099000000000001</v>
      </c>
      <c r="AB104">
        <v>0.79118999999999995</v>
      </c>
      <c r="AC104">
        <v>3.4939900000000002</v>
      </c>
      <c r="AE104">
        <v>0.66781999999999997</v>
      </c>
      <c r="AF104">
        <v>0.68127000000000004</v>
      </c>
      <c r="AG104">
        <v>1.28318</v>
      </c>
      <c r="AI104">
        <v>1.1892100000000001</v>
      </c>
      <c r="AJ104">
        <v>1.2213499999999999</v>
      </c>
      <c r="AK104">
        <v>7.7798400000000001</v>
      </c>
      <c r="AM104">
        <v>0.34606999999999999</v>
      </c>
      <c r="AN104">
        <v>0.36824000000000001</v>
      </c>
      <c r="AO104">
        <v>0.43365999999999999</v>
      </c>
      <c r="AQ104">
        <v>0.37475999999999998</v>
      </c>
      <c r="AR104">
        <v>0.38401999999999997</v>
      </c>
      <c r="AS104">
        <v>1.0656600000000001</v>
      </c>
      <c r="AU104">
        <v>2.2730199999999998</v>
      </c>
      <c r="AV104">
        <v>2.2949099999999998</v>
      </c>
      <c r="AW104">
        <v>5.4366000000000003</v>
      </c>
    </row>
    <row r="105" spans="2:49" x14ac:dyDescent="0.2">
      <c r="C105">
        <v>1.417098</v>
      </c>
      <c r="D105">
        <v>1.4022619999999999</v>
      </c>
      <c r="E105">
        <v>1.5838019999999999</v>
      </c>
      <c r="G105">
        <v>1.4470050000000001</v>
      </c>
      <c r="H105">
        <v>1.4321029999999999</v>
      </c>
      <c r="I105">
        <v>1.5869580000000001</v>
      </c>
      <c r="K105">
        <v>1.4328559999999999</v>
      </c>
      <c r="L105">
        <v>1.419238</v>
      </c>
      <c r="M105">
        <v>1.5673950000000001</v>
      </c>
      <c r="O105">
        <v>1.43451</v>
      </c>
      <c r="P105">
        <v>1.422034</v>
      </c>
      <c r="Q105">
        <v>1.5434239999999999</v>
      </c>
      <c r="S105">
        <v>1.4559</v>
      </c>
      <c r="T105">
        <v>1.43669</v>
      </c>
      <c r="U105">
        <v>1.5884400000000001</v>
      </c>
      <c r="W105">
        <v>1.42293</v>
      </c>
      <c r="X105">
        <v>1.4009799999999999</v>
      </c>
      <c r="Y105">
        <v>1.56599</v>
      </c>
      <c r="AA105">
        <v>1.4243600000000001</v>
      </c>
      <c r="AB105">
        <v>1.40079</v>
      </c>
      <c r="AC105">
        <v>1.55636</v>
      </c>
      <c r="AE105">
        <v>1.4580900000000001</v>
      </c>
      <c r="AF105">
        <v>1.43391</v>
      </c>
      <c r="AG105">
        <v>1.56236</v>
      </c>
      <c r="AI105">
        <v>1.43146</v>
      </c>
      <c r="AJ105">
        <v>1.4105000000000001</v>
      </c>
      <c r="AK105">
        <v>1.57308</v>
      </c>
      <c r="AM105">
        <v>1.4685999999999999</v>
      </c>
      <c r="AN105">
        <v>1.4489700000000001</v>
      </c>
      <c r="AO105">
        <v>1.60653</v>
      </c>
      <c r="AQ105">
        <v>1.4690399999999999</v>
      </c>
      <c r="AR105">
        <v>1.4611799999999999</v>
      </c>
      <c r="AS105">
        <v>1.5805</v>
      </c>
      <c r="AU105">
        <v>1.4123699999999999</v>
      </c>
      <c r="AV105">
        <v>1.4191400000000001</v>
      </c>
      <c r="AW105">
        <v>1.57151</v>
      </c>
    </row>
    <row r="106" spans="2:49" x14ac:dyDescent="0.2">
      <c r="C106">
        <v>1.6618219999999999</v>
      </c>
      <c r="D106">
        <v>1.6576649999999999</v>
      </c>
      <c r="E106">
        <v>1.8621289999999999</v>
      </c>
      <c r="G106">
        <v>1.8067409999999999</v>
      </c>
      <c r="H106">
        <v>1.812338</v>
      </c>
      <c r="I106">
        <v>2.6977139999999999</v>
      </c>
      <c r="K106">
        <v>1.8522149999999999</v>
      </c>
      <c r="L106">
        <v>1.866339</v>
      </c>
      <c r="M106">
        <v>3.9131429999999998</v>
      </c>
      <c r="O106">
        <v>1.5591140000000001</v>
      </c>
      <c r="P106">
        <v>1.5486709999999999</v>
      </c>
      <c r="Q106">
        <v>2.099761</v>
      </c>
      <c r="S106">
        <v>1.5811599999999999</v>
      </c>
      <c r="T106">
        <v>1.57359</v>
      </c>
      <c r="U106">
        <v>1.63856</v>
      </c>
      <c r="W106">
        <v>2.15665</v>
      </c>
      <c r="X106">
        <v>2.1100300000000001</v>
      </c>
      <c r="Y106">
        <v>2.7795899999999998</v>
      </c>
      <c r="AA106">
        <v>1.91326</v>
      </c>
      <c r="AB106">
        <v>1.86537</v>
      </c>
      <c r="AC106">
        <v>2.49438</v>
      </c>
      <c r="AE106">
        <v>2.2215199999999999</v>
      </c>
      <c r="AF106">
        <v>2.23169</v>
      </c>
      <c r="AG106">
        <v>2.3946999999999998</v>
      </c>
      <c r="AI106">
        <v>2.4946999999999999</v>
      </c>
      <c r="AJ106">
        <v>2.5214300000000001</v>
      </c>
      <c r="AK106">
        <v>2.6670699999999998</v>
      </c>
      <c r="AM106">
        <v>2.98007</v>
      </c>
      <c r="AN106">
        <v>2.9820700000000002</v>
      </c>
      <c r="AO106">
        <v>5.5543699999999996</v>
      </c>
      <c r="AQ106">
        <v>1.8194399999999999</v>
      </c>
      <c r="AR106">
        <v>1.8383499999999999</v>
      </c>
      <c r="AS106">
        <v>2.0125199999999999</v>
      </c>
      <c r="AU106">
        <v>1.74057</v>
      </c>
      <c r="AV106">
        <v>1.91652</v>
      </c>
      <c r="AW106">
        <v>3.1256400000000002</v>
      </c>
    </row>
    <row r="107" spans="2:49" x14ac:dyDescent="0.2">
      <c r="B107" t="s">
        <v>5</v>
      </c>
      <c r="C107">
        <v>0.244724</v>
      </c>
      <c r="D107">
        <v>0.25540299999999999</v>
      </c>
      <c r="E107">
        <v>0.27832699999999999</v>
      </c>
      <c r="G107">
        <v>0.359736</v>
      </c>
      <c r="H107">
        <v>0.38023499999999999</v>
      </c>
      <c r="I107">
        <v>1.1107560000000001</v>
      </c>
      <c r="K107">
        <v>0.41935899999999998</v>
      </c>
      <c r="L107">
        <v>0.44710100000000003</v>
      </c>
      <c r="M107">
        <v>2.3457479999999999</v>
      </c>
      <c r="O107">
        <v>0.12460400000000001</v>
      </c>
      <c r="P107">
        <v>0.126637</v>
      </c>
      <c r="Q107">
        <v>0.55633699999999997</v>
      </c>
      <c r="S107">
        <v>0.12526000000000001</v>
      </c>
      <c r="T107">
        <v>0.13689999999999999</v>
      </c>
      <c r="U107">
        <v>5.0120000000000199E-2</v>
      </c>
      <c r="W107">
        <v>0.73372000000000004</v>
      </c>
      <c r="X107">
        <v>0.70904999999999996</v>
      </c>
      <c r="Y107">
        <v>1.2136</v>
      </c>
      <c r="AA107">
        <v>0.4889</v>
      </c>
      <c r="AB107">
        <v>0.46457999999999999</v>
      </c>
      <c r="AC107">
        <v>0.93801999999999996</v>
      </c>
      <c r="AE107">
        <v>0.76343000000000005</v>
      </c>
      <c r="AF107">
        <v>0.79778000000000004</v>
      </c>
      <c r="AG107">
        <v>0.83233999999999997</v>
      </c>
      <c r="AI107">
        <v>1.06324</v>
      </c>
      <c r="AJ107">
        <v>1.11093</v>
      </c>
      <c r="AK107">
        <v>1.09399</v>
      </c>
      <c r="AM107">
        <v>1.5114700000000001</v>
      </c>
      <c r="AN107">
        <v>1.5330999999999999</v>
      </c>
      <c r="AO107">
        <v>3.9478399999999998</v>
      </c>
      <c r="AQ107">
        <v>0.35039999999999999</v>
      </c>
      <c r="AR107">
        <v>0.37717000000000001</v>
      </c>
      <c r="AS107">
        <v>0.43202000000000002</v>
      </c>
      <c r="AU107">
        <v>0.32819999999999999</v>
      </c>
      <c r="AV107">
        <v>0.49737999999999999</v>
      </c>
      <c r="AW107">
        <v>1.55413</v>
      </c>
    </row>
    <row r="108" spans="2:49" x14ac:dyDescent="0.2">
      <c r="C108">
        <v>1.4845299999999999</v>
      </c>
      <c r="D108">
        <v>1.4636499999999999</v>
      </c>
      <c r="E108">
        <v>1.6471499999999999</v>
      </c>
      <c r="G108">
        <v>1.4684299999999999</v>
      </c>
      <c r="H108">
        <v>1.44831</v>
      </c>
      <c r="I108">
        <v>1.60327</v>
      </c>
      <c r="K108">
        <v>1.4735100000000001</v>
      </c>
      <c r="L108">
        <v>1.4583999999999999</v>
      </c>
      <c r="M108">
        <v>1.5804199999999999</v>
      </c>
      <c r="O108">
        <v>1.42479</v>
      </c>
      <c r="P108">
        <v>1.4045799999999999</v>
      </c>
      <c r="Q108">
        <v>1.5686</v>
      </c>
      <c r="S108">
        <v>1.4292899999999999</v>
      </c>
      <c r="T108">
        <v>1.41212</v>
      </c>
      <c r="U108">
        <v>1.60978</v>
      </c>
      <c r="W108">
        <v>1.48316</v>
      </c>
      <c r="X108">
        <v>1.4604200000000001</v>
      </c>
      <c r="Y108">
        <v>1.5918600000000001</v>
      </c>
      <c r="AA108">
        <v>1.4501299999999999</v>
      </c>
      <c r="AB108">
        <v>1.4287399999999999</v>
      </c>
      <c r="AC108">
        <v>1.6088800000000001</v>
      </c>
      <c r="AE108">
        <v>1.42743</v>
      </c>
      <c r="AF108">
        <v>1.4095899999999999</v>
      </c>
      <c r="AG108">
        <v>1.5959700000000001</v>
      </c>
    </row>
    <row r="109" spans="2:49" x14ac:dyDescent="0.2">
      <c r="C109">
        <v>1.74695</v>
      </c>
      <c r="D109">
        <v>1.71563</v>
      </c>
      <c r="E109">
        <v>2.6879900000000001</v>
      </c>
      <c r="G109">
        <v>1.81029</v>
      </c>
      <c r="H109">
        <v>1.79836</v>
      </c>
      <c r="I109">
        <v>2.1493600000000002</v>
      </c>
      <c r="K109">
        <v>1.55732</v>
      </c>
      <c r="L109">
        <v>1.54006</v>
      </c>
      <c r="M109">
        <v>1.59653</v>
      </c>
      <c r="O109">
        <v>1.93571</v>
      </c>
      <c r="P109">
        <v>1.8948100000000001</v>
      </c>
      <c r="Q109">
        <v>2.70248</v>
      </c>
      <c r="S109">
        <v>2.0735299999999999</v>
      </c>
      <c r="T109">
        <v>2.0886</v>
      </c>
      <c r="U109">
        <v>4.8149600000000001</v>
      </c>
      <c r="W109">
        <v>2.1275900000000001</v>
      </c>
      <c r="X109">
        <v>2.1065700000000001</v>
      </c>
      <c r="Y109">
        <v>2.0709399999999998</v>
      </c>
      <c r="AA109">
        <v>2.2314099999999999</v>
      </c>
      <c r="AB109">
        <v>2.2218800000000001</v>
      </c>
      <c r="AC109">
        <v>4.3056200000000002</v>
      </c>
      <c r="AE109">
        <v>2.1892399999999999</v>
      </c>
      <c r="AF109">
        <v>2.1925300000000001</v>
      </c>
      <c r="AG109">
        <v>5.5974399999999997</v>
      </c>
    </row>
    <row r="110" spans="2:49" x14ac:dyDescent="0.2">
      <c r="B110" t="s">
        <v>5</v>
      </c>
      <c r="C110">
        <v>0.26241999999999999</v>
      </c>
      <c r="D110">
        <v>0.25197999999999998</v>
      </c>
      <c r="E110">
        <v>1.04084</v>
      </c>
      <c r="G110">
        <v>0.34186</v>
      </c>
      <c r="H110">
        <v>0.35004999999999997</v>
      </c>
      <c r="I110">
        <v>0.54608999999999996</v>
      </c>
      <c r="K110">
        <v>8.3809999999999898E-2</v>
      </c>
      <c r="L110">
        <v>8.1660000000000094E-2</v>
      </c>
      <c r="M110">
        <v>1.6109999999999802E-2</v>
      </c>
      <c r="O110">
        <v>0.51092000000000004</v>
      </c>
      <c r="P110">
        <v>0.49023</v>
      </c>
      <c r="Q110">
        <v>1.13388</v>
      </c>
      <c r="S110">
        <v>0.64424000000000003</v>
      </c>
      <c r="T110">
        <v>0.67647999999999997</v>
      </c>
      <c r="U110">
        <v>3.2051799999999999</v>
      </c>
      <c r="W110">
        <v>0.64442999999999995</v>
      </c>
      <c r="X110">
        <v>0.64615</v>
      </c>
      <c r="Y110">
        <v>0.47908000000000001</v>
      </c>
      <c r="AA110">
        <v>0.78127999999999997</v>
      </c>
      <c r="AB110">
        <v>0.79313999999999996</v>
      </c>
      <c r="AC110">
        <v>2.6967400000000001</v>
      </c>
      <c r="AE110">
        <v>0.76180999999999999</v>
      </c>
      <c r="AF110">
        <v>0.78293999999999997</v>
      </c>
      <c r="AG110">
        <v>4.0014700000000003</v>
      </c>
    </row>
    <row r="111" spans="2:49" x14ac:dyDescent="0.2">
      <c r="C111">
        <v>1.4605900000000001</v>
      </c>
      <c r="D111">
        <v>1.44293</v>
      </c>
      <c r="E111">
        <v>1.6194</v>
      </c>
      <c r="G111">
        <v>1.44526</v>
      </c>
      <c r="H111">
        <v>1.4275800000000001</v>
      </c>
      <c r="I111">
        <v>1.57816</v>
      </c>
      <c r="K111">
        <v>1.45364</v>
      </c>
      <c r="L111">
        <v>1.4303699999999999</v>
      </c>
      <c r="M111">
        <v>1.59022</v>
      </c>
      <c r="O111">
        <v>1.4344600000000001</v>
      </c>
      <c r="P111">
        <v>1.41665</v>
      </c>
      <c r="Q111">
        <v>1.65493</v>
      </c>
      <c r="S111">
        <v>1.3976299999999999</v>
      </c>
      <c r="T111">
        <v>1.3786499999999999</v>
      </c>
      <c r="U111">
        <v>1.53223</v>
      </c>
      <c r="W111">
        <v>1.43832</v>
      </c>
      <c r="X111">
        <v>1.4285300000000001</v>
      </c>
      <c r="Y111">
        <v>1.57596</v>
      </c>
      <c r="AA111">
        <v>1.45475</v>
      </c>
      <c r="AB111">
        <v>1.4373499999999999</v>
      </c>
      <c r="AC111">
        <v>1.5443899999999999</v>
      </c>
      <c r="AE111">
        <v>1.4674199999999999</v>
      </c>
      <c r="AF111">
        <v>1.4569000000000001</v>
      </c>
      <c r="AG111">
        <v>1.62357</v>
      </c>
    </row>
    <row r="112" spans="2:49" x14ac:dyDescent="0.2">
      <c r="C112">
        <v>1.50349</v>
      </c>
      <c r="D112">
        <v>1.48746</v>
      </c>
      <c r="E112">
        <v>1.7492399999999999</v>
      </c>
      <c r="G112">
        <v>1.7729900000000001</v>
      </c>
      <c r="H112">
        <v>1.74027</v>
      </c>
      <c r="I112">
        <v>1.60436</v>
      </c>
      <c r="K112">
        <v>1.8203800000000001</v>
      </c>
      <c r="L112">
        <v>1.7898799999999999</v>
      </c>
      <c r="M112">
        <v>1.9878499999999999</v>
      </c>
      <c r="O112">
        <v>1.54738</v>
      </c>
      <c r="P112">
        <v>1.5259</v>
      </c>
      <c r="Q112">
        <v>1.84375</v>
      </c>
      <c r="S112">
        <v>2.0317699999999999</v>
      </c>
      <c r="T112">
        <v>2.0362300000000002</v>
      </c>
      <c r="U112">
        <v>3.4753799999999999</v>
      </c>
      <c r="W112">
        <v>1.58917</v>
      </c>
      <c r="X112">
        <v>1.5924799999999999</v>
      </c>
      <c r="Y112">
        <v>1.7475000000000001</v>
      </c>
      <c r="AA112">
        <v>1.6269499999999999</v>
      </c>
      <c r="AB112">
        <v>1.61754</v>
      </c>
      <c r="AC112">
        <v>1.72095</v>
      </c>
      <c r="AE112">
        <v>2.15978</v>
      </c>
      <c r="AF112">
        <v>2.14161</v>
      </c>
      <c r="AG112">
        <v>4.2800799999999999</v>
      </c>
    </row>
    <row r="113" spans="2:33" x14ac:dyDescent="0.2">
      <c r="B113" t="s">
        <v>5</v>
      </c>
      <c r="C113">
        <v>4.2899999999999897E-2</v>
      </c>
      <c r="D113">
        <v>4.453E-2</v>
      </c>
      <c r="E113">
        <v>0.12984000000000001</v>
      </c>
      <c r="G113">
        <v>0.32773000000000002</v>
      </c>
      <c r="H113">
        <v>0.31269000000000002</v>
      </c>
      <c r="I113">
        <v>2.6200000000000001E-2</v>
      </c>
      <c r="K113">
        <v>0.36674000000000001</v>
      </c>
      <c r="L113">
        <v>0.35951</v>
      </c>
      <c r="M113">
        <v>0.39762999999999998</v>
      </c>
      <c r="O113">
        <v>0.11292000000000001</v>
      </c>
      <c r="P113">
        <v>0.10925</v>
      </c>
      <c r="Q113">
        <v>0.18881999999999999</v>
      </c>
      <c r="S113">
        <v>0.63414000000000004</v>
      </c>
      <c r="T113">
        <v>0.65758000000000005</v>
      </c>
      <c r="U113">
        <v>1.9431499999999999</v>
      </c>
      <c r="W113">
        <v>0.15085000000000001</v>
      </c>
      <c r="X113">
        <v>0.16395000000000001</v>
      </c>
      <c r="Y113">
        <v>0.17154</v>
      </c>
      <c r="AA113">
        <v>0.17219999999999999</v>
      </c>
      <c r="AB113">
        <v>0.18018999999999999</v>
      </c>
      <c r="AC113">
        <v>0.17655999999999999</v>
      </c>
      <c r="AE113">
        <v>0.69235999999999998</v>
      </c>
      <c r="AF113">
        <v>0.68471000000000004</v>
      </c>
      <c r="AG113">
        <v>2.6565099999999999</v>
      </c>
    </row>
    <row r="114" spans="2:33" x14ac:dyDescent="0.2">
      <c r="C114">
        <v>1.3850899999999999</v>
      </c>
      <c r="D114">
        <v>1.36575</v>
      </c>
      <c r="E114">
        <v>1.5331699999999999</v>
      </c>
      <c r="G114">
        <v>1.46709</v>
      </c>
      <c r="H114">
        <v>1.4454499999999999</v>
      </c>
      <c r="I114">
        <v>1.6500900000000001</v>
      </c>
      <c r="K114">
        <v>1.40096</v>
      </c>
      <c r="L114">
        <v>1.38165</v>
      </c>
      <c r="M114">
        <v>1.5266</v>
      </c>
      <c r="O114">
        <v>1.4365699999999999</v>
      </c>
      <c r="P114">
        <v>1.41615</v>
      </c>
      <c r="Q114">
        <v>1.56467</v>
      </c>
      <c r="S114">
        <v>1.43885</v>
      </c>
      <c r="T114">
        <v>1.41781</v>
      </c>
      <c r="U114">
        <v>1.5786199999999999</v>
      </c>
      <c r="W114">
        <v>1.4358299999999999</v>
      </c>
      <c r="X114">
        <v>1.41527</v>
      </c>
      <c r="Y114">
        <v>1.5514600000000001</v>
      </c>
      <c r="AA114">
        <v>1.45137</v>
      </c>
      <c r="AB114">
        <v>1.4286700000000001</v>
      </c>
      <c r="AC114">
        <v>1.6307499999999999</v>
      </c>
      <c r="AE114">
        <v>1.4174899999999999</v>
      </c>
      <c r="AF114">
        <v>1.4048700000000001</v>
      </c>
      <c r="AG114">
        <v>1.5645</v>
      </c>
    </row>
    <row r="115" spans="2:33" x14ac:dyDescent="0.2">
      <c r="C115">
        <v>1.6270100000000001</v>
      </c>
      <c r="D115">
        <v>1.59897</v>
      </c>
      <c r="E115">
        <v>2.2149899999999998</v>
      </c>
      <c r="G115">
        <v>1.8189599999999999</v>
      </c>
      <c r="H115">
        <v>1.79142</v>
      </c>
      <c r="I115">
        <v>2.65083</v>
      </c>
      <c r="K115">
        <v>1.8214600000000001</v>
      </c>
      <c r="L115">
        <v>1.8258300000000001</v>
      </c>
      <c r="M115">
        <v>3.35236</v>
      </c>
      <c r="O115">
        <v>1.9968399999999999</v>
      </c>
      <c r="P115">
        <v>1.9967999999999999</v>
      </c>
      <c r="Q115">
        <v>2.4543900000000001</v>
      </c>
      <c r="S115">
        <v>1.99657</v>
      </c>
      <c r="T115">
        <v>1.97116</v>
      </c>
      <c r="U115">
        <v>4.5401499999999997</v>
      </c>
      <c r="W115">
        <v>2.2196199999999999</v>
      </c>
      <c r="X115">
        <v>2.2016200000000001</v>
      </c>
      <c r="Y115">
        <v>5.1346800000000004</v>
      </c>
      <c r="AA115">
        <v>2.1634600000000002</v>
      </c>
      <c r="AB115">
        <v>2.12303</v>
      </c>
      <c r="AC115">
        <v>3.6707999999999998</v>
      </c>
      <c r="AE115">
        <v>2.16601</v>
      </c>
      <c r="AF115">
        <v>2.2532800000000002</v>
      </c>
      <c r="AG115">
        <v>8.8674300000000006</v>
      </c>
    </row>
    <row r="116" spans="2:33" x14ac:dyDescent="0.2">
      <c r="B116" t="s">
        <v>5</v>
      </c>
      <c r="C116">
        <v>0.24192</v>
      </c>
      <c r="D116">
        <v>0.23322000000000001</v>
      </c>
      <c r="E116">
        <v>0.68181999999999998</v>
      </c>
      <c r="G116">
        <v>0.35187000000000002</v>
      </c>
      <c r="H116">
        <v>0.34597</v>
      </c>
      <c r="I116">
        <v>1.00074</v>
      </c>
      <c r="K116">
        <v>0.42049999999999998</v>
      </c>
      <c r="L116">
        <v>0.44418000000000002</v>
      </c>
      <c r="M116">
        <v>1.82576</v>
      </c>
      <c r="O116">
        <v>0.56027000000000005</v>
      </c>
      <c r="P116">
        <v>0.58065</v>
      </c>
      <c r="Q116">
        <v>0.88971999999999996</v>
      </c>
      <c r="S116">
        <v>0.55771999999999999</v>
      </c>
      <c r="T116">
        <v>0.55335000000000001</v>
      </c>
      <c r="U116">
        <v>2.9615300000000002</v>
      </c>
      <c r="W116">
        <v>0.78378999999999999</v>
      </c>
      <c r="X116">
        <v>0.78634999999999999</v>
      </c>
      <c r="Y116">
        <v>3.5832199999999998</v>
      </c>
      <c r="AA116">
        <v>0.71209</v>
      </c>
      <c r="AB116">
        <v>0.69435999999999998</v>
      </c>
      <c r="AC116">
        <v>2.0400499999999999</v>
      </c>
      <c r="AE116">
        <v>0.74851999999999996</v>
      </c>
      <c r="AF116">
        <v>0.84841</v>
      </c>
      <c r="AG116">
        <v>7.3029299999999999</v>
      </c>
    </row>
    <row r="117" spans="2:33" x14ac:dyDescent="0.2">
      <c r="C117">
        <v>1.4335199999999999</v>
      </c>
      <c r="D117">
        <v>1.4158999999999999</v>
      </c>
      <c r="E117">
        <v>1.5788</v>
      </c>
      <c r="G117">
        <v>1.45424</v>
      </c>
      <c r="H117">
        <v>1.43282</v>
      </c>
      <c r="I117">
        <v>1.5870299999999999</v>
      </c>
      <c r="K117">
        <v>1.47417</v>
      </c>
      <c r="L117">
        <v>1.4603900000000001</v>
      </c>
      <c r="M117">
        <v>1.5570600000000001</v>
      </c>
      <c r="O117">
        <v>1.47634</v>
      </c>
      <c r="P117">
        <v>1.45506</v>
      </c>
      <c r="Q117">
        <v>1.6474200000000001</v>
      </c>
      <c r="S117">
        <v>1.44964</v>
      </c>
      <c r="T117">
        <v>1.4268000000000001</v>
      </c>
      <c r="U117">
        <v>1.60046</v>
      </c>
      <c r="W117">
        <v>1.4244399999999999</v>
      </c>
      <c r="X117">
        <v>1.4123699999999999</v>
      </c>
      <c r="Y117">
        <v>1.5873200000000001</v>
      </c>
      <c r="AA117">
        <v>1.43367</v>
      </c>
      <c r="AB117">
        <v>1.4173199999999999</v>
      </c>
      <c r="AC117">
        <v>1.62236</v>
      </c>
      <c r="AE117">
        <v>1.4125700000000001</v>
      </c>
      <c r="AF117">
        <v>1.3964799999999999</v>
      </c>
      <c r="AG117">
        <v>1.5703400000000001</v>
      </c>
    </row>
    <row r="118" spans="2:33" x14ac:dyDescent="0.2">
      <c r="C118">
        <v>1.66957</v>
      </c>
      <c r="D118">
        <v>1.6621699999999999</v>
      </c>
      <c r="E118">
        <v>3.6900400000000002</v>
      </c>
      <c r="G118">
        <v>1.5256700000000001</v>
      </c>
      <c r="H118">
        <v>1.5093099999999999</v>
      </c>
      <c r="I118">
        <v>1.89649</v>
      </c>
      <c r="K118">
        <v>1.8465499999999999</v>
      </c>
      <c r="L118">
        <v>1.8581000000000001</v>
      </c>
      <c r="M118">
        <v>2.4532099999999999</v>
      </c>
      <c r="O118">
        <v>2.0360100000000001</v>
      </c>
      <c r="P118">
        <v>2.01437</v>
      </c>
      <c r="Q118">
        <v>3.4531499999999999</v>
      </c>
      <c r="S118">
        <v>1.80854</v>
      </c>
      <c r="T118">
        <v>1.7603200000000001</v>
      </c>
      <c r="U118">
        <v>2.5275400000000001</v>
      </c>
      <c r="W118">
        <v>1.5787899999999999</v>
      </c>
      <c r="X118">
        <v>1.5813999999999999</v>
      </c>
      <c r="Y118">
        <v>2.2869700000000002</v>
      </c>
      <c r="AA118">
        <v>1.6159300000000001</v>
      </c>
      <c r="AB118">
        <v>1.6057699999999999</v>
      </c>
      <c r="AC118">
        <v>2.7533300000000001</v>
      </c>
      <c r="AE118">
        <v>1.57637</v>
      </c>
      <c r="AF118">
        <v>1.56216</v>
      </c>
      <c r="AG118">
        <v>1.93842</v>
      </c>
    </row>
    <row r="119" spans="2:33" x14ac:dyDescent="0.2">
      <c r="B119" t="s">
        <v>5</v>
      </c>
      <c r="C119">
        <v>0.23605000000000001</v>
      </c>
      <c r="D119">
        <v>0.24626999999999999</v>
      </c>
      <c r="E119">
        <v>2.11124</v>
      </c>
      <c r="G119">
        <v>7.1429999999999896E-2</v>
      </c>
      <c r="H119">
        <v>7.6490000000000197E-2</v>
      </c>
      <c r="I119">
        <v>0.30946000000000001</v>
      </c>
      <c r="K119">
        <v>0.37237999999999999</v>
      </c>
      <c r="L119">
        <v>0.39771000000000001</v>
      </c>
      <c r="M119">
        <v>0.89615</v>
      </c>
      <c r="O119">
        <v>0.55967</v>
      </c>
      <c r="P119">
        <v>0.55930999999999997</v>
      </c>
      <c r="Q119">
        <v>1.8057300000000001</v>
      </c>
      <c r="S119">
        <v>0.3589</v>
      </c>
      <c r="T119">
        <v>0.33351999999999998</v>
      </c>
      <c r="U119">
        <v>0.92708000000000002</v>
      </c>
      <c r="W119">
        <v>0.15434999999999999</v>
      </c>
      <c r="X119">
        <v>0.16903000000000001</v>
      </c>
      <c r="Y119">
        <v>0.69964999999999999</v>
      </c>
      <c r="AA119">
        <v>0.18226000000000001</v>
      </c>
      <c r="AB119">
        <v>0.18845000000000001</v>
      </c>
      <c r="AC119">
        <v>1.13097</v>
      </c>
      <c r="AE119">
        <v>0.1638</v>
      </c>
      <c r="AF119">
        <v>0.16567999999999999</v>
      </c>
      <c r="AG119">
        <v>0.36808000000000002</v>
      </c>
    </row>
    <row r="120" spans="2:33" x14ac:dyDescent="0.2">
      <c r="C120">
        <v>1.44739</v>
      </c>
      <c r="D120">
        <v>1.42754</v>
      </c>
      <c r="E120">
        <v>1.53101</v>
      </c>
      <c r="G120">
        <v>1.4368399999999999</v>
      </c>
      <c r="H120">
        <v>1.4156899999999999</v>
      </c>
      <c r="I120">
        <v>1.50895</v>
      </c>
      <c r="K120">
        <v>1.44747</v>
      </c>
      <c r="L120">
        <v>1.42476</v>
      </c>
      <c r="M120">
        <v>1.59629</v>
      </c>
      <c r="O120">
        <v>1.39317</v>
      </c>
      <c r="P120">
        <v>1.3738900000000001</v>
      </c>
      <c r="Q120">
        <v>1.5730999999999999</v>
      </c>
      <c r="S120">
        <v>1.43293</v>
      </c>
      <c r="T120">
        <v>1.4131899999999999</v>
      </c>
      <c r="U120">
        <v>1.5800700000000001</v>
      </c>
      <c r="W120">
        <v>1.40707</v>
      </c>
      <c r="X120">
        <v>1.3875299999999999</v>
      </c>
      <c r="Y120">
        <v>1.57738</v>
      </c>
      <c r="AA120">
        <v>1.44662</v>
      </c>
      <c r="AB120">
        <v>1.42323</v>
      </c>
      <c r="AC120">
        <v>1.554</v>
      </c>
      <c r="AE120">
        <v>1.4204600000000001</v>
      </c>
      <c r="AF120">
        <v>1.4021600000000001</v>
      </c>
      <c r="AG120">
        <v>1.6007800000000001</v>
      </c>
    </row>
    <row r="121" spans="2:33" x14ac:dyDescent="0.2">
      <c r="C121">
        <v>1.7082299999999999</v>
      </c>
      <c r="D121">
        <v>1.6812100000000001</v>
      </c>
      <c r="E121">
        <v>2.8773599999999999</v>
      </c>
      <c r="G121">
        <v>1.7802100000000001</v>
      </c>
      <c r="H121">
        <v>1.7741</v>
      </c>
      <c r="I121">
        <v>2.2728299999999999</v>
      </c>
      <c r="K121">
        <v>1.8271500000000001</v>
      </c>
      <c r="L121">
        <v>1.8068900000000001</v>
      </c>
      <c r="M121">
        <v>2.0450400000000002</v>
      </c>
      <c r="O121">
        <v>1.9020600000000001</v>
      </c>
      <c r="P121">
        <v>1.8909100000000001</v>
      </c>
      <c r="Q121">
        <v>4.2778600000000004</v>
      </c>
      <c r="S121">
        <v>1.96065</v>
      </c>
      <c r="T121">
        <v>1.97557</v>
      </c>
      <c r="U121">
        <v>3.6836500000000001</v>
      </c>
      <c r="W121">
        <v>2.2500599999999999</v>
      </c>
      <c r="X121">
        <v>2.21855</v>
      </c>
      <c r="Y121">
        <v>3.57606</v>
      </c>
      <c r="AA121">
        <v>2.2205599999999999</v>
      </c>
      <c r="AB121">
        <v>2.1890700000000001</v>
      </c>
      <c r="AC121">
        <v>3.8785599999999998</v>
      </c>
      <c r="AE121">
        <v>2.20533</v>
      </c>
      <c r="AF121">
        <v>2.2239100000000001</v>
      </c>
      <c r="AG121">
        <v>2.53207</v>
      </c>
    </row>
    <row r="122" spans="2:33" x14ac:dyDescent="0.2">
      <c r="B122" t="s">
        <v>5</v>
      </c>
      <c r="C122">
        <v>0.26084000000000002</v>
      </c>
      <c r="D122">
        <v>0.25367000000000001</v>
      </c>
      <c r="E122">
        <v>1.3463499999999999</v>
      </c>
      <c r="G122">
        <v>0.34337000000000001</v>
      </c>
      <c r="H122">
        <v>0.35841000000000001</v>
      </c>
      <c r="I122">
        <v>0.76388</v>
      </c>
      <c r="K122">
        <v>0.37968000000000002</v>
      </c>
      <c r="L122">
        <v>0.38213000000000003</v>
      </c>
      <c r="M122">
        <v>0.44874999999999998</v>
      </c>
      <c r="O122">
        <v>0.50888999999999995</v>
      </c>
      <c r="P122">
        <v>0.51702000000000004</v>
      </c>
      <c r="Q122">
        <v>2.7047599999999998</v>
      </c>
      <c r="S122">
        <v>0.52771999999999997</v>
      </c>
      <c r="T122">
        <v>0.56237999999999999</v>
      </c>
      <c r="U122">
        <v>2.10358</v>
      </c>
      <c r="W122">
        <v>0.84299000000000002</v>
      </c>
      <c r="X122">
        <v>0.83101999999999998</v>
      </c>
      <c r="Y122">
        <v>1.99868</v>
      </c>
      <c r="AA122">
        <v>0.77393999999999996</v>
      </c>
      <c r="AB122">
        <v>0.76583999999999997</v>
      </c>
      <c r="AC122">
        <v>2.32456</v>
      </c>
      <c r="AE122">
        <v>0.78486999999999996</v>
      </c>
      <c r="AF122">
        <v>0.82174999999999998</v>
      </c>
      <c r="AG122">
        <v>0.93128999999999995</v>
      </c>
    </row>
    <row r="123" spans="2:33" x14ac:dyDescent="0.2">
      <c r="C123">
        <v>1.46424</v>
      </c>
      <c r="D123">
        <v>1.4413</v>
      </c>
      <c r="E123">
        <v>1.58138</v>
      </c>
      <c r="G123">
        <v>1.4279500000000001</v>
      </c>
      <c r="H123">
        <v>1.40784</v>
      </c>
      <c r="I123">
        <v>1.5782400000000001</v>
      </c>
      <c r="K123">
        <v>1.43041</v>
      </c>
      <c r="L123">
        <v>1.4137599999999999</v>
      </c>
      <c r="M123">
        <v>1.5771900000000001</v>
      </c>
      <c r="O123">
        <v>1.45424</v>
      </c>
      <c r="P123">
        <v>1.4361299999999999</v>
      </c>
      <c r="Q123">
        <v>1.6141799999999999</v>
      </c>
      <c r="S123">
        <v>1.4664900000000001</v>
      </c>
      <c r="T123">
        <v>1.4480299999999999</v>
      </c>
      <c r="U123">
        <v>1.6269199999999999</v>
      </c>
      <c r="W123">
        <v>1.44069</v>
      </c>
      <c r="X123">
        <v>1.4211100000000001</v>
      </c>
      <c r="Y123">
        <v>1.59419</v>
      </c>
      <c r="AA123">
        <v>1.45296</v>
      </c>
      <c r="AB123">
        <v>1.43123</v>
      </c>
      <c r="AC123">
        <v>1.5874999999999999</v>
      </c>
      <c r="AE123">
        <v>1.4433</v>
      </c>
      <c r="AF123">
        <v>1.4200999999999999</v>
      </c>
      <c r="AG123">
        <v>1.5642100000000001</v>
      </c>
    </row>
    <row r="124" spans="2:33" x14ac:dyDescent="0.2">
      <c r="C124">
        <v>1.7222500000000001</v>
      </c>
      <c r="D124">
        <v>1.6970400000000001</v>
      </c>
      <c r="E124">
        <v>1.72041</v>
      </c>
      <c r="G124">
        <v>1.7573399999999999</v>
      </c>
      <c r="H124">
        <v>1.7603</v>
      </c>
      <c r="I124">
        <v>2.9572799999999999</v>
      </c>
      <c r="K124">
        <v>1.5269699999999999</v>
      </c>
      <c r="L124">
        <v>1.5103800000000001</v>
      </c>
      <c r="M124">
        <v>1.61731</v>
      </c>
      <c r="O124">
        <v>1.96749</v>
      </c>
      <c r="P124">
        <v>1.9768399999999999</v>
      </c>
      <c r="Q124">
        <v>2.8300399999999999</v>
      </c>
      <c r="S124">
        <v>2.00936</v>
      </c>
      <c r="T124">
        <v>1.9943</v>
      </c>
      <c r="U124">
        <v>2.4131</v>
      </c>
      <c r="W124">
        <v>2.1977500000000001</v>
      </c>
      <c r="X124">
        <v>2.2394699999999998</v>
      </c>
      <c r="Y124">
        <v>4.31691</v>
      </c>
      <c r="AA124">
        <v>1.96465</v>
      </c>
      <c r="AB124">
        <v>1.94868</v>
      </c>
      <c r="AC124">
        <v>1.81796</v>
      </c>
      <c r="AE124">
        <v>1.8826700000000001</v>
      </c>
      <c r="AF124">
        <v>1.8323400000000001</v>
      </c>
      <c r="AG124">
        <v>2.3584100000000001</v>
      </c>
    </row>
    <row r="125" spans="2:33" x14ac:dyDescent="0.2">
      <c r="B125" t="s">
        <v>5</v>
      </c>
      <c r="C125">
        <v>0.25801000000000002</v>
      </c>
      <c r="D125">
        <v>0.25574000000000002</v>
      </c>
      <c r="E125">
        <v>0.13902999999999999</v>
      </c>
      <c r="G125">
        <v>0.32939000000000002</v>
      </c>
      <c r="H125">
        <v>0.35246</v>
      </c>
      <c r="I125">
        <v>1.37904</v>
      </c>
      <c r="K125">
        <v>9.6560000000000007E-2</v>
      </c>
      <c r="L125">
        <v>9.6620000000000206E-2</v>
      </c>
      <c r="M125">
        <v>4.0120000000000197E-2</v>
      </c>
      <c r="O125">
        <v>0.51324999999999998</v>
      </c>
      <c r="P125">
        <v>0.54071000000000002</v>
      </c>
      <c r="Q125">
        <v>1.2158599999999999</v>
      </c>
      <c r="S125">
        <v>0.54286999999999996</v>
      </c>
      <c r="T125">
        <v>0.54627000000000003</v>
      </c>
      <c r="U125">
        <v>0.78617999999999999</v>
      </c>
      <c r="W125">
        <v>0.75705999999999996</v>
      </c>
      <c r="X125">
        <v>0.81835999999999998</v>
      </c>
      <c r="Y125">
        <v>2.7227199999999998</v>
      </c>
      <c r="AA125">
        <v>0.51168999999999998</v>
      </c>
      <c r="AB125">
        <v>0.51744999999999997</v>
      </c>
      <c r="AC125">
        <v>0.23046</v>
      </c>
      <c r="AE125">
        <v>0.43936999999999998</v>
      </c>
      <c r="AF125">
        <v>0.41224</v>
      </c>
      <c r="AG125">
        <v>0.79420000000000002</v>
      </c>
    </row>
    <row r="126" spans="2:33" x14ac:dyDescent="0.2">
      <c r="C126">
        <v>1.4295</v>
      </c>
      <c r="D126">
        <v>1.4093800000000001</v>
      </c>
      <c r="E126">
        <v>1.5598399999999999</v>
      </c>
      <c r="G126">
        <v>1.46041</v>
      </c>
      <c r="H126">
        <v>1.4399</v>
      </c>
      <c r="I126">
        <v>1.6717500000000001</v>
      </c>
      <c r="K126">
        <v>1.3778900000000001</v>
      </c>
      <c r="L126">
        <v>1.36005</v>
      </c>
      <c r="M126">
        <v>1.5395300000000001</v>
      </c>
      <c r="O126">
        <v>1.4076599999999999</v>
      </c>
      <c r="P126">
        <v>1.3858699999999999</v>
      </c>
      <c r="Q126">
        <v>1.55019</v>
      </c>
      <c r="S126">
        <v>1.45567</v>
      </c>
      <c r="T126">
        <v>1.43201</v>
      </c>
      <c r="U126">
        <v>1.6282099999999999</v>
      </c>
      <c r="W126">
        <v>1.4216800000000001</v>
      </c>
      <c r="X126">
        <v>1.41309</v>
      </c>
      <c r="Y126">
        <v>1.5696399999999999</v>
      </c>
      <c r="AA126">
        <v>1.41926</v>
      </c>
      <c r="AB126">
        <v>1.4011</v>
      </c>
      <c r="AC126">
        <v>1.60581</v>
      </c>
      <c r="AE126">
        <v>1.44621</v>
      </c>
      <c r="AF126">
        <v>1.4276800000000001</v>
      </c>
      <c r="AG126">
        <v>1.59229</v>
      </c>
    </row>
    <row r="127" spans="2:33" x14ac:dyDescent="0.2">
      <c r="C127">
        <v>1.6720600000000001</v>
      </c>
      <c r="D127">
        <v>1.66486</v>
      </c>
      <c r="E127">
        <v>1.7258500000000001</v>
      </c>
      <c r="G127">
        <v>1.79932</v>
      </c>
      <c r="H127">
        <v>1.7741400000000001</v>
      </c>
      <c r="I127">
        <v>2.7635299999999998</v>
      </c>
      <c r="K127">
        <v>1.4677899999999999</v>
      </c>
      <c r="L127">
        <v>1.45743</v>
      </c>
      <c r="M127">
        <v>1.7199800000000001</v>
      </c>
      <c r="O127">
        <v>1.97163</v>
      </c>
      <c r="P127">
        <v>1.95949</v>
      </c>
      <c r="Q127">
        <v>4.4603000000000002</v>
      </c>
      <c r="S127">
        <v>2.0779999999999998</v>
      </c>
      <c r="T127">
        <v>2.0830899999999999</v>
      </c>
      <c r="U127">
        <v>2.3108399999999998</v>
      </c>
      <c r="W127">
        <v>2.1126499999999999</v>
      </c>
      <c r="X127">
        <v>2.1094900000000001</v>
      </c>
      <c r="Y127">
        <v>3.86999</v>
      </c>
      <c r="AA127">
        <v>1.5842700000000001</v>
      </c>
      <c r="AB127">
        <v>1.5749299999999999</v>
      </c>
      <c r="AC127">
        <v>1.90378</v>
      </c>
      <c r="AE127">
        <v>1.6087199999999999</v>
      </c>
      <c r="AF127">
        <v>1.5879300000000001</v>
      </c>
      <c r="AG127">
        <v>2.43377</v>
      </c>
    </row>
    <row r="128" spans="2:33" x14ac:dyDescent="0.2">
      <c r="B128" t="s">
        <v>5</v>
      </c>
      <c r="C128">
        <v>0.24256</v>
      </c>
      <c r="D128">
        <v>0.25547999999999998</v>
      </c>
      <c r="E128">
        <v>0.16600999999999999</v>
      </c>
      <c r="G128">
        <v>0.33890999999999999</v>
      </c>
      <c r="H128">
        <v>0.33423999999999998</v>
      </c>
      <c r="I128">
        <v>1.09178</v>
      </c>
      <c r="K128">
        <v>8.9899999999999897E-2</v>
      </c>
      <c r="L128">
        <v>9.7379999999999994E-2</v>
      </c>
      <c r="M128">
        <v>0.18045</v>
      </c>
      <c r="O128">
        <v>0.56396999999999997</v>
      </c>
      <c r="P128">
        <v>0.57362000000000002</v>
      </c>
      <c r="Q128">
        <v>2.91011</v>
      </c>
      <c r="S128">
        <v>0.62233000000000005</v>
      </c>
      <c r="T128">
        <v>0.65107999999999999</v>
      </c>
      <c r="U128">
        <v>0.68262999999999996</v>
      </c>
      <c r="W128">
        <v>0.69096999999999997</v>
      </c>
      <c r="X128">
        <v>0.69640000000000002</v>
      </c>
      <c r="Y128">
        <v>2.3003499999999999</v>
      </c>
      <c r="AA128">
        <v>0.16500999999999999</v>
      </c>
      <c r="AB128">
        <v>0.17383000000000001</v>
      </c>
      <c r="AC128">
        <v>0.29797000000000001</v>
      </c>
      <c r="AE128">
        <v>0.16250999999999999</v>
      </c>
      <c r="AF128">
        <v>0.16025</v>
      </c>
      <c r="AG128">
        <v>0.84148000000000001</v>
      </c>
    </row>
    <row r="129" spans="1:49" x14ac:dyDescent="0.2">
      <c r="C129">
        <v>1.4542299999999999</v>
      </c>
      <c r="D129">
        <v>1.4300999999999999</v>
      </c>
      <c r="E129">
        <v>1.59684</v>
      </c>
      <c r="G129">
        <v>1.4218</v>
      </c>
      <c r="H129">
        <v>1.40188</v>
      </c>
      <c r="I129">
        <v>1.5939300000000001</v>
      </c>
      <c r="K129">
        <v>1.4958800000000001</v>
      </c>
      <c r="L129">
        <v>1.4734400000000001</v>
      </c>
      <c r="M129">
        <v>1.6694</v>
      </c>
      <c r="O129">
        <v>1.4626699999999999</v>
      </c>
      <c r="P129">
        <v>1.44414</v>
      </c>
      <c r="Q129">
        <v>1.6042099999999999</v>
      </c>
      <c r="S129">
        <v>1.4189499999999999</v>
      </c>
      <c r="T129">
        <v>1.40323</v>
      </c>
      <c r="U129">
        <v>1.54975</v>
      </c>
      <c r="W129">
        <v>1.4222399999999999</v>
      </c>
      <c r="X129">
        <v>1.40899</v>
      </c>
      <c r="Y129">
        <v>1.5711900000000001</v>
      </c>
      <c r="AA129">
        <v>1.4204399999999999</v>
      </c>
      <c r="AB129">
        <v>1.4014899999999999</v>
      </c>
      <c r="AC129">
        <v>1.56273</v>
      </c>
      <c r="AE129">
        <v>1.4670099999999999</v>
      </c>
      <c r="AF129">
        <v>1.44279</v>
      </c>
      <c r="AG129">
        <v>1.6210800000000001</v>
      </c>
    </row>
    <row r="130" spans="1:49" x14ac:dyDescent="0.2">
      <c r="C130">
        <v>1.71323</v>
      </c>
      <c r="D130">
        <v>1.69808</v>
      </c>
      <c r="E130">
        <v>1.93703</v>
      </c>
      <c r="G130">
        <v>1.73817</v>
      </c>
      <c r="H130">
        <v>1.69049</v>
      </c>
      <c r="I130">
        <v>2.1288100000000001</v>
      </c>
      <c r="K130">
        <v>1.8970400000000001</v>
      </c>
      <c r="L130">
        <v>1.9321999999999999</v>
      </c>
      <c r="M130">
        <v>3.3024399999999998</v>
      </c>
      <c r="O130">
        <v>1.5722799999999999</v>
      </c>
      <c r="P130">
        <v>1.5544899999999999</v>
      </c>
      <c r="Q130">
        <v>2.8437399999999999</v>
      </c>
      <c r="S130">
        <v>1.98905</v>
      </c>
      <c r="T130">
        <v>2.0202499999999999</v>
      </c>
      <c r="U130">
        <v>3.9675500000000001</v>
      </c>
      <c r="W130">
        <v>1.9161699999999999</v>
      </c>
      <c r="X130">
        <v>1.9846699999999999</v>
      </c>
      <c r="Y130">
        <v>3.22776</v>
      </c>
      <c r="AA130">
        <v>2.23739</v>
      </c>
      <c r="AB130">
        <v>2.2315</v>
      </c>
      <c r="AC130">
        <v>3.77657</v>
      </c>
      <c r="AE130">
        <v>2.2892100000000002</v>
      </c>
      <c r="AF130">
        <v>2.2627600000000001</v>
      </c>
      <c r="AG130">
        <v>5.2456800000000001</v>
      </c>
    </row>
    <row r="131" spans="1:49" x14ac:dyDescent="0.2">
      <c r="B131" t="s">
        <v>5</v>
      </c>
      <c r="C131">
        <v>0.25900000000000001</v>
      </c>
      <c r="D131">
        <v>0.26798</v>
      </c>
      <c r="E131">
        <v>0.34018999999999999</v>
      </c>
      <c r="G131">
        <v>0.31636999999999998</v>
      </c>
      <c r="H131">
        <v>0.28860999999999998</v>
      </c>
      <c r="I131">
        <v>0.53488000000000002</v>
      </c>
      <c r="K131">
        <v>0.40116000000000002</v>
      </c>
      <c r="L131">
        <v>0.45876</v>
      </c>
      <c r="M131">
        <v>1.63304</v>
      </c>
      <c r="O131">
        <v>0.10961</v>
      </c>
      <c r="P131">
        <v>0.11035</v>
      </c>
      <c r="Q131">
        <v>1.23953</v>
      </c>
      <c r="S131">
        <v>0.57010000000000005</v>
      </c>
      <c r="T131">
        <v>0.61702000000000001</v>
      </c>
      <c r="U131">
        <v>2.4178000000000002</v>
      </c>
      <c r="W131">
        <v>0.49392999999999998</v>
      </c>
      <c r="X131">
        <v>0.57567999999999997</v>
      </c>
      <c r="Y131">
        <v>1.6565700000000001</v>
      </c>
      <c r="AA131">
        <v>0.81694999999999995</v>
      </c>
      <c r="AB131">
        <v>0.83001000000000003</v>
      </c>
      <c r="AC131">
        <v>2.2138399999999998</v>
      </c>
      <c r="AE131">
        <v>0.82220000000000004</v>
      </c>
      <c r="AF131">
        <v>0.81996999999999998</v>
      </c>
      <c r="AG131">
        <v>3.6246</v>
      </c>
    </row>
    <row r="132" spans="1:49" x14ac:dyDescent="0.2">
      <c r="C132">
        <v>1.44031</v>
      </c>
      <c r="D132">
        <v>1.4238999999999999</v>
      </c>
      <c r="E132">
        <v>1.5364199999999999</v>
      </c>
      <c r="G132">
        <v>1.48227</v>
      </c>
      <c r="H132">
        <v>1.46086</v>
      </c>
      <c r="I132">
        <v>1.57918</v>
      </c>
      <c r="K132">
        <v>1.4175</v>
      </c>
      <c r="L132">
        <v>1.3982000000000001</v>
      </c>
      <c r="M132">
        <v>1.57744</v>
      </c>
      <c r="O132">
        <v>1.3829400000000001</v>
      </c>
      <c r="P132">
        <v>1.3695999999999999</v>
      </c>
      <c r="Q132">
        <v>1.56592</v>
      </c>
      <c r="S132">
        <v>1.4272199999999999</v>
      </c>
      <c r="T132">
        <v>1.41116</v>
      </c>
      <c r="U132">
        <v>1.57037</v>
      </c>
      <c r="W132">
        <v>1.43486</v>
      </c>
      <c r="X132">
        <v>1.4180999999999999</v>
      </c>
      <c r="Y132">
        <v>1.5670299999999999</v>
      </c>
      <c r="AA132">
        <v>1.3967700000000001</v>
      </c>
      <c r="AB132">
        <v>1.3762799999999999</v>
      </c>
      <c r="AC132">
        <v>1.5178400000000001</v>
      </c>
      <c r="AE132">
        <v>1.45042</v>
      </c>
      <c r="AF132">
        <v>1.4306700000000001</v>
      </c>
      <c r="AG132">
        <v>1.5981000000000001</v>
      </c>
    </row>
    <row r="133" spans="1:49" x14ac:dyDescent="0.2">
      <c r="C133">
        <v>1.49499</v>
      </c>
      <c r="D133">
        <v>1.47861</v>
      </c>
      <c r="E133">
        <v>1.90265</v>
      </c>
      <c r="G133">
        <v>1.81003</v>
      </c>
      <c r="H133">
        <v>1.7878799999999999</v>
      </c>
      <c r="I133">
        <v>2.37087</v>
      </c>
      <c r="K133">
        <v>1.8464799999999999</v>
      </c>
      <c r="L133">
        <v>1.8145</v>
      </c>
      <c r="M133">
        <v>3.2502200000000001</v>
      </c>
      <c r="O133">
        <v>1.9028</v>
      </c>
      <c r="P133">
        <v>1.9119699999999999</v>
      </c>
      <c r="Q133">
        <v>2.2394099999999999</v>
      </c>
      <c r="S133">
        <v>2.0669499999999998</v>
      </c>
      <c r="T133">
        <v>2.0634000000000001</v>
      </c>
      <c r="U133">
        <v>4.7422500000000003</v>
      </c>
      <c r="W133">
        <v>1.61486</v>
      </c>
      <c r="X133">
        <v>1.60389</v>
      </c>
      <c r="Y133">
        <v>2.4660700000000002</v>
      </c>
      <c r="AA133">
        <v>2.09137</v>
      </c>
      <c r="AB133">
        <v>2.11781</v>
      </c>
      <c r="AC133">
        <v>3.4497599999999999</v>
      </c>
      <c r="AE133">
        <v>2.1726299999999998</v>
      </c>
      <c r="AF133">
        <v>2.1796700000000002</v>
      </c>
      <c r="AG133">
        <v>2.9941300000000002</v>
      </c>
    </row>
    <row r="134" spans="1:49" x14ac:dyDescent="0.2">
      <c r="B134" t="s">
        <v>5</v>
      </c>
      <c r="C134">
        <v>5.4680000000000097E-2</v>
      </c>
      <c r="D134">
        <v>5.4710000000000002E-2</v>
      </c>
      <c r="E134">
        <v>0.36623</v>
      </c>
      <c r="G134">
        <v>0.32776</v>
      </c>
      <c r="H134">
        <v>0.32701999999999998</v>
      </c>
      <c r="I134">
        <v>0.79169</v>
      </c>
      <c r="K134">
        <v>0.42897999999999997</v>
      </c>
      <c r="L134">
        <v>0.4163</v>
      </c>
      <c r="M134">
        <v>1.6727799999999999</v>
      </c>
      <c r="O134">
        <v>0.51985999999999999</v>
      </c>
      <c r="P134">
        <v>0.54237000000000002</v>
      </c>
      <c r="Q134">
        <v>0.67349000000000003</v>
      </c>
      <c r="S134">
        <v>0.63973000000000002</v>
      </c>
      <c r="T134">
        <v>0.65224000000000004</v>
      </c>
      <c r="U134">
        <v>3.1718799999999998</v>
      </c>
      <c r="W134">
        <v>0.18</v>
      </c>
      <c r="X134">
        <v>0.18579000000000001</v>
      </c>
      <c r="Y134">
        <v>0.89903999999999995</v>
      </c>
      <c r="AA134">
        <v>0.6946</v>
      </c>
      <c r="AB134">
        <v>0.74153000000000002</v>
      </c>
      <c r="AC134">
        <v>1.9319200000000001</v>
      </c>
      <c r="AE134">
        <v>0.72221000000000002</v>
      </c>
      <c r="AF134">
        <v>0.749</v>
      </c>
      <c r="AG134">
        <v>1.3960300000000001</v>
      </c>
    </row>
    <row r="135" spans="1:49" x14ac:dyDescent="0.2">
      <c r="C135">
        <v>1.4509099999999999</v>
      </c>
      <c r="D135">
        <v>1.43354</v>
      </c>
      <c r="E135">
        <v>1.58605</v>
      </c>
      <c r="G135">
        <v>1.4835700000000001</v>
      </c>
      <c r="H135">
        <v>1.46408</v>
      </c>
      <c r="I135">
        <v>1.58619</v>
      </c>
      <c r="K135">
        <v>1.42516</v>
      </c>
      <c r="L135">
        <v>1.41143</v>
      </c>
      <c r="M135">
        <v>1.54769</v>
      </c>
      <c r="O135">
        <v>1.4558</v>
      </c>
      <c r="P135">
        <v>1.4339599999999999</v>
      </c>
      <c r="Q135">
        <v>1.61914</v>
      </c>
      <c r="S135">
        <v>1.4478599999999999</v>
      </c>
      <c r="T135">
        <v>1.43635</v>
      </c>
      <c r="U135">
        <v>1.6187800000000001</v>
      </c>
      <c r="W135">
        <v>1.4247300000000001</v>
      </c>
      <c r="X135">
        <v>1.4033199999999999</v>
      </c>
      <c r="Y135">
        <v>1.5748599999999999</v>
      </c>
      <c r="AA135">
        <v>1.47994</v>
      </c>
      <c r="AB135">
        <v>1.4538800000000001</v>
      </c>
      <c r="AC135">
        <v>1.61493</v>
      </c>
      <c r="AE135">
        <v>1.4318900000000001</v>
      </c>
      <c r="AF135">
        <v>1.4103600000000001</v>
      </c>
      <c r="AG135">
        <v>1.5823499999999999</v>
      </c>
    </row>
    <row r="136" spans="1:49" x14ac:dyDescent="0.2">
      <c r="C136">
        <v>1.50752</v>
      </c>
      <c r="D136">
        <v>1.4894700000000001</v>
      </c>
      <c r="E136">
        <v>1.7305999999999999</v>
      </c>
      <c r="G136">
        <v>1.5385500000000001</v>
      </c>
      <c r="H136">
        <v>1.5228999999999999</v>
      </c>
      <c r="I136">
        <v>2.0566</v>
      </c>
      <c r="K136">
        <v>1.5004599999999999</v>
      </c>
      <c r="L136">
        <v>1.4947999999999999</v>
      </c>
      <c r="M136">
        <v>1.60476</v>
      </c>
      <c r="O136">
        <v>1.9613700000000001</v>
      </c>
      <c r="P136">
        <v>1.9668600000000001</v>
      </c>
      <c r="Q136">
        <v>1.83379</v>
      </c>
      <c r="S136">
        <v>1.5576700000000001</v>
      </c>
      <c r="T136">
        <v>1.5566800000000001</v>
      </c>
      <c r="U136">
        <v>1.7461599999999999</v>
      </c>
      <c r="W136">
        <v>2.22241</v>
      </c>
      <c r="X136">
        <v>2.2375400000000001</v>
      </c>
      <c r="Y136">
        <v>5.0409300000000004</v>
      </c>
      <c r="AA136">
        <v>2.3396699999999999</v>
      </c>
      <c r="AB136">
        <v>2.3532500000000001</v>
      </c>
      <c r="AC136">
        <v>3.7674400000000001</v>
      </c>
      <c r="AE136">
        <v>2.1884100000000002</v>
      </c>
      <c r="AF136">
        <v>2.2136399999999998</v>
      </c>
      <c r="AG136">
        <v>4.8110499999999998</v>
      </c>
    </row>
    <row r="137" spans="1:49" x14ac:dyDescent="0.2">
      <c r="B137" t="s">
        <v>5</v>
      </c>
      <c r="C137">
        <v>5.6610000000000001E-2</v>
      </c>
      <c r="D137">
        <v>5.5930000000000001E-2</v>
      </c>
      <c r="E137">
        <v>0.14455000000000001</v>
      </c>
      <c r="G137">
        <v>5.49799999999998E-2</v>
      </c>
      <c r="H137">
        <v>5.88199999999999E-2</v>
      </c>
      <c r="I137">
        <v>0.47040999999999999</v>
      </c>
      <c r="K137">
        <v>7.5299999999999895E-2</v>
      </c>
      <c r="L137">
        <v>8.3370000000000194E-2</v>
      </c>
      <c r="M137">
        <v>5.7070000000000003E-2</v>
      </c>
      <c r="O137">
        <v>0.50556999999999996</v>
      </c>
      <c r="P137">
        <v>0.53290000000000004</v>
      </c>
      <c r="Q137">
        <v>0.21465000000000001</v>
      </c>
      <c r="S137">
        <v>0.10981</v>
      </c>
      <c r="T137">
        <v>0.12033000000000001</v>
      </c>
      <c r="U137">
        <v>0.12737999999999999</v>
      </c>
      <c r="W137">
        <v>0.79767999999999994</v>
      </c>
      <c r="X137">
        <v>0.83421999999999996</v>
      </c>
      <c r="Y137">
        <v>3.4660700000000002</v>
      </c>
      <c r="AA137">
        <v>0.85972999999999999</v>
      </c>
      <c r="AB137">
        <v>0.89937</v>
      </c>
      <c r="AC137">
        <v>2.1525099999999999</v>
      </c>
      <c r="AE137">
        <v>0.75651999999999997</v>
      </c>
      <c r="AF137">
        <v>0.80327999999999999</v>
      </c>
      <c r="AG137">
        <v>3.2286999999999999</v>
      </c>
    </row>
    <row r="138" spans="1:49" x14ac:dyDescent="0.2">
      <c r="B138" t="s">
        <v>6</v>
      </c>
      <c r="C138" t="s">
        <v>7</v>
      </c>
      <c r="D138" t="s">
        <v>7</v>
      </c>
      <c r="E138" t="s">
        <v>7</v>
      </c>
      <c r="F138" t="s">
        <v>6</v>
      </c>
      <c r="G138" t="s">
        <v>7</v>
      </c>
      <c r="H138" t="s">
        <v>7</v>
      </c>
      <c r="I138" t="s">
        <v>7</v>
      </c>
      <c r="J138" t="s">
        <v>6</v>
      </c>
      <c r="K138" t="s">
        <v>7</v>
      </c>
      <c r="L138" t="s">
        <v>7</v>
      </c>
      <c r="M138" t="s">
        <v>7</v>
      </c>
      <c r="N138" t="s">
        <v>6</v>
      </c>
      <c r="O138" t="s">
        <v>7</v>
      </c>
      <c r="P138" t="s">
        <v>7</v>
      </c>
      <c r="Q138" t="s">
        <v>7</v>
      </c>
      <c r="R138" t="s">
        <v>6</v>
      </c>
      <c r="S138" t="s">
        <v>7</v>
      </c>
      <c r="T138" t="s">
        <v>7</v>
      </c>
      <c r="U138" t="s">
        <v>7</v>
      </c>
      <c r="V138" t="s">
        <v>6</v>
      </c>
      <c r="W138" t="s">
        <v>7</v>
      </c>
      <c r="X138" t="s">
        <v>7</v>
      </c>
      <c r="Y138" t="s">
        <v>7</v>
      </c>
      <c r="Z138" t="s">
        <v>6</v>
      </c>
      <c r="AA138" t="s">
        <v>7</v>
      </c>
      <c r="AB138" t="s">
        <v>7</v>
      </c>
      <c r="AC138" t="s">
        <v>7</v>
      </c>
      <c r="AE138" t="s">
        <v>7</v>
      </c>
      <c r="AF138" t="s">
        <v>7</v>
      </c>
      <c r="AG138" t="s">
        <v>7</v>
      </c>
      <c r="AI138" t="s">
        <v>7</v>
      </c>
      <c r="AJ138" t="s">
        <v>7</v>
      </c>
      <c r="AK138" t="s">
        <v>7</v>
      </c>
      <c r="AM138" t="s">
        <v>7</v>
      </c>
      <c r="AN138" t="s">
        <v>7</v>
      </c>
      <c r="AO138" t="s">
        <v>7</v>
      </c>
      <c r="AQ138" t="s">
        <v>7</v>
      </c>
      <c r="AR138" t="s">
        <v>7</v>
      </c>
      <c r="AS138" t="s">
        <v>7</v>
      </c>
      <c r="AU138" t="s">
        <v>7</v>
      </c>
      <c r="AV138" t="s">
        <v>7</v>
      </c>
      <c r="AW138" t="s">
        <v>7</v>
      </c>
    </row>
    <row r="139" spans="1:49" x14ac:dyDescent="0.2">
      <c r="A139" t="s">
        <v>31</v>
      </c>
      <c r="B139">
        <v>25.5</v>
      </c>
      <c r="C139">
        <f>AVERAGE(C86,C83,C80,C89,C92,C95,C98,C101,C104,C107,C110,C113,C116,C119,C122,C125,C128,C131,C134,C137)</f>
        <v>0.18845490000000004</v>
      </c>
      <c r="D139">
        <f>AVERAGE(D86,D83,D80,D89,D92,D95,D98,D101,D104,D107,D110,D113,D116,D119,D122,D125,D128,D131,D134,D137)</f>
        <v>0.19109385000000004</v>
      </c>
      <c r="E139">
        <f>AVERAGE(E86,E83,E80,E89,E92,E95,E98,E101,E104,E107,E110,E113,E116,E119,E122,E125,E128,E131,E134,E137)</f>
        <v>0.54931160000000001</v>
      </c>
      <c r="F139">
        <v>25.5</v>
      </c>
      <c r="G139">
        <f>AVERAGE(G86,G83,G80,G89,G92,G95,G98,G101,G104,G107,G110,G113,G116,G119,G122,G125,G128,G131,G134,G137)</f>
        <v>0.26621779999999995</v>
      </c>
      <c r="H139">
        <f>AVERAGE(H86,H83,H80,H89,H92,H95,H98,H101,H104,H107,H110,H113,H116,H119,H122,H125,H128,H131,H134,H137)</f>
        <v>0.27197695</v>
      </c>
      <c r="I139">
        <f>AVERAGE(I86,I83,I80,I89,I92,I95,I98,I101,I104,I107,I110,I113,I116,I119,I122,I125,I128,I131,I134,I137)</f>
        <v>0.68746829999999981</v>
      </c>
      <c r="J139">
        <v>25.5</v>
      </c>
      <c r="K139">
        <f>AVERAGE(K86,K83,K80,K89,K92,K95,K98,K101,K104,K107,K110,K113,K116,K119,K122,K125,K128,K131,K134,K137)</f>
        <v>0.31246435</v>
      </c>
      <c r="L139">
        <f>AVERAGE(L86,L83,L80,L89,L92,L95,L98,L101,L104,L107,L110,L113,L116,L119,L122,L125,L128,L131,L134,L137)</f>
        <v>0.3244476</v>
      </c>
      <c r="M139">
        <f>AVERAGE(M86,M83,M80,M89,M92,M95,M98,M101,M104,M107,M110,M113,M116,M119,M122,M125,M128,M131,M134,M137)</f>
        <v>0.97363910000000009</v>
      </c>
      <c r="N139">
        <v>25.5</v>
      </c>
      <c r="O139">
        <f>AVERAGE(O86,O83,O80,O89,O92,O95,O98,O101,O104,O107,O110,O113,O116,O119,O122,O125,O128,O131,O134,O137)</f>
        <v>0.4661072</v>
      </c>
      <c r="P139">
        <f>AVERAGE(P86,P83,P80,P89,P92,P95,P98,P101,P104,P107,P110,P113,P116,P119,P122,P125,P128,P131,P134,P137)</f>
        <v>0.47913290000000008</v>
      </c>
      <c r="Q139">
        <f>AVERAGE(Q86,Q83,Q80,Q89,Q92,Q95,Q98,Q101,Q104,Q107,Q110,Q113,Q116,Q119,Q122,Q125,Q128,Q131,Q134,Q137)</f>
        <v>1.4174222999999999</v>
      </c>
      <c r="R139">
        <v>25.5</v>
      </c>
      <c r="S139">
        <f>AVERAGE(S86,S83,S80,S89,S92,S95,S98,S101,S104,S107,S110,S113,S116,S119,S122,S125,S128,S131,S134,S137)</f>
        <v>0.5252405</v>
      </c>
      <c r="T139">
        <f>AVERAGE(T86,T83,T80,T89,T92,T95,T98,T101,T104,T107,T110,T113,T116,T119,T122,T125,T128,T131,T134,T137)</f>
        <v>0.54175250000000008</v>
      </c>
      <c r="U139">
        <f>AVERAGE(U86,U83,U80,U89,U92,U95,U98,U101,U104,U107,U110,U113,U116,U119,U122,U125,U128,U131,U134,U137)</f>
        <v>1.546554</v>
      </c>
      <c r="V139">
        <v>25.5</v>
      </c>
      <c r="W139">
        <f>AVERAGE(W86,W83,W80,W89,W92,W95,W98,W101,W104,W107,W110,W113,W116,W119,W122,W125,W128,W131,W134,W137)</f>
        <v>0.60772800000000005</v>
      </c>
      <c r="X139">
        <f>AVERAGE(X86,X83,X80,X89,X92,X95,X98,X101,X104,X107,X110,X113,X116,X119,X122,X125,X128,X131,X134,X137)</f>
        <v>0.62316000000000016</v>
      </c>
      <c r="Y139">
        <f>AVERAGE(Y86,Y83,Y80,Y89,Y92,Y95,Y98,Y101,Y104,Y107,Y110,Y113,Y116,Y119,Y122,Y125,Y128,Y131,Y134,Y137)</f>
        <v>1.9269874999999999</v>
      </c>
      <c r="Z139">
        <v>25.5</v>
      </c>
      <c r="AA139">
        <f>AVERAGE(AA86,AA83,AA80,AA89,AA92,AA95,AA98,AA101,AA104,AA107,AA110,AA113,AA116,AA119,AA122,AA125,AA128,AA131,AA134,AA137)</f>
        <v>0.62828750000000011</v>
      </c>
      <c r="AB139">
        <f>AVERAGE(AB86,AB83,AB80,AB89,AB92,AB95,AB98,AB101,AB104,AB107,AB110,AB113,AB116,AB119,AB122,AB125,AB128,AB131,AB134,AB137)</f>
        <v>0.63172849999999992</v>
      </c>
      <c r="AC139">
        <f>AVERAGE(AC86,AC83,AC80,AC89,AC92,AC95,AC98,AC101,AC104,AC107,AC110,AC113,AC116,AC119,AC122,AC125,AC128,AC131,AC134,AC137)</f>
        <v>1.7235125</v>
      </c>
      <c r="AD139">
        <v>25.5</v>
      </c>
      <c r="AE139">
        <f>AVERAGE(AE86,AE83,AE80,AE89,AE92,AE95,AE98,AE101,AE104,AE107,AE110,AE113,AE116,AE119,AE122,AE125,AE128,AE131,AE134,AE137)</f>
        <v>0.57719350000000014</v>
      </c>
      <c r="AF139">
        <f>AVERAGE(AF86,AF83,AF80,AF89,AF92,AF95,AF98,AF101,AF104,AF107,AF110,AF113,AF116,AF119,AF122,AF125,AF128,AF131,AF134,AF137)</f>
        <v>0.59729399999999999</v>
      </c>
      <c r="AG139">
        <f>AVERAGE(AG86,AG83,AG80,AG89,AG92,AG95,AG98,AG101,AG104,AG107,AG110,AG113,AG116,AG119,AG122,AG125,AG128,AG131,AG134,AG137)</f>
        <v>1.8338779999999999</v>
      </c>
      <c r="AH139">
        <v>25.5</v>
      </c>
      <c r="AI139">
        <f>AVERAGE(AI86,AI83,AI80,AI89,AI92,AI95,AI98,AI101,AI104,AI107,AI110,AI113,AI116,AI119,AI122,AI125,AI128,AI131,AI134,AI137)</f>
        <v>1.032751</v>
      </c>
      <c r="AJ139">
        <f>AVERAGE(AJ86,AJ83,AJ80,AJ89,AJ92,AJ95,AJ98,AJ101,AJ104,AJ107,AJ110,AJ113,AJ116,AJ119,AJ122,AJ125,AJ128,AJ131,AJ134,AJ137)</f>
        <v>1.059544</v>
      </c>
      <c r="AK139">
        <f>AVERAGE(AK86,AK83,AK80,AK89,AK92,AK95,AK98,AK101,AK104,AK107,AK110,AK113,AK116,AK119,AK122,AK125,AK128,AK131,AK134,AK137)</f>
        <v>3.0672990000000002</v>
      </c>
      <c r="AL139">
        <v>25.5</v>
      </c>
      <c r="AM139">
        <f>AVERAGE(AM86,AM83,AM80,AM89,AM92,AM95,AM98,AM101,AM104,AM107,AM110,AM113,AM116,AM119,AM122,AM125,AM128,AM131,AM134,AM137)</f>
        <v>1.126895</v>
      </c>
      <c r="AN139">
        <f>AVERAGE(AN86,AN83,AN80,AN89,AN92,AN95,AN98,AN101,AN104,AN107,AN110,AN113,AN116,AN119,AN122,AN125,AN128,AN131,AN134,AN137)</f>
        <v>1.1375839999999999</v>
      </c>
      <c r="AO139">
        <f>AVERAGE(AO86,AO83,AO80,AO89,AO92,AO95,AO98,AO101,AO104,AO107,AO110,AO113,AO116,AO119,AO122,AO125,AO128,AO131,AO134,AO137)</f>
        <v>2.9780000000000002</v>
      </c>
      <c r="AP139">
        <v>25.5</v>
      </c>
      <c r="AQ139">
        <f>AVERAGE(AQ86,AQ83,AQ80,AQ89,AQ92,AQ95,AQ98,AQ101,AQ104,AQ107,AQ110,AQ113,AQ116,AQ119,AQ122,AQ125,AQ128,AQ131,AQ134,AQ137)</f>
        <v>1.0222720000000001</v>
      </c>
      <c r="AR139">
        <f>AVERAGE(AR86,AR83,AR80,AR89,AR92,AR95,AR98,AR101,AR104,AR107,AR110,AR113,AR116,AR119,AR122,AR125,AR128,AR131,AR134,AR137)</f>
        <v>1.0332159999999999</v>
      </c>
      <c r="AS139">
        <f>AVERAGE(AS86,AS83,AS80,AS89,AS92,AS95,AS98,AS101,AS104,AS107,AS110,AS113,AS116,AS119,AS122,AS125,AS128,AS131,AS134,AS137)</f>
        <v>2.3811890000000004</v>
      </c>
      <c r="AT139">
        <v>25.5</v>
      </c>
      <c r="AU139">
        <f>AVERAGE(AU86,AU83,AU80,AU89,AU92,AU95,AU98,AU101,AU104,AU107,AU110,AU113,AU116,AU119,AU122,AU125,AU128,AU131,AU134,AU137)</f>
        <v>2.154922</v>
      </c>
      <c r="AV139">
        <f>AVERAGE(AV86,AV83,AV80,AV89,AV92,AV95,AV98,AV101,AV104,AV107,AV110,AV113,AV116,AV119,AV122,AV125,AV128,AV131,AV134,AV137)</f>
        <v>2.204688</v>
      </c>
      <c r="AW139">
        <f>AVERAGE(AW86,AW83,AW80,AW89,AW92,AW95,AW98,AW101,AW104,AW107,AW110,AW113,AW116,AW119,AW122,AW125,AW128,AW131,AW134,AW137)</f>
        <v>4.4825409999999994</v>
      </c>
    </row>
    <row r="140" spans="1:49" x14ac:dyDescent="0.2">
      <c r="A140" t="s">
        <v>33</v>
      </c>
      <c r="C140">
        <f>STDEV(C86,C83,C80,C89,C92,C95,C98,C101,C104,C107,C110,C113,C116,C119,C122,C125,C128,C131,C134,C137)/SQRT(COUNT(C86,C83,C80,C89,C92,C95,C98,C101,C104,C107,C110,C113,C116,C119,C122,C125,C128,C131,C134,C137))</f>
        <v>2.0623983588850068E-2</v>
      </c>
      <c r="D140">
        <f>STDEV(D86,D83,D80,D89,D92,D95,D98,D101,D104,D107,D110,D113,D116,D119,D122,D125,D128,D131,D134,D137)/SQRT(COUNT(D86,D83,D80,D89,D92,D95,D98,D101,D104,D107,D110,D113,D116,D119,D122,D125,D128,D131,D134,D137))</f>
        <v>2.058905131991463E-2</v>
      </c>
      <c r="E140">
        <f>STDEV(E86,E83,E80,E89,E92,E95,E98,E101,E104,E107,E110,E113,E116,E119,E122,E125,E128,E131,E134,E137)/SQRT(COUNT(E86,E83,E80,E89,E92,E95,E98,E101,E104,E107,E110,E113,E116,E119,E122,E125,E128,E131,E134,E137))</f>
        <v>0.12506591038236808</v>
      </c>
      <c r="G140">
        <f>STDEV(G86,G83,G80,G89,G92,G95,G98,G101,G104,G107,G110,G113,G116,G119,G122,G125,G128,G131,G134,G137)/SQRT(COUNT(G86,G83,G80,G89,G92,G95,G98,G101,G104,G107,G110,G113,G116,G119,G122,G125,G128,G131,G134,G137))</f>
        <v>2.7144173598689481E-2</v>
      </c>
      <c r="H140">
        <f>STDEV(H86,H83,H80,H89,H92,H95,H98,H101,H104,H107,H110,H113,H116,H119,H122,H125,H128,H131,H134,H137)/SQRT(COUNT(H86,H83,H80,H89,H92,H95,H98,H101,H104,H107,H110,H113,H116,H119,H122,H125,H128,H131,H134,H137))</f>
        <v>2.8013168830266715E-2</v>
      </c>
      <c r="I140">
        <f>STDEV(I86,I83,I80,I89,I92,I95,I98,I101,I104,I107,I110,I113,I116,I119,I122,I125,I128,I131,I134,I137)/SQRT(COUNT(I86,I83,I80,I89,I92,I95,I98,I101,I104,I107,I110,I113,I116,I119,I122,I125,I128,I131,I134,I137))</f>
        <v>9.9643515417530748E-2</v>
      </c>
      <c r="K140">
        <f>STDEV(K86,K83,K80,K89,K92,K95,K98,K101,K104,K107,K110,K113,K116,K119,K122,K125,K128,K131,K134,K137)/SQRT(COUNT(K86,K83,K80,K89,K92,K95,K98,K101,K104,K107,K110,K113,K116,K119,K122,K125,K128,K131,K134,K137))</f>
        <v>3.5375070716557558E-2</v>
      </c>
      <c r="L140">
        <f>STDEV(L86,L83,L80,L89,L92,L95,L98,L101,L104,L107,L110,L113,L116,L119,L122,L125,L128,L131,L134,L137)/SQRT(COUNT(L86,L83,L80,L89,L92,L95,L98,L101,L104,L107,L110,L113,L116,L119,L122,L125,L128,L131,L134,L137))</f>
        <v>3.6850966818167505E-2</v>
      </c>
      <c r="M140">
        <f>STDEV(M86,M83,M80,M89,M92,M95,M98,M101,M104,M107,M110,M113,M116,M119,M122,M125,M128,M131,M134,M137)/SQRT(COUNT(M86,M83,M80,M89,M92,M95,M98,M101,M104,M107,M110,M113,M116,M119,M122,M125,M128,M131,M134,M137))</f>
        <v>0.19448025024713675</v>
      </c>
      <c r="O140">
        <f>STDEV(O86,O83,O80,O89,O92,O95,O98,O101,O104,O107,O110,O113,O116,O119,O122,O125,O128,O131,O134,O137)/SQRT(COUNT(O86,O83,O80,O89,O92,O95,O98,O101,O104,O107,O110,O113,O116,O119,O122,O125,O128,O131,O134,O137))</f>
        <v>3.4892787958982645E-2</v>
      </c>
      <c r="P140">
        <f>STDEV(P86,P83,P80,P89,P92,P95,P98,P101,P104,P107,P110,P113,P116,P119,P122,P125,P128,P131,P134,P137)/SQRT(COUNT(P86,P83,P80,P89,P92,P95,P98,P101,P104,P107,P110,P113,P116,P119,P122,P125,P128,P131,P134,P137))</f>
        <v>3.6468692994626378E-2</v>
      </c>
      <c r="Q140">
        <f>STDEV(Q86,Q83,Q80,Q89,Q92,Q95,Q98,Q101,Q104,Q107,Q110,Q113,Q116,Q119,Q122,Q125,Q128,Q131,Q134,Q137)/SQRT(COUNT(Q86,Q83,Q80,Q89,Q92,Q95,Q98,Q101,Q104,Q107,Q110,Q113,Q116,Q119,Q122,Q125,Q128,Q131,Q134,Q137))</f>
        <v>0.23399691219557517</v>
      </c>
      <c r="S140">
        <f>STDEV(S86,S83,S80,S89,S92,S95,S98,S101,S104,S107,S110,S113,S116,S119,S122,S125,S128,S131,S134,S137)/SQRT(COUNT(S86,S83,S80,S89,S92,S95,S98,S101,S104,S107,S110,S113,S116,S119,S122,S125,S128,S131,S134,S137))</f>
        <v>4.250345669208936E-2</v>
      </c>
      <c r="T140">
        <f>STDEV(T86,T83,T80,T89,T92,T95,T98,T101,T104,T107,T110,T113,T116,T119,T122,T125,T128,T131,T134,T137)/SQRT(COUNT(T86,T83,T80,T89,T92,T95,T98,T101,T104,T107,T110,T113,T116,T119,T122,T125,T128,T131,T134,T137))</f>
        <v>4.3841170363957842E-2</v>
      </c>
      <c r="U140">
        <f>STDEV(U86,U83,U80,U89,U92,U95,U98,U101,U104,U107,U110,U113,U116,U119,U122,U125,U128,U131,U134,U137)/SQRT(COUNT(U86,U83,U80,U89,U92,U95,U98,U101,U104,U107,U110,U113,U116,U119,U122,U125,U128,U131,U134,U137))</f>
        <v>0.26289256617725654</v>
      </c>
      <c r="W140">
        <f>STDEV(W86,W83,W80,W89,W92,W95,W98,W101,W104,W107,W110,W113,W116,W119,W122,W125,W128,W131,W134,W137)/SQRT(COUNT(W86,W83,W80,W89,W92,W95,W98,W101,W104,W107,W110,W113,W116,W119,W122,W125,W128,W131,W134,W137))</f>
        <v>5.6285945261672528E-2</v>
      </c>
      <c r="X140">
        <f>STDEV(X86,X83,X80,X89,X92,X95,X98,X101,X104,X107,X110,X113,X116,X119,X122,X125,X128,X131,X134,X137)/SQRT(COUNT(X86,X83,X80,X89,X92,X95,X98,X101,X104,X107,X110,X113,X116,X119,X122,X125,X128,X131,X134,X137))</f>
        <v>5.6244282493048879E-2</v>
      </c>
      <c r="Y140">
        <f>STDEV(Y86,Y83,Y80,Y89,Y92,Y95,Y98,Y101,Y104,Y107,Y110,Y113,Y116,Y119,Y122,Y125,Y128,Y131,Y134,Y137)/SQRT(COUNT(Y86,Y83,Y80,Y89,Y92,Y95,Y98,Y101,Y104,Y107,Y110,Y113,Y116,Y119,Y122,Y125,Y128,Y131,Y134,Y137))</f>
        <v>0.27826377809446895</v>
      </c>
      <c r="AA140">
        <f>STDEV(AA86,AA83,AA80,AA89,AA92,AA95,AA98,AA101,AA104,AA107,AA110,AA113,AA116,AA119,AA122,AA125,AA128,AA131,AA134,AA137)/SQRT(COUNT(AA86,AA83,AA80,AA89,AA92,AA95,AA98,AA101,AA104,AA107,AA110,AA113,AA116,AA119,AA122,AA125,AA128,AA131,AA134,AA137))</f>
        <v>5.7772356369292441E-2</v>
      </c>
      <c r="AB140">
        <f>STDEV(AB86,AB83,AB80,AB89,AB92,AB95,AB98,AB101,AB104,AB107,AB110,AB113,AB116,AB119,AB122,AB125,AB128,AB131,AB134,AB137)/SQRT(COUNT(AB86,AB83,AB80,AB89,AB92,AB95,AB98,AB101,AB104,AB107,AB110,AB113,AB116,AB119,AB122,AB125,AB128,AB131,AB134,AB137))</f>
        <v>5.7558328869504231E-2</v>
      </c>
      <c r="AC140">
        <f>STDEV(AC86,AC83,AC80,AC89,AC92,AC95,AC98,AC101,AC104,AC107,AC110,AC113,AC116,AC119,AC122,AC125,AC128,AC131,AC134,AC137)/SQRT(COUNT(AC86,AC83,AC80,AC89,AC92,AC95,AC98,AC101,AC104,AC107,AC110,AC113,AC116,AC119,AC122,AC125,AC128,AC131,AC134,AC137))</f>
        <v>0.29192130384914849</v>
      </c>
      <c r="AE140">
        <f>STDEV(AE86,AE83,AE80,AE89,AE92,AE95,AE98,AE101,AE104,AE107,AE110,AE113,AE116,AE119,AE122,AE125,AE128,AE131,AE134,AE137)/SQRT(COUNT(AE86,AE83,AE80,AE89,AE92,AE95,AE98,AE101,AE104,AE107,AE110,AE113,AE116,AE119,AE122,AE125,AE128,AE131,AE134,AE137))</f>
        <v>5.9247696816327529E-2</v>
      </c>
      <c r="AF140">
        <f>STDEV(AF86,AF83,AF80,AF89,AF92,AF95,AF98,AF101,AF104,AF107,AF110,AF113,AF116,AF119,AF122,AF125,AF128,AF131,AF134,AF137)/SQRT(COUNT(AF86,AF83,AF80,AF89,AF92,AF95,AF98,AF101,AF104,AF107,AF110,AF113,AF116,AF119,AF122,AF125,AF128,AF131,AF134,AF137))</f>
        <v>6.2211834901323038E-2</v>
      </c>
      <c r="AG140">
        <f>STDEV(AG86,AG83,AG80,AG89,AG92,AG95,AG98,AG101,AG104,AG107,AG110,AG113,AG116,AG119,AG122,AG125,AG128,AG131,AG134,AG137)/SQRT(COUNT(AG86,AG83,AG80,AG89,AG92,AG95,AG98,AG101,AG104,AG107,AG110,AG113,AG116,AG119,AG122,AG125,AG128,AG131,AG134,AG137))</f>
        <v>0.39790628884965518</v>
      </c>
      <c r="AI140">
        <f>STDEV(AI86,AI83,AI80,AI89,AI92,AI95,AI98,AI101,AI104,AI107,AI110,AI113,AI116,AI119,AI122,AI125,AI128,AI131,AI134,AI137)/SQRT(COUNT(AI86,AI83,AI80,AI89,AI92,AI95,AI98,AI101,AI104,AI107,AI110,AI113,AI116,AI119,AI122,AI125,AI128,AI131,AI134,AI137))</f>
        <v>0.10216942041367683</v>
      </c>
      <c r="AJ140">
        <f>STDEV(AJ86,AJ83,AJ80,AJ89,AJ92,AJ95,AJ98,AJ101,AJ104,AJ107,AJ110,AJ113,AJ116,AJ119,AJ122,AJ125,AJ128,AJ131,AJ134,AJ137)/SQRT(COUNT(AJ86,AJ83,AJ80,AJ89,AJ92,AJ95,AJ98,AJ101,AJ104,AJ107,AJ110,AJ113,AJ116,AJ119,AJ122,AJ125,AJ128,AJ131,AJ134,AJ137))</f>
        <v>0.10461640986851815</v>
      </c>
      <c r="AK140">
        <f>STDEV(AK86,AK83,AK80,AK89,AK92,AK95,AK98,AK101,AK104,AK107,AK110,AK113,AK116,AK119,AK122,AK125,AK128,AK131,AK134,AK137)/SQRT(COUNT(AK86,AK83,AK80,AK89,AK92,AK95,AK98,AK101,AK104,AK107,AK110,AK113,AK116,AK119,AK122,AK125,AK128,AK131,AK134,AK137))</f>
        <v>0.7110679507777169</v>
      </c>
      <c r="AM140">
        <f>STDEV(AM86,AM83,AM80,AM89,AM92,AM95,AM98,AM101,AM104,AM107,AM110,AM113,AM116,AM119,AM122,AM125,AM128,AM131,AM134,AM137)/SQRT(COUNT(AM86,AM83,AM80,AM89,AM92,AM95,AM98,AM101,AM104,AM107,AM110,AM113,AM116,AM119,AM122,AM125,AM128,AM131,AM134,AM137))</f>
        <v>0.14783953470082203</v>
      </c>
      <c r="AN140">
        <f>STDEV(AN86,AN83,AN80,AN89,AN92,AN95,AN98,AN101,AN104,AN107,AN110,AN113,AN116,AN119,AN122,AN125,AN128,AN131,AN134,AN137)/SQRT(COUNT(AN86,AN83,AN80,AN89,AN92,AN95,AN98,AN101,AN104,AN107,AN110,AN113,AN116,AN119,AN122,AN125,AN128,AN131,AN134,AN137))</f>
        <v>0.14782270803003636</v>
      </c>
      <c r="AO140">
        <f>STDEV(AO86,AO83,AO80,AO89,AO92,AO95,AO98,AO101,AO104,AO107,AO110,AO113,AO116,AO119,AO122,AO125,AO128,AO131,AO134,AO137)/SQRT(COUNT(AO86,AO83,AO80,AO89,AO92,AO95,AO98,AO101,AO104,AO107,AO110,AO113,AO116,AO119,AO122,AO125,AO128,AO131,AO134,AO137))</f>
        <v>0.4909762150586659</v>
      </c>
      <c r="AQ140">
        <f>STDEV(AQ86,AQ83,AQ80,AQ89,AQ92,AQ95,AQ98,AQ101,AQ104,AQ107,AQ110,AQ113,AQ116,AQ119,AQ122,AQ125,AQ128,AQ131,AQ134,AQ137)/SQRT(COUNT(AQ86,AQ83,AQ80,AQ89,AQ92,AQ95,AQ98,AQ101,AQ104,AQ107,AQ110,AQ113,AQ116,AQ119,AQ122,AQ125,AQ128,AQ131,AQ134,AQ137))</f>
        <v>0.23133828267424017</v>
      </c>
      <c r="AR140">
        <f>STDEV(AR86,AR83,AR80,AR89,AR92,AR95,AR98,AR101,AR104,AR107,AR110,AR113,AR116,AR119,AR122,AR125,AR128,AR131,AR134,AR137)/SQRT(COUNT(AR86,AR83,AR80,AR89,AR92,AR95,AR98,AR101,AR104,AR107,AR110,AR113,AR116,AR119,AR122,AR125,AR128,AR131,AR134,AR137))</f>
        <v>0.2302512331017772</v>
      </c>
      <c r="AS140">
        <f>STDEV(AS86,AS83,AS80,AS89,AS92,AS95,AS98,AS101,AS104,AS107,AS110,AS113,AS116,AS119,AS122,AS125,AS128,AS131,AS134,AS137)/SQRT(COUNT(AS86,AS83,AS80,AS89,AS92,AS95,AS98,AS101,AS104,AS107,AS110,AS113,AS116,AS119,AS122,AS125,AS128,AS131,AS134,AS137))</f>
        <v>0.8576598983648599</v>
      </c>
      <c r="AU140">
        <f>STDEV(AU86,AU83,AU80,AU89,AU92,AU95,AU98,AU101,AU104,AU107,AU110,AU113,AU116,AU119,AU122,AU125,AU128,AU131,AU134,AU137)/SQRT(COUNT(AU86,AU83,AU80,AU89,AU92,AU95,AU98,AU101,AU104,AU107,AU110,AU113,AU116,AU119,AU122,AU125,AU128,AU131,AU134,AU137))</f>
        <v>0.22133407685517675</v>
      </c>
      <c r="AV140">
        <f>STDEV(AV86,AV83,AV80,AV89,AV92,AV95,AV98,AV101,AV104,AV107,AV110,AV113,AV116,AV119,AV122,AV125,AV128,AV131,AV134,AV137)/SQRT(COUNT(AV86,AV83,AV80,AV89,AV92,AV95,AV98,AV101,AV104,AV107,AV110,AV113,AV116,AV119,AV122,AV125,AV128,AV131,AV134,AV137))</f>
        <v>0.21377983166384537</v>
      </c>
      <c r="AW140">
        <f>STDEV(AW86,AW83,AW80,AW89,AW92,AW95,AW98,AW101,AW104,AW107,AW110,AW113,AW116,AW119,AW122,AW125,AW128,AW131,AW134,AW137)/SQRT(COUNT(AW86,AW83,AW80,AW89,AW92,AW95,AW98,AW101,AW104,AW107,AW110,AW113,AW116,AW119,AW122,AW125,AW128,AW131,AW134,AW137))</f>
        <v>0.50375540273132524</v>
      </c>
    </row>
    <row r="142" spans="1:49" x14ac:dyDescent="0.2">
      <c r="B142" t="s">
        <v>23</v>
      </c>
      <c r="C142">
        <f>C139*10^-20</f>
        <v>1.8845490000000004E-21</v>
      </c>
      <c r="D142">
        <f>D139*10^-20</f>
        <v>1.9109385000000004E-21</v>
      </c>
      <c r="E142">
        <f>E139*10^-20</f>
        <v>5.493116E-21</v>
      </c>
      <c r="F142" t="s">
        <v>23</v>
      </c>
      <c r="G142">
        <f>G139*10^-20</f>
        <v>2.6621779999999994E-21</v>
      </c>
      <c r="H142">
        <f>H139*10^-20</f>
        <v>2.7197694999999998E-21</v>
      </c>
      <c r="I142">
        <f>I139*10^-20</f>
        <v>6.8746829999999979E-21</v>
      </c>
      <c r="J142" t="s">
        <v>23</v>
      </c>
      <c r="K142">
        <f>K139*10^-20</f>
        <v>3.1246434999999998E-21</v>
      </c>
      <c r="L142">
        <f>L139*10^-20</f>
        <v>3.2444759999999998E-21</v>
      </c>
      <c r="M142">
        <f>M139*10^-20</f>
        <v>9.7363910000000009E-21</v>
      </c>
      <c r="N142" t="s">
        <v>23</v>
      </c>
      <c r="O142">
        <f>O139*10^-20</f>
        <v>4.6610719999999997E-21</v>
      </c>
      <c r="P142">
        <f>P139*10^-20</f>
        <v>4.7913290000000006E-21</v>
      </c>
      <c r="Q142">
        <f>Q139*10^-20</f>
        <v>1.4174222999999999E-20</v>
      </c>
      <c r="R142" t="s">
        <v>23</v>
      </c>
      <c r="S142">
        <f>S139*10^-20</f>
        <v>5.252405E-21</v>
      </c>
      <c r="T142">
        <f>T139*10^-20</f>
        <v>5.4175250000000005E-21</v>
      </c>
      <c r="U142">
        <f>U139*10^-20</f>
        <v>1.546554E-20</v>
      </c>
      <c r="V142" t="s">
        <v>23</v>
      </c>
      <c r="W142">
        <f>W139*10^-20</f>
        <v>6.0772800000000003E-21</v>
      </c>
      <c r="X142">
        <f>X139*10^-20</f>
        <v>6.2316000000000009E-21</v>
      </c>
      <c r="Y142">
        <f>Y139*10^-20</f>
        <v>1.9269874999999997E-20</v>
      </c>
      <c r="Z142" t="s">
        <v>23</v>
      </c>
      <c r="AA142">
        <f>AA139*10^-20</f>
        <v>6.2828750000000005E-21</v>
      </c>
      <c r="AB142">
        <f>AB139*10^-20</f>
        <v>6.317284999999999E-21</v>
      </c>
      <c r="AC142">
        <f>AC139*10^-20</f>
        <v>1.7235124999999998E-20</v>
      </c>
      <c r="AD142" t="s">
        <v>23</v>
      </c>
      <c r="AE142">
        <f>AE139*10^-20</f>
        <v>5.7719350000000012E-21</v>
      </c>
      <c r="AF142">
        <f>AF139*10^-20</f>
        <v>5.9729399999999997E-21</v>
      </c>
      <c r="AG142">
        <f>AG139*10^-20</f>
        <v>1.8338779999999997E-20</v>
      </c>
      <c r="AH142" t="s">
        <v>23</v>
      </c>
      <c r="AI142">
        <f>AI139*10^-20</f>
        <v>1.032751E-20</v>
      </c>
      <c r="AJ142">
        <f>AJ139*10^-20</f>
        <v>1.0595439999999999E-20</v>
      </c>
      <c r="AK142">
        <f>AK139*10^-20</f>
        <v>3.0672990000000001E-20</v>
      </c>
      <c r="AL142" t="s">
        <v>23</v>
      </c>
      <c r="AM142">
        <f>AM139*10^-20</f>
        <v>1.1268949999999999E-20</v>
      </c>
      <c r="AN142">
        <f>AN139*10^-20</f>
        <v>1.1375839999999999E-20</v>
      </c>
      <c r="AO142">
        <f>AO139*10^-20</f>
        <v>2.9779999999999998E-20</v>
      </c>
      <c r="AP142" t="s">
        <v>23</v>
      </c>
      <c r="AQ142">
        <f>AQ139*10^-20</f>
        <v>1.0222720000000001E-20</v>
      </c>
      <c r="AR142">
        <f>AR139*10^-20</f>
        <v>1.0332159999999998E-20</v>
      </c>
      <c r="AS142">
        <f>AS139*10^-20</f>
        <v>2.3811890000000003E-20</v>
      </c>
      <c r="AT142" t="s">
        <v>23</v>
      </c>
      <c r="AU142">
        <f>AU139*10^-20</f>
        <v>2.1549219999999999E-20</v>
      </c>
      <c r="AV142">
        <f>AV139*10^-20</f>
        <v>2.2046879999999998E-20</v>
      </c>
      <c r="AW142">
        <f>AW139*10^-20</f>
        <v>4.482540999999999E-20</v>
      </c>
    </row>
    <row r="145" spans="2:13" x14ac:dyDescent="0.2">
      <c r="B145" t="s">
        <v>21</v>
      </c>
      <c r="C145">
        <v>20283095</v>
      </c>
      <c r="D145" t="s">
        <v>9</v>
      </c>
    </row>
    <row r="146" spans="2:13" x14ac:dyDescent="0.2">
      <c r="C146">
        <f>C145/(10^3)</f>
        <v>20283.095000000001</v>
      </c>
      <c r="D146" t="s">
        <v>10</v>
      </c>
    </row>
    <row r="147" spans="2:13" x14ac:dyDescent="0.2">
      <c r="E147" t="s">
        <v>31</v>
      </c>
      <c r="H147" t="s">
        <v>32</v>
      </c>
    </row>
    <row r="148" spans="2:13" x14ac:dyDescent="0.2">
      <c r="B148" t="s">
        <v>22</v>
      </c>
      <c r="C148" t="s">
        <v>11</v>
      </c>
      <c r="D148" t="s">
        <v>12</v>
      </c>
      <c r="E148" t="s">
        <v>16</v>
      </c>
      <c r="F148" t="s">
        <v>19</v>
      </c>
      <c r="G148" t="s">
        <v>18</v>
      </c>
      <c r="L148" t="s">
        <v>72</v>
      </c>
      <c r="M148" t="s">
        <v>73</v>
      </c>
    </row>
    <row r="149" spans="2:13" x14ac:dyDescent="0.2">
      <c r="B149">
        <v>2</v>
      </c>
      <c r="C149">
        <f t="shared" ref="C149:C156" si="0">B149*1000/$C$146</f>
        <v>9.8604281052768319E-2</v>
      </c>
      <c r="D149">
        <f t="shared" ref="D149:D156" si="1">C149/(10^-27)/(10^6)</f>
        <v>9.8604281052768322E+19</v>
      </c>
      <c r="E149">
        <v>1.497419999999999E-2</v>
      </c>
      <c r="F149">
        <v>1.5052499999999965E-2</v>
      </c>
      <c r="G149">
        <v>2.0437649999999953E-2</v>
      </c>
      <c r="H149">
        <v>1.6324428894660911E-3</v>
      </c>
      <c r="I149">
        <v>1.7814933172688847E-3</v>
      </c>
      <c r="J149">
        <v>1.1187291407352647E-2</v>
      </c>
      <c r="L149">
        <f>G149+J149</f>
        <v>3.16249414073526E-2</v>
      </c>
      <c r="M149">
        <f>G149-J149</f>
        <v>9.2503585926473064E-3</v>
      </c>
    </row>
    <row r="150" spans="2:13" x14ac:dyDescent="0.2">
      <c r="B150">
        <v>4</v>
      </c>
      <c r="C150">
        <f t="shared" si="0"/>
        <v>0.19720856210553664</v>
      </c>
      <c r="D150">
        <f t="shared" si="1"/>
        <v>1.9720856210553664E+20</v>
      </c>
      <c r="E150">
        <v>4.506595E-2</v>
      </c>
      <c r="F150">
        <v>4.6497850000000021E-2</v>
      </c>
      <c r="G150">
        <v>0.10478575000000004</v>
      </c>
      <c r="H150">
        <v>4.0653049775379443E-3</v>
      </c>
      <c r="I150">
        <v>4.2651851895840762E-3</v>
      </c>
      <c r="J150">
        <v>2.7121435374109042E-2</v>
      </c>
      <c r="L150">
        <f t="shared" ref="L150:L158" si="2">G150+J150</f>
        <v>0.13190718537410909</v>
      </c>
      <c r="M150">
        <f t="shared" ref="M150:M158" si="3">G150-J150</f>
        <v>7.766431462589099E-2</v>
      </c>
    </row>
    <row r="151" spans="2:13" x14ac:dyDescent="0.2">
      <c r="B151">
        <v>6</v>
      </c>
      <c r="C151">
        <f t="shared" si="0"/>
        <v>0.29581284315830497</v>
      </c>
      <c r="D151">
        <f t="shared" si="1"/>
        <v>2.9581284315830498E+20</v>
      </c>
      <c r="E151">
        <v>7.7232500000000009E-2</v>
      </c>
      <c r="F151">
        <v>7.9394800000000015E-2</v>
      </c>
      <c r="G151">
        <v>0.31640715000000003</v>
      </c>
      <c r="H151">
        <v>9.120830814390574E-3</v>
      </c>
      <c r="I151">
        <v>9.6393626559894575E-3</v>
      </c>
      <c r="J151">
        <v>0.10036146762767267</v>
      </c>
      <c r="L151">
        <f t="shared" si="2"/>
        <v>0.4167686176276727</v>
      </c>
      <c r="M151">
        <f t="shared" si="3"/>
        <v>0.21604568237232735</v>
      </c>
    </row>
    <row r="152" spans="2:13" x14ac:dyDescent="0.2">
      <c r="B152">
        <v>8</v>
      </c>
      <c r="C152">
        <f t="shared" si="0"/>
        <v>0.39441712421107328</v>
      </c>
      <c r="D152">
        <f t="shared" si="1"/>
        <v>3.9441712421107329E+20</v>
      </c>
      <c r="E152">
        <v>0.15026904999999999</v>
      </c>
      <c r="F152">
        <v>0.15412604999999999</v>
      </c>
      <c r="G152">
        <v>0.35876154999999998</v>
      </c>
      <c r="H152">
        <v>1.1017018129257802E-2</v>
      </c>
      <c r="I152">
        <v>1.1288563976193133E-2</v>
      </c>
      <c r="J152">
        <v>7.7164206537217034E-2</v>
      </c>
      <c r="L152">
        <f t="shared" si="2"/>
        <v>0.43592575653721699</v>
      </c>
      <c r="M152">
        <f t="shared" si="3"/>
        <v>0.28159734346278298</v>
      </c>
    </row>
    <row r="153" spans="2:13" x14ac:dyDescent="0.2">
      <c r="B153">
        <v>10</v>
      </c>
      <c r="C153">
        <f t="shared" si="0"/>
        <v>0.49302140526384158</v>
      </c>
      <c r="D153">
        <f t="shared" si="1"/>
        <v>4.9302140526384153E+20</v>
      </c>
      <c r="E153">
        <v>0.18845490000000004</v>
      </c>
      <c r="F153">
        <v>0.19109385000000004</v>
      </c>
      <c r="G153">
        <v>0.54931160000000001</v>
      </c>
      <c r="H153">
        <v>2.0623983588850068E-2</v>
      </c>
      <c r="I153">
        <v>2.058905131991463E-2</v>
      </c>
      <c r="J153">
        <v>0.12506591038236808</v>
      </c>
      <c r="L153">
        <f t="shared" si="2"/>
        <v>0.67437751038236815</v>
      </c>
      <c r="M153">
        <f t="shared" si="3"/>
        <v>0.42424568961763193</v>
      </c>
    </row>
    <row r="154" spans="2:13" x14ac:dyDescent="0.2">
      <c r="B154">
        <v>12</v>
      </c>
      <c r="C154">
        <f t="shared" si="0"/>
        <v>0.59162568631660994</v>
      </c>
      <c r="D154">
        <f t="shared" si="1"/>
        <v>5.9162568631660996E+20</v>
      </c>
      <c r="E154">
        <v>0.26621779999999995</v>
      </c>
      <c r="F154">
        <v>0.27197695</v>
      </c>
      <c r="G154">
        <v>0.68746829999999981</v>
      </c>
      <c r="H154">
        <v>2.7144173598689481E-2</v>
      </c>
      <c r="I154">
        <v>2.8013168830266715E-2</v>
      </c>
      <c r="J154">
        <v>9.9643515417530748E-2</v>
      </c>
      <c r="L154">
        <f t="shared" si="2"/>
        <v>0.7871118154175305</v>
      </c>
      <c r="M154">
        <f t="shared" si="3"/>
        <v>0.58782478458246912</v>
      </c>
    </row>
    <row r="155" spans="2:13" x14ac:dyDescent="0.2">
      <c r="B155">
        <v>14</v>
      </c>
      <c r="C155">
        <f t="shared" si="0"/>
        <v>0.69022996736937825</v>
      </c>
      <c r="D155">
        <f t="shared" si="1"/>
        <v>6.902299673693782E+20</v>
      </c>
      <c r="E155">
        <v>0.31246435</v>
      </c>
      <c r="F155">
        <v>0.3244476</v>
      </c>
      <c r="G155">
        <v>0.97363910000000009</v>
      </c>
      <c r="H155">
        <v>3.5375070716557558E-2</v>
      </c>
      <c r="I155">
        <v>3.6850966818167505E-2</v>
      </c>
      <c r="J155">
        <v>0.19448025024713675</v>
      </c>
      <c r="L155">
        <f t="shared" si="2"/>
        <v>1.1681193502471368</v>
      </c>
      <c r="M155">
        <f t="shared" si="3"/>
        <v>0.77915884975286331</v>
      </c>
    </row>
    <row r="156" spans="2:13" x14ac:dyDescent="0.2">
      <c r="B156">
        <v>16</v>
      </c>
      <c r="C156">
        <f t="shared" si="0"/>
        <v>0.78883424842214656</v>
      </c>
      <c r="D156">
        <f t="shared" si="1"/>
        <v>7.8883424842214657E+20</v>
      </c>
      <c r="E156">
        <v>0.4661072</v>
      </c>
      <c r="F156">
        <v>0.47913290000000008</v>
      </c>
      <c r="G156">
        <v>1.4174222999999999</v>
      </c>
      <c r="H156">
        <v>3.4892787958982645E-2</v>
      </c>
      <c r="I156">
        <v>3.6468692994626378E-2</v>
      </c>
      <c r="J156">
        <v>0.23399691219557517</v>
      </c>
      <c r="L156">
        <f t="shared" si="2"/>
        <v>1.6514192121955751</v>
      </c>
      <c r="M156">
        <f t="shared" si="3"/>
        <v>1.1834253878044247</v>
      </c>
    </row>
    <row r="157" spans="2:13" x14ac:dyDescent="0.2">
      <c r="B157">
        <v>18</v>
      </c>
      <c r="C157">
        <f t="shared" ref="C157:C162" si="4">B157*1000/$C$146</f>
        <v>0.88743852947491486</v>
      </c>
      <c r="D157">
        <f t="shared" ref="D157:D162" si="5">C157/(10^-27)/(10^6)</f>
        <v>8.8743852947491481E+20</v>
      </c>
      <c r="E157">
        <v>0.5252405</v>
      </c>
      <c r="F157">
        <v>0.54175250000000008</v>
      </c>
      <c r="G157">
        <v>1.546554</v>
      </c>
      <c r="H157">
        <v>4.250345669208936E-2</v>
      </c>
      <c r="I157">
        <v>4.3841170363957842E-2</v>
      </c>
      <c r="J157">
        <v>0.26289256617725654</v>
      </c>
      <c r="L157">
        <f t="shared" si="2"/>
        <v>1.8094465661772565</v>
      </c>
      <c r="M157">
        <f t="shared" si="3"/>
        <v>1.2836614338227434</v>
      </c>
    </row>
    <row r="158" spans="2:13" x14ac:dyDescent="0.2">
      <c r="B158">
        <v>20</v>
      </c>
      <c r="C158">
        <f t="shared" si="4"/>
        <v>0.98604281052768317</v>
      </c>
      <c r="D158">
        <f t="shared" si="5"/>
        <v>9.8604281052768305E+20</v>
      </c>
      <c r="E158">
        <v>0.60772800000000005</v>
      </c>
      <c r="F158">
        <v>0.62316000000000016</v>
      </c>
      <c r="G158">
        <v>1.9269874999999999</v>
      </c>
      <c r="H158">
        <v>5.6285945261672528E-2</v>
      </c>
      <c r="I158">
        <v>5.6244282493048879E-2</v>
      </c>
      <c r="J158">
        <v>0.27826377809446895</v>
      </c>
      <c r="L158">
        <f t="shared" si="2"/>
        <v>2.2052512780944689</v>
      </c>
      <c r="M158">
        <f t="shared" si="3"/>
        <v>1.6487237219055308</v>
      </c>
    </row>
    <row r="159" spans="2:13" x14ac:dyDescent="0.2">
      <c r="B159">
        <v>25</v>
      </c>
      <c r="C159">
        <f t="shared" si="4"/>
        <v>1.2325535131596039</v>
      </c>
      <c r="D159">
        <f t="shared" si="5"/>
        <v>1.2325535131596038E+21</v>
      </c>
      <c r="E159">
        <v>1.032751</v>
      </c>
      <c r="F159">
        <v>1.059544</v>
      </c>
      <c r="G159">
        <v>3.0672990000000002</v>
      </c>
    </row>
    <row r="160" spans="2:13" x14ac:dyDescent="0.2">
      <c r="B160">
        <v>30</v>
      </c>
      <c r="C160">
        <f t="shared" si="4"/>
        <v>1.4790642157915248</v>
      </c>
      <c r="D160">
        <f t="shared" si="5"/>
        <v>1.4790642157915246E+21</v>
      </c>
      <c r="E160">
        <v>1.126895</v>
      </c>
      <c r="F160">
        <v>1.1375839999999999</v>
      </c>
      <c r="G160">
        <v>2.9780000000000002</v>
      </c>
    </row>
    <row r="161" spans="2:13" x14ac:dyDescent="0.2">
      <c r="B161">
        <v>35</v>
      </c>
      <c r="C161">
        <f t="shared" si="4"/>
        <v>1.7255749184234457</v>
      </c>
      <c r="D161">
        <f t="shared" si="5"/>
        <v>1.7255749184234458E+21</v>
      </c>
      <c r="E161">
        <v>1.0222720000000001</v>
      </c>
      <c r="F161">
        <v>1.0332159999999999</v>
      </c>
      <c r="G161">
        <v>2.3811890000000004</v>
      </c>
    </row>
    <row r="162" spans="2:13" x14ac:dyDescent="0.2">
      <c r="B162">
        <v>40</v>
      </c>
      <c r="C162">
        <f t="shared" si="4"/>
        <v>1.9720856210553663</v>
      </c>
      <c r="D162">
        <f t="shared" si="5"/>
        <v>1.9720856210553661E+21</v>
      </c>
      <c r="E162">
        <v>2.154922</v>
      </c>
      <c r="F162">
        <v>2.204688</v>
      </c>
      <c r="G162">
        <v>4.4825409999999994</v>
      </c>
    </row>
    <row r="164" spans="2:13" x14ac:dyDescent="0.2">
      <c r="D164">
        <v>9.8604281052768322E+19</v>
      </c>
      <c r="E164">
        <f t="shared" ref="E164:M164" si="6">E149*(10^-20)</f>
        <v>1.4974199999999988E-22</v>
      </c>
      <c r="F164">
        <f t="shared" si="6"/>
        <v>1.5052499999999965E-22</v>
      </c>
      <c r="G164">
        <f t="shared" si="6"/>
        <v>2.0437649999999952E-22</v>
      </c>
      <c r="H164">
        <f t="shared" si="6"/>
        <v>1.6324428894660911E-23</v>
      </c>
      <c r="I164">
        <f t="shared" si="6"/>
        <v>1.7814933172688845E-23</v>
      </c>
      <c r="J164">
        <f t="shared" si="6"/>
        <v>1.1187291407352646E-22</v>
      </c>
      <c r="L164">
        <f>L149*(10^-20)</f>
        <v>3.1624941407352596E-22</v>
      </c>
      <c r="M164">
        <f t="shared" si="6"/>
        <v>9.2503585926473057E-23</v>
      </c>
    </row>
    <row r="165" spans="2:13" x14ac:dyDescent="0.2">
      <c r="D165">
        <v>1.9720856210553664E+20</v>
      </c>
      <c r="E165">
        <f t="shared" ref="E165:J171" si="7">E150*(10^-20)</f>
        <v>4.5065949999999997E-22</v>
      </c>
      <c r="F165">
        <f t="shared" si="7"/>
        <v>4.6497850000000018E-22</v>
      </c>
      <c r="G165">
        <f t="shared" si="7"/>
        <v>1.0478575000000004E-21</v>
      </c>
      <c r="H165">
        <f t="shared" si="7"/>
        <v>4.0653049775379441E-23</v>
      </c>
      <c r="I165">
        <f t="shared" si="7"/>
        <v>4.2651851895840759E-23</v>
      </c>
      <c r="J165">
        <f t="shared" si="7"/>
        <v>2.7121435374109041E-22</v>
      </c>
      <c r="L165">
        <f t="shared" ref="L165:M165" si="8">L150*(10^-20)</f>
        <v>1.3190718537410908E-21</v>
      </c>
      <c r="M165">
        <f t="shared" si="8"/>
        <v>7.7664314625890983E-22</v>
      </c>
    </row>
    <row r="166" spans="2:13" x14ac:dyDescent="0.2">
      <c r="D166">
        <v>2.9581284315830498E+20</v>
      </c>
      <c r="E166">
        <f t="shared" si="7"/>
        <v>7.7232500000000007E-22</v>
      </c>
      <c r="F166">
        <f t="shared" si="7"/>
        <v>7.9394800000000008E-22</v>
      </c>
      <c r="G166">
        <f t="shared" si="7"/>
        <v>3.1640715E-21</v>
      </c>
      <c r="H166">
        <f t="shared" si="7"/>
        <v>9.1208308143905738E-23</v>
      </c>
      <c r="I166">
        <f t="shared" si="7"/>
        <v>9.6393626559894572E-23</v>
      </c>
      <c r="J166">
        <f t="shared" si="7"/>
        <v>1.0036146762767266E-21</v>
      </c>
      <c r="L166">
        <f t="shared" ref="L166:M166" si="9">L151*(10^-20)</f>
        <v>4.1676861762767267E-21</v>
      </c>
      <c r="M166">
        <f t="shared" si="9"/>
        <v>2.1604568237232734E-21</v>
      </c>
    </row>
    <row r="167" spans="2:13" x14ac:dyDescent="0.2">
      <c r="D167">
        <v>3.9441712421107329E+20</v>
      </c>
      <c r="E167">
        <f t="shared" si="7"/>
        <v>1.5026904999999997E-21</v>
      </c>
      <c r="F167">
        <f t="shared" si="7"/>
        <v>1.5412604999999998E-21</v>
      </c>
      <c r="G167">
        <f t="shared" si="7"/>
        <v>3.5876154999999994E-21</v>
      </c>
      <c r="H167">
        <f t="shared" si="7"/>
        <v>1.1017018129257802E-22</v>
      </c>
      <c r="I167">
        <f t="shared" si="7"/>
        <v>1.1288563976193131E-22</v>
      </c>
      <c r="J167">
        <f t="shared" si="7"/>
        <v>7.7164206537217033E-22</v>
      </c>
      <c r="L167">
        <f t="shared" ref="L167:M167" si="10">L152*(10^-20)</f>
        <v>4.3592575653721697E-21</v>
      </c>
      <c r="M167">
        <f t="shared" si="10"/>
        <v>2.8159734346278298E-21</v>
      </c>
    </row>
    <row r="168" spans="2:13" x14ac:dyDescent="0.2">
      <c r="D168">
        <v>4.9302140526384153E+20</v>
      </c>
      <c r="E168">
        <f t="shared" si="7"/>
        <v>1.8845490000000004E-21</v>
      </c>
      <c r="F168">
        <f t="shared" si="7"/>
        <v>1.9109385000000004E-21</v>
      </c>
      <c r="G168">
        <f t="shared" si="7"/>
        <v>5.493116E-21</v>
      </c>
      <c r="H168">
        <f t="shared" si="7"/>
        <v>2.0623983588850068E-22</v>
      </c>
      <c r="I168">
        <f t="shared" si="7"/>
        <v>2.058905131991463E-22</v>
      </c>
      <c r="J168">
        <f t="shared" si="7"/>
        <v>1.2506591038236808E-21</v>
      </c>
      <c r="L168">
        <f t="shared" ref="L168:M168" si="11">L153*(10^-20)</f>
        <v>6.7437751038236814E-21</v>
      </c>
      <c r="M168">
        <f t="shared" si="11"/>
        <v>4.2424568961763187E-21</v>
      </c>
    </row>
    <row r="169" spans="2:13" x14ac:dyDescent="0.2">
      <c r="D169">
        <v>5.9162568631660996E+20</v>
      </c>
      <c r="E169">
        <f t="shared" si="7"/>
        <v>2.6621779999999994E-21</v>
      </c>
      <c r="F169">
        <f t="shared" si="7"/>
        <v>2.7197694999999998E-21</v>
      </c>
      <c r="G169">
        <f t="shared" si="7"/>
        <v>6.8746829999999979E-21</v>
      </c>
      <c r="H169">
        <f t="shared" si="7"/>
        <v>2.7144173598689479E-22</v>
      </c>
      <c r="I169">
        <f t="shared" si="7"/>
        <v>2.8013168830266714E-22</v>
      </c>
      <c r="J169">
        <f t="shared" si="7"/>
        <v>9.964351541753074E-22</v>
      </c>
      <c r="L169">
        <f t="shared" ref="L169:M169" si="12">L154*(10^-20)</f>
        <v>7.8711181541753042E-21</v>
      </c>
      <c r="M169">
        <f t="shared" si="12"/>
        <v>5.8782478458246909E-21</v>
      </c>
    </row>
    <row r="170" spans="2:13" x14ac:dyDescent="0.2">
      <c r="D170">
        <v>6.902299673693782E+20</v>
      </c>
      <c r="E170">
        <f t="shared" si="7"/>
        <v>3.1246434999999998E-21</v>
      </c>
      <c r="F170">
        <f t="shared" si="7"/>
        <v>3.2444759999999998E-21</v>
      </c>
      <c r="G170">
        <f t="shared" si="7"/>
        <v>9.7363910000000009E-21</v>
      </c>
      <c r="H170">
        <f t="shared" si="7"/>
        <v>3.5375070716557557E-22</v>
      </c>
      <c r="I170">
        <f t="shared" si="7"/>
        <v>3.6850966818167505E-22</v>
      </c>
      <c r="J170">
        <f t="shared" si="7"/>
        <v>1.9448025024713673E-21</v>
      </c>
      <c r="L170">
        <f t="shared" ref="L170:M170" si="13">L155*(10^-20)</f>
        <v>1.1681193502471366E-20</v>
      </c>
      <c r="M170">
        <f t="shared" si="13"/>
        <v>7.7915884975286324E-21</v>
      </c>
    </row>
    <row r="171" spans="2:13" x14ac:dyDescent="0.2">
      <c r="D171">
        <v>7.8883424842214657E+20</v>
      </c>
      <c r="E171">
        <f t="shared" si="7"/>
        <v>4.6610719999999997E-21</v>
      </c>
      <c r="F171">
        <f t="shared" si="7"/>
        <v>4.7913290000000006E-21</v>
      </c>
      <c r="G171">
        <f t="shared" si="7"/>
        <v>1.4174222999999999E-20</v>
      </c>
      <c r="H171">
        <f t="shared" si="7"/>
        <v>3.4892787958982643E-22</v>
      </c>
      <c r="I171">
        <f t="shared" si="7"/>
        <v>3.6468692994626375E-22</v>
      </c>
      <c r="J171">
        <f t="shared" si="7"/>
        <v>2.3399691219557515E-21</v>
      </c>
      <c r="L171">
        <f t="shared" ref="L171:M171" si="14">L156*(10^-20)</f>
        <v>1.651419212195575E-20</v>
      </c>
      <c r="M171">
        <f t="shared" si="14"/>
        <v>1.1834253878044246E-20</v>
      </c>
    </row>
    <row r="172" spans="2:13" x14ac:dyDescent="0.2">
      <c r="D172">
        <v>8.8743852947491481E+20</v>
      </c>
      <c r="E172">
        <f t="shared" ref="E172:G172" si="15">E157*(10^-20)</f>
        <v>5.252405E-21</v>
      </c>
      <c r="F172">
        <f t="shared" si="15"/>
        <v>5.4175250000000005E-21</v>
      </c>
      <c r="G172">
        <f t="shared" si="15"/>
        <v>1.546554E-20</v>
      </c>
      <c r="L172">
        <f t="shared" ref="L172:M172" si="16">L157*(10^-20)</f>
        <v>1.8094465661772565E-20</v>
      </c>
      <c r="M172">
        <f t="shared" si="16"/>
        <v>1.2836614338227434E-20</v>
      </c>
    </row>
    <row r="173" spans="2:13" x14ac:dyDescent="0.2">
      <c r="D173">
        <v>9.8604281052768305E+20</v>
      </c>
      <c r="E173">
        <f t="shared" ref="E173:F174" si="17">E158*(10^-20)</f>
        <v>6.0772800000000003E-21</v>
      </c>
      <c r="F173">
        <f t="shared" si="17"/>
        <v>6.2316000000000009E-21</v>
      </c>
      <c r="G173">
        <f>G158*(10^-20)</f>
        <v>1.9269874999999997E-20</v>
      </c>
      <c r="L173">
        <f t="shared" ref="L173:M173" si="18">L158*(10^-20)</f>
        <v>2.2052512780944687E-20</v>
      </c>
      <c r="M173">
        <f t="shared" si="18"/>
        <v>1.6487237219055307E-20</v>
      </c>
    </row>
    <row r="174" spans="2:13" x14ac:dyDescent="0.2">
      <c r="D174">
        <v>1.2325535131596038E+21</v>
      </c>
      <c r="E174">
        <f t="shared" si="17"/>
        <v>1.032751E-20</v>
      </c>
      <c r="F174">
        <f t="shared" si="17"/>
        <v>1.0595439999999999E-20</v>
      </c>
      <c r="G174">
        <f>G159*(10^-20)</f>
        <v>3.0672990000000001E-20</v>
      </c>
    </row>
    <row r="175" spans="2:13" x14ac:dyDescent="0.2">
      <c r="D175">
        <v>1.4790642157915246E+21</v>
      </c>
      <c r="E175">
        <f t="shared" ref="E175:G175" si="19">E160*(10^-20)</f>
        <v>1.1268949999999999E-20</v>
      </c>
      <c r="F175">
        <f t="shared" si="19"/>
        <v>1.1375839999999999E-20</v>
      </c>
      <c r="G175">
        <f t="shared" si="19"/>
        <v>2.9779999999999998E-20</v>
      </c>
    </row>
    <row r="176" spans="2:13" x14ac:dyDescent="0.2">
      <c r="D176">
        <v>1.7255749184234458E+21</v>
      </c>
      <c r="E176">
        <f t="shared" ref="E176:G176" si="20">E161*(10^-20)</f>
        <v>1.0222720000000001E-20</v>
      </c>
      <c r="F176">
        <f t="shared" si="20"/>
        <v>1.0332159999999998E-20</v>
      </c>
      <c r="G176">
        <f t="shared" si="20"/>
        <v>2.3811890000000003E-20</v>
      </c>
    </row>
    <row r="177" spans="2:19" x14ac:dyDescent="0.2">
      <c r="D177">
        <v>1.9720856210553661E+21</v>
      </c>
      <c r="E177">
        <f t="shared" ref="E177:G177" si="21">E162*(10^-20)</f>
        <v>2.1549219999999999E-20</v>
      </c>
      <c r="F177">
        <f t="shared" si="21"/>
        <v>2.2046879999999998E-20</v>
      </c>
      <c r="G177">
        <f t="shared" si="21"/>
        <v>4.482540999999999E-20</v>
      </c>
    </row>
    <row r="181" spans="2:19" x14ac:dyDescent="0.2">
      <c r="C181" s="1"/>
      <c r="D181" s="1"/>
      <c r="E181" s="1"/>
      <c r="O181" s="4"/>
      <c r="Q181" t="s">
        <v>148</v>
      </c>
    </row>
    <row r="182" spans="2:19" x14ac:dyDescent="0.2">
      <c r="P182" t="s">
        <v>147</v>
      </c>
      <c r="Q182">
        <v>0.01</v>
      </c>
      <c r="R182">
        <v>5.0000000000000001E-3</v>
      </c>
      <c r="S182">
        <v>1E-3</v>
      </c>
    </row>
    <row r="183" spans="2:19" x14ac:dyDescent="0.2">
      <c r="C183" t="s">
        <v>16</v>
      </c>
      <c r="D183" t="s">
        <v>19</v>
      </c>
      <c r="E183" t="s">
        <v>18</v>
      </c>
      <c r="P183">
        <v>9.8604281052768322E+19</v>
      </c>
      <c r="Q183">
        <v>6.5615549999999991E-22</v>
      </c>
      <c r="R183">
        <v>4.7472649999999991E-22</v>
      </c>
      <c r="S183">
        <v>2.0437649999999952E-22</v>
      </c>
    </row>
    <row r="184" spans="2:19" x14ac:dyDescent="0.2">
      <c r="B184" t="s">
        <v>13</v>
      </c>
      <c r="C184" s="1">
        <v>6.8900000000000002E-42</v>
      </c>
      <c r="D184" s="1">
        <v>7.0900000000000002E-42</v>
      </c>
      <c r="E184" s="1">
        <v>2.41E-41</v>
      </c>
      <c r="P184">
        <v>1.9720856210553664E+20</v>
      </c>
      <c r="Q184">
        <v>1.5998075000000002E-21</v>
      </c>
      <c r="R184">
        <v>9.3669150000000017E-22</v>
      </c>
      <c r="S184">
        <v>1.0478575000000004E-21</v>
      </c>
    </row>
    <row r="185" spans="2:19" x14ac:dyDescent="0.2">
      <c r="B185" t="s">
        <v>34</v>
      </c>
      <c r="C185" s="1">
        <f>C184*0.05/6*170</f>
        <v>9.7608333333333342E-42</v>
      </c>
      <c r="D185" s="1">
        <f>D184*0.05/6*170</f>
        <v>1.0044166666666668E-41</v>
      </c>
      <c r="E185" s="1">
        <f>E184*0.05/6*170</f>
        <v>3.414166666666667E-41</v>
      </c>
      <c r="P185">
        <v>2.9581284315830498E+20</v>
      </c>
      <c r="Q185">
        <v>2.5397294999999996E-21</v>
      </c>
      <c r="R185">
        <v>2.5500840000000001E-21</v>
      </c>
      <c r="S185">
        <v>3.1640715E-21</v>
      </c>
    </row>
    <row r="186" spans="2:19" x14ac:dyDescent="0.2">
      <c r="B186" t="s">
        <v>35</v>
      </c>
      <c r="C186" s="1">
        <f>C185*10^19</f>
        <v>9.760833333333334E-23</v>
      </c>
      <c r="D186" s="1">
        <f>D185*10^19</f>
        <v>1.0044166666666668E-22</v>
      </c>
      <c r="E186" s="1">
        <f>E185*10^19</f>
        <v>3.4141666666666669E-22</v>
      </c>
      <c r="P186">
        <v>3.9441712421107329E+20</v>
      </c>
      <c r="Q186">
        <v>3.5082145000000002E-21</v>
      </c>
      <c r="R186">
        <v>4.1341094999999995E-21</v>
      </c>
      <c r="S186">
        <v>3.5876154999999994E-21</v>
      </c>
    </row>
    <row r="187" spans="2:19" x14ac:dyDescent="0.2">
      <c r="P187">
        <v>4.9302140526384153E+20</v>
      </c>
      <c r="Q187">
        <v>7.0596040000000006E-21</v>
      </c>
      <c r="R187">
        <v>6.2151114999999984E-21</v>
      </c>
      <c r="S187">
        <v>5.493116E-21</v>
      </c>
    </row>
    <row r="188" spans="2:19" x14ac:dyDescent="0.2">
      <c r="B188" t="s">
        <v>74</v>
      </c>
      <c r="C188" t="s">
        <v>16</v>
      </c>
      <c r="D188" t="s">
        <v>19</v>
      </c>
      <c r="E188" t="s">
        <v>18</v>
      </c>
      <c r="P188">
        <v>5.9162568631660996E+20</v>
      </c>
      <c r="Q188">
        <v>9.2301770000000004E-21</v>
      </c>
      <c r="R188">
        <v>8.7013394999999985E-21</v>
      </c>
      <c r="S188">
        <v>6.8746829999999979E-21</v>
      </c>
    </row>
    <row r="189" spans="2:19" x14ac:dyDescent="0.2">
      <c r="C189" s="1">
        <v>8.7700000000000003E-42</v>
      </c>
      <c r="D189" s="1">
        <v>9.0500000000000005E-42</v>
      </c>
      <c r="E189" s="1">
        <v>2.8699999999999998E-41</v>
      </c>
      <c r="P189">
        <v>6.902299673693782E+20</v>
      </c>
      <c r="Q189">
        <v>1.2477848000000002E-20</v>
      </c>
      <c r="R189">
        <v>1.0997381499999999E-20</v>
      </c>
      <c r="S189">
        <v>9.7363910000000009E-21</v>
      </c>
    </row>
    <row r="190" spans="2:19" x14ac:dyDescent="0.2">
      <c r="P190">
        <v>7.8883424842214657E+20</v>
      </c>
      <c r="Q190">
        <v>1.35518255E-20</v>
      </c>
      <c r="R190">
        <v>1.4712851000000001E-20</v>
      </c>
      <c r="S190">
        <v>1.4174222999999999E-20</v>
      </c>
    </row>
    <row r="191" spans="2:19" x14ac:dyDescent="0.2">
      <c r="P191">
        <v>8.8743852947491481E+20</v>
      </c>
      <c r="Q191">
        <v>1.5408171999999998E-20</v>
      </c>
      <c r="R191">
        <v>1.293984E-20</v>
      </c>
      <c r="S191">
        <v>1.546554E-20</v>
      </c>
    </row>
    <row r="192" spans="2:19" x14ac:dyDescent="0.2">
      <c r="P192">
        <v>9.8604281052768305E+20</v>
      </c>
      <c r="Q192">
        <v>2.3148860499999999E-20</v>
      </c>
      <c r="R192">
        <v>1.6568294999999998E-20</v>
      </c>
      <c r="S192">
        <v>1.9269874999999997E-20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BA7EB-9E05-754A-B749-697495B8787F}">
  <dimension ref="A2:Y178"/>
  <sheetViews>
    <sheetView topLeftCell="A137" workbookViewId="0">
      <selection activeCell="G160" sqref="G160:G169"/>
    </sheetView>
  </sheetViews>
  <sheetFormatPr baseColWidth="10" defaultRowHeight="16" x14ac:dyDescent="0.2"/>
  <sheetData>
    <row r="2" spans="2:17" x14ac:dyDescent="0.2">
      <c r="B2" t="s">
        <v>0</v>
      </c>
    </row>
    <row r="5" spans="2:17" x14ac:dyDescent="0.2">
      <c r="B5" t="s">
        <v>42</v>
      </c>
    </row>
    <row r="7" spans="2:17" x14ac:dyDescent="0.2">
      <c r="B7" t="s">
        <v>27</v>
      </c>
      <c r="F7" t="s">
        <v>28</v>
      </c>
      <c r="J7" t="s">
        <v>29</v>
      </c>
      <c r="N7" t="s">
        <v>30</v>
      </c>
    </row>
    <row r="8" spans="2:17" x14ac:dyDescent="0.2">
      <c r="C8" t="s">
        <v>2</v>
      </c>
      <c r="D8" t="s">
        <v>3</v>
      </c>
      <c r="E8" t="s">
        <v>4</v>
      </c>
      <c r="G8" t="s">
        <v>2</v>
      </c>
      <c r="H8" t="s">
        <v>3</v>
      </c>
      <c r="I8" t="s">
        <v>4</v>
      </c>
      <c r="K8" t="s">
        <v>2</v>
      </c>
      <c r="L8" t="s">
        <v>3</v>
      </c>
      <c r="M8" t="s">
        <v>4</v>
      </c>
    </row>
    <row r="9" spans="2:17" x14ac:dyDescent="0.2">
      <c r="C9">
        <v>2.0047030000000001</v>
      </c>
      <c r="D9">
        <v>2.0244580000000001</v>
      </c>
      <c r="E9">
        <v>2.241428</v>
      </c>
      <c r="G9">
        <v>2.043701</v>
      </c>
      <c r="H9">
        <v>2.0647259999999998</v>
      </c>
      <c r="I9">
        <v>2.287757</v>
      </c>
      <c r="K9">
        <v>2.0519599999999998</v>
      </c>
      <c r="L9">
        <v>2.0731069999999998</v>
      </c>
      <c r="M9">
        <v>2.292459</v>
      </c>
      <c r="O9">
        <v>1.9775510000000001</v>
      </c>
      <c r="P9">
        <v>1.997017</v>
      </c>
      <c r="Q9">
        <v>2.2607819999999998</v>
      </c>
    </row>
    <row r="10" spans="2:17" x14ac:dyDescent="0.2">
      <c r="C10">
        <v>2.0152199999999998</v>
      </c>
      <c r="D10">
        <v>2.0376620000000001</v>
      </c>
      <c r="E10">
        <v>2.281298</v>
      </c>
      <c r="G10">
        <v>2.0973899999999999</v>
      </c>
      <c r="H10">
        <v>2.1290840000000002</v>
      </c>
      <c r="I10">
        <v>2.4934829999999999</v>
      </c>
      <c r="K10">
        <v>2.0743070000000001</v>
      </c>
      <c r="L10">
        <v>2.0967929999999999</v>
      </c>
      <c r="M10">
        <v>2.3045819999999999</v>
      </c>
      <c r="O10">
        <v>2.1492100000000001</v>
      </c>
      <c r="P10">
        <v>2.230108</v>
      </c>
      <c r="Q10">
        <v>3.03748</v>
      </c>
    </row>
    <row r="11" spans="2:17" x14ac:dyDescent="0.2">
      <c r="B11" t="s">
        <v>5</v>
      </c>
      <c r="C11">
        <v>1.05169999999997E-2</v>
      </c>
      <c r="D11">
        <v>1.3204E-2</v>
      </c>
      <c r="E11">
        <v>3.98700000000001E-2</v>
      </c>
      <c r="G11">
        <v>5.3688999999999903E-2</v>
      </c>
      <c r="H11">
        <v>6.4358000000000401E-2</v>
      </c>
      <c r="I11">
        <v>0.20572599999999999</v>
      </c>
      <c r="K11">
        <v>2.2347000000000301E-2</v>
      </c>
      <c r="L11">
        <v>2.3686000000000099E-2</v>
      </c>
      <c r="M11">
        <v>1.2122999999999899E-2</v>
      </c>
      <c r="O11">
        <v>0.17165900000000001</v>
      </c>
      <c r="P11">
        <v>0.23309099999999999</v>
      </c>
      <c r="Q11">
        <v>0.776698</v>
      </c>
    </row>
    <row r="12" spans="2:17" x14ac:dyDescent="0.2">
      <c r="C12">
        <v>1.987042</v>
      </c>
      <c r="D12">
        <v>2.005601</v>
      </c>
      <c r="E12">
        <v>2.235935</v>
      </c>
      <c r="G12">
        <v>2.0238459999999998</v>
      </c>
      <c r="H12">
        <v>2.041601</v>
      </c>
      <c r="I12">
        <v>2.2732649999999999</v>
      </c>
      <c r="K12">
        <v>2.0652089999999999</v>
      </c>
      <c r="L12">
        <v>2.0894550000000001</v>
      </c>
      <c r="M12">
        <v>2.3127629999999999</v>
      </c>
      <c r="O12">
        <v>2.0800689999999999</v>
      </c>
      <c r="P12">
        <v>2.102878</v>
      </c>
      <c r="Q12">
        <v>2.3131210000000002</v>
      </c>
    </row>
    <row r="13" spans="2:17" x14ac:dyDescent="0.2">
      <c r="C13">
        <v>1.99942</v>
      </c>
      <c r="D13">
        <v>2.0223399999999998</v>
      </c>
      <c r="E13">
        <v>2.287811</v>
      </c>
      <c r="G13">
        <v>2.109245</v>
      </c>
      <c r="H13">
        <v>2.1401819999999998</v>
      </c>
      <c r="I13">
        <v>2.4991829999999999</v>
      </c>
      <c r="K13">
        <v>2.1867679999999998</v>
      </c>
      <c r="L13">
        <v>2.2309489999999998</v>
      </c>
      <c r="M13">
        <v>2.7722419999999999</v>
      </c>
      <c r="O13">
        <v>2.2623150000000001</v>
      </c>
      <c r="P13">
        <v>2.3143820000000002</v>
      </c>
      <c r="Q13">
        <v>2.9110939999999998</v>
      </c>
    </row>
    <row r="14" spans="2:17" x14ac:dyDescent="0.2">
      <c r="B14" t="s">
        <v>5</v>
      </c>
      <c r="C14">
        <v>1.2378E-2</v>
      </c>
      <c r="D14">
        <v>1.6738999999999799E-2</v>
      </c>
      <c r="E14">
        <v>5.1875999999999999E-2</v>
      </c>
      <c r="G14">
        <v>8.5399000000000197E-2</v>
      </c>
      <c r="H14">
        <v>9.8580999999999794E-2</v>
      </c>
      <c r="I14">
        <v>0.22591800000000001</v>
      </c>
      <c r="K14">
        <v>0.121559</v>
      </c>
      <c r="L14">
        <v>0.14149400000000001</v>
      </c>
      <c r="M14">
        <v>0.45947900000000003</v>
      </c>
      <c r="O14">
        <v>0.18224599999999999</v>
      </c>
      <c r="P14">
        <v>0.211504</v>
      </c>
      <c r="Q14">
        <v>0.59797299999999998</v>
      </c>
    </row>
    <row r="15" spans="2:17" x14ac:dyDescent="0.2">
      <c r="C15">
        <v>2.0913529999999998</v>
      </c>
      <c r="D15">
        <v>2.1137069999999998</v>
      </c>
      <c r="E15">
        <v>2.3429600000000002</v>
      </c>
      <c r="G15">
        <v>2.0112610000000002</v>
      </c>
      <c r="H15">
        <v>2.0318969999999998</v>
      </c>
      <c r="I15">
        <v>2.2582469999999999</v>
      </c>
      <c r="K15">
        <v>2.0189710000000001</v>
      </c>
      <c r="L15">
        <v>2.0417239999999999</v>
      </c>
      <c r="M15">
        <v>2.2810320000000002</v>
      </c>
      <c r="O15">
        <v>2.0138090000000002</v>
      </c>
      <c r="P15">
        <v>2.0349879999999998</v>
      </c>
      <c r="Q15">
        <v>2.25129</v>
      </c>
    </row>
    <row r="16" spans="2:17" x14ac:dyDescent="0.2">
      <c r="C16">
        <v>2.0973600000000001</v>
      </c>
      <c r="D16">
        <v>2.1207850000000001</v>
      </c>
      <c r="E16">
        <v>2.372525</v>
      </c>
      <c r="G16">
        <v>2.0460829999999999</v>
      </c>
      <c r="H16">
        <v>2.0750959999999998</v>
      </c>
      <c r="I16">
        <v>2.4733869999999998</v>
      </c>
      <c r="K16">
        <v>2.0508280000000001</v>
      </c>
      <c r="L16">
        <v>2.070465</v>
      </c>
      <c r="M16">
        <v>2.3352979999999999</v>
      </c>
      <c r="O16">
        <v>2.1912859999999998</v>
      </c>
      <c r="P16">
        <v>2.2458429999999998</v>
      </c>
      <c r="Q16">
        <v>2.811067</v>
      </c>
    </row>
    <row r="17" spans="2:17" x14ac:dyDescent="0.2">
      <c r="B17" t="s">
        <v>5</v>
      </c>
      <c r="C17">
        <v>6.0070000000003202E-3</v>
      </c>
      <c r="D17">
        <v>7.07800000000036E-3</v>
      </c>
      <c r="E17">
        <v>2.95649999999998E-2</v>
      </c>
      <c r="G17">
        <v>3.48219999999997E-2</v>
      </c>
      <c r="H17">
        <v>4.3199000000000001E-2</v>
      </c>
      <c r="I17">
        <v>0.21514</v>
      </c>
      <c r="K17">
        <v>3.1857000000000003E-2</v>
      </c>
      <c r="L17">
        <v>2.87410000000001E-2</v>
      </c>
      <c r="M17">
        <v>5.4265999999999703E-2</v>
      </c>
      <c r="O17">
        <v>0.177477</v>
      </c>
      <c r="P17">
        <v>0.21085499999999999</v>
      </c>
      <c r="Q17">
        <v>0.55977699999999997</v>
      </c>
    </row>
    <row r="18" spans="2:17" x14ac:dyDescent="0.2">
      <c r="C18">
        <v>2.0721919999999998</v>
      </c>
      <c r="D18">
        <v>2.097073</v>
      </c>
      <c r="E18">
        <v>2.3125650000000002</v>
      </c>
      <c r="G18">
        <v>2.0712519999999999</v>
      </c>
      <c r="H18">
        <v>2.0925639999999999</v>
      </c>
      <c r="I18">
        <v>2.3040759999999998</v>
      </c>
      <c r="K18">
        <v>2.1133150000000001</v>
      </c>
      <c r="L18">
        <v>2.1395439999999999</v>
      </c>
      <c r="M18">
        <v>2.3829859999999998</v>
      </c>
      <c r="O18">
        <v>2.1450010000000002</v>
      </c>
      <c r="P18">
        <v>2.167897</v>
      </c>
      <c r="Q18">
        <v>2.377907</v>
      </c>
    </row>
    <row r="19" spans="2:17" x14ac:dyDescent="0.2">
      <c r="C19">
        <v>2.1043690000000002</v>
      </c>
      <c r="D19">
        <v>2.1410499999999999</v>
      </c>
      <c r="E19">
        <v>2.4660850000000001</v>
      </c>
      <c r="G19">
        <v>2.117337</v>
      </c>
      <c r="H19">
        <v>2.1549719999999999</v>
      </c>
      <c r="I19">
        <v>2.4893679999999998</v>
      </c>
      <c r="K19">
        <v>2.2071999999999998</v>
      </c>
      <c r="L19">
        <v>2.2393990000000001</v>
      </c>
      <c r="M19">
        <v>2.6220370000000002</v>
      </c>
      <c r="O19">
        <v>2.3290899999999999</v>
      </c>
      <c r="P19">
        <v>2.3648129999999998</v>
      </c>
      <c r="Q19">
        <v>2.8669099999999998</v>
      </c>
    </row>
    <row r="20" spans="2:17" x14ac:dyDescent="0.2">
      <c r="B20" t="s">
        <v>5</v>
      </c>
      <c r="C20">
        <v>3.2177000000000303E-2</v>
      </c>
      <c r="D20">
        <v>4.3976999999999898E-2</v>
      </c>
      <c r="E20">
        <v>0.15351999999999999</v>
      </c>
      <c r="G20">
        <v>4.6085000000000202E-2</v>
      </c>
      <c r="H20">
        <v>6.2407999999999998E-2</v>
      </c>
      <c r="I20">
        <v>0.18529200000000001</v>
      </c>
      <c r="K20">
        <v>9.3884999999999802E-2</v>
      </c>
      <c r="L20">
        <v>9.9855000000000194E-2</v>
      </c>
      <c r="M20">
        <v>0.23905100000000001</v>
      </c>
      <c r="O20">
        <v>0.184089</v>
      </c>
      <c r="P20">
        <v>0.19691600000000001</v>
      </c>
      <c r="Q20">
        <v>0.48900300000000002</v>
      </c>
    </row>
    <row r="21" spans="2:17" x14ac:dyDescent="0.2">
      <c r="C21">
        <v>2.0540069999999999</v>
      </c>
      <c r="D21">
        <v>2.071577</v>
      </c>
      <c r="E21">
        <v>2.3029440000000001</v>
      </c>
      <c r="G21">
        <v>2.0239340000000001</v>
      </c>
      <c r="H21">
        <v>2.0465460000000002</v>
      </c>
      <c r="I21">
        <v>2.2805339999999998</v>
      </c>
      <c r="K21">
        <v>2.0847850000000001</v>
      </c>
      <c r="L21">
        <v>2.1051899999999999</v>
      </c>
      <c r="M21">
        <v>2.323064</v>
      </c>
      <c r="O21">
        <v>2.0457139999999998</v>
      </c>
      <c r="P21">
        <v>2.0705770000000001</v>
      </c>
      <c r="Q21">
        <v>2.2783169999999999</v>
      </c>
    </row>
    <row r="22" spans="2:17" x14ac:dyDescent="0.2">
      <c r="C22">
        <v>2.0723579999999999</v>
      </c>
      <c r="D22">
        <v>2.095431</v>
      </c>
      <c r="E22">
        <v>2.3922119999999998</v>
      </c>
      <c r="G22">
        <v>2.0355859999999999</v>
      </c>
      <c r="H22">
        <v>2.0599440000000002</v>
      </c>
      <c r="I22">
        <v>2.331683</v>
      </c>
      <c r="K22">
        <v>2.1972450000000001</v>
      </c>
      <c r="L22">
        <v>2.227725</v>
      </c>
      <c r="M22">
        <v>2.5628470000000001</v>
      </c>
      <c r="O22">
        <v>2.0862769999999999</v>
      </c>
      <c r="P22">
        <v>2.1189650000000002</v>
      </c>
      <c r="Q22">
        <v>2.4006150000000002</v>
      </c>
    </row>
    <row r="23" spans="2:17" x14ac:dyDescent="0.2">
      <c r="B23" t="s">
        <v>5</v>
      </c>
      <c r="C23">
        <v>1.8350999999999999E-2</v>
      </c>
      <c r="D23">
        <v>2.3854E-2</v>
      </c>
      <c r="E23">
        <v>8.9267999999999695E-2</v>
      </c>
      <c r="G23">
        <v>1.16519999999998E-2</v>
      </c>
      <c r="H23">
        <v>1.3397999999999599E-2</v>
      </c>
      <c r="I23">
        <v>5.1149000000000097E-2</v>
      </c>
      <c r="K23">
        <v>0.11246</v>
      </c>
      <c r="L23">
        <v>0.12253500000000001</v>
      </c>
      <c r="M23">
        <v>0.239783</v>
      </c>
      <c r="O23">
        <v>4.0563000000000099E-2</v>
      </c>
      <c r="P23">
        <v>4.8388000000000098E-2</v>
      </c>
      <c r="Q23">
        <v>0.122298</v>
      </c>
    </row>
    <row r="24" spans="2:17" x14ac:dyDescent="0.2">
      <c r="C24">
        <v>1.957946</v>
      </c>
      <c r="D24">
        <v>1.9777370000000001</v>
      </c>
      <c r="E24">
        <v>2.2102149999999998</v>
      </c>
      <c r="G24">
        <v>2.0090180000000002</v>
      </c>
      <c r="H24">
        <v>2.0251220000000001</v>
      </c>
      <c r="I24">
        <v>2.2467250000000001</v>
      </c>
      <c r="K24">
        <v>2.0109379999999999</v>
      </c>
      <c r="L24">
        <v>2.0292720000000002</v>
      </c>
      <c r="M24">
        <v>2.2522319999999998</v>
      </c>
      <c r="O24">
        <v>2.035463</v>
      </c>
      <c r="P24">
        <v>2.0566849999999999</v>
      </c>
      <c r="Q24">
        <v>2.29657</v>
      </c>
    </row>
    <row r="25" spans="2:17" x14ac:dyDescent="0.2">
      <c r="C25">
        <v>1.982764</v>
      </c>
      <c r="D25">
        <v>2.0075349999999998</v>
      </c>
      <c r="E25">
        <v>2.2764039999999999</v>
      </c>
      <c r="G25">
        <v>2.0608840000000002</v>
      </c>
      <c r="H25">
        <v>2.0764279999999999</v>
      </c>
      <c r="I25">
        <v>2.338298</v>
      </c>
      <c r="K25">
        <v>2.118474</v>
      </c>
      <c r="L25">
        <v>2.145724</v>
      </c>
      <c r="M25">
        <v>2.5549309999999998</v>
      </c>
      <c r="O25">
        <v>2.2166459999999999</v>
      </c>
      <c r="P25">
        <v>2.2802099999999998</v>
      </c>
      <c r="Q25">
        <v>2.9654729999999998</v>
      </c>
    </row>
    <row r="26" spans="2:17" x14ac:dyDescent="0.2">
      <c r="B26" t="s">
        <v>5</v>
      </c>
      <c r="C26">
        <v>2.4818E-2</v>
      </c>
      <c r="D26">
        <v>2.9798000000000002E-2</v>
      </c>
      <c r="E26">
        <v>6.6189000000000095E-2</v>
      </c>
      <c r="G26">
        <v>5.1866000000000002E-2</v>
      </c>
      <c r="H26">
        <v>5.13059999999999E-2</v>
      </c>
      <c r="I26">
        <v>9.1572999999999904E-2</v>
      </c>
      <c r="K26">
        <v>0.10753600000000001</v>
      </c>
      <c r="L26">
        <v>0.116452</v>
      </c>
      <c r="M26">
        <v>0.302699</v>
      </c>
      <c r="O26">
        <v>0.18118300000000001</v>
      </c>
      <c r="P26">
        <v>0.223525</v>
      </c>
      <c r="Q26">
        <v>0.66890300000000003</v>
      </c>
    </row>
    <row r="27" spans="2:17" x14ac:dyDescent="0.2">
      <c r="C27">
        <v>2.0096180000000001</v>
      </c>
      <c r="D27">
        <v>2.030303</v>
      </c>
      <c r="E27">
        <v>2.262842</v>
      </c>
      <c r="G27">
        <v>2.0576590000000001</v>
      </c>
      <c r="H27">
        <v>2.0799620000000001</v>
      </c>
      <c r="I27">
        <v>2.3237770000000002</v>
      </c>
      <c r="K27">
        <v>1.9923979999999999</v>
      </c>
      <c r="L27">
        <v>2.010993</v>
      </c>
      <c r="M27">
        <v>2.2356729999999998</v>
      </c>
      <c r="O27">
        <v>2.0826509999999998</v>
      </c>
      <c r="P27">
        <v>2.0996519999999999</v>
      </c>
      <c r="Q27">
        <v>2.2904070000000001</v>
      </c>
    </row>
    <row r="28" spans="2:17" x14ac:dyDescent="0.2">
      <c r="C28">
        <v>2.0176769999999999</v>
      </c>
      <c r="D28">
        <v>2.0392429999999999</v>
      </c>
      <c r="E28">
        <v>2.3066580000000001</v>
      </c>
      <c r="G28">
        <v>2.1207280000000002</v>
      </c>
      <c r="H28">
        <v>2.1505649999999998</v>
      </c>
      <c r="I28">
        <v>2.4466480000000002</v>
      </c>
      <c r="K28">
        <v>2.0928599999999999</v>
      </c>
      <c r="L28">
        <v>2.1438169999999999</v>
      </c>
      <c r="M28">
        <v>2.7639969999999998</v>
      </c>
      <c r="O28">
        <v>2.250915</v>
      </c>
      <c r="P28">
        <v>2.2963119999999999</v>
      </c>
      <c r="Q28">
        <v>2.7309450000000002</v>
      </c>
    </row>
    <row r="29" spans="2:17" x14ac:dyDescent="0.2">
      <c r="B29" t="s">
        <v>5</v>
      </c>
      <c r="C29">
        <v>8.0589999999998198E-3</v>
      </c>
      <c r="D29">
        <v>8.9399999999999497E-3</v>
      </c>
      <c r="E29">
        <v>4.3816000000000098E-2</v>
      </c>
      <c r="G29">
        <v>6.3069E-2</v>
      </c>
      <c r="H29">
        <v>7.0602999999999694E-2</v>
      </c>
      <c r="I29">
        <v>0.12287099999999999</v>
      </c>
      <c r="K29">
        <v>0.100462</v>
      </c>
      <c r="L29">
        <v>0.132824</v>
      </c>
      <c r="M29">
        <v>0.52832400000000002</v>
      </c>
      <c r="O29">
        <v>0.168264</v>
      </c>
      <c r="P29">
        <v>0.19666</v>
      </c>
      <c r="Q29">
        <v>0.44053799999999999</v>
      </c>
    </row>
    <row r="30" spans="2:17" x14ac:dyDescent="0.2">
      <c r="C30">
        <v>2.015736</v>
      </c>
      <c r="D30">
        <v>2.0401950000000002</v>
      </c>
      <c r="E30">
        <v>2.2629540000000001</v>
      </c>
      <c r="G30">
        <v>2.0241950000000002</v>
      </c>
      <c r="H30">
        <v>2.046392</v>
      </c>
      <c r="I30">
        <v>2.2620879999999999</v>
      </c>
      <c r="K30">
        <v>2.054732</v>
      </c>
      <c r="L30">
        <v>2.0736949999999998</v>
      </c>
      <c r="M30">
        <v>2.2966510000000002</v>
      </c>
      <c r="O30">
        <v>2.0556139999999998</v>
      </c>
      <c r="P30">
        <v>2.074049</v>
      </c>
      <c r="Q30">
        <v>2.2918859999999999</v>
      </c>
    </row>
    <row r="31" spans="2:17" x14ac:dyDescent="0.2">
      <c r="C31">
        <v>2.0298820000000002</v>
      </c>
      <c r="D31">
        <v>2.0540250000000002</v>
      </c>
      <c r="E31">
        <v>2.2968829999999998</v>
      </c>
      <c r="G31">
        <v>2.091736</v>
      </c>
      <c r="H31">
        <v>2.1192989999999998</v>
      </c>
      <c r="I31">
        <v>2.4084569999999998</v>
      </c>
      <c r="K31">
        <v>2.1475960000000001</v>
      </c>
      <c r="L31">
        <v>2.192542</v>
      </c>
      <c r="M31">
        <v>2.725581</v>
      </c>
      <c r="O31">
        <v>2.201063</v>
      </c>
      <c r="P31">
        <v>2.2356750000000001</v>
      </c>
      <c r="Q31">
        <v>2.8617729999999999</v>
      </c>
    </row>
    <row r="32" spans="2:17" x14ac:dyDescent="0.2">
      <c r="B32" t="s">
        <v>5</v>
      </c>
      <c r="C32">
        <v>1.41460000000002E-2</v>
      </c>
      <c r="D32">
        <v>1.383E-2</v>
      </c>
      <c r="E32">
        <v>3.3929000000000098E-2</v>
      </c>
      <c r="G32">
        <v>6.7540999999999907E-2</v>
      </c>
      <c r="H32">
        <v>7.2906999999999805E-2</v>
      </c>
      <c r="I32">
        <v>0.146369</v>
      </c>
      <c r="K32">
        <v>9.2864000000000099E-2</v>
      </c>
      <c r="L32">
        <v>0.11884699999999999</v>
      </c>
      <c r="M32">
        <v>0.42892999999999998</v>
      </c>
      <c r="O32">
        <v>0.14544899999999999</v>
      </c>
      <c r="P32">
        <v>0.16162599999999999</v>
      </c>
      <c r="Q32">
        <v>0.56988700000000003</v>
      </c>
    </row>
    <row r="33" spans="2:17" x14ac:dyDescent="0.2">
      <c r="C33">
        <v>2.0143930000000001</v>
      </c>
      <c r="D33">
        <v>2.0332309999999998</v>
      </c>
      <c r="E33">
        <v>2.2645209999999998</v>
      </c>
      <c r="G33">
        <v>2.0336989999999999</v>
      </c>
      <c r="H33">
        <v>2.056826</v>
      </c>
      <c r="I33">
        <v>2.2896860000000001</v>
      </c>
      <c r="K33">
        <v>2.0443690000000001</v>
      </c>
      <c r="L33">
        <v>2.0606420000000001</v>
      </c>
      <c r="M33">
        <v>2.2810649999999999</v>
      </c>
      <c r="O33">
        <v>1.996173</v>
      </c>
      <c r="P33">
        <v>2.0120260000000001</v>
      </c>
      <c r="Q33">
        <v>2.2577090000000002</v>
      </c>
    </row>
    <row r="34" spans="2:17" x14ac:dyDescent="0.2">
      <c r="C34">
        <v>2.0352579999999998</v>
      </c>
      <c r="D34">
        <v>2.0572050000000002</v>
      </c>
      <c r="E34">
        <v>2.3680479999999999</v>
      </c>
      <c r="G34">
        <v>2.0867659999999999</v>
      </c>
      <c r="H34">
        <v>2.123567</v>
      </c>
      <c r="I34">
        <v>2.4223520000000001</v>
      </c>
      <c r="K34">
        <v>2.1334110000000002</v>
      </c>
      <c r="L34">
        <v>2.1745519999999998</v>
      </c>
      <c r="M34">
        <v>2.7462019999999998</v>
      </c>
      <c r="O34">
        <v>2.1697989999999998</v>
      </c>
      <c r="P34">
        <v>2.2153909999999999</v>
      </c>
      <c r="Q34">
        <v>2.7365759999999999</v>
      </c>
    </row>
    <row r="35" spans="2:17" x14ac:dyDescent="0.2">
      <c r="B35" t="s">
        <v>5</v>
      </c>
      <c r="C35">
        <v>2.08649999999997E-2</v>
      </c>
      <c r="D35">
        <v>2.3974000000000401E-2</v>
      </c>
      <c r="E35">
        <v>0.10352699999999999</v>
      </c>
      <c r="G35">
        <v>5.3067000000000003E-2</v>
      </c>
      <c r="H35">
        <v>6.6740999999999898E-2</v>
      </c>
      <c r="I35">
        <v>0.13266600000000001</v>
      </c>
      <c r="K35">
        <v>8.9042000000000093E-2</v>
      </c>
      <c r="L35">
        <v>0.11391</v>
      </c>
      <c r="M35">
        <v>0.46513700000000002</v>
      </c>
      <c r="O35">
        <v>0.173626</v>
      </c>
      <c r="P35">
        <v>0.20336499999999999</v>
      </c>
      <c r="Q35">
        <v>0.47886699999999999</v>
      </c>
    </row>
    <row r="36" spans="2:17" x14ac:dyDescent="0.2">
      <c r="C36">
        <v>2.0220389999999999</v>
      </c>
      <c r="D36">
        <v>2.0418690000000002</v>
      </c>
      <c r="E36">
        <v>2.2732709999999998</v>
      </c>
      <c r="G36">
        <v>1.9673069999999999</v>
      </c>
      <c r="H36">
        <v>1.9873430000000001</v>
      </c>
      <c r="I36">
        <v>2.1952690000000001</v>
      </c>
      <c r="K36">
        <v>2.030564</v>
      </c>
      <c r="L36">
        <v>2.0541520000000002</v>
      </c>
      <c r="M36">
        <v>2.2677309999999999</v>
      </c>
      <c r="O36">
        <v>2.0684429999999998</v>
      </c>
      <c r="P36">
        <v>2.0917150000000002</v>
      </c>
      <c r="Q36">
        <v>2.308799</v>
      </c>
    </row>
    <row r="37" spans="2:17" x14ac:dyDescent="0.2">
      <c r="C37">
        <v>2.0410550000000001</v>
      </c>
      <c r="D37">
        <v>2.0609769999999998</v>
      </c>
      <c r="E37">
        <v>2.316255</v>
      </c>
      <c r="G37">
        <v>1.987106</v>
      </c>
      <c r="H37">
        <v>2.0096919999999998</v>
      </c>
      <c r="I37">
        <v>2.2507839999999999</v>
      </c>
      <c r="K37">
        <v>2.0569380000000002</v>
      </c>
      <c r="L37">
        <v>2.0822379999999998</v>
      </c>
      <c r="M37">
        <v>2.3243279999999999</v>
      </c>
      <c r="O37">
        <v>2.2686510000000002</v>
      </c>
      <c r="P37">
        <v>2.3224360000000002</v>
      </c>
      <c r="Q37">
        <v>2.8393739999999998</v>
      </c>
    </row>
    <row r="38" spans="2:17" x14ac:dyDescent="0.2">
      <c r="B38" t="s">
        <v>5</v>
      </c>
      <c r="C38">
        <v>1.9016000000000099E-2</v>
      </c>
      <c r="D38">
        <v>1.9107999999999702E-2</v>
      </c>
      <c r="E38">
        <v>4.2984000000000099E-2</v>
      </c>
      <c r="G38">
        <v>1.9799000000000101E-2</v>
      </c>
      <c r="H38">
        <v>2.2348999999999699E-2</v>
      </c>
      <c r="I38">
        <v>5.5514999999999801E-2</v>
      </c>
      <c r="K38">
        <v>2.6374000000000099E-2</v>
      </c>
      <c r="L38">
        <v>2.8085999999999601E-2</v>
      </c>
      <c r="M38">
        <v>5.6597000000000001E-2</v>
      </c>
      <c r="O38">
        <v>0.200208</v>
      </c>
      <c r="P38">
        <v>0.23072100000000001</v>
      </c>
      <c r="Q38">
        <v>0.53057500000000002</v>
      </c>
    </row>
    <row r="39" spans="2:17" x14ac:dyDescent="0.2">
      <c r="C39">
        <v>2.0622099999999999</v>
      </c>
      <c r="D39">
        <v>2.0720200000000002</v>
      </c>
      <c r="E39">
        <v>2.3050700000000002</v>
      </c>
      <c r="G39">
        <v>1.99315</v>
      </c>
      <c r="H39">
        <v>1.9981899999999999</v>
      </c>
      <c r="I39">
        <v>2.22777</v>
      </c>
      <c r="K39">
        <v>2.0038900000000002</v>
      </c>
      <c r="L39">
        <v>2.0081099999999998</v>
      </c>
      <c r="M39">
        <v>2.2364000000000002</v>
      </c>
      <c r="O39">
        <v>2.0247099999999998</v>
      </c>
      <c r="P39">
        <v>2.0311599999999999</v>
      </c>
      <c r="Q39">
        <v>2.2659199999999999</v>
      </c>
    </row>
    <row r="40" spans="2:17" x14ac:dyDescent="0.2">
      <c r="C40">
        <v>2.0854900000000001</v>
      </c>
      <c r="D40">
        <v>2.0918299999999999</v>
      </c>
      <c r="E40">
        <v>2.3476699999999999</v>
      </c>
      <c r="G40">
        <v>2.0416400000000001</v>
      </c>
      <c r="H40">
        <v>2.03979</v>
      </c>
      <c r="I40">
        <v>2.3773399999999998</v>
      </c>
      <c r="K40">
        <v>2.1140599999999998</v>
      </c>
      <c r="L40">
        <v>2.1126399999999999</v>
      </c>
      <c r="M40">
        <v>2.5241400000000001</v>
      </c>
      <c r="O40">
        <v>2.2176900000000002</v>
      </c>
      <c r="P40">
        <v>2.2225000000000001</v>
      </c>
      <c r="Q40">
        <v>3.1927500000000002</v>
      </c>
    </row>
    <row r="41" spans="2:17" x14ac:dyDescent="0.2">
      <c r="C41">
        <v>2.32800000000002E-2</v>
      </c>
      <c r="D41">
        <v>1.9809999999999699E-2</v>
      </c>
      <c r="E41">
        <v>4.2599999999999701E-2</v>
      </c>
      <c r="G41">
        <v>4.8490000000000102E-2</v>
      </c>
      <c r="H41">
        <v>4.1599999999999901E-2</v>
      </c>
      <c r="I41">
        <v>0.14957000000000001</v>
      </c>
      <c r="K41">
        <v>0.11017</v>
      </c>
      <c r="L41">
        <v>0.10453</v>
      </c>
      <c r="M41">
        <v>0.28774</v>
      </c>
      <c r="O41">
        <v>0.19298000000000001</v>
      </c>
      <c r="P41">
        <v>0.19134000000000001</v>
      </c>
      <c r="Q41">
        <v>0.92683000000000004</v>
      </c>
    </row>
    <row r="42" spans="2:17" x14ac:dyDescent="0.2">
      <c r="C42">
        <v>2.03877</v>
      </c>
      <c r="D42">
        <v>2.0484399999999998</v>
      </c>
      <c r="E42">
        <v>2.29745</v>
      </c>
      <c r="G42">
        <v>2.0223599999999999</v>
      </c>
      <c r="H42">
        <v>2.0316999999999998</v>
      </c>
      <c r="I42">
        <v>2.2780200000000002</v>
      </c>
      <c r="K42">
        <v>2.0725500000000001</v>
      </c>
      <c r="L42">
        <v>2.0805099999999999</v>
      </c>
      <c r="M42">
        <v>2.3332099999999998</v>
      </c>
      <c r="O42">
        <v>2.0144299999999999</v>
      </c>
      <c r="P42">
        <v>2.0222199999999999</v>
      </c>
      <c r="Q42">
        <v>2.25848</v>
      </c>
    </row>
    <row r="43" spans="2:17" x14ac:dyDescent="0.2">
      <c r="C43">
        <v>2.0533899999999998</v>
      </c>
      <c r="D43">
        <v>2.0638100000000001</v>
      </c>
      <c r="E43">
        <v>2.3482799999999999</v>
      </c>
      <c r="G43">
        <v>2.0699900000000002</v>
      </c>
      <c r="H43">
        <v>2.0787300000000002</v>
      </c>
      <c r="I43">
        <v>2.4716200000000002</v>
      </c>
      <c r="K43">
        <v>2.1762999999999999</v>
      </c>
      <c r="L43">
        <v>2.18763</v>
      </c>
      <c r="M43">
        <v>2.4960399999999998</v>
      </c>
      <c r="O43">
        <v>2.2103100000000002</v>
      </c>
      <c r="P43">
        <v>2.2289699999999999</v>
      </c>
      <c r="Q43">
        <v>3.6611799999999999</v>
      </c>
    </row>
    <row r="44" spans="2:17" x14ac:dyDescent="0.2">
      <c r="C44">
        <v>1.46199999999999E-2</v>
      </c>
      <c r="D44">
        <v>1.53700000000003E-2</v>
      </c>
      <c r="E44">
        <v>5.0829999999999903E-2</v>
      </c>
      <c r="G44">
        <v>4.7629999999999797E-2</v>
      </c>
      <c r="H44">
        <v>4.7030000000000301E-2</v>
      </c>
      <c r="I44">
        <v>0.19359999999999999</v>
      </c>
      <c r="K44">
        <v>0.10375</v>
      </c>
      <c r="L44">
        <v>0.10712000000000001</v>
      </c>
      <c r="M44">
        <v>0.16283</v>
      </c>
      <c r="O44">
        <v>0.19588</v>
      </c>
      <c r="P44">
        <v>0.20674999999999999</v>
      </c>
      <c r="Q44">
        <v>1.4027000000000001</v>
      </c>
    </row>
    <row r="45" spans="2:17" x14ac:dyDescent="0.2">
      <c r="C45">
        <v>2.0159500000000001</v>
      </c>
      <c r="D45">
        <v>2.0250599999999999</v>
      </c>
      <c r="E45">
        <v>2.2854000000000001</v>
      </c>
      <c r="G45">
        <v>2.04949</v>
      </c>
      <c r="H45">
        <v>2.0593900000000001</v>
      </c>
      <c r="I45">
        <v>2.2947099999999998</v>
      </c>
      <c r="K45">
        <v>2.0466199999999999</v>
      </c>
      <c r="L45">
        <v>2.05063</v>
      </c>
      <c r="M45">
        <v>2.26525</v>
      </c>
      <c r="O45">
        <v>1.9995000000000001</v>
      </c>
      <c r="P45">
        <v>2.0043500000000001</v>
      </c>
      <c r="Q45">
        <v>2.22187</v>
      </c>
    </row>
    <row r="46" spans="2:17" x14ac:dyDescent="0.2">
      <c r="C46">
        <v>2.03003</v>
      </c>
      <c r="D46">
        <v>2.0384199999999999</v>
      </c>
      <c r="E46">
        <v>2.3421599999999998</v>
      </c>
      <c r="G46">
        <v>2.0943200000000002</v>
      </c>
      <c r="H46">
        <v>2.09897</v>
      </c>
      <c r="I46">
        <v>2.4889000000000001</v>
      </c>
      <c r="K46">
        <v>2.1318000000000001</v>
      </c>
      <c r="L46">
        <v>2.1488800000000001</v>
      </c>
      <c r="M46">
        <v>2.6392899999999999</v>
      </c>
      <c r="O46">
        <v>2.1741100000000002</v>
      </c>
      <c r="P46">
        <v>2.1803300000000001</v>
      </c>
      <c r="Q46">
        <v>2.7202999999999999</v>
      </c>
    </row>
    <row r="47" spans="2:17" x14ac:dyDescent="0.2">
      <c r="C47">
        <v>1.40799999999999E-2</v>
      </c>
      <c r="D47">
        <v>1.336E-2</v>
      </c>
      <c r="E47">
        <v>5.67599999999997E-2</v>
      </c>
      <c r="G47">
        <v>4.4830000000000099E-2</v>
      </c>
      <c r="H47">
        <v>3.95799999999999E-2</v>
      </c>
      <c r="I47">
        <v>0.19419</v>
      </c>
      <c r="K47">
        <v>8.5180000000000297E-2</v>
      </c>
      <c r="L47">
        <v>9.8250000000000198E-2</v>
      </c>
      <c r="M47">
        <v>0.37403999999999998</v>
      </c>
      <c r="O47">
        <v>0.17460999999999999</v>
      </c>
      <c r="P47">
        <v>0.17598</v>
      </c>
      <c r="Q47">
        <v>0.49842999999999998</v>
      </c>
    </row>
    <row r="48" spans="2:17" x14ac:dyDescent="0.2">
      <c r="C48">
        <v>2.0204900000000001</v>
      </c>
      <c r="D48">
        <v>2.02278</v>
      </c>
      <c r="E48">
        <v>2.2660100000000001</v>
      </c>
      <c r="G48">
        <v>2.12947</v>
      </c>
      <c r="H48">
        <v>2.13578</v>
      </c>
      <c r="I48">
        <v>2.38571</v>
      </c>
      <c r="K48">
        <v>1.9901800000000001</v>
      </c>
      <c r="L48">
        <v>2.0003600000000001</v>
      </c>
      <c r="M48">
        <v>2.2310400000000001</v>
      </c>
      <c r="O48">
        <v>2.00719</v>
      </c>
      <c r="P48">
        <v>2.0095999999999998</v>
      </c>
      <c r="Q48">
        <v>2.2338100000000001</v>
      </c>
    </row>
    <row r="49" spans="3:17" x14ac:dyDescent="0.2">
      <c r="C49">
        <v>2.0384799999999998</v>
      </c>
      <c r="D49">
        <v>2.0441099999999999</v>
      </c>
      <c r="E49">
        <v>2.3333499999999998</v>
      </c>
      <c r="G49">
        <v>2.1927599999999998</v>
      </c>
      <c r="H49">
        <v>2.2084800000000002</v>
      </c>
      <c r="I49">
        <v>2.5374300000000001</v>
      </c>
      <c r="K49">
        <v>2.0840200000000002</v>
      </c>
      <c r="L49">
        <v>2.0994000000000002</v>
      </c>
      <c r="M49">
        <v>2.5753400000000002</v>
      </c>
      <c r="O49">
        <v>2.20086</v>
      </c>
      <c r="P49">
        <v>2.2168199999999998</v>
      </c>
      <c r="Q49">
        <v>3.3226599999999999</v>
      </c>
    </row>
    <row r="50" spans="3:17" x14ac:dyDescent="0.2">
      <c r="C50">
        <v>1.7989999999999701E-2</v>
      </c>
      <c r="D50">
        <v>2.1329999999999801E-2</v>
      </c>
      <c r="E50">
        <v>6.7339999999999706E-2</v>
      </c>
      <c r="G50">
        <v>6.3289999999999805E-2</v>
      </c>
      <c r="H50">
        <v>7.2699999999999806E-2</v>
      </c>
      <c r="I50">
        <v>0.15171999999999999</v>
      </c>
      <c r="K50">
        <v>9.3840000000000104E-2</v>
      </c>
      <c r="L50">
        <v>9.9040000000000003E-2</v>
      </c>
      <c r="M50">
        <v>0.34429999999999999</v>
      </c>
      <c r="O50">
        <v>0.19367000000000001</v>
      </c>
      <c r="P50">
        <v>0.20721999999999999</v>
      </c>
      <c r="Q50">
        <v>1.0888500000000001</v>
      </c>
    </row>
    <row r="51" spans="3:17" x14ac:dyDescent="0.2">
      <c r="C51">
        <v>2.01058</v>
      </c>
      <c r="D51">
        <v>2.01492</v>
      </c>
      <c r="E51">
        <v>2.2675700000000001</v>
      </c>
      <c r="G51">
        <v>2.01017</v>
      </c>
      <c r="H51">
        <v>2.01281</v>
      </c>
      <c r="I51">
        <v>2.2631299999999999</v>
      </c>
      <c r="K51">
        <v>2.0744199999999999</v>
      </c>
      <c r="L51">
        <v>2.0785900000000002</v>
      </c>
      <c r="M51">
        <v>2.3036599999999998</v>
      </c>
      <c r="O51">
        <v>2.0353300000000001</v>
      </c>
      <c r="P51">
        <v>2.04122</v>
      </c>
      <c r="Q51">
        <v>2.2841100000000001</v>
      </c>
    </row>
    <row r="52" spans="3:17" x14ac:dyDescent="0.2">
      <c r="C52">
        <v>2.0353300000000001</v>
      </c>
      <c r="D52">
        <v>2.0382699999999998</v>
      </c>
      <c r="E52">
        <v>2.33439</v>
      </c>
      <c r="G52">
        <v>2.0265499999999999</v>
      </c>
      <c r="H52">
        <v>2.0325500000000001</v>
      </c>
      <c r="I52">
        <v>2.3610500000000001</v>
      </c>
      <c r="K52">
        <v>2.1802199999999998</v>
      </c>
      <c r="L52">
        <v>2.1809400000000001</v>
      </c>
      <c r="M52">
        <v>2.58826</v>
      </c>
      <c r="O52">
        <v>2.0800399999999999</v>
      </c>
      <c r="P52">
        <v>2.0877500000000002</v>
      </c>
      <c r="Q52">
        <v>2.43601</v>
      </c>
    </row>
    <row r="53" spans="3:17" x14ac:dyDescent="0.2">
      <c r="C53">
        <v>2.4750000000000001E-2</v>
      </c>
      <c r="D53">
        <v>2.3349999999999801E-2</v>
      </c>
      <c r="E53">
        <v>6.6819999999999893E-2</v>
      </c>
      <c r="G53">
        <v>1.6379999999999801E-2</v>
      </c>
      <c r="H53">
        <v>1.9740000000000101E-2</v>
      </c>
      <c r="I53">
        <v>9.7920000000000201E-2</v>
      </c>
      <c r="K53">
        <v>0.10580000000000001</v>
      </c>
      <c r="L53">
        <v>0.10235</v>
      </c>
      <c r="M53">
        <v>0.28460000000000002</v>
      </c>
      <c r="O53">
        <v>4.4709999999999799E-2</v>
      </c>
      <c r="P53">
        <v>4.6529999999999697E-2</v>
      </c>
      <c r="Q53">
        <v>0.15190000000000001</v>
      </c>
    </row>
    <row r="54" spans="3:17" x14ac:dyDescent="0.2">
      <c r="C54">
        <v>2.0882999999999998</v>
      </c>
      <c r="D54">
        <v>2.0956399999999999</v>
      </c>
      <c r="E54">
        <v>2.3480799999999999</v>
      </c>
      <c r="G54">
        <v>2.00441</v>
      </c>
      <c r="H54">
        <v>2.01769</v>
      </c>
      <c r="I54">
        <v>2.25034</v>
      </c>
      <c r="K54">
        <v>2.0552100000000002</v>
      </c>
      <c r="L54">
        <v>2.0638100000000001</v>
      </c>
      <c r="M54">
        <v>2.3286699999999998</v>
      </c>
      <c r="O54">
        <v>1.9798500000000001</v>
      </c>
      <c r="P54">
        <v>1.98394</v>
      </c>
      <c r="Q54">
        <v>2.2293400000000001</v>
      </c>
    </row>
    <row r="55" spans="3:17" x14ac:dyDescent="0.2">
      <c r="C55">
        <v>2.10636</v>
      </c>
      <c r="D55">
        <v>2.1137600000000001</v>
      </c>
      <c r="E55">
        <v>2.3833700000000002</v>
      </c>
      <c r="G55">
        <v>2.0636199999999998</v>
      </c>
      <c r="H55">
        <v>2.0837599999999998</v>
      </c>
      <c r="I55">
        <v>2.5148700000000002</v>
      </c>
      <c r="K55">
        <v>2.1713100000000001</v>
      </c>
      <c r="L55">
        <v>2.1946099999999999</v>
      </c>
      <c r="M55">
        <v>2.5079799999999999</v>
      </c>
      <c r="O55">
        <v>2.16384</v>
      </c>
      <c r="P55">
        <v>2.1674000000000002</v>
      </c>
      <c r="Q55">
        <v>3.1395599999999999</v>
      </c>
    </row>
    <row r="56" spans="3:17" x14ac:dyDescent="0.2">
      <c r="C56">
        <v>1.8060000000000201E-2</v>
      </c>
      <c r="D56">
        <v>1.8120000000000101E-2</v>
      </c>
      <c r="E56">
        <v>3.52900000000003E-2</v>
      </c>
      <c r="G56">
        <v>5.9209999999999798E-2</v>
      </c>
      <c r="H56">
        <v>6.6069999999999907E-2</v>
      </c>
      <c r="I56">
        <v>0.26452999999999999</v>
      </c>
      <c r="K56">
        <v>0.11609999999999999</v>
      </c>
      <c r="L56">
        <v>0.1308</v>
      </c>
      <c r="M56">
        <v>0.17931</v>
      </c>
      <c r="O56">
        <v>0.18398999999999999</v>
      </c>
      <c r="P56">
        <v>0.18346000000000001</v>
      </c>
      <c r="Q56">
        <v>0.91022000000000003</v>
      </c>
    </row>
    <row r="57" spans="3:17" x14ac:dyDescent="0.2">
      <c r="C57">
        <v>2.1307</v>
      </c>
      <c r="D57">
        <v>2.1403400000000001</v>
      </c>
      <c r="E57">
        <v>2.3778600000000001</v>
      </c>
      <c r="G57">
        <v>2.0346299999999999</v>
      </c>
      <c r="H57">
        <v>2.0406499999999999</v>
      </c>
      <c r="I57">
        <v>2.2702599999999999</v>
      </c>
      <c r="K57">
        <v>2.0080300000000002</v>
      </c>
      <c r="L57">
        <v>2.0141100000000001</v>
      </c>
      <c r="M57">
        <v>2.2227299999999999</v>
      </c>
      <c r="O57">
        <v>2.0371100000000002</v>
      </c>
      <c r="P57">
        <v>2.04535</v>
      </c>
      <c r="Q57">
        <v>2.2877000000000001</v>
      </c>
    </row>
    <row r="58" spans="3:17" x14ac:dyDescent="0.2">
      <c r="C58">
        <v>2.1303700000000001</v>
      </c>
      <c r="D58">
        <v>2.1412200000000001</v>
      </c>
      <c r="E58">
        <v>2.4172799999999999</v>
      </c>
      <c r="G58">
        <v>2.0809799999999998</v>
      </c>
      <c r="H58">
        <v>2.0862799999999999</v>
      </c>
      <c r="I58">
        <v>2.4081899999999998</v>
      </c>
      <c r="K58">
        <v>2.0918199999999998</v>
      </c>
      <c r="L58">
        <v>2.0883099999999999</v>
      </c>
      <c r="M58">
        <v>2.4325899999999998</v>
      </c>
      <c r="O58">
        <v>2.23366</v>
      </c>
      <c r="P58">
        <v>2.2454000000000001</v>
      </c>
      <c r="Q58">
        <v>2.7381799999999998</v>
      </c>
    </row>
    <row r="59" spans="3:17" x14ac:dyDescent="0.2">
      <c r="C59">
        <v>-3.2999999999994102E-4</v>
      </c>
      <c r="D59">
        <v>8.7999999999999201E-4</v>
      </c>
      <c r="E59">
        <v>3.9419999999999802E-2</v>
      </c>
      <c r="G59">
        <v>4.6349999999999898E-2</v>
      </c>
      <c r="H59">
        <v>4.5630000000000101E-2</v>
      </c>
      <c r="I59">
        <v>0.13793</v>
      </c>
      <c r="K59">
        <v>8.3789999999999601E-2</v>
      </c>
      <c r="L59">
        <v>7.4199999999999794E-2</v>
      </c>
      <c r="M59">
        <v>0.20985999999999999</v>
      </c>
      <c r="O59">
        <v>0.19655</v>
      </c>
      <c r="P59">
        <v>0.20005000000000001</v>
      </c>
      <c r="Q59">
        <v>0.45047999999999999</v>
      </c>
    </row>
    <row r="60" spans="3:17" x14ac:dyDescent="0.2">
      <c r="C60">
        <v>2.0662799999999999</v>
      </c>
      <c r="D60">
        <v>2.0802</v>
      </c>
      <c r="E60">
        <v>2.3215599999999998</v>
      </c>
      <c r="G60">
        <v>1.96668</v>
      </c>
      <c r="H60">
        <v>1.97329</v>
      </c>
      <c r="I60">
        <v>2.1979299999999999</v>
      </c>
      <c r="K60">
        <v>2.0326200000000001</v>
      </c>
      <c r="L60">
        <v>2.03633</v>
      </c>
      <c r="M60">
        <v>2.2876099999999999</v>
      </c>
      <c r="O60">
        <v>2.0244499999999999</v>
      </c>
      <c r="P60">
        <v>2.0342899999999999</v>
      </c>
      <c r="Q60">
        <v>2.2730800000000002</v>
      </c>
    </row>
    <row r="61" spans="3:17" x14ac:dyDescent="0.2">
      <c r="C61">
        <v>2.0833900000000001</v>
      </c>
      <c r="D61">
        <v>2.0997300000000001</v>
      </c>
      <c r="E61">
        <v>2.3485399999999998</v>
      </c>
      <c r="G61">
        <v>2.0261100000000001</v>
      </c>
      <c r="H61">
        <v>2.02475</v>
      </c>
      <c r="I61">
        <v>2.37582</v>
      </c>
      <c r="K61">
        <v>2.1385200000000002</v>
      </c>
      <c r="L61">
        <v>2.1426400000000001</v>
      </c>
      <c r="M61">
        <v>2.6999200000000001</v>
      </c>
      <c r="O61">
        <v>2.2001499999999998</v>
      </c>
      <c r="P61">
        <v>2.2260499999999999</v>
      </c>
      <c r="Q61">
        <v>2.67991</v>
      </c>
    </row>
    <row r="62" spans="3:17" x14ac:dyDescent="0.2">
      <c r="C62">
        <v>1.7110000000000201E-2</v>
      </c>
      <c r="D62">
        <v>1.9529999999999999E-2</v>
      </c>
      <c r="E62">
        <v>2.6980000000000001E-2</v>
      </c>
      <c r="G62">
        <v>5.9430000000000101E-2</v>
      </c>
      <c r="H62">
        <v>5.1460000000000103E-2</v>
      </c>
      <c r="I62">
        <v>0.17788999999999999</v>
      </c>
      <c r="K62">
        <v>0.10589999999999999</v>
      </c>
      <c r="L62">
        <v>0.10631</v>
      </c>
      <c r="M62">
        <v>0.41231000000000001</v>
      </c>
      <c r="O62">
        <v>0.1757</v>
      </c>
      <c r="P62">
        <v>0.19176000000000001</v>
      </c>
      <c r="Q62">
        <v>0.40683000000000002</v>
      </c>
    </row>
    <row r="63" spans="3:17" x14ac:dyDescent="0.2">
      <c r="C63">
        <v>1.9691399999999999</v>
      </c>
      <c r="D63">
        <v>1.9736199999999999</v>
      </c>
      <c r="E63">
        <v>2.2201300000000002</v>
      </c>
      <c r="G63">
        <v>2.0420199999999999</v>
      </c>
      <c r="H63">
        <v>2.0508000000000002</v>
      </c>
      <c r="I63">
        <v>2.3106</v>
      </c>
      <c r="K63">
        <v>2.0085500000000001</v>
      </c>
      <c r="L63">
        <v>2.0170400000000002</v>
      </c>
      <c r="M63">
        <v>2.2723100000000001</v>
      </c>
      <c r="O63">
        <v>2.0151500000000002</v>
      </c>
      <c r="P63">
        <v>2.0238700000000001</v>
      </c>
      <c r="Q63">
        <v>2.2532899999999998</v>
      </c>
    </row>
    <row r="64" spans="3:17" x14ac:dyDescent="0.2">
      <c r="C64">
        <v>1.9857100000000001</v>
      </c>
      <c r="D64">
        <v>1.9936499999999999</v>
      </c>
      <c r="E64">
        <v>2.26539</v>
      </c>
      <c r="G64">
        <v>2.0960800000000002</v>
      </c>
      <c r="H64">
        <v>2.1049199999999999</v>
      </c>
      <c r="I64">
        <v>2.42178</v>
      </c>
      <c r="K64">
        <v>2.1019299999999999</v>
      </c>
      <c r="L64">
        <v>2.1126499999999999</v>
      </c>
      <c r="M64">
        <v>2.46712</v>
      </c>
      <c r="O64">
        <v>2.05749</v>
      </c>
      <c r="P64">
        <v>2.0600700000000001</v>
      </c>
      <c r="Q64">
        <v>2.3492600000000001</v>
      </c>
    </row>
    <row r="65" spans="1:25" x14ac:dyDescent="0.2">
      <c r="C65">
        <v>1.6570000000000199E-2</v>
      </c>
      <c r="D65">
        <v>2.00300000000002E-2</v>
      </c>
      <c r="E65">
        <v>4.5259999999999898E-2</v>
      </c>
      <c r="G65">
        <v>5.4060000000000198E-2</v>
      </c>
      <c r="H65">
        <v>5.4119999999999703E-2</v>
      </c>
      <c r="I65">
        <v>0.11118</v>
      </c>
      <c r="K65">
        <v>9.3379999999999797E-2</v>
      </c>
      <c r="L65">
        <v>9.5609999999999806E-2</v>
      </c>
      <c r="M65">
        <v>0.19481000000000001</v>
      </c>
      <c r="O65">
        <v>4.2339999999999801E-2</v>
      </c>
      <c r="P65">
        <v>3.6200000000000003E-2</v>
      </c>
      <c r="Q65">
        <v>9.5970000000000305E-2</v>
      </c>
    </row>
    <row r="66" spans="1:25" x14ac:dyDescent="0.2">
      <c r="C66">
        <v>2.0636999999999999</v>
      </c>
      <c r="D66">
        <v>2.0714399999999999</v>
      </c>
      <c r="E66">
        <v>2.31433</v>
      </c>
      <c r="G66">
        <v>2.0471300000000001</v>
      </c>
      <c r="H66">
        <v>2.0528300000000002</v>
      </c>
      <c r="I66">
        <v>2.2776200000000002</v>
      </c>
      <c r="K66">
        <v>2.0614400000000002</v>
      </c>
      <c r="L66">
        <v>2.0720100000000001</v>
      </c>
      <c r="M66">
        <v>2.27563</v>
      </c>
      <c r="O66">
        <v>2.0333199999999998</v>
      </c>
      <c r="P66">
        <v>2.0386000000000002</v>
      </c>
      <c r="Q66">
        <v>2.2752400000000002</v>
      </c>
    </row>
    <row r="67" spans="1:25" x14ac:dyDescent="0.2">
      <c r="C67">
        <v>2.0784400000000001</v>
      </c>
      <c r="D67">
        <v>2.0894599999999999</v>
      </c>
      <c r="E67">
        <v>2.3476499999999998</v>
      </c>
      <c r="G67">
        <v>2.0576300000000001</v>
      </c>
      <c r="H67">
        <v>2.0651700000000002</v>
      </c>
      <c r="I67">
        <v>2.3130199999999999</v>
      </c>
      <c r="K67">
        <v>2.0900799999999999</v>
      </c>
      <c r="L67">
        <v>2.1039300000000001</v>
      </c>
      <c r="M67">
        <v>2.3197899999999998</v>
      </c>
      <c r="O67">
        <v>2.2036600000000002</v>
      </c>
      <c r="P67">
        <v>2.20139</v>
      </c>
      <c r="Q67">
        <v>2.68615</v>
      </c>
    </row>
    <row r="68" spans="1:25" x14ac:dyDescent="0.2">
      <c r="C68">
        <v>1.4740000000000201E-2</v>
      </c>
      <c r="D68">
        <v>1.8019999999999901E-2</v>
      </c>
      <c r="E68">
        <v>3.3319999999999801E-2</v>
      </c>
      <c r="G68">
        <v>1.0500000000000001E-2</v>
      </c>
      <c r="H68">
        <v>1.234E-2</v>
      </c>
      <c r="I68">
        <v>3.5400000000000098E-2</v>
      </c>
      <c r="K68">
        <v>2.8639999999999801E-2</v>
      </c>
      <c r="L68">
        <v>3.19199999999999E-2</v>
      </c>
      <c r="M68">
        <v>4.4160000000000199E-2</v>
      </c>
      <c r="O68">
        <v>0.17033999999999999</v>
      </c>
      <c r="P68">
        <v>0.16278999999999999</v>
      </c>
      <c r="Q68">
        <v>0.41091</v>
      </c>
    </row>
    <row r="69" spans="1:25" x14ac:dyDescent="0.2">
      <c r="B69" t="s">
        <v>6</v>
      </c>
      <c r="C69" t="s">
        <v>7</v>
      </c>
      <c r="D69" t="s">
        <v>7</v>
      </c>
      <c r="E69" t="s">
        <v>7</v>
      </c>
      <c r="F69" t="s">
        <v>6</v>
      </c>
      <c r="G69" t="s">
        <v>7</v>
      </c>
      <c r="H69" t="s">
        <v>7</v>
      </c>
      <c r="I69" t="s">
        <v>7</v>
      </c>
      <c r="J69" t="s">
        <v>6</v>
      </c>
      <c r="K69" t="s">
        <v>7</v>
      </c>
      <c r="L69" t="s">
        <v>7</v>
      </c>
      <c r="M69" t="s">
        <v>7</v>
      </c>
      <c r="N69" t="s">
        <v>6</v>
      </c>
      <c r="O69" t="s">
        <v>7</v>
      </c>
      <c r="P69" t="s">
        <v>7</v>
      </c>
      <c r="Q69" t="s">
        <v>7</v>
      </c>
    </row>
    <row r="70" spans="1:25" x14ac:dyDescent="0.2">
      <c r="B70">
        <v>25.5</v>
      </c>
      <c r="C70">
        <f>AVERAGE(C17,C14,C11,C20,C23,C26,C29,C32,C35,C38,C41,C44,C47,C50,C53,C56,C59,C62,C65,C68)</f>
        <v>1.6360200000000033E-2</v>
      </c>
      <c r="D70">
        <f>AVERAGE(D17,D14,D11,D20,D23,D26,D29,D32,D35,D38,D41,D44,D47,D50,D53,D56,D59,D62,D65,D68)</f>
        <v>1.85151E-2</v>
      </c>
      <c r="E70">
        <f>AVERAGE(E17,E14,E11,E20,E23,E26,E29,E32,E35,E38,E41,E44,E47,E50,E53,E56,E59,E62,E65,E68)</f>
        <v>5.5958199999999937E-2</v>
      </c>
      <c r="F70">
        <v>25.5</v>
      </c>
      <c r="G70">
        <f>AVERAGE(G17,G14,G11,G20,G23,G26,G29,G32,G35,G38,G41,G44,G47,G50,G53,G56,G59,G62,G65,G68)</f>
        <v>4.6857949999999975E-2</v>
      </c>
      <c r="H70">
        <f>AVERAGE(H17,H14,H11,H20,H23,H26,H29,H32,H35,H38,H41,H44,H47,H50,H53,H56,H59,H62,H65,H68)</f>
        <v>5.0805999999999928E-2</v>
      </c>
      <c r="I70">
        <f>AVERAGE(I17,I14,I11,I20,I23,I26,I29,I32,I35,I38,I41,I44,I47,I50,I53,I56,I59,I62,I65,I68)</f>
        <v>0.14730745000000001</v>
      </c>
      <c r="J70">
        <v>25.5</v>
      </c>
      <c r="K70">
        <f>AVERAGE(K17,K14,K11,K20,K23,K26,K29,K32,K35,K38,K41,K44,K47,K50,K53,K56,K59,K62,K65,K68)</f>
        <v>8.6246799999999998E-2</v>
      </c>
      <c r="L70">
        <f>AVERAGE(L17,L14,L11,L20,L23,L26,L29,L32,L35,L38,L41,L44,L47,L50,L53,L56,L59,L62,L65,L68)</f>
        <v>9.3827999999999981E-2</v>
      </c>
      <c r="M70">
        <f>AVERAGE(M17,M14,M11,M20,M23,M26,M29,M32,M35,M38,M41,M44,M47,M50,M53,M56,M59,M62,M65,M68)</f>
        <v>0.26401744999999999</v>
      </c>
      <c r="N70">
        <v>25.5</v>
      </c>
      <c r="O70">
        <f>AVERAGE(O17,O14,O11,O20,O23,O26,O29,O32,O35,O38,O41,O44,O47,O50,O53,O56,O59,O62,O65,O68)</f>
        <v>0.15977669999999997</v>
      </c>
      <c r="P70">
        <f>AVERAGE(P17,P14,P11,P20,P23,P26,P29,P32,P35,P38,P41,P44,P47,P50,P53,P56,P59,P62,P65,P68)</f>
        <v>0.17593655</v>
      </c>
      <c r="Q70">
        <f>AVERAGE(Q17,Q14,Q11,Q20,Q23,Q26,Q29,Q32,Q35,Q38,Q41,Q44,Q47,Q50,Q53,Q56,Q59,Q62,Q65,Q68)</f>
        <v>0.57888195000000009</v>
      </c>
    </row>
    <row r="71" spans="1:25" x14ac:dyDescent="0.2">
      <c r="A71" t="s">
        <v>33</v>
      </c>
      <c r="C71">
        <f>STDEV(C17,C14,C11,C20,C23,C26,C29,C32,C35,C38,C41,C44,C47,C50,C53,C56,C59,C62,C65,C68)/SQRT(COUNT(C17,C14,C11,C20,C23,C26,C29,C32,C35,C38,C41,C44,C47,C50,C53,C56,C59,C62,C65,C68))</f>
        <v>1.6204752171735631E-3</v>
      </c>
      <c r="D71">
        <f>STDEV(D17,D14,D11,D20,D23,D26,D29,D32,D35,D38,D41,D44,D47,D50,D53,D56,D59,D62,D65,D68)/SQRT(COUNT(D17,D14,D11,D20,D23,D26,D29,D32,D35,D38,D41,D44,D47,D50,D53,D56,D59,D62,D65,D68))</f>
        <v>1.9829773931083817E-3</v>
      </c>
      <c r="E71">
        <f>STDEV(E17,E14,E11,E20,E23,E26,E29,E32,E35,E38,E41,E44,E47,E50,E53,E56,E59,E62,E65,E68)/SQRT(COUNT(E17,E14,E11,E20,E23,E26,E29,E32,E35,E38,E41,E44,E47,E50,E53,E56,E59,E62,E65,E68))</f>
        <v>6.7645984015857735E-3</v>
      </c>
      <c r="G71">
        <f>STDEV(G17,G14,G11,G20,G23,G26,G29,G32,G35,G38,G41,G44,G47,G50,G53,G56,G59,G62,G65,G68)/SQRT(COUNT(G17,G14,G11,G20,G23,G26,G29,G32,G35,G38,G41,G44,G47,G50,G53,G56,G59,G62,G65,G68))</f>
        <v>4.381285007052883E-3</v>
      </c>
      <c r="H71">
        <f>STDEV(H17,H14,H11,H20,H23,H26,H29,H32,H35,H38,H41,H44,H47,H50,H53,H56,H59,H62,H65,H68)/SQRT(COUNT(H17,H14,H11,H20,H23,H26,H29,H32,H35,H38,H41,H44,H47,H50,H53,H56,H59,H62,H65,H68))</f>
        <v>4.9795868963092458E-3</v>
      </c>
      <c r="I71">
        <f>STDEV(I17,I14,I11,I20,I23,I26,I29,I32,I35,I38,I41,I44,I47,I50,I53,I56,I59,I62,I65,I68)/SQRT(COUNT(I17,I14,I11,I20,I23,I26,I29,I32,I35,I38,I41,I44,I47,I50,I53,I56,I59,I62,I65,I68))</f>
        <v>1.3824554657997973E-2</v>
      </c>
      <c r="K71">
        <f>STDEV(K17,K14,K11,K20,K23,K26,K29,K32,K35,K38,K41,K44,K47,K50,K53,K56,K59,K62,K65,K68)/SQRT(COUNT(K17,K14,K11,K20,K23,K26,K29,K32,K35,K38,K41,K44,K47,K50,K53,K56,K59,K62,K65,K68))</f>
        <v>7.1263488723557573E-3</v>
      </c>
      <c r="L71">
        <f>STDEV(L17,L14,L11,L20,L23,L26,L29,L32,L35,L38,L41,L44,L47,L50,L53,L56,L59,L62,L65,L68)/SQRT(COUNT(L17,L14,L11,L20,L23,L26,L29,L32,L35,L38,L41,L44,L47,L50,L53,L56,L59,L62,L65,L68))</f>
        <v>8.2441015545725426E-3</v>
      </c>
      <c r="M71">
        <f>STDEV(M17,M14,M11,M20,M23,M26,M29,M32,M35,M38,M41,M44,M47,M50,M53,M56,M59,M62,M65,M68)/SQRT(COUNT(M17,M14,M11,M20,M23,M26,M29,M32,M35,M38,M41,M44,M47,M50,M53,M56,M59,M62,M65,M68))</f>
        <v>3.417780890473842E-2</v>
      </c>
      <c r="O71">
        <f>STDEV(O17,O14,O11,O20,O23,O26,O29,O32,O35,O38,O41,O44,O47,O50,O53,O56,O59,O62,O65,O68)/SQRT(COUNT(O17,O14,O11,O20,O23,O26,O29,O32,O35,O38,O41,O44,O47,O50,O53,O56,O59,O62,O65,O68))</f>
        <v>1.1634171716859298E-2</v>
      </c>
      <c r="P71">
        <f>STDEV(P17,P14,P11,P20,P23,P26,P29,P32,P35,P38,P41,P44,P47,P50,P53,P56,P59,P62,P65,P68)/SQRT(COUNT(P17,P14,P11,P20,P23,P26,P29,P32,P35,P38,P41,P44,P47,P50,P53,P56,P59,P62,P65,P68))</f>
        <v>1.3437118285491495E-2</v>
      </c>
      <c r="Q71">
        <f>STDEV(Q17,Q14,Q11,Q20,Q23,Q26,Q29,Q32,Q35,Q38,Q41,Q44,Q47,Q50,Q53,Q56,Q59,Q62,Q65,Q68)/SQRT(COUNT(Q17,Q14,Q11,Q20,Q23,Q26,Q29,Q32,Q35,Q38,Q41,Q44,Q47,Q50,Q53,Q56,Q59,Q62,Q65,Q68))</f>
        <v>7.1854348084656072E-2</v>
      </c>
    </row>
    <row r="73" spans="1:25" x14ac:dyDescent="0.2">
      <c r="B73" t="s">
        <v>8</v>
      </c>
      <c r="C73">
        <f>C70/25.5/(10^-12)*(10^-20)</f>
        <v>6.4157647058823657E-12</v>
      </c>
      <c r="D73">
        <f>D70/25.5/(10^-12)*(10^-20)</f>
        <v>7.2608235294117651E-12</v>
      </c>
      <c r="E73">
        <f>E70/25.5/(10^-12)*(10^-20)</f>
        <v>2.1944392156862721E-11</v>
      </c>
      <c r="F73" t="s">
        <v>8</v>
      </c>
      <c r="G73">
        <f>G70/25.5/(10^-12)*(10^-20)</f>
        <v>1.8375666666666658E-11</v>
      </c>
      <c r="H73">
        <f>H70/25.5/(10^-12)*(10^-20)</f>
        <v>1.9923921568627423E-11</v>
      </c>
      <c r="I73">
        <f>I70/25.5/(10^-12)*(10^-20)</f>
        <v>5.7767627450980393E-11</v>
      </c>
      <c r="J73" t="s">
        <v>8</v>
      </c>
      <c r="K73">
        <f>K70/25.5/(10^-12)*(10^-20)</f>
        <v>3.3822274509803923E-11</v>
      </c>
      <c r="L73">
        <f>L70/25.5/(10^-12)*(10^-20)</f>
        <v>3.6795294117647051E-11</v>
      </c>
      <c r="M73">
        <f>M70/25.5/(10^-12)*(10^-20)</f>
        <v>1.0353625490196078E-10</v>
      </c>
      <c r="N73" t="s">
        <v>8</v>
      </c>
      <c r="O73">
        <f>O70/25.5/(10^-12)*(10^-20)</f>
        <v>6.2657529411764701E-11</v>
      </c>
      <c r="P73">
        <f>P70/25.5/(10^-12)*(10^-20)</f>
        <v>6.8994725490196077E-11</v>
      </c>
      <c r="Q73">
        <f>Q70/25.5/(10^-12)*(10^-20)</f>
        <v>2.2701252941176475E-10</v>
      </c>
    </row>
    <row r="76" spans="1:25" x14ac:dyDescent="0.2">
      <c r="B76" t="s">
        <v>14</v>
      </c>
      <c r="F76" t="s">
        <v>24</v>
      </c>
      <c r="J76" t="s">
        <v>25</v>
      </c>
      <c r="N76" t="s">
        <v>26</v>
      </c>
      <c r="R76" t="s">
        <v>70</v>
      </c>
      <c r="V76" t="s">
        <v>71</v>
      </c>
    </row>
    <row r="77" spans="1:25" x14ac:dyDescent="0.2">
      <c r="C77" t="s">
        <v>2</v>
      </c>
      <c r="D77" t="s">
        <v>3</v>
      </c>
      <c r="E77" t="s">
        <v>4</v>
      </c>
    </row>
    <row r="78" spans="1:25" x14ac:dyDescent="0.2">
      <c r="C78">
        <v>2.0852949999999999</v>
      </c>
      <c r="D78">
        <v>2.1141160000000001</v>
      </c>
      <c r="E78">
        <v>2.3296579999999998</v>
      </c>
      <c r="G78">
        <v>2.0404100000000001</v>
      </c>
      <c r="H78">
        <v>2.06067</v>
      </c>
      <c r="I78">
        <v>2.2708179999999998</v>
      </c>
      <c r="K78">
        <v>2.0360109999999998</v>
      </c>
      <c r="L78">
        <v>2.0591119999999998</v>
      </c>
      <c r="M78">
        <v>2.2798720000000001</v>
      </c>
      <c r="O78">
        <v>2.0436459999999999</v>
      </c>
      <c r="P78">
        <v>2.0671369999999998</v>
      </c>
      <c r="Q78">
        <v>2.2971879999999998</v>
      </c>
      <c r="S78">
        <v>2.0924299999999998</v>
      </c>
      <c r="T78">
        <v>2.1066500000000001</v>
      </c>
      <c r="U78">
        <v>2.3364400000000001</v>
      </c>
      <c r="W78">
        <v>2.0387400000000002</v>
      </c>
      <c r="X78">
        <v>2.0455899999999998</v>
      </c>
      <c r="Y78">
        <v>2.27454</v>
      </c>
    </row>
    <row r="79" spans="1:25" x14ac:dyDescent="0.2">
      <c r="C79">
        <v>2.1360320000000002</v>
      </c>
      <c r="D79">
        <v>2.1787480000000001</v>
      </c>
      <c r="E79">
        <v>2.4809139999999998</v>
      </c>
      <c r="G79">
        <v>2.412255</v>
      </c>
      <c r="H79">
        <v>2.5054289999999999</v>
      </c>
      <c r="I79">
        <v>3.9378449999999998</v>
      </c>
      <c r="K79">
        <v>2.1131679999999999</v>
      </c>
      <c r="L79">
        <v>2.1400009999999998</v>
      </c>
      <c r="M79">
        <v>2.438145</v>
      </c>
      <c r="O79">
        <v>2.6658219999999999</v>
      </c>
      <c r="P79">
        <v>2.81718</v>
      </c>
      <c r="Q79">
        <v>4.350778</v>
      </c>
      <c r="S79">
        <v>2.7976399999999999</v>
      </c>
      <c r="T79">
        <v>2.86748</v>
      </c>
      <c r="U79">
        <v>4.3900199999999998</v>
      </c>
      <c r="W79">
        <v>2.8583599999999998</v>
      </c>
      <c r="X79">
        <v>2.8957099999999998</v>
      </c>
      <c r="Y79">
        <v>4.06189</v>
      </c>
    </row>
    <row r="80" spans="1:25" x14ac:dyDescent="0.2">
      <c r="B80" t="s">
        <v>5</v>
      </c>
      <c r="C80">
        <v>5.0737000000000303E-2</v>
      </c>
      <c r="D80">
        <v>6.4631999999999995E-2</v>
      </c>
      <c r="E80">
        <v>0.151256</v>
      </c>
      <c r="G80">
        <v>0.37184499999999998</v>
      </c>
      <c r="H80">
        <v>0.44475900000000002</v>
      </c>
      <c r="I80">
        <v>1.667027</v>
      </c>
      <c r="K80">
        <v>7.7157000000000101E-2</v>
      </c>
      <c r="L80">
        <v>8.0889000000000003E-2</v>
      </c>
      <c r="M80">
        <v>0.158273</v>
      </c>
      <c r="O80">
        <v>0.62217599999999995</v>
      </c>
      <c r="P80">
        <v>0.75004300000000002</v>
      </c>
      <c r="Q80">
        <v>2.0535899999999998</v>
      </c>
      <c r="S80">
        <v>0.70521</v>
      </c>
      <c r="T80">
        <v>0.76083000000000001</v>
      </c>
      <c r="U80">
        <v>2.0535800000000002</v>
      </c>
      <c r="W80">
        <v>0.81962000000000002</v>
      </c>
      <c r="X80">
        <v>0.85011999999999999</v>
      </c>
      <c r="Y80">
        <v>1.78735</v>
      </c>
    </row>
    <row r="81" spans="2:25" x14ac:dyDescent="0.2">
      <c r="C81">
        <v>2.0540699999999998</v>
      </c>
      <c r="D81">
        <v>2.0765020000000001</v>
      </c>
      <c r="E81">
        <v>2.294073</v>
      </c>
      <c r="G81">
        <v>2.0031659999999998</v>
      </c>
      <c r="H81">
        <v>2.0198849999999999</v>
      </c>
      <c r="I81">
        <v>2.2336179999999999</v>
      </c>
      <c r="K81">
        <v>2.11144</v>
      </c>
      <c r="L81">
        <v>2.141785</v>
      </c>
      <c r="M81">
        <v>2.354663</v>
      </c>
      <c r="O81">
        <v>1.9933559999999999</v>
      </c>
      <c r="P81">
        <v>2.0081920000000002</v>
      </c>
      <c r="Q81">
        <v>2.2407569999999999</v>
      </c>
      <c r="S81">
        <v>2.0631400000000002</v>
      </c>
      <c r="T81">
        <v>2.0680700000000001</v>
      </c>
      <c r="U81">
        <v>2.3086099999999998</v>
      </c>
      <c r="W81">
        <v>1.9634400000000001</v>
      </c>
      <c r="X81">
        <v>1.9713000000000001</v>
      </c>
      <c r="Y81">
        <v>2.1953299999999998</v>
      </c>
    </row>
    <row r="82" spans="2:25" x14ac:dyDescent="0.2">
      <c r="C82">
        <v>2.3176990000000002</v>
      </c>
      <c r="D82">
        <v>2.3583430000000001</v>
      </c>
      <c r="E82">
        <v>2.9940310000000001</v>
      </c>
      <c r="G82">
        <v>2.2847949999999999</v>
      </c>
      <c r="H82">
        <v>2.3307699999999998</v>
      </c>
      <c r="I82">
        <v>2.8503599999999998</v>
      </c>
      <c r="K82">
        <v>2.522154</v>
      </c>
      <c r="L82">
        <v>2.6545740000000002</v>
      </c>
      <c r="M82">
        <v>3.74817</v>
      </c>
      <c r="O82">
        <v>2.442196</v>
      </c>
      <c r="P82">
        <v>2.4844200000000001</v>
      </c>
      <c r="Q82">
        <v>2.8908839999999998</v>
      </c>
      <c r="S82">
        <v>2.7800400000000001</v>
      </c>
      <c r="T82">
        <v>2.8702000000000001</v>
      </c>
      <c r="U82">
        <v>5.3922999999999996</v>
      </c>
      <c r="W82">
        <v>2.7709299999999999</v>
      </c>
      <c r="X82">
        <v>2.85528</v>
      </c>
      <c r="Y82">
        <v>5.8820800000000002</v>
      </c>
    </row>
    <row r="83" spans="2:25" x14ac:dyDescent="0.2">
      <c r="B83" t="s">
        <v>5</v>
      </c>
      <c r="C83">
        <v>0.263629</v>
      </c>
      <c r="D83">
        <v>0.28184100000000001</v>
      </c>
      <c r="E83">
        <v>0.69995799999999997</v>
      </c>
      <c r="G83">
        <v>0.28162900000000002</v>
      </c>
      <c r="H83">
        <v>0.31088500000000002</v>
      </c>
      <c r="I83">
        <v>0.61674200000000001</v>
      </c>
      <c r="K83">
        <v>0.41071400000000002</v>
      </c>
      <c r="L83">
        <v>0.51278900000000005</v>
      </c>
      <c r="M83">
        <v>1.3935070000000001</v>
      </c>
      <c r="O83">
        <v>0.44884000000000002</v>
      </c>
      <c r="P83">
        <v>0.47622799999999998</v>
      </c>
      <c r="Q83">
        <v>0.65012700000000001</v>
      </c>
      <c r="S83">
        <v>0.71689999999999998</v>
      </c>
      <c r="T83">
        <v>0.80213000000000001</v>
      </c>
      <c r="U83">
        <v>3.0836899999999998</v>
      </c>
      <c r="W83">
        <v>0.80749000000000004</v>
      </c>
      <c r="X83">
        <v>0.88397999999999999</v>
      </c>
      <c r="Y83">
        <v>3.68675</v>
      </c>
    </row>
    <row r="84" spans="2:25" x14ac:dyDescent="0.2">
      <c r="C84">
        <v>2.0477979999999998</v>
      </c>
      <c r="D84">
        <v>2.0645099999999998</v>
      </c>
      <c r="E84">
        <v>2.3050410000000001</v>
      </c>
      <c r="G84">
        <v>2.0189159999999999</v>
      </c>
      <c r="H84">
        <v>2.0383200000000001</v>
      </c>
      <c r="I84">
        <v>2.249825</v>
      </c>
      <c r="K84">
        <v>2.0732460000000001</v>
      </c>
      <c r="L84">
        <v>2.0900859999999999</v>
      </c>
      <c r="M84">
        <v>2.3071990000000002</v>
      </c>
      <c r="O84">
        <v>2.0846969999999998</v>
      </c>
      <c r="P84">
        <v>2.109022</v>
      </c>
      <c r="Q84">
        <v>2.3216429999999999</v>
      </c>
      <c r="S84">
        <v>2.0110899999999998</v>
      </c>
      <c r="T84">
        <v>2.0205500000000001</v>
      </c>
      <c r="U84">
        <v>2.2503099999999998</v>
      </c>
      <c r="W84">
        <v>2.09273</v>
      </c>
      <c r="X84">
        <v>2.0935600000000001</v>
      </c>
      <c r="Y84">
        <v>2.3243299999999998</v>
      </c>
    </row>
    <row r="85" spans="2:25" x14ac:dyDescent="0.2">
      <c r="C85">
        <v>2.3144999999999998</v>
      </c>
      <c r="D85">
        <v>2.376671</v>
      </c>
      <c r="E85">
        <v>3.1963020000000002</v>
      </c>
      <c r="G85">
        <v>2.3973270000000002</v>
      </c>
      <c r="H85">
        <v>2.4673449999999999</v>
      </c>
      <c r="I85">
        <v>3.6814309999999999</v>
      </c>
      <c r="K85">
        <v>2.5533610000000002</v>
      </c>
      <c r="L85">
        <v>2.6205910000000001</v>
      </c>
      <c r="M85">
        <v>3.7724039999999999</v>
      </c>
      <c r="O85">
        <v>2.6968589999999999</v>
      </c>
      <c r="P85">
        <v>2.8237359999999998</v>
      </c>
      <c r="Q85">
        <v>4.4245669999999997</v>
      </c>
      <c r="S85">
        <v>2.6331799999999999</v>
      </c>
      <c r="T85">
        <v>2.6203699999999999</v>
      </c>
      <c r="U85">
        <v>3.7933400000000002</v>
      </c>
      <c r="W85">
        <v>2.7254999999999998</v>
      </c>
      <c r="X85">
        <v>2.67083</v>
      </c>
      <c r="Y85">
        <v>4.2004200000000003</v>
      </c>
    </row>
    <row r="86" spans="2:25" x14ac:dyDescent="0.2">
      <c r="B86" t="s">
        <v>5</v>
      </c>
      <c r="C86">
        <v>0.26670199999999999</v>
      </c>
      <c r="D86">
        <v>0.31216100000000002</v>
      </c>
      <c r="E86">
        <v>0.89126099999999997</v>
      </c>
      <c r="G86">
        <v>0.378411</v>
      </c>
      <c r="H86">
        <v>0.42902499999999999</v>
      </c>
      <c r="I86">
        <v>1.4316059999999999</v>
      </c>
      <c r="K86">
        <v>0.48011500000000001</v>
      </c>
      <c r="L86">
        <v>0.530505</v>
      </c>
      <c r="M86">
        <v>1.4652050000000001</v>
      </c>
      <c r="O86">
        <v>0.61216199999999998</v>
      </c>
      <c r="P86">
        <v>0.71471399999999996</v>
      </c>
      <c r="Q86">
        <v>2.1029239999999998</v>
      </c>
      <c r="S86">
        <v>0.62209000000000003</v>
      </c>
      <c r="T86">
        <v>0.59982000000000002</v>
      </c>
      <c r="U86">
        <v>1.5430299999999999</v>
      </c>
      <c r="W86">
        <v>0.63277000000000005</v>
      </c>
      <c r="X86">
        <v>0.57726999999999995</v>
      </c>
      <c r="Y86">
        <v>1.87609</v>
      </c>
    </row>
    <row r="87" spans="2:25" x14ac:dyDescent="0.2">
      <c r="C87">
        <v>1.9707870000000001</v>
      </c>
      <c r="D87">
        <v>1.9917910000000001</v>
      </c>
      <c r="E87">
        <v>2.225622</v>
      </c>
      <c r="G87">
        <v>2.0328930000000001</v>
      </c>
      <c r="H87">
        <v>2.0498750000000001</v>
      </c>
      <c r="I87">
        <v>2.3029160000000002</v>
      </c>
      <c r="K87">
        <v>2.0279790000000002</v>
      </c>
      <c r="L87">
        <v>2.0467170000000001</v>
      </c>
      <c r="M87">
        <v>2.2482519999999999</v>
      </c>
      <c r="O87">
        <v>2.0182020000000001</v>
      </c>
      <c r="P87">
        <v>2.038357</v>
      </c>
      <c r="Q87">
        <v>2.268983</v>
      </c>
      <c r="S87">
        <v>2.0496599999999998</v>
      </c>
      <c r="T87">
        <v>2.0648300000000002</v>
      </c>
      <c r="U87">
        <v>2.2921399999999998</v>
      </c>
      <c r="W87">
        <v>2.02718</v>
      </c>
      <c r="X87">
        <v>2.0283899999999999</v>
      </c>
      <c r="Y87">
        <v>2.2859799999999999</v>
      </c>
    </row>
    <row r="88" spans="2:25" x14ac:dyDescent="0.2">
      <c r="C88">
        <v>2.2408100000000002</v>
      </c>
      <c r="D88">
        <v>2.3433709999999999</v>
      </c>
      <c r="E88">
        <v>3.5538560000000001</v>
      </c>
      <c r="G88">
        <v>2.2984819999999999</v>
      </c>
      <c r="H88">
        <v>2.3281520000000002</v>
      </c>
      <c r="I88">
        <v>2.8810280000000001</v>
      </c>
      <c r="K88">
        <v>2.135246</v>
      </c>
      <c r="L88">
        <v>2.1766709999999998</v>
      </c>
      <c r="M88">
        <v>2.4796070000000001</v>
      </c>
      <c r="O88">
        <v>2.3942040000000002</v>
      </c>
      <c r="P88">
        <v>2.4111370000000001</v>
      </c>
      <c r="Q88">
        <v>3.4395020000000001</v>
      </c>
      <c r="S88">
        <v>2.6800899999999999</v>
      </c>
      <c r="T88">
        <v>2.72038</v>
      </c>
      <c r="U88">
        <v>4.0692899999999996</v>
      </c>
      <c r="W88">
        <v>2.8548200000000001</v>
      </c>
      <c r="X88">
        <v>2.87927</v>
      </c>
      <c r="Y88">
        <v>4.7781900000000004</v>
      </c>
    </row>
    <row r="89" spans="2:25" x14ac:dyDescent="0.2">
      <c r="B89" t="s">
        <v>5</v>
      </c>
      <c r="C89">
        <v>0.27002300000000001</v>
      </c>
      <c r="D89">
        <v>0.35158</v>
      </c>
      <c r="E89">
        <v>1.3282339999999999</v>
      </c>
      <c r="G89">
        <v>0.26558900000000002</v>
      </c>
      <c r="H89">
        <v>0.278277</v>
      </c>
      <c r="I89">
        <v>0.57811199999999996</v>
      </c>
      <c r="K89">
        <v>0.107267</v>
      </c>
      <c r="L89">
        <v>0.12995399999999999</v>
      </c>
      <c r="M89">
        <v>0.23135500000000001</v>
      </c>
      <c r="O89">
        <v>0.376002</v>
      </c>
      <c r="P89">
        <v>0.37278</v>
      </c>
      <c r="Q89">
        <v>1.1705190000000001</v>
      </c>
      <c r="S89">
        <v>0.63043000000000005</v>
      </c>
      <c r="T89">
        <v>0.65554999999999997</v>
      </c>
      <c r="U89">
        <v>1.77715</v>
      </c>
      <c r="W89">
        <v>0.82764000000000004</v>
      </c>
      <c r="X89">
        <v>0.85087999999999997</v>
      </c>
      <c r="Y89">
        <v>2.49221</v>
      </c>
    </row>
    <row r="90" spans="2:25" x14ac:dyDescent="0.2">
      <c r="C90">
        <v>2.0497749999999999</v>
      </c>
      <c r="D90">
        <v>2.0646239999999998</v>
      </c>
      <c r="E90">
        <v>2.3015219999999998</v>
      </c>
      <c r="G90">
        <v>2.0254759999999998</v>
      </c>
      <c r="H90">
        <v>2.0410729999999999</v>
      </c>
      <c r="I90">
        <v>2.252631</v>
      </c>
      <c r="K90">
        <v>1.9991080000000001</v>
      </c>
      <c r="L90">
        <v>2.0260449999999999</v>
      </c>
      <c r="M90">
        <v>2.2532239999999999</v>
      </c>
      <c r="O90">
        <v>1.9976480000000001</v>
      </c>
      <c r="P90">
        <v>2.0174799999999999</v>
      </c>
      <c r="Q90">
        <v>2.2344659999999998</v>
      </c>
      <c r="S90">
        <v>1.9800899999999999</v>
      </c>
      <c r="T90">
        <v>1.98108</v>
      </c>
      <c r="U90">
        <v>2.2324299999999999</v>
      </c>
      <c r="W90">
        <v>2.00589</v>
      </c>
      <c r="X90">
        <v>2.0143499999999999</v>
      </c>
      <c r="Y90">
        <v>2.2688700000000002</v>
      </c>
    </row>
    <row r="91" spans="2:25" x14ac:dyDescent="0.2">
      <c r="C91">
        <v>2.3039689999999999</v>
      </c>
      <c r="D91">
        <v>2.3193630000000001</v>
      </c>
      <c r="E91">
        <v>2.6972499999999999</v>
      </c>
      <c r="G91">
        <v>2.0981909999999999</v>
      </c>
      <c r="H91">
        <v>2.121184</v>
      </c>
      <c r="I91">
        <v>2.5767229999999999</v>
      </c>
      <c r="K91">
        <v>2.0746419999999999</v>
      </c>
      <c r="L91">
        <v>2.1052270000000002</v>
      </c>
      <c r="M91">
        <v>2.4797159999999998</v>
      </c>
      <c r="O91">
        <v>2.114417</v>
      </c>
      <c r="P91">
        <v>2.139364</v>
      </c>
      <c r="Q91">
        <v>2.47133</v>
      </c>
      <c r="S91">
        <v>2.6560600000000001</v>
      </c>
      <c r="T91">
        <v>2.7159599999999999</v>
      </c>
      <c r="U91">
        <v>5.6232499999999996</v>
      </c>
      <c r="W91">
        <v>2.6866400000000001</v>
      </c>
      <c r="X91">
        <v>2.7099299999999999</v>
      </c>
      <c r="Y91">
        <v>3.3296999999999999</v>
      </c>
    </row>
    <row r="92" spans="2:25" x14ac:dyDescent="0.2">
      <c r="B92" t="s">
        <v>5</v>
      </c>
      <c r="C92">
        <v>0.25419399999999998</v>
      </c>
      <c r="D92">
        <v>0.25473899999999999</v>
      </c>
      <c r="E92">
        <v>0.39572800000000002</v>
      </c>
      <c r="G92">
        <v>7.2715000000000099E-2</v>
      </c>
      <c r="H92">
        <v>8.0111000000000002E-2</v>
      </c>
      <c r="I92">
        <v>0.32409199999999999</v>
      </c>
      <c r="K92">
        <v>7.5533999999999796E-2</v>
      </c>
      <c r="L92">
        <v>7.9182000000000294E-2</v>
      </c>
      <c r="M92">
        <v>0.226492</v>
      </c>
      <c r="O92">
        <v>0.116769</v>
      </c>
      <c r="P92">
        <v>0.12188400000000001</v>
      </c>
      <c r="Q92">
        <v>0.23686399999999999</v>
      </c>
      <c r="S92">
        <v>0.67596999999999996</v>
      </c>
      <c r="T92">
        <v>0.73487999999999998</v>
      </c>
      <c r="U92">
        <v>3.3908200000000002</v>
      </c>
      <c r="W92">
        <v>0.68074999999999997</v>
      </c>
      <c r="X92">
        <v>0.69557999999999998</v>
      </c>
      <c r="Y92">
        <v>1.0608299999999999</v>
      </c>
    </row>
    <row r="93" spans="2:25" x14ac:dyDescent="0.2">
      <c r="C93">
        <v>1.990648</v>
      </c>
      <c r="D93">
        <v>2.0075289999999999</v>
      </c>
      <c r="E93">
        <v>2.2412749999999999</v>
      </c>
      <c r="G93">
        <v>2.1005229999999999</v>
      </c>
      <c r="H93">
        <v>2.1205579999999999</v>
      </c>
      <c r="I93">
        <v>2.3115510000000001</v>
      </c>
      <c r="K93">
        <v>2.0249549999999998</v>
      </c>
      <c r="L93">
        <v>2.044816</v>
      </c>
      <c r="M93">
        <v>2.2472569999999998</v>
      </c>
      <c r="O93">
        <v>2.0089630000000001</v>
      </c>
      <c r="P93">
        <v>2.0263640000000001</v>
      </c>
      <c r="Q93">
        <v>2.2601110000000002</v>
      </c>
      <c r="S93">
        <v>2.0025900000000001</v>
      </c>
      <c r="T93">
        <v>2.0083199999999999</v>
      </c>
      <c r="U93">
        <v>2.23156</v>
      </c>
      <c r="W93">
        <v>2.0094500000000002</v>
      </c>
      <c r="X93">
        <v>2.0179200000000002</v>
      </c>
      <c r="Y93">
        <v>2.2438500000000001</v>
      </c>
    </row>
    <row r="94" spans="2:25" x14ac:dyDescent="0.2">
      <c r="C94">
        <v>2.2636240000000001</v>
      </c>
      <c r="D94">
        <v>2.3440989999999999</v>
      </c>
      <c r="E94">
        <v>3.193813</v>
      </c>
      <c r="G94">
        <v>2.3926810000000001</v>
      </c>
      <c r="H94">
        <v>2.4544009999999998</v>
      </c>
      <c r="I94">
        <v>3.0665179999999999</v>
      </c>
      <c r="K94">
        <v>2.124603</v>
      </c>
      <c r="L94">
        <v>2.1552539999999998</v>
      </c>
      <c r="M94">
        <v>2.5564399999999998</v>
      </c>
      <c r="O94">
        <v>2.592028</v>
      </c>
      <c r="P94">
        <v>2.7403680000000001</v>
      </c>
      <c r="Q94">
        <v>4.6665409999999996</v>
      </c>
      <c r="S94">
        <v>2.6970100000000001</v>
      </c>
      <c r="T94">
        <v>2.6917300000000002</v>
      </c>
      <c r="U94">
        <v>5.1007400000000001</v>
      </c>
      <c r="W94">
        <v>2.1706799999999999</v>
      </c>
      <c r="X94">
        <v>2.2016300000000002</v>
      </c>
      <c r="Y94">
        <v>2.7503099999999998</v>
      </c>
    </row>
    <row r="95" spans="2:25" x14ac:dyDescent="0.2">
      <c r="B95" t="s">
        <v>5</v>
      </c>
      <c r="C95">
        <v>0.272976</v>
      </c>
      <c r="D95">
        <v>0.33656999999999998</v>
      </c>
      <c r="E95">
        <v>0.952538</v>
      </c>
      <c r="G95">
        <v>0.29215799999999997</v>
      </c>
      <c r="H95">
        <v>0.333843</v>
      </c>
      <c r="I95">
        <v>0.75496700000000005</v>
      </c>
      <c r="K95">
        <v>9.9648000000000195E-2</v>
      </c>
      <c r="L95">
        <v>0.11043799999999999</v>
      </c>
      <c r="M95">
        <v>0.30918299999999999</v>
      </c>
      <c r="O95">
        <v>0.58306500000000006</v>
      </c>
      <c r="P95">
        <v>0.71400399999999997</v>
      </c>
      <c r="Q95">
        <v>2.4064299999999998</v>
      </c>
      <c r="S95">
        <v>0.69442000000000004</v>
      </c>
      <c r="T95">
        <v>0.68340999999999996</v>
      </c>
      <c r="U95">
        <v>2.8691800000000001</v>
      </c>
      <c r="W95">
        <v>0.16123000000000001</v>
      </c>
      <c r="X95">
        <v>0.18371000000000001</v>
      </c>
      <c r="Y95">
        <v>0.50646000000000002</v>
      </c>
    </row>
    <row r="96" spans="2:25" x14ac:dyDescent="0.2">
      <c r="C96">
        <v>2.0749010000000001</v>
      </c>
      <c r="D96">
        <v>2.094236</v>
      </c>
      <c r="E96">
        <v>2.3019229999999999</v>
      </c>
      <c r="G96">
        <v>2.020108</v>
      </c>
      <c r="H96">
        <v>2.042322</v>
      </c>
      <c r="I96">
        <v>2.2561119999999999</v>
      </c>
      <c r="K96">
        <v>2.0730240000000002</v>
      </c>
      <c r="L96">
        <v>2.0941689999999999</v>
      </c>
      <c r="M96">
        <v>2.3211279999999999</v>
      </c>
      <c r="O96">
        <v>2.0750869999999999</v>
      </c>
      <c r="P96">
        <v>2.0948419999999999</v>
      </c>
      <c r="Q96">
        <v>2.31623</v>
      </c>
      <c r="S96">
        <v>2.0134400000000001</v>
      </c>
      <c r="T96">
        <v>2.0211899999999998</v>
      </c>
      <c r="U96">
        <v>2.2609699999999999</v>
      </c>
      <c r="W96">
        <v>2.0107900000000001</v>
      </c>
      <c r="X96">
        <v>2.0104899999999999</v>
      </c>
      <c r="Y96">
        <v>2.25041</v>
      </c>
    </row>
    <row r="97" spans="2:25" x14ac:dyDescent="0.2">
      <c r="C97">
        <v>2.3463940000000001</v>
      </c>
      <c r="D97">
        <v>2.4237579999999999</v>
      </c>
      <c r="E97">
        <v>3.4302109999999999</v>
      </c>
      <c r="G97">
        <v>2.4114840000000002</v>
      </c>
      <c r="H97">
        <v>2.4898959999999999</v>
      </c>
      <c r="I97">
        <v>3.793336</v>
      </c>
      <c r="K97">
        <v>2.1747740000000002</v>
      </c>
      <c r="L97">
        <v>2.2105570000000001</v>
      </c>
      <c r="M97">
        <v>2.5478260000000001</v>
      </c>
      <c r="O97">
        <v>2.668234</v>
      </c>
      <c r="P97">
        <v>2.7823709999999999</v>
      </c>
      <c r="Q97">
        <v>4.3559460000000003</v>
      </c>
      <c r="S97">
        <v>2.1492200000000001</v>
      </c>
      <c r="T97">
        <v>2.1630600000000002</v>
      </c>
      <c r="U97">
        <v>2.9251900000000002</v>
      </c>
      <c r="W97">
        <v>2.6080000000000001</v>
      </c>
      <c r="X97">
        <v>2.6099100000000002</v>
      </c>
      <c r="Y97">
        <v>3.6617600000000001</v>
      </c>
    </row>
    <row r="98" spans="2:25" x14ac:dyDescent="0.2">
      <c r="B98" t="s">
        <v>5</v>
      </c>
      <c r="C98">
        <v>0.27149299999999998</v>
      </c>
      <c r="D98">
        <v>0.32952199999999998</v>
      </c>
      <c r="E98">
        <v>1.128288</v>
      </c>
      <c r="G98">
        <v>0.391376</v>
      </c>
      <c r="H98">
        <v>0.44757400000000003</v>
      </c>
      <c r="I98">
        <v>1.5372239999999999</v>
      </c>
      <c r="K98">
        <v>0.10174999999999999</v>
      </c>
      <c r="L98">
        <v>0.11638800000000001</v>
      </c>
      <c r="M98">
        <v>0.22669800000000001</v>
      </c>
      <c r="O98">
        <v>0.59314699999999998</v>
      </c>
      <c r="P98">
        <v>0.68752899999999995</v>
      </c>
      <c r="Q98">
        <v>2.0397159999999999</v>
      </c>
      <c r="S98">
        <v>0.13578000000000001</v>
      </c>
      <c r="T98">
        <v>0.14187</v>
      </c>
      <c r="U98">
        <v>0.66422000000000003</v>
      </c>
      <c r="W98">
        <v>0.59721000000000002</v>
      </c>
      <c r="X98">
        <v>0.59941999999999995</v>
      </c>
      <c r="Y98">
        <v>1.4113500000000001</v>
      </c>
    </row>
    <row r="99" spans="2:25" x14ac:dyDescent="0.2">
      <c r="C99">
        <v>2.0762309999999999</v>
      </c>
      <c r="D99">
        <v>2.0961810000000001</v>
      </c>
      <c r="E99">
        <v>2.3183060000000002</v>
      </c>
      <c r="G99">
        <v>2.036788</v>
      </c>
      <c r="H99">
        <v>2.0545040000000001</v>
      </c>
      <c r="I99">
        <v>2.2808890000000002</v>
      </c>
      <c r="K99">
        <v>2.0782020000000001</v>
      </c>
      <c r="L99">
        <v>2.0982219999999998</v>
      </c>
      <c r="M99">
        <v>2.3354840000000001</v>
      </c>
      <c r="O99">
        <v>2.0469430000000002</v>
      </c>
      <c r="P99">
        <v>2.0670760000000001</v>
      </c>
      <c r="Q99">
        <v>2.2919520000000002</v>
      </c>
      <c r="S99">
        <v>1.9939</v>
      </c>
      <c r="T99">
        <v>1.9943500000000001</v>
      </c>
      <c r="U99">
        <v>2.2154799999999999</v>
      </c>
      <c r="W99">
        <v>1.9943299999999999</v>
      </c>
      <c r="X99">
        <v>2.00021</v>
      </c>
      <c r="Y99">
        <v>2.23407</v>
      </c>
    </row>
    <row r="100" spans="2:25" x14ac:dyDescent="0.2">
      <c r="C100">
        <v>2.1247099999999999</v>
      </c>
      <c r="D100">
        <v>2.1606830000000001</v>
      </c>
      <c r="E100">
        <v>2.6423559999999999</v>
      </c>
      <c r="G100">
        <v>2.3392140000000001</v>
      </c>
      <c r="H100">
        <v>2.385939</v>
      </c>
      <c r="I100">
        <v>2.8379189999999999</v>
      </c>
      <c r="K100">
        <v>2.5765069999999999</v>
      </c>
      <c r="L100">
        <v>2.6662810000000001</v>
      </c>
      <c r="M100">
        <v>3.9449380000000001</v>
      </c>
      <c r="O100">
        <v>2.634528</v>
      </c>
      <c r="P100">
        <v>2.7533129999999999</v>
      </c>
      <c r="Q100">
        <v>4.5732689999999998</v>
      </c>
      <c r="S100">
        <v>2.6654200000000001</v>
      </c>
      <c r="T100">
        <v>2.6780599999999999</v>
      </c>
      <c r="U100">
        <v>5.8250000000000002</v>
      </c>
      <c r="W100">
        <v>2.8478300000000001</v>
      </c>
      <c r="X100">
        <v>2.85406</v>
      </c>
      <c r="Y100">
        <v>4.95777</v>
      </c>
    </row>
    <row r="101" spans="2:25" x14ac:dyDescent="0.2">
      <c r="B101" t="s">
        <v>5</v>
      </c>
      <c r="C101">
        <v>4.8478999999999897E-2</v>
      </c>
      <c r="D101">
        <v>6.4502000000000101E-2</v>
      </c>
      <c r="E101">
        <v>0.32405</v>
      </c>
      <c r="G101">
        <v>0.30242599999999997</v>
      </c>
      <c r="H101">
        <v>0.33143499999999998</v>
      </c>
      <c r="I101">
        <v>0.55703000000000003</v>
      </c>
      <c r="K101">
        <v>0.498305</v>
      </c>
      <c r="L101">
        <v>0.56805899999999998</v>
      </c>
      <c r="M101">
        <v>1.6094539999999999</v>
      </c>
      <c r="O101">
        <v>0.58758500000000002</v>
      </c>
      <c r="P101">
        <v>0.68623699999999999</v>
      </c>
      <c r="Q101">
        <v>2.281317</v>
      </c>
      <c r="S101">
        <v>0.67152000000000001</v>
      </c>
      <c r="T101">
        <v>0.68371000000000004</v>
      </c>
      <c r="U101">
        <v>3.6095199999999998</v>
      </c>
      <c r="W101">
        <v>0.85350000000000004</v>
      </c>
      <c r="X101">
        <v>0.85385</v>
      </c>
      <c r="Y101">
        <v>2.7237</v>
      </c>
    </row>
    <row r="102" spans="2:25" x14ac:dyDescent="0.2">
      <c r="C102">
        <v>1.9772400000000001</v>
      </c>
      <c r="D102">
        <v>1.9948840000000001</v>
      </c>
      <c r="E102">
        <v>2.2324290000000002</v>
      </c>
      <c r="G102">
        <v>2.0536340000000002</v>
      </c>
      <c r="H102">
        <v>2.077731</v>
      </c>
      <c r="I102">
        <v>2.2977940000000001</v>
      </c>
      <c r="K102">
        <v>2.0592079999999999</v>
      </c>
      <c r="L102">
        <v>2.0795569999999999</v>
      </c>
      <c r="M102">
        <v>2.303922</v>
      </c>
      <c r="O102">
        <v>2.0682990000000001</v>
      </c>
      <c r="P102">
        <v>2.086341</v>
      </c>
      <c r="Q102">
        <v>2.2819539999999998</v>
      </c>
      <c r="S102">
        <v>2.02352</v>
      </c>
      <c r="T102">
        <v>2.0253399999999999</v>
      </c>
      <c r="U102">
        <v>2.25258</v>
      </c>
      <c r="W102">
        <v>2.0112999999999999</v>
      </c>
      <c r="X102">
        <v>2.0164300000000002</v>
      </c>
      <c r="Y102">
        <v>2.2667099999999998</v>
      </c>
    </row>
    <row r="103" spans="2:25" x14ac:dyDescent="0.2">
      <c r="C103">
        <v>2.2241059999999999</v>
      </c>
      <c r="D103">
        <v>2.2663869999999999</v>
      </c>
      <c r="E103">
        <v>2.828808</v>
      </c>
      <c r="G103">
        <v>2.4191699999999998</v>
      </c>
      <c r="H103">
        <v>2.4860730000000002</v>
      </c>
      <c r="I103">
        <v>3.2641399999999998</v>
      </c>
      <c r="K103">
        <v>2.5623390000000001</v>
      </c>
      <c r="L103">
        <v>2.684752</v>
      </c>
      <c r="M103">
        <v>4.2705190000000002</v>
      </c>
      <c r="O103">
        <v>2.6684580000000002</v>
      </c>
      <c r="P103">
        <v>2.7929059999999999</v>
      </c>
      <c r="Q103">
        <v>4.4809489999999998</v>
      </c>
      <c r="S103">
        <v>2.6629</v>
      </c>
      <c r="T103">
        <v>2.6856599999999999</v>
      </c>
      <c r="U103">
        <v>3.6343299999999998</v>
      </c>
      <c r="W103">
        <v>2.5154999999999998</v>
      </c>
      <c r="X103">
        <v>2.5592199999999998</v>
      </c>
      <c r="Y103">
        <v>3.3210500000000001</v>
      </c>
    </row>
    <row r="104" spans="2:25" x14ac:dyDescent="0.2">
      <c r="B104" t="s">
        <v>5</v>
      </c>
      <c r="C104">
        <v>0.246866</v>
      </c>
      <c r="D104">
        <v>0.27150299999999999</v>
      </c>
      <c r="E104">
        <v>0.59637899999999999</v>
      </c>
      <c r="G104">
        <v>0.36553600000000003</v>
      </c>
      <c r="H104">
        <v>0.40834199999999998</v>
      </c>
      <c r="I104">
        <v>0.96634600000000004</v>
      </c>
      <c r="K104">
        <v>0.50313099999999999</v>
      </c>
      <c r="L104">
        <v>0.60519500000000004</v>
      </c>
      <c r="M104">
        <v>1.9665969999999999</v>
      </c>
      <c r="O104">
        <v>0.600159</v>
      </c>
      <c r="P104">
        <v>0.706565</v>
      </c>
      <c r="Q104">
        <v>2.198995</v>
      </c>
      <c r="S104">
        <v>0.63937999999999995</v>
      </c>
      <c r="T104">
        <v>0.66032000000000002</v>
      </c>
      <c r="U104">
        <v>1.38175</v>
      </c>
      <c r="W104">
        <v>0.50419999999999998</v>
      </c>
      <c r="X104">
        <v>0.54278999999999999</v>
      </c>
      <c r="Y104">
        <v>1.0543400000000001</v>
      </c>
    </row>
    <row r="105" spans="2:25" x14ac:dyDescent="0.2">
      <c r="C105">
        <v>2.0256120000000002</v>
      </c>
      <c r="D105">
        <v>2.0465960000000001</v>
      </c>
      <c r="E105">
        <v>2.252955</v>
      </c>
      <c r="G105">
        <v>1.996299</v>
      </c>
      <c r="H105">
        <v>2.0101849999999999</v>
      </c>
      <c r="I105">
        <v>2.2236820000000002</v>
      </c>
      <c r="K105">
        <v>2.0387309999999998</v>
      </c>
      <c r="L105">
        <v>2.0615969999999999</v>
      </c>
      <c r="M105">
        <v>2.3183400000000001</v>
      </c>
      <c r="O105">
        <v>2.021185</v>
      </c>
      <c r="P105">
        <v>2.0374140000000001</v>
      </c>
      <c r="Q105">
        <v>2.2798370000000001</v>
      </c>
      <c r="S105">
        <v>2.0476899999999998</v>
      </c>
      <c r="T105">
        <v>2.0501999999999998</v>
      </c>
      <c r="U105">
        <v>2.2831299999999999</v>
      </c>
      <c r="W105">
        <v>2.04236</v>
      </c>
      <c r="X105">
        <v>2.0451899999999998</v>
      </c>
      <c r="Y105">
        <v>2.2696999999999998</v>
      </c>
    </row>
    <row r="106" spans="2:25" x14ac:dyDescent="0.2">
      <c r="C106">
        <v>2.2883879999999999</v>
      </c>
      <c r="D106">
        <v>2.3435869999999999</v>
      </c>
      <c r="E106">
        <v>3.1075089999999999</v>
      </c>
      <c r="G106">
        <v>2.342851</v>
      </c>
      <c r="H106">
        <v>2.4414380000000002</v>
      </c>
      <c r="I106">
        <v>3.734556</v>
      </c>
      <c r="K106">
        <v>2.406612</v>
      </c>
      <c r="L106">
        <v>2.4950480000000002</v>
      </c>
      <c r="M106">
        <v>3.169813</v>
      </c>
      <c r="O106">
        <v>2.5863679999999998</v>
      </c>
      <c r="P106">
        <v>2.675395</v>
      </c>
      <c r="Q106">
        <v>3.6632899999999999</v>
      </c>
      <c r="S106">
        <v>2.76702</v>
      </c>
      <c r="T106">
        <v>2.7138399999999998</v>
      </c>
      <c r="U106">
        <v>5.4925499999999996</v>
      </c>
      <c r="W106">
        <v>2.7801300000000002</v>
      </c>
      <c r="X106">
        <v>2.8404600000000002</v>
      </c>
      <c r="Y106">
        <v>4.0698600000000003</v>
      </c>
    </row>
    <row r="107" spans="2:25" x14ac:dyDescent="0.2">
      <c r="B107" t="s">
        <v>5</v>
      </c>
      <c r="C107">
        <v>0.26277600000000001</v>
      </c>
      <c r="D107">
        <v>0.296991</v>
      </c>
      <c r="E107">
        <v>0.85455400000000004</v>
      </c>
      <c r="G107">
        <v>0.34655200000000003</v>
      </c>
      <c r="H107">
        <v>0.431253</v>
      </c>
      <c r="I107">
        <v>1.5108740000000001</v>
      </c>
      <c r="K107">
        <v>0.36788100000000001</v>
      </c>
      <c r="L107">
        <v>0.43345099999999998</v>
      </c>
      <c r="M107">
        <v>0.85147300000000004</v>
      </c>
      <c r="O107">
        <v>0.56518299999999999</v>
      </c>
      <c r="P107">
        <v>0.63798100000000002</v>
      </c>
      <c r="Q107">
        <v>1.383453</v>
      </c>
      <c r="S107">
        <v>0.71933000000000002</v>
      </c>
      <c r="T107">
        <v>0.66364000000000001</v>
      </c>
      <c r="U107">
        <v>3.2094200000000002</v>
      </c>
      <c r="W107">
        <v>0.73777000000000004</v>
      </c>
      <c r="X107">
        <v>0.79527000000000003</v>
      </c>
      <c r="Y107">
        <v>1.80016</v>
      </c>
    </row>
    <row r="108" spans="2:25" x14ac:dyDescent="0.2">
      <c r="C108">
        <v>2.0996579999999998</v>
      </c>
      <c r="D108">
        <v>2.1113849999999998</v>
      </c>
      <c r="E108">
        <v>2.36443</v>
      </c>
      <c r="G108">
        <v>2.031587</v>
      </c>
      <c r="H108">
        <v>2.0467490000000002</v>
      </c>
      <c r="I108">
        <v>2.280043</v>
      </c>
      <c r="K108">
        <v>2.0243069999999999</v>
      </c>
      <c r="L108">
        <v>2.0275120000000002</v>
      </c>
      <c r="M108">
        <v>2.2684859999999998</v>
      </c>
      <c r="O108">
        <v>1.9768079999999999</v>
      </c>
      <c r="P108">
        <v>1.976777</v>
      </c>
      <c r="Q108">
        <v>2.2286839999999999</v>
      </c>
      <c r="S108">
        <v>2.1227299999999998</v>
      </c>
      <c r="T108">
        <v>2.1347900000000002</v>
      </c>
      <c r="U108">
        <v>2.3759299999999999</v>
      </c>
      <c r="W108">
        <v>1.9989600000000001</v>
      </c>
      <c r="X108">
        <v>2.00543</v>
      </c>
      <c r="Y108">
        <v>2.3483700000000001</v>
      </c>
    </row>
    <row r="109" spans="2:25" x14ac:dyDescent="0.2">
      <c r="C109">
        <v>2.369389</v>
      </c>
      <c r="D109">
        <v>2.3808090000000002</v>
      </c>
      <c r="E109">
        <v>3.5050439999999998</v>
      </c>
      <c r="G109">
        <v>2.1011989999999998</v>
      </c>
      <c r="H109">
        <v>2.106522</v>
      </c>
      <c r="I109">
        <v>2.4683470000000001</v>
      </c>
      <c r="K109">
        <v>2.4983409999999999</v>
      </c>
      <c r="L109">
        <v>2.5369280000000001</v>
      </c>
      <c r="M109">
        <v>4.2187669999999997</v>
      </c>
      <c r="O109">
        <v>2.4747370000000002</v>
      </c>
      <c r="P109">
        <v>2.4899830000000001</v>
      </c>
      <c r="Q109">
        <v>3.2356400000000001</v>
      </c>
      <c r="S109">
        <v>2.7833100000000002</v>
      </c>
      <c r="T109">
        <v>2.8126000000000002</v>
      </c>
      <c r="U109">
        <v>4.6158999999999999</v>
      </c>
      <c r="W109">
        <v>2.2721</v>
      </c>
      <c r="X109">
        <v>2.3073399999999999</v>
      </c>
      <c r="Y109">
        <v>3.0802800000000001</v>
      </c>
    </row>
    <row r="110" spans="2:25" x14ac:dyDescent="0.2">
      <c r="C110">
        <v>0.269731</v>
      </c>
      <c r="D110">
        <v>0.269424</v>
      </c>
      <c r="E110">
        <v>1.140614</v>
      </c>
      <c r="G110">
        <v>6.9611999999999799E-2</v>
      </c>
      <c r="H110">
        <v>5.9772999999999903E-2</v>
      </c>
      <c r="I110">
        <v>0.188304</v>
      </c>
      <c r="K110">
        <v>0.47403400000000001</v>
      </c>
      <c r="L110">
        <v>0.50941599999999998</v>
      </c>
      <c r="M110">
        <v>1.9502809999999999</v>
      </c>
      <c r="O110">
        <v>0.49792900000000001</v>
      </c>
      <c r="P110">
        <v>0.51320600000000005</v>
      </c>
      <c r="Q110">
        <v>1.006956</v>
      </c>
      <c r="S110">
        <v>0.66057999999999995</v>
      </c>
      <c r="T110">
        <v>0.67781000000000002</v>
      </c>
      <c r="U110">
        <v>2.23997</v>
      </c>
      <c r="W110">
        <v>0.27313999999999999</v>
      </c>
      <c r="X110">
        <v>0.30191000000000001</v>
      </c>
      <c r="Y110">
        <v>0.73190999999999995</v>
      </c>
    </row>
    <row r="111" spans="2:25" x14ac:dyDescent="0.2">
      <c r="C111">
        <v>2.0036130000000001</v>
      </c>
      <c r="D111">
        <v>2.009547</v>
      </c>
      <c r="E111">
        <v>2.2505679999999999</v>
      </c>
      <c r="G111">
        <v>2.0181300000000002</v>
      </c>
      <c r="H111">
        <v>2.0222129999999998</v>
      </c>
      <c r="I111">
        <v>2.2709860000000002</v>
      </c>
      <c r="K111">
        <v>2.07714</v>
      </c>
      <c r="L111">
        <v>2.08847</v>
      </c>
      <c r="M111">
        <v>2.3360590000000001</v>
      </c>
      <c r="O111">
        <v>2.0678480000000001</v>
      </c>
      <c r="P111">
        <v>2.0916480000000002</v>
      </c>
      <c r="Q111">
        <v>2.3079190000000001</v>
      </c>
      <c r="S111">
        <v>2.1124399999999999</v>
      </c>
      <c r="T111">
        <v>2.1234500000000001</v>
      </c>
      <c r="U111">
        <v>2.3610500000000001</v>
      </c>
      <c r="W111">
        <v>2.0541900000000002</v>
      </c>
      <c r="X111">
        <v>2.06399</v>
      </c>
      <c r="Y111">
        <v>2.3260399999999999</v>
      </c>
    </row>
    <row r="112" spans="2:25" x14ac:dyDescent="0.2">
      <c r="C112">
        <v>2.2939449999999999</v>
      </c>
      <c r="D112">
        <v>2.3107120000000001</v>
      </c>
      <c r="E112">
        <v>3.1172439999999999</v>
      </c>
      <c r="G112">
        <v>2.2818130000000001</v>
      </c>
      <c r="H112">
        <v>2.2928639999999998</v>
      </c>
      <c r="I112">
        <v>3.2258270000000002</v>
      </c>
      <c r="K112">
        <v>2.5252479999999999</v>
      </c>
      <c r="L112">
        <v>2.525458</v>
      </c>
      <c r="M112">
        <v>3.4258109999999999</v>
      </c>
      <c r="O112">
        <v>2.1715110000000002</v>
      </c>
      <c r="P112">
        <v>2.202083</v>
      </c>
      <c r="Q112">
        <v>2.5427149999999998</v>
      </c>
      <c r="S112">
        <v>2.8180200000000002</v>
      </c>
      <c r="T112">
        <v>2.82761</v>
      </c>
      <c r="U112">
        <v>4.3416800000000002</v>
      </c>
      <c r="W112">
        <v>2.8894700000000002</v>
      </c>
      <c r="X112">
        <v>2.95675</v>
      </c>
      <c r="Y112">
        <v>6.5507999999999997</v>
      </c>
    </row>
    <row r="113" spans="3:25" x14ac:dyDescent="0.2">
      <c r="C113">
        <v>0.29033199999999998</v>
      </c>
      <c r="D113">
        <v>0.30116500000000002</v>
      </c>
      <c r="E113">
        <v>0.866676</v>
      </c>
      <c r="G113">
        <v>0.263683</v>
      </c>
      <c r="H113">
        <v>0.27065099999999997</v>
      </c>
      <c r="I113">
        <v>0.95484100000000005</v>
      </c>
      <c r="K113">
        <v>0.44810800000000001</v>
      </c>
      <c r="L113">
        <v>0.43698799999999999</v>
      </c>
      <c r="M113">
        <v>1.0897520000000001</v>
      </c>
      <c r="O113">
        <v>0.10366300000000001</v>
      </c>
      <c r="P113">
        <v>0.11043500000000001</v>
      </c>
      <c r="Q113">
        <v>0.234796</v>
      </c>
      <c r="S113">
        <v>0.70557999999999998</v>
      </c>
      <c r="T113">
        <v>0.70416000000000001</v>
      </c>
      <c r="U113">
        <v>1.9806299999999999</v>
      </c>
      <c r="W113">
        <v>0.83528000000000002</v>
      </c>
      <c r="X113">
        <v>0.89276</v>
      </c>
      <c r="Y113">
        <v>4.2247599999999998</v>
      </c>
    </row>
    <row r="114" spans="3:25" x14ac:dyDescent="0.2">
      <c r="C114">
        <v>2.05219</v>
      </c>
      <c r="D114">
        <v>2.0605980000000002</v>
      </c>
      <c r="E114">
        <v>2.3043680000000002</v>
      </c>
      <c r="G114">
        <v>2.0562239999999998</v>
      </c>
      <c r="H114">
        <v>2.0630410000000001</v>
      </c>
      <c r="I114">
        <v>2.302384</v>
      </c>
      <c r="K114">
        <v>2.0059079999999998</v>
      </c>
      <c r="L114">
        <v>2.0094080000000001</v>
      </c>
      <c r="M114">
        <v>2.2391559999999999</v>
      </c>
      <c r="O114">
        <v>2.0038290000000001</v>
      </c>
      <c r="P114">
        <v>2.017271</v>
      </c>
      <c r="Q114">
        <v>2.245622</v>
      </c>
      <c r="S114">
        <v>2.0581999999999998</v>
      </c>
      <c r="T114">
        <v>2.0655100000000002</v>
      </c>
      <c r="U114">
        <v>2.28931</v>
      </c>
      <c r="W114">
        <v>2.0232000000000001</v>
      </c>
      <c r="X114">
        <v>2.0314700000000001</v>
      </c>
      <c r="Y114">
        <v>2.25475</v>
      </c>
    </row>
    <row r="115" spans="3:25" x14ac:dyDescent="0.2">
      <c r="C115">
        <v>2.3158859999999999</v>
      </c>
      <c r="D115">
        <v>2.307858</v>
      </c>
      <c r="E115">
        <v>3.874018</v>
      </c>
      <c r="G115">
        <v>2.3905690000000002</v>
      </c>
      <c r="H115">
        <v>2.4028689999999999</v>
      </c>
      <c r="I115">
        <v>3.1911610000000001</v>
      </c>
      <c r="K115">
        <v>2.374819</v>
      </c>
      <c r="L115">
        <v>2.3738519999999999</v>
      </c>
      <c r="M115">
        <v>2.9259539999999999</v>
      </c>
      <c r="O115">
        <v>2.12073</v>
      </c>
      <c r="P115">
        <v>2.149651</v>
      </c>
      <c r="Q115">
        <v>2.6584210000000001</v>
      </c>
      <c r="S115">
        <v>2.6472799999999999</v>
      </c>
      <c r="T115">
        <v>2.6429299999999998</v>
      </c>
      <c r="U115">
        <v>3.9704899999999999</v>
      </c>
      <c r="W115">
        <v>2.84958</v>
      </c>
      <c r="X115">
        <v>2.9326099999999999</v>
      </c>
      <c r="Y115">
        <v>4.67326</v>
      </c>
    </row>
    <row r="116" spans="3:25" x14ac:dyDescent="0.2">
      <c r="C116">
        <v>0.26369599999999999</v>
      </c>
      <c r="D116">
        <v>0.24726000000000001</v>
      </c>
      <c r="E116">
        <v>1.56965</v>
      </c>
      <c r="G116">
        <v>0.334345</v>
      </c>
      <c r="H116">
        <v>0.33982800000000002</v>
      </c>
      <c r="I116">
        <v>0.88877700000000004</v>
      </c>
      <c r="K116">
        <v>0.36891099999999999</v>
      </c>
      <c r="L116">
        <v>0.36444399999999999</v>
      </c>
      <c r="M116">
        <v>0.68679800000000002</v>
      </c>
      <c r="O116">
        <v>0.116901</v>
      </c>
      <c r="P116">
        <v>0.13238</v>
      </c>
      <c r="Q116">
        <v>0.41279900000000003</v>
      </c>
      <c r="S116">
        <v>0.58908000000000005</v>
      </c>
      <c r="T116">
        <v>0.57742000000000004</v>
      </c>
      <c r="U116">
        <v>1.6811799999999999</v>
      </c>
      <c r="W116">
        <v>0.82638</v>
      </c>
      <c r="X116">
        <v>0.90114000000000005</v>
      </c>
      <c r="Y116">
        <v>2.4185099999999999</v>
      </c>
    </row>
    <row r="117" spans="3:25" x14ac:dyDescent="0.2">
      <c r="C117">
        <v>2.070487</v>
      </c>
      <c r="D117">
        <v>2.0750739999999999</v>
      </c>
      <c r="E117">
        <v>2.333501</v>
      </c>
      <c r="G117">
        <v>2.0244399999999998</v>
      </c>
      <c r="H117">
        <v>2.0301800000000001</v>
      </c>
      <c r="I117">
        <v>2.2865880000000001</v>
      </c>
      <c r="K117">
        <v>1.9495990000000001</v>
      </c>
      <c r="L117">
        <v>1.9535560000000001</v>
      </c>
      <c r="M117">
        <v>2.1948949999999998</v>
      </c>
      <c r="O117">
        <v>2.028823</v>
      </c>
      <c r="P117">
        <v>2.0501990000000001</v>
      </c>
      <c r="Q117">
        <v>2.2803249999999999</v>
      </c>
      <c r="S117">
        <v>2.0693899999999998</v>
      </c>
      <c r="T117">
        <v>2.07409</v>
      </c>
      <c r="U117">
        <v>2.30341</v>
      </c>
      <c r="W117">
        <v>1.99655</v>
      </c>
      <c r="X117">
        <v>1.9981800000000001</v>
      </c>
      <c r="Y117">
        <v>2.24499</v>
      </c>
    </row>
    <row r="118" spans="3:25" x14ac:dyDescent="0.2">
      <c r="C118">
        <v>2.3212000000000002</v>
      </c>
      <c r="D118">
        <v>2.3296239999999999</v>
      </c>
      <c r="E118">
        <v>3.233034</v>
      </c>
      <c r="G118">
        <v>2.3557589999999999</v>
      </c>
      <c r="H118">
        <v>2.3938860000000002</v>
      </c>
      <c r="I118">
        <v>3.6162160000000001</v>
      </c>
      <c r="K118">
        <v>2.3640780000000001</v>
      </c>
      <c r="L118">
        <v>2.383721</v>
      </c>
      <c r="M118">
        <v>3.10893</v>
      </c>
      <c r="O118">
        <v>2.1551239999999998</v>
      </c>
      <c r="P118">
        <v>2.1854710000000002</v>
      </c>
      <c r="Q118">
        <v>2.702906</v>
      </c>
      <c r="S118">
        <v>2.7510500000000002</v>
      </c>
      <c r="T118">
        <v>2.7793000000000001</v>
      </c>
      <c r="U118">
        <v>4.5916800000000002</v>
      </c>
      <c r="W118">
        <v>2.5462899999999999</v>
      </c>
      <c r="X118">
        <v>2.5863499999999999</v>
      </c>
      <c r="Y118">
        <v>3.4420799999999998</v>
      </c>
    </row>
    <row r="119" spans="3:25" x14ac:dyDescent="0.2">
      <c r="C119">
        <v>0.25071300000000002</v>
      </c>
      <c r="D119">
        <v>0.25455</v>
      </c>
      <c r="E119">
        <v>0.89953300000000003</v>
      </c>
      <c r="G119">
        <v>0.33131899999999997</v>
      </c>
      <c r="H119">
        <v>0.36370599999999997</v>
      </c>
      <c r="I119">
        <v>1.329628</v>
      </c>
      <c r="K119">
        <v>0.41447899999999999</v>
      </c>
      <c r="L119">
        <v>0.43016500000000002</v>
      </c>
      <c r="M119">
        <v>0.91403500000000004</v>
      </c>
      <c r="O119">
        <v>0.126301</v>
      </c>
      <c r="P119">
        <v>0.135272</v>
      </c>
      <c r="Q119">
        <v>0.42258099999999998</v>
      </c>
      <c r="S119">
        <v>0.68166000000000004</v>
      </c>
      <c r="T119">
        <v>0.70521</v>
      </c>
      <c r="U119">
        <v>2.2882699999999998</v>
      </c>
      <c r="W119">
        <v>0.54974000000000001</v>
      </c>
      <c r="X119">
        <v>0.58816999999999997</v>
      </c>
      <c r="Y119">
        <v>1.19709</v>
      </c>
    </row>
    <row r="120" spans="3:25" x14ac:dyDescent="0.2">
      <c r="C120">
        <v>2.0889190000000002</v>
      </c>
      <c r="D120">
        <v>2.0976110000000001</v>
      </c>
      <c r="E120">
        <v>2.3401700000000001</v>
      </c>
      <c r="G120">
        <v>2.005827</v>
      </c>
      <c r="H120">
        <v>2.0119500000000001</v>
      </c>
      <c r="I120">
        <v>2.2351420000000002</v>
      </c>
      <c r="K120">
        <v>2.0492729999999999</v>
      </c>
      <c r="L120">
        <v>2.0629379999999999</v>
      </c>
      <c r="M120">
        <v>2.2902179999999999</v>
      </c>
      <c r="O120">
        <v>2.0434909999999999</v>
      </c>
      <c r="P120">
        <v>2.059323</v>
      </c>
      <c r="Q120">
        <v>2.2717149999999999</v>
      </c>
      <c r="S120">
        <v>2.0611000000000002</v>
      </c>
      <c r="T120">
        <v>2.0691600000000001</v>
      </c>
      <c r="U120">
        <v>2.3071600000000001</v>
      </c>
      <c r="W120">
        <v>2.0426299999999999</v>
      </c>
      <c r="X120">
        <v>2.0496099999999999</v>
      </c>
      <c r="Y120">
        <v>2.2878400000000001</v>
      </c>
    </row>
    <row r="121" spans="3:25" x14ac:dyDescent="0.2">
      <c r="C121">
        <v>2.2706680000000001</v>
      </c>
      <c r="D121">
        <v>2.2705989999999998</v>
      </c>
      <c r="E121">
        <v>2.7593070000000002</v>
      </c>
      <c r="G121">
        <v>2.3517329999999999</v>
      </c>
      <c r="H121">
        <v>2.3625690000000001</v>
      </c>
      <c r="I121">
        <v>2.9758619999999998</v>
      </c>
      <c r="K121">
        <v>2.4973100000000001</v>
      </c>
      <c r="L121">
        <v>2.510764</v>
      </c>
      <c r="M121">
        <v>3.2286250000000001</v>
      </c>
      <c r="O121">
        <v>2.1488480000000001</v>
      </c>
      <c r="P121">
        <v>2.1743429999999999</v>
      </c>
      <c r="Q121">
        <v>2.511609</v>
      </c>
      <c r="S121">
        <v>2.6566999999999998</v>
      </c>
      <c r="T121">
        <v>2.6701299999999999</v>
      </c>
      <c r="U121">
        <v>4.5631399999999998</v>
      </c>
      <c r="W121">
        <v>2.9177</v>
      </c>
      <c r="X121">
        <v>2.9598399999999998</v>
      </c>
      <c r="Y121">
        <v>5.9649999999999999</v>
      </c>
    </row>
    <row r="122" spans="3:25" x14ac:dyDescent="0.2">
      <c r="C122">
        <v>0.18174899999999999</v>
      </c>
      <c r="D122">
        <v>0.172988</v>
      </c>
      <c r="E122">
        <v>0.41913699999999998</v>
      </c>
      <c r="G122">
        <v>0.34590599999999999</v>
      </c>
      <c r="H122">
        <v>0.35061900000000001</v>
      </c>
      <c r="I122">
        <v>0.74072000000000005</v>
      </c>
      <c r="K122">
        <v>0.44803700000000002</v>
      </c>
      <c r="L122">
        <v>0.447826</v>
      </c>
      <c r="M122">
        <v>0.93840699999999999</v>
      </c>
      <c r="O122">
        <v>0.10535700000000001</v>
      </c>
      <c r="P122">
        <v>0.11502</v>
      </c>
      <c r="Q122">
        <v>0.239894</v>
      </c>
      <c r="S122">
        <v>0.59560000000000002</v>
      </c>
      <c r="T122">
        <v>0.60097</v>
      </c>
      <c r="U122">
        <v>2.2559800000000001</v>
      </c>
      <c r="W122">
        <v>0.87507000000000001</v>
      </c>
      <c r="X122">
        <v>0.91022999999999998</v>
      </c>
      <c r="Y122">
        <v>3.6771600000000002</v>
      </c>
    </row>
    <row r="123" spans="3:25" x14ac:dyDescent="0.2">
      <c r="C123">
        <v>2.0421680000000002</v>
      </c>
      <c r="D123">
        <v>2.0505529999999998</v>
      </c>
      <c r="E123">
        <v>2.2830360000000001</v>
      </c>
      <c r="G123">
        <v>2.0553819999999998</v>
      </c>
      <c r="H123">
        <v>2.0734300000000001</v>
      </c>
      <c r="I123">
        <v>2.3120280000000002</v>
      </c>
      <c r="K123">
        <v>2.0607389999999999</v>
      </c>
      <c r="L123">
        <v>2.0681470000000002</v>
      </c>
      <c r="M123">
        <v>2.3326709999999999</v>
      </c>
      <c r="O123">
        <v>2.0781420000000002</v>
      </c>
      <c r="P123">
        <v>2.0828449999999998</v>
      </c>
      <c r="Q123">
        <v>2.3083969999999998</v>
      </c>
      <c r="S123">
        <v>2.0406200000000001</v>
      </c>
      <c r="T123">
        <v>2.0506500000000001</v>
      </c>
      <c r="U123">
        <v>2.3107099999999998</v>
      </c>
      <c r="W123">
        <v>2.1102599999999998</v>
      </c>
      <c r="X123">
        <v>2.1307299999999998</v>
      </c>
      <c r="Y123">
        <v>2.3561800000000002</v>
      </c>
    </row>
    <row r="124" spans="3:25" x14ac:dyDescent="0.2">
      <c r="C124">
        <v>2.305809</v>
      </c>
      <c r="D124">
        <v>2.3471419999999998</v>
      </c>
      <c r="E124">
        <v>3.2435969999999998</v>
      </c>
      <c r="G124">
        <v>2.1318869999999999</v>
      </c>
      <c r="H124">
        <v>2.1554829999999998</v>
      </c>
      <c r="I124">
        <v>2.5686909999999998</v>
      </c>
      <c r="K124">
        <v>2.5248029999999999</v>
      </c>
      <c r="L124">
        <v>2.5242439999999999</v>
      </c>
      <c r="M124">
        <v>3.873132</v>
      </c>
      <c r="O124">
        <v>2.6803870000000001</v>
      </c>
      <c r="P124">
        <v>2.7151709999999998</v>
      </c>
      <c r="Q124">
        <v>4.7869640000000002</v>
      </c>
      <c r="S124">
        <v>2.7094299999999998</v>
      </c>
      <c r="T124">
        <v>2.7531400000000001</v>
      </c>
      <c r="U124">
        <v>4.6904000000000003</v>
      </c>
      <c r="W124">
        <v>2.2902499999999999</v>
      </c>
      <c r="X124">
        <v>2.3207800000000001</v>
      </c>
      <c r="Y124">
        <v>3.1448999999999998</v>
      </c>
    </row>
    <row r="125" spans="3:25" x14ac:dyDescent="0.2">
      <c r="C125">
        <v>0.26364100000000001</v>
      </c>
      <c r="D125">
        <v>0.29658899999999999</v>
      </c>
      <c r="E125">
        <v>0.960561</v>
      </c>
      <c r="G125">
        <v>7.6505000000000004E-2</v>
      </c>
      <c r="H125">
        <v>8.2052999999999696E-2</v>
      </c>
      <c r="I125">
        <v>0.25666299999999997</v>
      </c>
      <c r="K125">
        <v>0.46406399999999998</v>
      </c>
      <c r="L125">
        <v>0.45609699999999997</v>
      </c>
      <c r="M125">
        <v>1.5404610000000001</v>
      </c>
      <c r="O125">
        <v>0.60224500000000003</v>
      </c>
      <c r="P125">
        <v>0.63232600000000005</v>
      </c>
      <c r="Q125">
        <v>2.478567</v>
      </c>
      <c r="S125">
        <v>0.66881000000000002</v>
      </c>
      <c r="T125">
        <v>0.70248999999999995</v>
      </c>
      <c r="U125">
        <v>2.3796900000000001</v>
      </c>
      <c r="W125">
        <v>0.17999000000000001</v>
      </c>
      <c r="X125">
        <v>0.19005</v>
      </c>
      <c r="Y125">
        <v>0.78871999999999998</v>
      </c>
    </row>
    <row r="126" spans="3:25" x14ac:dyDescent="0.2">
      <c r="C126">
        <v>2.0859649999999998</v>
      </c>
      <c r="D126">
        <v>2.097118</v>
      </c>
      <c r="E126">
        <v>2.3384809999999998</v>
      </c>
      <c r="G126">
        <v>2.0083039999999999</v>
      </c>
      <c r="H126">
        <v>2.0144639999999998</v>
      </c>
      <c r="I126">
        <v>2.2614540000000001</v>
      </c>
      <c r="K126">
        <v>2.0206930000000001</v>
      </c>
      <c r="L126">
        <v>2.023469</v>
      </c>
      <c r="M126">
        <v>2.2940619999999998</v>
      </c>
      <c r="O126">
        <v>2.0224069999999998</v>
      </c>
      <c r="P126">
        <v>2.0272009999999998</v>
      </c>
      <c r="Q126">
        <v>2.2781340000000001</v>
      </c>
      <c r="S126">
        <v>2.0483199999999999</v>
      </c>
      <c r="T126">
        <v>2.0520299999999998</v>
      </c>
      <c r="U126">
        <v>2.2827600000000001</v>
      </c>
      <c r="W126">
        <v>2.0217499999999999</v>
      </c>
      <c r="X126">
        <v>2.0309499999999998</v>
      </c>
      <c r="Y126">
        <v>2.2725</v>
      </c>
    </row>
    <row r="127" spans="3:25" x14ac:dyDescent="0.2">
      <c r="C127">
        <v>2.3451919999999999</v>
      </c>
      <c r="D127">
        <v>2.3683390000000002</v>
      </c>
      <c r="E127">
        <v>3.1564519999999998</v>
      </c>
      <c r="G127">
        <v>2.3216160000000001</v>
      </c>
      <c r="H127">
        <v>2.322921</v>
      </c>
      <c r="I127">
        <v>3.1045750000000001</v>
      </c>
      <c r="K127">
        <v>2.4283000000000001</v>
      </c>
      <c r="L127">
        <v>2.4710860000000001</v>
      </c>
      <c r="M127">
        <v>3.7034910000000001</v>
      </c>
      <c r="O127">
        <v>2.56643</v>
      </c>
      <c r="P127">
        <v>2.5521690000000001</v>
      </c>
      <c r="Q127">
        <v>4.106859</v>
      </c>
      <c r="S127">
        <v>2.6465700000000001</v>
      </c>
      <c r="T127">
        <v>2.6700200000000001</v>
      </c>
      <c r="U127">
        <v>5.8146399999999998</v>
      </c>
      <c r="W127">
        <v>2.8398099999999999</v>
      </c>
      <c r="X127">
        <v>2.8384800000000001</v>
      </c>
      <c r="Y127">
        <v>4.1006999999999998</v>
      </c>
    </row>
    <row r="128" spans="3:25" x14ac:dyDescent="0.2">
      <c r="C128">
        <v>0.25922699999999999</v>
      </c>
      <c r="D128">
        <v>0.27122099999999999</v>
      </c>
      <c r="E128">
        <v>0.817971</v>
      </c>
      <c r="G128">
        <v>0.31331199999999998</v>
      </c>
      <c r="H128">
        <v>0.30845699999999998</v>
      </c>
      <c r="I128">
        <v>0.84312100000000001</v>
      </c>
      <c r="K128">
        <v>0.407607</v>
      </c>
      <c r="L128">
        <v>0.44761699999999999</v>
      </c>
      <c r="M128">
        <v>1.409429</v>
      </c>
      <c r="O128">
        <v>0.54402300000000003</v>
      </c>
      <c r="P128">
        <v>0.52496799999999999</v>
      </c>
      <c r="Q128">
        <v>1.8287249999999999</v>
      </c>
      <c r="S128">
        <v>0.59824999999999995</v>
      </c>
      <c r="T128">
        <v>0.61799000000000004</v>
      </c>
      <c r="U128">
        <v>3.5318800000000001</v>
      </c>
      <c r="W128">
        <v>0.81806000000000001</v>
      </c>
      <c r="X128">
        <v>0.80752999999999997</v>
      </c>
      <c r="Y128">
        <v>1.8282</v>
      </c>
    </row>
    <row r="129" spans="1:25" x14ac:dyDescent="0.2">
      <c r="C129">
        <v>1.976224</v>
      </c>
      <c r="D129">
        <v>1.981293</v>
      </c>
      <c r="E129">
        <v>2.2368100000000002</v>
      </c>
      <c r="G129">
        <v>1.9804330000000001</v>
      </c>
      <c r="H129">
        <v>1.98587</v>
      </c>
      <c r="I129">
        <v>2.2281439999999999</v>
      </c>
      <c r="K129">
        <v>2.057674</v>
      </c>
      <c r="L129">
        <v>2.0620349999999998</v>
      </c>
      <c r="M129">
        <v>2.3004720000000001</v>
      </c>
      <c r="O129">
        <v>2.0487310000000001</v>
      </c>
      <c r="P129">
        <v>2.0652379999999999</v>
      </c>
      <c r="Q129">
        <v>2.2781739999999999</v>
      </c>
      <c r="S129">
        <v>2.0154000000000001</v>
      </c>
      <c r="T129">
        <v>2.0219100000000001</v>
      </c>
      <c r="U129">
        <v>2.2679499999999999</v>
      </c>
      <c r="W129">
        <v>2.0867100000000001</v>
      </c>
      <c r="X129">
        <v>2.0955599999999999</v>
      </c>
      <c r="Y129">
        <v>2.33047</v>
      </c>
    </row>
    <row r="130" spans="1:25" x14ac:dyDescent="0.2">
      <c r="C130">
        <v>2.2407699999999999</v>
      </c>
      <c r="D130">
        <v>2.2433540000000001</v>
      </c>
      <c r="E130">
        <v>3.0626039999999999</v>
      </c>
      <c r="G130">
        <v>2.2338390000000001</v>
      </c>
      <c r="H130">
        <v>2.2461790000000001</v>
      </c>
      <c r="I130">
        <v>2.773962</v>
      </c>
      <c r="K130">
        <v>2.3722660000000002</v>
      </c>
      <c r="L130">
        <v>2.374447</v>
      </c>
      <c r="M130">
        <v>2.924553</v>
      </c>
      <c r="O130">
        <v>2.156593</v>
      </c>
      <c r="P130">
        <v>2.1747619999999999</v>
      </c>
      <c r="Q130">
        <v>2.5544790000000002</v>
      </c>
      <c r="S130">
        <v>2.6419199999999998</v>
      </c>
      <c r="T130">
        <v>2.67543</v>
      </c>
      <c r="U130">
        <v>4.0273399999999997</v>
      </c>
      <c r="W130">
        <v>2.9617300000000002</v>
      </c>
      <c r="X130">
        <v>3.0217000000000001</v>
      </c>
      <c r="Y130">
        <v>5.7456300000000002</v>
      </c>
    </row>
    <row r="131" spans="1:25" x14ac:dyDescent="0.2">
      <c r="C131">
        <v>0.264546</v>
      </c>
      <c r="D131">
        <v>0.26206099999999999</v>
      </c>
      <c r="E131">
        <v>0.82579400000000003</v>
      </c>
      <c r="G131">
        <v>0.25340600000000002</v>
      </c>
      <c r="H131">
        <v>0.26030900000000001</v>
      </c>
      <c r="I131">
        <v>0.54581800000000003</v>
      </c>
      <c r="K131">
        <v>0.31459199999999998</v>
      </c>
      <c r="L131">
        <v>0.31241200000000002</v>
      </c>
      <c r="M131">
        <v>0.624081</v>
      </c>
      <c r="O131">
        <v>0.107862</v>
      </c>
      <c r="P131">
        <v>0.109524</v>
      </c>
      <c r="Q131">
        <v>0.27630500000000002</v>
      </c>
      <c r="S131">
        <v>0.62651999999999997</v>
      </c>
      <c r="T131">
        <v>0.65351999999999999</v>
      </c>
      <c r="U131">
        <v>1.75939</v>
      </c>
      <c r="W131">
        <v>0.87502000000000002</v>
      </c>
      <c r="X131">
        <v>0.92613999999999996</v>
      </c>
      <c r="Y131">
        <v>3.4151600000000002</v>
      </c>
    </row>
    <row r="132" spans="1:25" x14ac:dyDescent="0.2">
      <c r="C132">
        <v>2.0254639999999999</v>
      </c>
      <c r="D132">
        <v>2.0318999999999998</v>
      </c>
      <c r="E132">
        <v>2.28233</v>
      </c>
      <c r="G132">
        <v>1.9949079999999999</v>
      </c>
      <c r="H132">
        <v>2.0063870000000001</v>
      </c>
      <c r="I132">
        <v>2.2681749999999998</v>
      </c>
      <c r="K132">
        <v>2.042802</v>
      </c>
      <c r="L132">
        <v>2.0489980000000001</v>
      </c>
      <c r="M132">
        <v>2.2768320000000002</v>
      </c>
      <c r="O132">
        <v>2.0322779999999998</v>
      </c>
      <c r="P132">
        <v>2.0414500000000002</v>
      </c>
      <c r="Q132">
        <v>2.2886479999999998</v>
      </c>
      <c r="S132">
        <v>2.0073300000000001</v>
      </c>
      <c r="T132">
        <v>2.0191499999999998</v>
      </c>
      <c r="U132">
        <v>2.2601</v>
      </c>
      <c r="W132">
        <v>2.04135</v>
      </c>
      <c r="X132">
        <v>2.0458500000000002</v>
      </c>
      <c r="Y132">
        <v>2.5236299999999998</v>
      </c>
    </row>
    <row r="133" spans="1:25" x14ac:dyDescent="0.2">
      <c r="C133">
        <v>2.3027660000000001</v>
      </c>
      <c r="D133">
        <v>2.3338549999999998</v>
      </c>
      <c r="E133">
        <v>3.5535670000000001</v>
      </c>
      <c r="G133">
        <v>2.3608600000000002</v>
      </c>
      <c r="H133">
        <v>2.3947880000000001</v>
      </c>
      <c r="I133">
        <v>3.7105429999999999</v>
      </c>
      <c r="K133">
        <v>2.4706269999999999</v>
      </c>
      <c r="L133">
        <v>2.4744109999999999</v>
      </c>
      <c r="M133">
        <v>3.794781</v>
      </c>
      <c r="O133">
        <v>2.5103520000000001</v>
      </c>
      <c r="P133">
        <v>2.5346250000000001</v>
      </c>
      <c r="Q133">
        <v>2.9924710000000001</v>
      </c>
      <c r="S133">
        <v>2.6653199999999999</v>
      </c>
      <c r="T133">
        <v>2.7192400000000001</v>
      </c>
      <c r="U133">
        <v>3.5867</v>
      </c>
      <c r="W133">
        <v>2.20208</v>
      </c>
      <c r="X133">
        <v>2.21313</v>
      </c>
      <c r="Y133">
        <v>3.3520699999999999</v>
      </c>
    </row>
    <row r="134" spans="1:25" x14ac:dyDescent="0.2">
      <c r="C134">
        <v>0.27730199999999999</v>
      </c>
      <c r="D134">
        <v>0.30195499999999997</v>
      </c>
      <c r="E134">
        <v>1.271237</v>
      </c>
      <c r="G134">
        <v>0.365952</v>
      </c>
      <c r="H134">
        <v>0.388401</v>
      </c>
      <c r="I134">
        <v>1.4423680000000001</v>
      </c>
      <c r="K134">
        <v>0.42782500000000001</v>
      </c>
      <c r="L134">
        <v>0.42541299999999999</v>
      </c>
      <c r="M134">
        <v>1.517949</v>
      </c>
      <c r="O134">
        <v>0.478074</v>
      </c>
      <c r="P134">
        <v>0.49317499999999997</v>
      </c>
      <c r="Q134">
        <v>0.70382299999999998</v>
      </c>
      <c r="S134">
        <v>0.65798999999999996</v>
      </c>
      <c r="T134">
        <v>0.70008999999999999</v>
      </c>
      <c r="U134">
        <v>1.3266</v>
      </c>
      <c r="W134">
        <v>0.16073000000000001</v>
      </c>
      <c r="X134">
        <v>0.16728000000000001</v>
      </c>
      <c r="Y134">
        <v>0.82843999999999995</v>
      </c>
    </row>
    <row r="135" spans="1:25" x14ac:dyDescent="0.2">
      <c r="C135">
        <v>2.0106109999999999</v>
      </c>
      <c r="D135">
        <v>2.0189539999999999</v>
      </c>
      <c r="E135">
        <v>2.2782840000000002</v>
      </c>
      <c r="G135">
        <v>1.9912209999999999</v>
      </c>
      <c r="H135">
        <v>1.996774</v>
      </c>
      <c r="I135">
        <v>2.2257180000000001</v>
      </c>
      <c r="K135">
        <v>2.0078770000000001</v>
      </c>
      <c r="L135">
        <v>2.011717</v>
      </c>
      <c r="M135">
        <v>2.2367539999999999</v>
      </c>
      <c r="O135">
        <v>2.0366019999999998</v>
      </c>
      <c r="P135">
        <v>2.0431029999999999</v>
      </c>
      <c r="Q135">
        <v>2.2692909999999999</v>
      </c>
      <c r="S135">
        <v>2.0654499999999998</v>
      </c>
      <c r="T135">
        <v>2.0666099999999998</v>
      </c>
      <c r="U135">
        <v>2.3278099999999999</v>
      </c>
      <c r="W135">
        <v>2.0076999999999998</v>
      </c>
      <c r="X135">
        <v>2.01532</v>
      </c>
      <c r="Y135">
        <v>2.23719</v>
      </c>
    </row>
    <row r="136" spans="1:25" x14ac:dyDescent="0.2">
      <c r="C136">
        <v>2.289428</v>
      </c>
      <c r="D136">
        <v>2.2814040000000002</v>
      </c>
      <c r="E136">
        <v>3.2841999999999998</v>
      </c>
      <c r="G136">
        <v>2.3022360000000002</v>
      </c>
      <c r="H136">
        <v>2.3148629999999999</v>
      </c>
      <c r="I136">
        <v>2.9537040000000001</v>
      </c>
      <c r="K136">
        <v>2.4463010000000001</v>
      </c>
      <c r="L136">
        <v>2.4916</v>
      </c>
      <c r="M136">
        <v>3.6769509999999999</v>
      </c>
      <c r="O136">
        <v>2.5903559999999999</v>
      </c>
      <c r="P136">
        <v>2.6243470000000002</v>
      </c>
      <c r="Q136">
        <v>4.7335570000000002</v>
      </c>
      <c r="S136">
        <v>2.7091099999999999</v>
      </c>
      <c r="T136">
        <v>2.72899</v>
      </c>
      <c r="U136">
        <v>4.5557299999999996</v>
      </c>
      <c r="W136">
        <v>2.6099700000000001</v>
      </c>
      <c r="X136">
        <v>2.6346699999999998</v>
      </c>
      <c r="Y136">
        <v>3.7298100000000001</v>
      </c>
    </row>
    <row r="137" spans="1:25" x14ac:dyDescent="0.2">
      <c r="C137">
        <v>0.27881699999999998</v>
      </c>
      <c r="D137">
        <v>0.26245000000000002</v>
      </c>
      <c r="E137">
        <v>1.005916</v>
      </c>
      <c r="G137">
        <v>0.31101499999999999</v>
      </c>
      <c r="H137">
        <v>0.31808900000000001</v>
      </c>
      <c r="I137">
        <v>0.72798600000000002</v>
      </c>
      <c r="K137">
        <v>0.43842399999999998</v>
      </c>
      <c r="L137">
        <v>0.479883</v>
      </c>
      <c r="M137">
        <v>1.4401969999999999</v>
      </c>
      <c r="O137">
        <v>0.55375399999999997</v>
      </c>
      <c r="P137">
        <v>0.58124399999999998</v>
      </c>
      <c r="Q137">
        <v>2.4642659999999998</v>
      </c>
      <c r="S137">
        <v>0.64366000000000001</v>
      </c>
      <c r="T137">
        <v>0.66237999999999997</v>
      </c>
      <c r="U137">
        <v>2.2279200000000001</v>
      </c>
      <c r="W137">
        <v>0.60226999999999997</v>
      </c>
      <c r="X137">
        <v>0.61934999999999996</v>
      </c>
      <c r="Y137">
        <v>1.4926200000000001</v>
      </c>
    </row>
    <row r="138" spans="1:25" x14ac:dyDescent="0.2">
      <c r="B138" t="s">
        <v>6</v>
      </c>
      <c r="C138" t="s">
        <v>7</v>
      </c>
      <c r="D138" t="s">
        <v>7</v>
      </c>
      <c r="E138" t="s">
        <v>7</v>
      </c>
      <c r="F138" t="s">
        <v>6</v>
      </c>
      <c r="G138" t="s">
        <v>7</v>
      </c>
      <c r="H138" t="s">
        <v>7</v>
      </c>
      <c r="I138" t="s">
        <v>7</v>
      </c>
      <c r="J138" t="s">
        <v>6</v>
      </c>
      <c r="K138" t="s">
        <v>7</v>
      </c>
      <c r="L138" t="s">
        <v>7</v>
      </c>
      <c r="M138" t="s">
        <v>7</v>
      </c>
      <c r="N138" t="s">
        <v>6</v>
      </c>
      <c r="O138" t="s">
        <v>7</v>
      </c>
      <c r="P138" t="s">
        <v>7</v>
      </c>
      <c r="Q138" t="s">
        <v>7</v>
      </c>
      <c r="R138" t="s">
        <v>6</v>
      </c>
      <c r="S138" t="s">
        <v>7</v>
      </c>
      <c r="T138" t="s">
        <v>7</v>
      </c>
      <c r="U138" t="s">
        <v>7</v>
      </c>
      <c r="V138" t="s">
        <v>6</v>
      </c>
      <c r="W138" t="s">
        <v>7</v>
      </c>
      <c r="X138" t="s">
        <v>7</v>
      </c>
      <c r="Y138" t="s">
        <v>7</v>
      </c>
    </row>
    <row r="139" spans="1:25" x14ac:dyDescent="0.2">
      <c r="A139" t="s">
        <v>31</v>
      </c>
      <c r="B139">
        <v>25.5</v>
      </c>
      <c r="C139">
        <f>AVERAGE(C86,C83,C80,C89,C92,C95,C98,C101,C104,C107,C110,C113,C116,C119,C122,C125,C128,C131,C134,C137)</f>
        <v>0.24038145000000002</v>
      </c>
      <c r="D139">
        <f>AVERAGE(D86,D83,D80,D89,D92,D95,D98,D101,D104,D107,D110,D113,D116,D119,D122,D125,D128,D131,D134,D137)</f>
        <v>0.26018520000000006</v>
      </c>
      <c r="E139">
        <f>AVERAGE(E86,E83,E80,E89,E92,E95,E98,E101,E104,E107,E110,E113,E116,E119,E122,E125,E128,E131,E134,E137)</f>
        <v>0.85496674999999978</v>
      </c>
      <c r="F139">
        <v>25.5</v>
      </c>
      <c r="G139">
        <f>AVERAGE(G86,G83,G80,G89,G92,G95,G98,G101,G104,G107,G110,G113,G116,G119,G122,G125,G128,G131,G134,G137)</f>
        <v>0.28666460000000005</v>
      </c>
      <c r="H139">
        <f>AVERAGE(H86,H83,H80,H89,H92,H95,H98,H101,H104,H107,H110,H113,H116,H119,H122,H125,H128,H131,H134,H137)</f>
        <v>0.31186949999999991</v>
      </c>
      <c r="I139">
        <f>AVERAGE(I86,I83,I80,I89,I92,I95,I98,I101,I104,I107,I110,I113,I116,I119,I122,I125,I128,I131,I134,I137)</f>
        <v>0.89311229999999997</v>
      </c>
      <c r="J139">
        <v>25.5</v>
      </c>
      <c r="K139">
        <f>AVERAGE(K86,K83,K80,K89,K92,K95,K98,K101,K104,K107,K110,K113,K116,K119,K122,K125,K128,K131,K134,K137)</f>
        <v>0.34637915000000008</v>
      </c>
      <c r="L139">
        <f>AVERAGE(L86,L83,L80,L89,L92,L95,L98,L101,L104,L107,L110,L113,L116,L119,L122,L125,L128,L131,L134,L137)</f>
        <v>0.37385554999999998</v>
      </c>
      <c r="M139">
        <f>AVERAGE(M86,M83,M80,M89,M92,M95,M98,M101,M104,M107,M110,M113,M116,M119,M122,M125,M128,M131,M134,M137)</f>
        <v>1.0274813500000002</v>
      </c>
      <c r="N139">
        <v>25.5</v>
      </c>
      <c r="O139">
        <f>AVERAGE(O86,O83,O80,O89,O92,O95,O98,O101,O104,O107,O110,O113,O116,O119,O122,O125,O128,O131,O134,O137)</f>
        <v>0.41705985000000007</v>
      </c>
      <c r="P139">
        <f>AVERAGE(P86,P83,P80,P89,P92,P95,P98,P101,P104,P107,P110,P113,P116,P119,P122,P125,P128,P131,P134,P137)</f>
        <v>0.46077575000000009</v>
      </c>
      <c r="Q139">
        <f>AVERAGE(Q86,Q83,Q80,Q89,Q92,Q95,Q98,Q101,Q104,Q107,Q110,Q113,Q116,Q119,Q122,Q125,Q128,Q131,Q134,Q137)</f>
        <v>1.3296323499999998</v>
      </c>
      <c r="R139">
        <v>25.5</v>
      </c>
      <c r="S139">
        <f>AVERAGE(S86,S83,S80,S89,S92,S95,S98,S101,S104,S107,S110,S113,S116,S119,S122,S125,S128,S131,S134,S137)</f>
        <v>0.63193800000000011</v>
      </c>
      <c r="T139">
        <f>AVERAGE(T86,T83,T80,T89,T92,T95,T98,T101,T104,T107,T110,T113,T116,T119,T122,T125,T128,T131,T134,T137)</f>
        <v>0.64941000000000004</v>
      </c>
      <c r="U139">
        <f>AVERAGE(U86,U83,U80,U89,U92,U95,U98,U101,U104,U107,U110,U113,U116,U119,U122,U125,U128,U131,U134,U137)</f>
        <v>2.2626935000000001</v>
      </c>
      <c r="V139">
        <v>25.5</v>
      </c>
      <c r="W139">
        <f>AVERAGE(W86,W83,W80,W89,W92,W95,W98,W101,W104,W107,W110,W113,W116,W119,W122,W125,W128,W131,W134,W137)</f>
        <v>0.63089299999999993</v>
      </c>
      <c r="X139">
        <f>AVERAGE(X86,X83,X80,X89,X92,X95,X98,X101,X104,X107,X110,X113,X116,X119,X122,X125,X128,X131,X134,X137)</f>
        <v>0.65687150000000005</v>
      </c>
      <c r="Y139">
        <f>AVERAGE(Y86,Y83,Y80,Y89,Y92,Y95,Y98,Y101,Y104,Y107,Y110,Y113,Y116,Y119,Y122,Y125,Y128,Y131,Y134,Y137)</f>
        <v>1.9500905000000004</v>
      </c>
    </row>
    <row r="140" spans="1:25" x14ac:dyDescent="0.2">
      <c r="A140" t="s">
        <v>33</v>
      </c>
      <c r="C140">
        <f>STDEV(C86,C83,C80,C89,C92,C95,C98,C101,C104,C107,C110,C113,C116,C119,C122,C125,C128,C131,C134,C137)/SQRT(COUNT(C86,C83,C80,C89,C92,C95,C98,C101,C104,C107,C110,C113,C116,C119,C122,C125,C128,C131,C134,C137))</f>
        <v>1.5341132059112549E-2</v>
      </c>
      <c r="D140">
        <f>STDEV(D86,D83,D80,D89,D92,D95,D98,D101,D104,D107,D110,D113,D116,D119,D122,D125,D128,D131,D134,D137)/SQRT(COUNT(D86,D83,D80,D89,D92,D95,D98,D101,D104,D107,D110,D113,D116,D119,D122,D125,D128,D131,D134,D137))</f>
        <v>1.7242721034594302E-2</v>
      </c>
      <c r="E140">
        <f>STDEV(E86,E83,E80,E89,E92,E95,E98,E101,E104,E107,E110,E113,E116,E119,E122,E125,E128,E131,E134,E137)/SQRT(COUNT(E86,E83,E80,E89,E92,E95,E98,E101,E104,E107,E110,E113,E116,E119,E122,E125,E128,E131,E134,E137))</f>
        <v>7.9177927115016949E-2</v>
      </c>
      <c r="G140">
        <f>STDEV(G86,G83,G80,G89,G92,G95,G98,G101,G104,G107,G110,G113,G116,G119,G122,G125,G128,G131,G134,G137)/SQRT(COUNT(G86,G83,G80,G89,G92,G95,G98,G101,G104,G107,G110,G113,G116,G119,G122,G125,G128,G131,G134,G137))</f>
        <v>2.2433939342152268E-2</v>
      </c>
      <c r="H140">
        <f>STDEV(H86,H83,H80,H89,H92,H95,H98,H101,H104,H107,H110,H113,H116,H119,H122,H125,H128,H131,H134,H137)/SQRT(COUNT(H86,H83,H80,H89,H92,H95,H98,H101,H104,H107,H110,H113,H116,H119,H122,H125,H128,H131,H134,H137))</f>
        <v>2.6191125308464461E-2</v>
      </c>
      <c r="I140">
        <f>STDEV(I86,I83,I80,I89,I92,I95,I98,I101,I104,I107,I110,I113,I116,I119,I122,I125,I128,I131,I134,I137)/SQRT(COUNT(I86,I83,I80,I89,I92,I95,I98,I101,I104,I107,I110,I113,I116,I119,I122,I125,I128,I131,I134,I137))</f>
        <v>0.10122537777590276</v>
      </c>
      <c r="K140">
        <f>STDEV(K86,K83,K80,K89,K92,K95,K98,K101,K104,K107,K110,K113,K116,K119,K122,K125,K128,K131,K134,K137)/SQRT(COUNT(K86,K83,K80,K89,K92,K95,K98,K101,K104,K107,K110,K113,K116,K119,K122,K125,K128,K131,K134,K137))</f>
        <v>3.515791214134148E-2</v>
      </c>
      <c r="L140">
        <f>STDEV(L86,L83,L80,L89,L92,L95,L98,L101,L104,L107,L110,L113,L116,L119,L122,L125,L128,L131,L134,L137)/SQRT(COUNT(L86,L83,L80,L89,L92,L95,L98,L101,L104,L107,L110,L113,L116,L119,L122,L125,L128,L131,L134,L137))</f>
        <v>3.8642331336411692E-2</v>
      </c>
      <c r="M140">
        <f>STDEV(M86,M83,M80,M89,M92,M95,M98,M101,M104,M107,M110,M113,M116,M119,M122,M125,M128,M131,M134,M137)/SQRT(COUNT(M86,M83,M80,M89,M92,M95,M98,M101,M104,M107,M110,M113,M116,M119,M122,M125,M128,M131,M134,M137))</f>
        <v>0.1331825005629744</v>
      </c>
      <c r="O140">
        <f>STDEV(O86,O83,O80,O89,O92,O95,O98,O101,O104,O107,O110,O113,O116,O119,O122,O125,O128,O131,O134,O137)/SQRT(COUNT(O86,O83,O80,O89,O92,O95,O98,O101,O104,O107,O110,O113,O116,O119,O122,O125,O128,O131,O134,O137))</f>
        <v>4.7602891758262059E-2</v>
      </c>
      <c r="P140">
        <f>STDEV(P86,P83,P80,P89,P92,P95,P98,P101,P104,P107,P110,P113,P116,P119,P122,P125,P128,P131,P134,P137)/SQRT(COUNT(P86,P83,P80,P89,P92,P95,P98,P101,P104,P107,P110,P113,P116,P119,P122,P125,P128,P131,P134,P137))</f>
        <v>5.5262520367923187E-2</v>
      </c>
      <c r="Q140">
        <f>STDEV(Q86,Q83,Q80,Q89,Q92,Q95,Q98,Q101,Q104,Q107,Q110,Q113,Q116,Q119,Q122,Q125,Q128,Q131,Q134,Q137)/SQRT(COUNT(Q86,Q83,Q80,Q89,Q92,Q95,Q98,Q101,Q104,Q107,Q110,Q113,Q116,Q119,Q122,Q125,Q128,Q131,Q134,Q137))</f>
        <v>0.19629932279144627</v>
      </c>
      <c r="S140">
        <f>STDEV(S86,S83,S80,S89,S92,S95,S98,S101,S104,S107,S110,S113,S116,S119,S122,S125,S128,S131,S134,S137)/SQRT(COUNT(S86,S83,S80,S89,S92,S95,S98,S101,S104,S107,S110,S113,S116,S119,S122,S125,S128,S131,S134,S137))</f>
        <v>2.7585969885547092E-2</v>
      </c>
      <c r="T140">
        <f>STDEV(T86,T83,T80,T89,T92,T95,T98,T101,T104,T107,T110,T113,T116,T119,T122,T125,T128,T131,T134,T137)/SQRT(COUNT(T86,T83,T80,T89,T92,T95,T98,T101,T104,T107,T110,T113,T116,T119,T122,T125,T128,T131,T134,T137))</f>
        <v>2.9325563681933852E-2</v>
      </c>
      <c r="U140">
        <f>STDEV(U86,U83,U80,U89,U92,U95,U98,U101,U104,U107,U110,U113,U116,U119,U122,U125,U128,U131,U134,U137)/SQRT(COUNT(U86,U83,U80,U89,U92,U95,U98,U101,U104,U107,U110,U113,U116,U119,U122,U125,U128,U131,U134,U137))</f>
        <v>0.18011392047122057</v>
      </c>
      <c r="W140">
        <f>STDEV(W86,W83,W80,W89,W92,W95,W98,W101,W104,W107,W110,W113,W116,W119,W122,W125,W128,W131,W134,W137)/SQRT(COUNT(W86,W83,W80,W89,W92,W95,W98,W101,W104,W107,W110,W113,W116,W119,W122,W125,W128,W131,W134,W137))</f>
        <v>5.6212677096616107E-2</v>
      </c>
      <c r="X140">
        <f>STDEV(X86,X83,X80,X89,X92,X95,X98,X101,X104,X107,X110,X113,X116,X119,X122,X125,X128,X131,X134,X137)/SQRT(COUNT(X86,X83,X80,X89,X92,X95,X98,X101,X104,X107,X110,X113,X116,X119,X122,X125,X128,X131,X134,X137))</f>
        <v>5.8422263673845322E-2</v>
      </c>
      <c r="Y140">
        <f>STDEV(Y86,Y83,Y80,Y89,Y92,Y95,Y98,Y101,Y104,Y107,Y110,Y113,Y116,Y119,Y122,Y125,Y128,Y131,Y134,Y137)/SQRT(COUNT(Y86,Y83,Y80,Y89,Y92,Y95,Y98,Y101,Y104,Y107,Y110,Y113,Y116,Y119,Y122,Y125,Y128,Y131,Y134,Y137))</f>
        <v>0.2478060672608777</v>
      </c>
    </row>
    <row r="142" spans="1:25" x14ac:dyDescent="0.2">
      <c r="B142" t="s">
        <v>23</v>
      </c>
      <c r="C142">
        <f>C139*10^-20</f>
        <v>2.4038145000000003E-21</v>
      </c>
      <c r="D142">
        <f>D139*10^-20</f>
        <v>2.6018520000000004E-21</v>
      </c>
      <c r="E142">
        <f>E139*10^-20</f>
        <v>8.5496674999999968E-21</v>
      </c>
      <c r="F142" t="s">
        <v>23</v>
      </c>
      <c r="G142">
        <f>G139*10^-20</f>
        <v>2.8666460000000004E-21</v>
      </c>
      <c r="H142">
        <f>H139*10^-20</f>
        <v>3.1186949999999991E-21</v>
      </c>
      <c r="I142">
        <f>I139*10^-20</f>
        <v>8.9311229999999991E-21</v>
      </c>
      <c r="J142" t="s">
        <v>23</v>
      </c>
      <c r="K142">
        <f>K139*10^-20</f>
        <v>3.4637915000000004E-21</v>
      </c>
      <c r="L142">
        <f>L139*10^-20</f>
        <v>3.7385555E-21</v>
      </c>
      <c r="M142">
        <f>M139*10^-20</f>
        <v>1.0274813500000001E-20</v>
      </c>
      <c r="N142" t="s">
        <v>23</v>
      </c>
      <c r="O142">
        <f>O139*10^-20</f>
        <v>4.1705985000000004E-21</v>
      </c>
      <c r="P142">
        <f>P139*10^-20</f>
        <v>4.6077575000000004E-21</v>
      </c>
      <c r="Q142">
        <f>Q139*10^-20</f>
        <v>1.3296323499999997E-20</v>
      </c>
      <c r="R142" t="s">
        <v>23</v>
      </c>
      <c r="S142">
        <f>S139*10^-20</f>
        <v>6.319380000000001E-21</v>
      </c>
      <c r="T142">
        <f>T139*10^-20</f>
        <v>6.4940999999999999E-21</v>
      </c>
      <c r="U142">
        <f>U139*10^-20</f>
        <v>2.2626934999999999E-20</v>
      </c>
      <c r="V142" t="s">
        <v>23</v>
      </c>
      <c r="W142">
        <f>W139*10^-20</f>
        <v>6.308929999999999E-21</v>
      </c>
      <c r="X142">
        <f>X139*10^-20</f>
        <v>6.5687150000000002E-21</v>
      </c>
      <c r="Y142">
        <f>Y139*10^-20</f>
        <v>1.9500905000000002E-20</v>
      </c>
    </row>
    <row r="145" spans="2:10" x14ac:dyDescent="0.2">
      <c r="B145" t="s">
        <v>21</v>
      </c>
      <c r="C145">
        <v>20283095</v>
      </c>
      <c r="D145" t="s">
        <v>9</v>
      </c>
    </row>
    <row r="146" spans="2:10" x14ac:dyDescent="0.2">
      <c r="C146">
        <f>C145/(10^3)</f>
        <v>20283.095000000001</v>
      </c>
      <c r="D146" t="s">
        <v>10</v>
      </c>
    </row>
    <row r="147" spans="2:10" x14ac:dyDescent="0.2">
      <c r="E147" t="s">
        <v>31</v>
      </c>
      <c r="H147" t="s">
        <v>32</v>
      </c>
    </row>
    <row r="148" spans="2:10" x14ac:dyDescent="0.2">
      <c r="B148" t="s">
        <v>22</v>
      </c>
      <c r="C148" t="s">
        <v>11</v>
      </c>
      <c r="D148" t="s">
        <v>12</v>
      </c>
      <c r="E148" t="s">
        <v>16</v>
      </c>
      <c r="F148" t="s">
        <v>19</v>
      </c>
      <c r="G148" t="s">
        <v>18</v>
      </c>
    </row>
    <row r="149" spans="2:10" x14ac:dyDescent="0.2">
      <c r="B149">
        <v>2</v>
      </c>
      <c r="C149">
        <f t="shared" ref="C149:C156" si="0">B149*1000/$C$146</f>
        <v>9.8604281052768319E-2</v>
      </c>
      <c r="D149">
        <f t="shared" ref="D149:D156" si="1">C149/(10^-27)/(10^6)</f>
        <v>9.8604281052768322E+19</v>
      </c>
      <c r="E149">
        <v>1.6360200000000033E-2</v>
      </c>
      <c r="F149">
        <v>1.85151E-2</v>
      </c>
      <c r="G149">
        <v>5.5958199999999937E-2</v>
      </c>
    </row>
    <row r="150" spans="2:10" x14ac:dyDescent="0.2">
      <c r="B150">
        <v>4</v>
      </c>
      <c r="C150">
        <f t="shared" si="0"/>
        <v>0.19720856210553664</v>
      </c>
      <c r="D150">
        <f t="shared" si="1"/>
        <v>1.9720856210553664E+20</v>
      </c>
      <c r="E150">
        <v>4.6857949999999975E-2</v>
      </c>
      <c r="F150">
        <v>5.0805999999999928E-2</v>
      </c>
      <c r="G150">
        <v>0.14730745000000001</v>
      </c>
    </row>
    <row r="151" spans="2:10" x14ac:dyDescent="0.2">
      <c r="B151">
        <v>6</v>
      </c>
      <c r="C151">
        <f t="shared" si="0"/>
        <v>0.29581284315830497</v>
      </c>
      <c r="D151">
        <f t="shared" si="1"/>
        <v>2.9581284315830498E+20</v>
      </c>
      <c r="E151">
        <v>8.6246799999999998E-2</v>
      </c>
      <c r="F151">
        <v>9.3827999999999981E-2</v>
      </c>
      <c r="G151">
        <v>0.26401744999999999</v>
      </c>
    </row>
    <row r="152" spans="2:10" x14ac:dyDescent="0.2">
      <c r="B152">
        <v>8</v>
      </c>
      <c r="C152">
        <f t="shared" si="0"/>
        <v>0.39441712421107328</v>
      </c>
      <c r="D152">
        <f t="shared" si="1"/>
        <v>3.9441712421107329E+20</v>
      </c>
      <c r="E152">
        <v>0.15977669999999997</v>
      </c>
      <c r="F152">
        <v>0.17593655</v>
      </c>
      <c r="G152">
        <v>0.57888195000000009</v>
      </c>
    </row>
    <row r="153" spans="2:10" x14ac:dyDescent="0.2">
      <c r="B153">
        <v>10</v>
      </c>
      <c r="C153">
        <f t="shared" si="0"/>
        <v>0.49302140526384158</v>
      </c>
      <c r="D153">
        <f t="shared" si="1"/>
        <v>4.9302140526384153E+20</v>
      </c>
      <c r="E153">
        <v>0.24038145000000002</v>
      </c>
      <c r="F153">
        <v>0.26018520000000006</v>
      </c>
      <c r="G153">
        <v>0.85496674999999978</v>
      </c>
    </row>
    <row r="154" spans="2:10" x14ac:dyDescent="0.2">
      <c r="B154">
        <v>12</v>
      </c>
      <c r="C154">
        <f t="shared" si="0"/>
        <v>0.59162568631660994</v>
      </c>
      <c r="D154">
        <f t="shared" si="1"/>
        <v>5.9162568631660996E+20</v>
      </c>
      <c r="E154">
        <v>0.28666460000000005</v>
      </c>
      <c r="F154">
        <v>0.31186949999999991</v>
      </c>
      <c r="G154">
        <v>0.89311229999999997</v>
      </c>
    </row>
    <row r="155" spans="2:10" x14ac:dyDescent="0.2">
      <c r="B155">
        <v>14</v>
      </c>
      <c r="C155">
        <f t="shared" si="0"/>
        <v>0.69022996736937825</v>
      </c>
      <c r="D155">
        <f t="shared" si="1"/>
        <v>6.902299673693782E+20</v>
      </c>
      <c r="E155">
        <v>0.34637915000000008</v>
      </c>
      <c r="F155">
        <v>0.37385554999999998</v>
      </c>
      <c r="G155">
        <v>1.0274813500000002</v>
      </c>
    </row>
    <row r="156" spans="2:10" x14ac:dyDescent="0.2">
      <c r="B156">
        <v>16</v>
      </c>
      <c r="C156">
        <f t="shared" si="0"/>
        <v>0.78883424842214656</v>
      </c>
      <c r="D156">
        <f t="shared" si="1"/>
        <v>7.8883424842214657E+20</v>
      </c>
      <c r="E156">
        <v>0.41705985000000007</v>
      </c>
      <c r="F156">
        <v>0.46077575000000009</v>
      </c>
      <c r="G156">
        <v>1.3296323499999998</v>
      </c>
    </row>
    <row r="157" spans="2:10" x14ac:dyDescent="0.2">
      <c r="B157">
        <v>18</v>
      </c>
      <c r="C157">
        <f t="shared" ref="C157:C158" si="2">B157*1000/$C$146</f>
        <v>0.88743852947491486</v>
      </c>
      <c r="D157">
        <f t="shared" ref="D157:D158" si="3">C157/(10^-27)/(10^6)</f>
        <v>8.8743852947491481E+20</v>
      </c>
      <c r="E157">
        <v>0.63193800000000011</v>
      </c>
      <c r="F157">
        <v>0.64941000000000004</v>
      </c>
      <c r="G157">
        <v>2.2626935000000001</v>
      </c>
    </row>
    <row r="158" spans="2:10" x14ac:dyDescent="0.2">
      <c r="B158">
        <v>20</v>
      </c>
      <c r="C158">
        <f t="shared" si="2"/>
        <v>0.98604281052768317</v>
      </c>
      <c r="D158">
        <f t="shared" si="3"/>
        <v>9.8604281052768305E+20</v>
      </c>
      <c r="E158">
        <v>0.63089299999999993</v>
      </c>
      <c r="F158">
        <v>0.65687150000000005</v>
      </c>
      <c r="G158">
        <v>1.9500905000000004</v>
      </c>
    </row>
    <row r="160" spans="2:10" x14ac:dyDescent="0.2">
      <c r="D160">
        <v>9.8604281052768322E+19</v>
      </c>
      <c r="E160">
        <f t="shared" ref="E160:J160" si="4">E149*(10^-20)</f>
        <v>1.6360200000000031E-22</v>
      </c>
      <c r="F160">
        <f t="shared" si="4"/>
        <v>1.8515099999999998E-22</v>
      </c>
      <c r="G160">
        <f t="shared" si="4"/>
        <v>5.5958199999999931E-22</v>
      </c>
      <c r="H160">
        <f t="shared" si="4"/>
        <v>0</v>
      </c>
      <c r="I160">
        <f t="shared" si="4"/>
        <v>0</v>
      </c>
      <c r="J160">
        <f t="shared" si="4"/>
        <v>0</v>
      </c>
    </row>
    <row r="161" spans="2:10" x14ac:dyDescent="0.2">
      <c r="D161">
        <v>1.9720856210553664E+20</v>
      </c>
      <c r="E161">
        <f t="shared" ref="E161:J167" si="5">E150*(10^-20)</f>
        <v>4.6857949999999973E-22</v>
      </c>
      <c r="F161">
        <f t="shared" si="5"/>
        <v>5.0805999999999926E-22</v>
      </c>
      <c r="G161">
        <f t="shared" si="5"/>
        <v>1.4730745E-21</v>
      </c>
      <c r="H161">
        <f t="shared" si="5"/>
        <v>0</v>
      </c>
      <c r="I161">
        <f t="shared" si="5"/>
        <v>0</v>
      </c>
      <c r="J161">
        <f t="shared" si="5"/>
        <v>0</v>
      </c>
    </row>
    <row r="162" spans="2:10" x14ac:dyDescent="0.2">
      <c r="D162">
        <v>2.9581284315830498E+20</v>
      </c>
      <c r="E162">
        <f t="shared" si="5"/>
        <v>8.6246799999999995E-22</v>
      </c>
      <c r="F162">
        <f t="shared" si="5"/>
        <v>9.3827999999999973E-22</v>
      </c>
      <c r="G162">
        <f t="shared" si="5"/>
        <v>2.6401744999999997E-21</v>
      </c>
      <c r="H162">
        <f t="shared" si="5"/>
        <v>0</v>
      </c>
      <c r="I162">
        <f t="shared" si="5"/>
        <v>0</v>
      </c>
      <c r="J162">
        <f t="shared" si="5"/>
        <v>0</v>
      </c>
    </row>
    <row r="163" spans="2:10" x14ac:dyDescent="0.2">
      <c r="D163">
        <v>3.9441712421107329E+20</v>
      </c>
      <c r="E163">
        <f t="shared" si="5"/>
        <v>1.5977669999999995E-21</v>
      </c>
      <c r="F163">
        <f t="shared" si="5"/>
        <v>1.7593654999999997E-21</v>
      </c>
      <c r="G163">
        <f t="shared" si="5"/>
        <v>5.7888195000000009E-21</v>
      </c>
      <c r="H163">
        <f>H152*(10^-20)</f>
        <v>0</v>
      </c>
      <c r="I163">
        <f>I152*(10^-20)</f>
        <v>0</v>
      </c>
      <c r="J163">
        <f>J152*(10^-20)</f>
        <v>0</v>
      </c>
    </row>
    <row r="164" spans="2:10" x14ac:dyDescent="0.2">
      <c r="D164">
        <v>4.9302140526384153E+20</v>
      </c>
      <c r="E164">
        <f>E153*(10^-20)</f>
        <v>2.4038145000000003E-21</v>
      </c>
      <c r="F164">
        <f>F153*(10^-20)</f>
        <v>2.6018520000000004E-21</v>
      </c>
      <c r="G164">
        <f>G153*(10^-20)</f>
        <v>8.5496674999999968E-21</v>
      </c>
      <c r="H164">
        <f t="shared" si="5"/>
        <v>0</v>
      </c>
      <c r="I164">
        <f t="shared" si="5"/>
        <v>0</v>
      </c>
      <c r="J164">
        <f t="shared" si="5"/>
        <v>0</v>
      </c>
    </row>
    <row r="165" spans="2:10" x14ac:dyDescent="0.2">
      <c r="D165">
        <v>5.9162568631660996E+20</v>
      </c>
      <c r="E165">
        <f t="shared" si="5"/>
        <v>2.8666460000000004E-21</v>
      </c>
      <c r="F165">
        <f t="shared" si="5"/>
        <v>3.1186949999999991E-21</v>
      </c>
      <c r="G165">
        <f t="shared" si="5"/>
        <v>8.9311229999999991E-21</v>
      </c>
      <c r="H165">
        <f t="shared" si="5"/>
        <v>0</v>
      </c>
      <c r="I165">
        <f t="shared" si="5"/>
        <v>0</v>
      </c>
      <c r="J165">
        <f t="shared" si="5"/>
        <v>0</v>
      </c>
    </row>
    <row r="166" spans="2:10" x14ac:dyDescent="0.2">
      <c r="D166">
        <v>6.902299673693782E+20</v>
      </c>
      <c r="E166">
        <f t="shared" si="5"/>
        <v>3.4637915000000004E-21</v>
      </c>
      <c r="F166">
        <f t="shared" si="5"/>
        <v>3.7385555E-21</v>
      </c>
      <c r="G166">
        <f t="shared" si="5"/>
        <v>1.0274813500000001E-20</v>
      </c>
      <c r="H166">
        <f t="shared" si="5"/>
        <v>0</v>
      </c>
      <c r="I166">
        <f t="shared" si="5"/>
        <v>0</v>
      </c>
      <c r="J166">
        <f t="shared" si="5"/>
        <v>0</v>
      </c>
    </row>
    <row r="167" spans="2:10" x14ac:dyDescent="0.2">
      <c r="D167">
        <v>7.8883424842214657E+20</v>
      </c>
      <c r="E167">
        <f t="shared" si="5"/>
        <v>4.1705985000000004E-21</v>
      </c>
      <c r="F167">
        <f t="shared" si="5"/>
        <v>4.6077575000000004E-21</v>
      </c>
      <c r="G167">
        <f t="shared" si="5"/>
        <v>1.3296323499999997E-20</v>
      </c>
      <c r="H167">
        <f t="shared" si="5"/>
        <v>0</v>
      </c>
      <c r="I167">
        <f t="shared" si="5"/>
        <v>0</v>
      </c>
      <c r="J167">
        <f t="shared" si="5"/>
        <v>0</v>
      </c>
    </row>
    <row r="168" spans="2:10" x14ac:dyDescent="0.2">
      <c r="D168">
        <v>8.8743852947491481E+20</v>
      </c>
      <c r="E168">
        <f t="shared" ref="E168:G168" si="6">E157*(10^-20)</f>
        <v>6.319380000000001E-21</v>
      </c>
      <c r="F168">
        <f t="shared" si="6"/>
        <v>6.4940999999999999E-21</v>
      </c>
      <c r="G168">
        <f t="shared" si="6"/>
        <v>2.2626934999999999E-20</v>
      </c>
    </row>
    <row r="169" spans="2:10" x14ac:dyDescent="0.2">
      <c r="D169">
        <v>9.8604281052768305E+20</v>
      </c>
      <c r="E169">
        <f t="shared" ref="E169:G169" si="7">E158*(10^-20)</f>
        <v>6.308929999999999E-21</v>
      </c>
      <c r="F169">
        <f t="shared" si="7"/>
        <v>6.5687150000000002E-21</v>
      </c>
      <c r="G169">
        <f t="shared" si="7"/>
        <v>1.9500905000000002E-20</v>
      </c>
    </row>
    <row r="172" spans="2:10" x14ac:dyDescent="0.2">
      <c r="C172" t="s">
        <v>16</v>
      </c>
      <c r="D172" t="s">
        <v>19</v>
      </c>
      <c r="E172" t="s">
        <v>18</v>
      </c>
    </row>
    <row r="173" spans="2:10" x14ac:dyDescent="0.2">
      <c r="B173" t="s">
        <v>13</v>
      </c>
      <c r="C173" s="1">
        <v>7.3100000000000006E-42</v>
      </c>
      <c r="D173" s="1">
        <v>7.6300000000000003E-42</v>
      </c>
      <c r="E173" s="1">
        <v>2.3699999999999998E-41</v>
      </c>
    </row>
    <row r="174" spans="2:10" x14ac:dyDescent="0.2">
      <c r="B174" t="s">
        <v>34</v>
      </c>
      <c r="C174" s="1">
        <f>C173*0.1/6*170</f>
        <v>2.0711666666666667E-41</v>
      </c>
      <c r="D174" s="1">
        <f>D173*0.1/6*170</f>
        <v>2.1618333333333337E-41</v>
      </c>
      <c r="E174" s="1">
        <f>E173*0.1/6*170</f>
        <v>6.714999999999999E-41</v>
      </c>
    </row>
    <row r="175" spans="2:10" x14ac:dyDescent="0.2">
      <c r="B175" t="s">
        <v>35</v>
      </c>
      <c r="C175" s="1">
        <f>C174*10^19</f>
        <v>2.0711666666666668E-22</v>
      </c>
      <c r="D175" s="1">
        <f>D174*10^19</f>
        <v>2.1618333333333338E-22</v>
      </c>
      <c r="E175" s="1">
        <f>E174*10^19</f>
        <v>6.714999999999999E-22</v>
      </c>
    </row>
    <row r="177" spans="2:5" x14ac:dyDescent="0.2">
      <c r="B177" t="s">
        <v>74</v>
      </c>
      <c r="C177" t="s">
        <v>16</v>
      </c>
      <c r="D177" t="s">
        <v>19</v>
      </c>
      <c r="E177" t="s">
        <v>18</v>
      </c>
    </row>
    <row r="178" spans="2:5" x14ac:dyDescent="0.2">
      <c r="C178" s="1">
        <v>8.8600000000000001E-42</v>
      </c>
      <c r="D178" s="1">
        <v>8.9299999999999995E-42</v>
      </c>
      <c r="E178" s="1">
        <v>2.86E-41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C7C9E6-F73F-DF43-89EE-85CF3290C582}">
  <dimension ref="A2:Y179"/>
  <sheetViews>
    <sheetView topLeftCell="A146" workbookViewId="0">
      <selection activeCell="L169" sqref="L169"/>
    </sheetView>
  </sheetViews>
  <sheetFormatPr baseColWidth="10" defaultRowHeight="16" x14ac:dyDescent="0.2"/>
  <cols>
    <col min="5" max="5" width="11.1640625" bestFit="1" customWidth="1"/>
  </cols>
  <sheetData>
    <row r="2" spans="2:17" x14ac:dyDescent="0.2">
      <c r="B2" t="s">
        <v>0</v>
      </c>
    </row>
    <row r="5" spans="2:17" x14ac:dyDescent="0.2">
      <c r="B5" t="s">
        <v>1</v>
      </c>
    </row>
    <row r="7" spans="2:17" x14ac:dyDescent="0.2">
      <c r="B7" t="s">
        <v>27</v>
      </c>
      <c r="F7" t="s">
        <v>28</v>
      </c>
      <c r="J7" t="s">
        <v>29</v>
      </c>
      <c r="N7" t="s">
        <v>30</v>
      </c>
    </row>
    <row r="8" spans="2:17" x14ac:dyDescent="0.2">
      <c r="C8" t="s">
        <v>2</v>
      </c>
      <c r="D8" t="s">
        <v>3</v>
      </c>
      <c r="E8" t="s">
        <v>4</v>
      </c>
      <c r="G8" t="s">
        <v>2</v>
      </c>
      <c r="H8" t="s">
        <v>3</v>
      </c>
      <c r="I8" t="s">
        <v>4</v>
      </c>
      <c r="K8" t="s">
        <v>2</v>
      </c>
      <c r="L8" t="s">
        <v>3</v>
      </c>
      <c r="M8" t="s">
        <v>4</v>
      </c>
    </row>
    <row r="9" spans="2:17" x14ac:dyDescent="0.2">
      <c r="C9">
        <v>2.1312660000000001</v>
      </c>
      <c r="D9">
        <v>2.1556030000000002</v>
      </c>
      <c r="E9">
        <v>2.4349949999999998</v>
      </c>
      <c r="G9">
        <v>2.0921560000000001</v>
      </c>
      <c r="H9">
        <v>2.1106060000000002</v>
      </c>
      <c r="I9">
        <v>2.3904320000000001</v>
      </c>
      <c r="K9">
        <v>2.21475</v>
      </c>
      <c r="L9">
        <v>2.240561</v>
      </c>
      <c r="M9">
        <v>2.50623</v>
      </c>
      <c r="O9">
        <v>2.0676169999999998</v>
      </c>
      <c r="P9">
        <v>2.0921799999999999</v>
      </c>
      <c r="Q9">
        <v>2.359289</v>
      </c>
    </row>
    <row r="10" spans="2:17" x14ac:dyDescent="0.2">
      <c r="C10">
        <v>2.1310509999999998</v>
      </c>
      <c r="D10">
        <v>2.1564070000000002</v>
      </c>
      <c r="E10">
        <v>2.4721320000000002</v>
      </c>
      <c r="G10">
        <v>2.1560980000000001</v>
      </c>
      <c r="H10">
        <v>2.1841889999999999</v>
      </c>
      <c r="I10">
        <v>2.558519</v>
      </c>
      <c r="K10">
        <v>2.3285420000000001</v>
      </c>
      <c r="L10">
        <v>2.3654359999999999</v>
      </c>
      <c r="M10">
        <v>2.7160839999999999</v>
      </c>
      <c r="O10">
        <v>2.1218560000000002</v>
      </c>
      <c r="P10">
        <v>2.1521140000000001</v>
      </c>
      <c r="Q10">
        <v>2.5370520000000001</v>
      </c>
    </row>
    <row r="11" spans="2:17" x14ac:dyDescent="0.2">
      <c r="B11" t="s">
        <v>5</v>
      </c>
      <c r="C11">
        <v>-2.1500000000029799E-4</v>
      </c>
      <c r="D11">
        <v>8.0400000000002702E-4</v>
      </c>
      <c r="E11">
        <v>3.7137000000000399E-2</v>
      </c>
      <c r="G11">
        <v>6.3941999999999902E-2</v>
      </c>
      <c r="H11">
        <v>7.3582999999999704E-2</v>
      </c>
      <c r="I11">
        <v>0.16808699999999999</v>
      </c>
      <c r="K11">
        <v>0.113792</v>
      </c>
      <c r="L11">
        <v>0.124875</v>
      </c>
      <c r="M11">
        <v>0.20985400000000001</v>
      </c>
      <c r="O11">
        <v>5.4239000000000398E-2</v>
      </c>
      <c r="P11">
        <v>5.9934000000000202E-2</v>
      </c>
      <c r="Q11">
        <v>0.177763</v>
      </c>
    </row>
    <row r="12" spans="2:17" x14ac:dyDescent="0.2">
      <c r="C12">
        <v>2.1442570000000001</v>
      </c>
      <c r="D12">
        <v>2.1693039999999999</v>
      </c>
      <c r="E12">
        <v>2.4361739999999998</v>
      </c>
      <c r="G12">
        <v>2.1867549999999998</v>
      </c>
      <c r="H12">
        <v>2.2134779999999998</v>
      </c>
      <c r="I12">
        <v>2.4565419999999998</v>
      </c>
      <c r="K12">
        <v>2.135316</v>
      </c>
      <c r="L12">
        <v>2.1593689999999999</v>
      </c>
      <c r="M12">
        <v>2.4303270000000001</v>
      </c>
      <c r="O12">
        <v>2.140104</v>
      </c>
      <c r="P12">
        <v>2.1713879999999999</v>
      </c>
      <c r="Q12">
        <v>2.4584510000000002</v>
      </c>
    </row>
    <row r="13" spans="2:17" x14ac:dyDescent="0.2">
      <c r="C13">
        <v>2.1810160000000001</v>
      </c>
      <c r="D13">
        <v>2.2173479999999999</v>
      </c>
      <c r="E13">
        <v>2.577305</v>
      </c>
      <c r="G13">
        <v>2.2861280000000002</v>
      </c>
      <c r="H13">
        <v>2.32755</v>
      </c>
      <c r="I13">
        <v>2.723455</v>
      </c>
      <c r="K13">
        <v>2.2529300000000001</v>
      </c>
      <c r="L13">
        <v>2.3200820000000002</v>
      </c>
      <c r="M13">
        <v>3.1829420000000002</v>
      </c>
      <c r="O13">
        <v>2.290111</v>
      </c>
      <c r="P13">
        <v>2.3349479999999998</v>
      </c>
      <c r="Q13">
        <v>2.797482</v>
      </c>
    </row>
    <row r="14" spans="2:17" x14ac:dyDescent="0.2">
      <c r="B14" t="s">
        <v>5</v>
      </c>
      <c r="C14">
        <v>3.6759E-2</v>
      </c>
      <c r="D14">
        <v>4.8044000000000003E-2</v>
      </c>
      <c r="E14">
        <v>0.14113100000000001</v>
      </c>
      <c r="G14">
        <v>9.9373000000000405E-2</v>
      </c>
      <c r="H14">
        <v>0.11407200000000001</v>
      </c>
      <c r="I14">
        <v>0.26691300000000001</v>
      </c>
      <c r="K14">
        <v>0.117614</v>
      </c>
      <c r="L14">
        <v>0.16071299999999999</v>
      </c>
      <c r="M14">
        <v>0.75261500000000003</v>
      </c>
      <c r="O14">
        <v>0.150007</v>
      </c>
      <c r="P14">
        <v>0.16356000000000001</v>
      </c>
      <c r="Q14">
        <v>0.33903100000000003</v>
      </c>
    </row>
    <row r="15" spans="2:17" x14ac:dyDescent="0.2">
      <c r="C15">
        <v>2.1878160000000002</v>
      </c>
      <c r="D15">
        <v>2.213619</v>
      </c>
      <c r="E15">
        <v>2.471511</v>
      </c>
      <c r="G15">
        <v>2.182474</v>
      </c>
      <c r="H15">
        <v>2.2143329999999999</v>
      </c>
      <c r="I15">
        <v>2.5033530000000002</v>
      </c>
      <c r="K15">
        <v>2.0746519999999999</v>
      </c>
      <c r="L15">
        <v>2.0999699999999999</v>
      </c>
      <c r="M15">
        <v>2.3537050000000002</v>
      </c>
      <c r="O15">
        <v>2.1844290000000002</v>
      </c>
      <c r="P15">
        <v>2.2141169999999999</v>
      </c>
      <c r="Q15">
        <v>2.5065439999999999</v>
      </c>
    </row>
    <row r="16" spans="2:17" x14ac:dyDescent="0.2">
      <c r="C16">
        <v>2.2170429999999999</v>
      </c>
      <c r="D16">
        <v>2.2499069999999999</v>
      </c>
      <c r="E16">
        <v>2.5617529999999999</v>
      </c>
      <c r="G16">
        <v>2.2452320000000001</v>
      </c>
      <c r="H16">
        <v>2.2953700000000001</v>
      </c>
      <c r="I16">
        <v>2.7552729999999999</v>
      </c>
      <c r="K16">
        <v>2.1974019999999999</v>
      </c>
      <c r="L16">
        <v>2.2383660000000001</v>
      </c>
      <c r="M16">
        <v>2.8336109999999999</v>
      </c>
      <c r="O16">
        <v>2.407384</v>
      </c>
      <c r="P16">
        <v>2.4729589999999999</v>
      </c>
      <c r="Q16">
        <v>3.0421710000000002</v>
      </c>
    </row>
    <row r="17" spans="2:20" x14ac:dyDescent="0.2">
      <c r="B17" t="s">
        <v>5</v>
      </c>
      <c r="C17">
        <v>2.9226999999999701E-2</v>
      </c>
      <c r="D17">
        <v>3.6287999999999897E-2</v>
      </c>
      <c r="E17">
        <v>9.0241999999999906E-2</v>
      </c>
      <c r="G17">
        <v>6.2758000000000105E-2</v>
      </c>
      <c r="H17">
        <v>8.1037000000000206E-2</v>
      </c>
      <c r="I17">
        <v>0.25191999999999998</v>
      </c>
      <c r="K17">
        <v>0.12275</v>
      </c>
      <c r="L17">
        <v>0.13839599999999999</v>
      </c>
      <c r="M17">
        <v>0.479906</v>
      </c>
      <c r="O17">
        <v>0.22295499999999999</v>
      </c>
      <c r="P17">
        <v>0.25884200000000002</v>
      </c>
      <c r="Q17">
        <v>0.53562699999999996</v>
      </c>
    </row>
    <row r="18" spans="2:20" x14ac:dyDescent="0.2">
      <c r="C18">
        <v>2.1949770000000002</v>
      </c>
      <c r="D18">
        <v>2.2198180000000001</v>
      </c>
      <c r="E18">
        <v>2.4794369999999999</v>
      </c>
      <c r="G18">
        <v>2.0852460000000002</v>
      </c>
      <c r="H18">
        <v>2.1071680000000002</v>
      </c>
      <c r="I18">
        <v>2.3732899999999999</v>
      </c>
      <c r="K18">
        <v>2.1226090000000002</v>
      </c>
      <c r="L18">
        <v>2.1462310000000002</v>
      </c>
      <c r="M18">
        <v>2.4467430000000001</v>
      </c>
      <c r="O18">
        <v>2.1464379999999998</v>
      </c>
      <c r="P18">
        <v>2.1738420000000001</v>
      </c>
      <c r="Q18">
        <v>2.433732</v>
      </c>
    </row>
    <row r="19" spans="2:20" x14ac:dyDescent="0.2">
      <c r="C19">
        <v>2.195011</v>
      </c>
      <c r="D19">
        <v>2.2246570000000001</v>
      </c>
      <c r="E19">
        <v>2.5178180000000001</v>
      </c>
      <c r="G19">
        <v>2.154779</v>
      </c>
      <c r="H19">
        <v>2.1984020000000002</v>
      </c>
      <c r="I19">
        <v>2.7401849999999999</v>
      </c>
      <c r="K19">
        <v>2.2593760000000001</v>
      </c>
      <c r="L19">
        <v>2.3025389999999999</v>
      </c>
      <c r="M19">
        <v>2.8222010000000002</v>
      </c>
      <c r="O19">
        <v>2.3768790000000002</v>
      </c>
      <c r="P19">
        <v>2.4523700000000002</v>
      </c>
      <c r="Q19">
        <v>3.4618730000000002</v>
      </c>
    </row>
    <row r="20" spans="2:20" x14ac:dyDescent="0.2">
      <c r="B20" t="s">
        <v>5</v>
      </c>
      <c r="C20" s="1">
        <v>3.3999999999867497E-5</v>
      </c>
      <c r="D20">
        <v>4.8390000000000403E-3</v>
      </c>
      <c r="E20">
        <v>3.83810000000002E-2</v>
      </c>
      <c r="G20">
        <v>6.9532999999999803E-2</v>
      </c>
      <c r="H20">
        <v>9.1233999999999996E-2</v>
      </c>
      <c r="I20">
        <v>0.36689500000000003</v>
      </c>
      <c r="K20">
        <v>0.136767</v>
      </c>
      <c r="L20">
        <v>0.156308</v>
      </c>
      <c r="M20">
        <v>0.37545800000000001</v>
      </c>
      <c r="O20">
        <v>0.23044100000000001</v>
      </c>
      <c r="P20">
        <v>0.278528</v>
      </c>
      <c r="Q20">
        <v>1.028141</v>
      </c>
      <c r="T20" s="1"/>
    </row>
    <row r="21" spans="2:20" x14ac:dyDescent="0.2">
      <c r="C21">
        <v>2.152774</v>
      </c>
      <c r="D21">
        <v>2.1817869999999999</v>
      </c>
      <c r="E21">
        <v>2.4402110000000001</v>
      </c>
      <c r="G21">
        <v>2.1162040000000002</v>
      </c>
      <c r="H21">
        <v>2.1416140000000001</v>
      </c>
      <c r="I21">
        <v>2.4049520000000002</v>
      </c>
      <c r="K21">
        <v>2.1343920000000001</v>
      </c>
      <c r="L21">
        <v>2.159837</v>
      </c>
      <c r="M21">
        <v>2.4436290000000001</v>
      </c>
      <c r="O21">
        <v>2.1434410000000002</v>
      </c>
      <c r="P21">
        <v>2.1697069999999998</v>
      </c>
      <c r="Q21">
        <v>2.4737279999999999</v>
      </c>
    </row>
    <row r="22" spans="2:20" x14ac:dyDescent="0.2">
      <c r="C22">
        <v>2.1676299999999999</v>
      </c>
      <c r="D22">
        <v>2.2002579999999998</v>
      </c>
      <c r="E22">
        <v>2.5514649999999999</v>
      </c>
      <c r="G22">
        <v>2.1933370000000001</v>
      </c>
      <c r="H22">
        <v>2.243544</v>
      </c>
      <c r="I22">
        <v>2.7875549999999998</v>
      </c>
      <c r="K22">
        <v>2.2277439999999999</v>
      </c>
      <c r="L22">
        <v>2.2585709999999999</v>
      </c>
      <c r="M22">
        <v>2.702153</v>
      </c>
      <c r="O22">
        <v>2.3352620000000002</v>
      </c>
      <c r="P22">
        <v>2.3986529999999999</v>
      </c>
      <c r="Q22">
        <v>3.1998929999999999</v>
      </c>
    </row>
    <row r="23" spans="2:20" x14ac:dyDescent="0.2">
      <c r="B23" t="s">
        <v>5</v>
      </c>
      <c r="C23">
        <v>1.4855999999999999E-2</v>
      </c>
      <c r="D23">
        <v>1.8470999999999901E-2</v>
      </c>
      <c r="E23">
        <v>0.11125400000000001</v>
      </c>
      <c r="G23">
        <v>7.7132999999999896E-2</v>
      </c>
      <c r="H23">
        <v>0.10193000000000001</v>
      </c>
      <c r="I23">
        <v>0.38260300000000003</v>
      </c>
      <c r="K23">
        <v>9.3351999999999893E-2</v>
      </c>
      <c r="L23">
        <v>9.8733999999999905E-2</v>
      </c>
      <c r="M23">
        <v>0.25852399999999998</v>
      </c>
      <c r="O23">
        <v>0.19182099999999999</v>
      </c>
      <c r="P23">
        <v>0.22894600000000001</v>
      </c>
      <c r="Q23">
        <v>0.72616499999999995</v>
      </c>
    </row>
    <row r="24" spans="2:20" x14ac:dyDescent="0.2">
      <c r="C24">
        <v>2.0603500000000001</v>
      </c>
      <c r="D24">
        <v>2.0852629999999999</v>
      </c>
      <c r="E24">
        <v>2.379858</v>
      </c>
      <c r="G24">
        <v>2.114557</v>
      </c>
      <c r="H24">
        <v>2.1364380000000001</v>
      </c>
      <c r="I24">
        <v>2.409996</v>
      </c>
      <c r="K24">
        <v>2.1535950000000001</v>
      </c>
      <c r="L24">
        <v>2.1781060000000001</v>
      </c>
      <c r="M24">
        <v>2.444944</v>
      </c>
      <c r="O24">
        <v>2.1497039999999998</v>
      </c>
      <c r="P24">
        <v>2.1728429999999999</v>
      </c>
      <c r="Q24">
        <v>2.439638</v>
      </c>
    </row>
    <row r="25" spans="2:20" x14ac:dyDescent="0.2">
      <c r="C25">
        <v>2.0648399999999998</v>
      </c>
      <c r="D25">
        <v>2.0893670000000002</v>
      </c>
      <c r="E25">
        <v>2.4084300000000001</v>
      </c>
      <c r="G25">
        <v>2.2029359999999998</v>
      </c>
      <c r="H25">
        <v>2.2350810000000001</v>
      </c>
      <c r="I25">
        <v>2.7117019999999998</v>
      </c>
      <c r="K25">
        <v>2.2841610000000001</v>
      </c>
      <c r="L25">
        <v>2.3178649999999998</v>
      </c>
      <c r="M25">
        <v>2.7859400000000001</v>
      </c>
      <c r="O25">
        <v>2.3740999999999999</v>
      </c>
      <c r="P25">
        <v>2.427543</v>
      </c>
      <c r="Q25">
        <v>3.021045</v>
      </c>
    </row>
    <row r="26" spans="2:20" x14ac:dyDescent="0.2">
      <c r="B26" t="s">
        <v>5</v>
      </c>
      <c r="C26">
        <v>4.4899999999996601E-3</v>
      </c>
      <c r="D26">
        <v>4.1040000000003296E-3</v>
      </c>
      <c r="E26">
        <v>2.8572E-2</v>
      </c>
      <c r="G26">
        <v>8.8379000000000194E-2</v>
      </c>
      <c r="H26">
        <v>9.8642999999999995E-2</v>
      </c>
      <c r="I26">
        <v>0.30170599999999997</v>
      </c>
      <c r="K26">
        <v>0.13056599999999999</v>
      </c>
      <c r="L26">
        <v>0.13975899999999999</v>
      </c>
      <c r="M26">
        <v>0.34099600000000002</v>
      </c>
      <c r="O26">
        <v>0.22439600000000001</v>
      </c>
      <c r="P26">
        <v>0.25469999999999998</v>
      </c>
      <c r="Q26">
        <v>0.58140700000000001</v>
      </c>
    </row>
    <row r="27" spans="2:20" x14ac:dyDescent="0.2">
      <c r="C27">
        <v>2.120479</v>
      </c>
      <c r="D27">
        <v>2.145419</v>
      </c>
      <c r="E27">
        <v>2.422409</v>
      </c>
      <c r="G27">
        <v>2.130204</v>
      </c>
      <c r="H27">
        <v>2.1554009999999999</v>
      </c>
      <c r="I27">
        <v>2.42875</v>
      </c>
      <c r="K27">
        <v>2.1565430000000001</v>
      </c>
      <c r="L27">
        <v>2.1812109999999998</v>
      </c>
      <c r="M27">
        <v>2.460915</v>
      </c>
      <c r="O27">
        <v>2.1594790000000001</v>
      </c>
      <c r="P27">
        <v>2.1852330000000002</v>
      </c>
      <c r="Q27">
        <v>2.4321329999999999</v>
      </c>
    </row>
    <row r="28" spans="2:20" x14ac:dyDescent="0.2">
      <c r="C28">
        <v>2.1237780000000002</v>
      </c>
      <c r="D28">
        <v>2.1525560000000001</v>
      </c>
      <c r="E28">
        <v>2.466923</v>
      </c>
      <c r="G28">
        <v>2.2244139999999999</v>
      </c>
      <c r="H28">
        <v>2.2644850000000001</v>
      </c>
      <c r="I28">
        <v>2.8044639999999998</v>
      </c>
      <c r="K28">
        <v>2.184196</v>
      </c>
      <c r="L28">
        <v>2.217422</v>
      </c>
      <c r="M28">
        <v>2.5080900000000002</v>
      </c>
      <c r="O28">
        <v>2.387537</v>
      </c>
      <c r="P28">
        <v>2.4280560000000002</v>
      </c>
      <c r="Q28">
        <v>2.7850790000000001</v>
      </c>
    </row>
    <row r="29" spans="2:20" x14ac:dyDescent="0.2">
      <c r="B29" t="s">
        <v>5</v>
      </c>
      <c r="C29">
        <v>3.2990000000001599E-3</v>
      </c>
      <c r="D29">
        <v>7.1370000000001701E-3</v>
      </c>
      <c r="E29">
        <v>4.4513999999999901E-2</v>
      </c>
      <c r="G29">
        <v>9.4209999999999905E-2</v>
      </c>
      <c r="H29">
        <v>0.109084</v>
      </c>
      <c r="I29">
        <v>0.37571399999999999</v>
      </c>
      <c r="K29">
        <v>2.76529999999999E-2</v>
      </c>
      <c r="L29">
        <v>3.6210999999999799E-2</v>
      </c>
      <c r="M29">
        <v>4.7175000000000203E-2</v>
      </c>
      <c r="O29">
        <v>0.22805800000000001</v>
      </c>
      <c r="P29">
        <v>0.24282300000000001</v>
      </c>
      <c r="Q29">
        <v>0.35294599999999998</v>
      </c>
    </row>
    <row r="30" spans="2:20" x14ac:dyDescent="0.2">
      <c r="C30">
        <v>2.0930979999999999</v>
      </c>
      <c r="D30">
        <v>2.1160070000000002</v>
      </c>
      <c r="E30">
        <v>2.3743669999999999</v>
      </c>
      <c r="G30">
        <v>2.0935549999999998</v>
      </c>
      <c r="H30">
        <v>2.1218430000000001</v>
      </c>
      <c r="I30">
        <v>2.4052929999999999</v>
      </c>
      <c r="K30">
        <v>2.1332529999999998</v>
      </c>
      <c r="L30">
        <v>2.1558830000000002</v>
      </c>
      <c r="M30">
        <v>2.4223409999999999</v>
      </c>
      <c r="O30">
        <v>2.147281</v>
      </c>
      <c r="P30">
        <v>2.1709499999999999</v>
      </c>
      <c r="Q30">
        <v>2.4522469999999998</v>
      </c>
    </row>
    <row r="31" spans="2:20" x14ac:dyDescent="0.2">
      <c r="C31">
        <v>2.1158899999999998</v>
      </c>
      <c r="D31">
        <v>2.1455329999999999</v>
      </c>
      <c r="E31">
        <v>2.4668269999999999</v>
      </c>
      <c r="G31">
        <v>2.1429900000000002</v>
      </c>
      <c r="H31">
        <v>2.1767029999999998</v>
      </c>
      <c r="I31">
        <v>2.6058270000000001</v>
      </c>
      <c r="K31">
        <v>2.2621739999999999</v>
      </c>
      <c r="L31">
        <v>2.3158219999999998</v>
      </c>
      <c r="M31">
        <v>3.0906039999999999</v>
      </c>
      <c r="O31">
        <v>2.387194</v>
      </c>
      <c r="P31">
        <v>2.4744229999999998</v>
      </c>
      <c r="Q31">
        <v>3.515806</v>
      </c>
    </row>
    <row r="32" spans="2:20" x14ac:dyDescent="0.2">
      <c r="B32" t="s">
        <v>5</v>
      </c>
      <c r="C32">
        <v>2.2791999999999899E-2</v>
      </c>
      <c r="D32">
        <v>2.9525999999999698E-2</v>
      </c>
      <c r="E32">
        <v>9.2460000000000001E-2</v>
      </c>
      <c r="G32">
        <v>4.9435000000000298E-2</v>
      </c>
      <c r="H32">
        <v>5.4859999999999701E-2</v>
      </c>
      <c r="I32">
        <v>0.20053399999999999</v>
      </c>
      <c r="K32">
        <v>0.12892100000000001</v>
      </c>
      <c r="L32">
        <v>0.159939</v>
      </c>
      <c r="M32">
        <v>0.66826300000000005</v>
      </c>
      <c r="O32">
        <v>0.23991299999999999</v>
      </c>
      <c r="P32">
        <v>0.30347299999999999</v>
      </c>
      <c r="Q32">
        <v>1.0635589999999999</v>
      </c>
    </row>
    <row r="33" spans="2:17" x14ac:dyDescent="0.2">
      <c r="C33">
        <v>2.128911</v>
      </c>
      <c r="D33">
        <v>2.1552730000000002</v>
      </c>
      <c r="E33">
        <v>2.4149129999999999</v>
      </c>
      <c r="G33">
        <v>2.1276549999999999</v>
      </c>
      <c r="H33">
        <v>2.152469</v>
      </c>
      <c r="I33">
        <v>2.4324170000000001</v>
      </c>
      <c r="K33">
        <v>2.1396440000000001</v>
      </c>
      <c r="L33">
        <v>2.1671269999999998</v>
      </c>
      <c r="M33">
        <v>2.4600170000000001</v>
      </c>
      <c r="O33">
        <v>2.0972559999999998</v>
      </c>
      <c r="P33">
        <v>2.1274820000000001</v>
      </c>
      <c r="Q33">
        <v>2.3904670000000001</v>
      </c>
    </row>
    <row r="34" spans="2:17" x14ac:dyDescent="0.2">
      <c r="C34">
        <v>2.1480090000000001</v>
      </c>
      <c r="D34">
        <v>2.1776170000000001</v>
      </c>
      <c r="E34">
        <v>2.4943939999999998</v>
      </c>
      <c r="G34">
        <v>2.150077</v>
      </c>
      <c r="H34">
        <v>2.1788759999999998</v>
      </c>
      <c r="I34">
        <v>2.5216210000000001</v>
      </c>
      <c r="K34">
        <v>2.2836059999999998</v>
      </c>
      <c r="L34">
        <v>2.321558</v>
      </c>
      <c r="M34">
        <v>2.8166310000000001</v>
      </c>
      <c r="O34">
        <v>2.309898</v>
      </c>
      <c r="P34">
        <v>2.4151310000000001</v>
      </c>
      <c r="Q34">
        <v>3.5120710000000002</v>
      </c>
    </row>
    <row r="35" spans="2:17" x14ac:dyDescent="0.2">
      <c r="B35" t="s">
        <v>5</v>
      </c>
      <c r="C35">
        <v>1.9098000000000101E-2</v>
      </c>
      <c r="D35">
        <v>2.2343999999999899E-2</v>
      </c>
      <c r="E35">
        <v>7.9480999999999899E-2</v>
      </c>
      <c r="G35">
        <v>2.2422000000000199E-2</v>
      </c>
      <c r="H35">
        <v>2.6406999999999799E-2</v>
      </c>
      <c r="I35">
        <v>8.9204000000000103E-2</v>
      </c>
      <c r="K35">
        <v>0.14396200000000001</v>
      </c>
      <c r="L35">
        <v>0.15443100000000001</v>
      </c>
      <c r="M35">
        <v>0.35661399999999999</v>
      </c>
      <c r="O35">
        <v>0.212642</v>
      </c>
      <c r="P35">
        <v>0.28764899999999999</v>
      </c>
      <c r="Q35">
        <v>1.121604</v>
      </c>
    </row>
    <row r="36" spans="2:17" x14ac:dyDescent="0.2">
      <c r="C36">
        <v>2.1160580000000002</v>
      </c>
      <c r="D36">
        <v>2.13761</v>
      </c>
      <c r="E36">
        <v>2.411991</v>
      </c>
      <c r="G36">
        <v>2.138182</v>
      </c>
      <c r="H36">
        <v>2.1642489999999999</v>
      </c>
      <c r="I36">
        <v>2.4234619999999998</v>
      </c>
      <c r="K36">
        <v>2.1431070000000001</v>
      </c>
      <c r="L36">
        <v>2.1688719999999999</v>
      </c>
      <c r="M36">
        <v>2.467924</v>
      </c>
      <c r="O36">
        <v>2.1314350000000002</v>
      </c>
      <c r="P36">
        <v>2.1564899999999998</v>
      </c>
      <c r="Q36">
        <v>2.441818</v>
      </c>
    </row>
    <row r="37" spans="2:17" x14ac:dyDescent="0.2">
      <c r="C37">
        <v>2.1188889999999998</v>
      </c>
      <c r="D37">
        <v>2.1433309999999999</v>
      </c>
      <c r="E37">
        <v>2.4874809999999998</v>
      </c>
      <c r="G37">
        <v>2.2302970000000002</v>
      </c>
      <c r="H37">
        <v>2.2711519999999998</v>
      </c>
      <c r="I37">
        <v>2.6521810000000001</v>
      </c>
      <c r="K37">
        <v>2.285282</v>
      </c>
      <c r="L37">
        <v>2.3236080000000001</v>
      </c>
      <c r="M37">
        <v>2.8292519999999999</v>
      </c>
      <c r="O37">
        <v>2.3786550000000002</v>
      </c>
      <c r="P37">
        <v>2.445344</v>
      </c>
      <c r="Q37">
        <v>3.180488</v>
      </c>
    </row>
    <row r="38" spans="2:17" x14ac:dyDescent="0.2">
      <c r="B38" t="s">
        <v>5</v>
      </c>
      <c r="C38">
        <v>2.8310000000000301E-3</v>
      </c>
      <c r="D38">
        <v>5.7209999999998703E-3</v>
      </c>
      <c r="E38">
        <v>7.5489999999999793E-2</v>
      </c>
      <c r="G38">
        <v>9.2115000000000197E-2</v>
      </c>
      <c r="H38">
        <v>0.106903</v>
      </c>
      <c r="I38">
        <v>0.22871900000000001</v>
      </c>
      <c r="K38">
        <v>0.142175</v>
      </c>
      <c r="L38">
        <v>0.15473600000000001</v>
      </c>
      <c r="M38">
        <v>0.36132799999999998</v>
      </c>
      <c r="O38">
        <v>0.24722</v>
      </c>
      <c r="P38">
        <v>0.288854</v>
      </c>
      <c r="Q38">
        <v>0.73867000000000005</v>
      </c>
    </row>
    <row r="39" spans="2:17" x14ac:dyDescent="0.2">
      <c r="C39">
        <v>2.1734800000000001</v>
      </c>
      <c r="D39">
        <v>2.1885599999999998</v>
      </c>
      <c r="E39">
        <v>2.4868199999999998</v>
      </c>
      <c r="G39">
        <v>2.15185</v>
      </c>
      <c r="H39">
        <v>2.1659600000000001</v>
      </c>
      <c r="I39">
        <v>2.4518499999999999</v>
      </c>
      <c r="K39">
        <v>2.1556799999999998</v>
      </c>
      <c r="L39">
        <v>2.1698900000000001</v>
      </c>
      <c r="M39">
        <v>2.4441799999999998</v>
      </c>
      <c r="O39">
        <v>2.0888900000000001</v>
      </c>
      <c r="P39">
        <v>2.0958800000000002</v>
      </c>
      <c r="Q39">
        <v>2.3909699999999998</v>
      </c>
    </row>
    <row r="40" spans="2:17" x14ac:dyDescent="0.2">
      <c r="C40">
        <v>2.1851799999999999</v>
      </c>
      <c r="D40">
        <v>2.20458</v>
      </c>
      <c r="E40">
        <v>2.6069800000000001</v>
      </c>
      <c r="G40">
        <v>2.2123499999999998</v>
      </c>
      <c r="H40">
        <v>2.22925</v>
      </c>
      <c r="I40">
        <v>2.8028</v>
      </c>
      <c r="K40">
        <v>2.28444</v>
      </c>
      <c r="L40">
        <v>2.29956</v>
      </c>
      <c r="M40">
        <v>2.9008799999999999</v>
      </c>
      <c r="O40">
        <v>2.2989299999999999</v>
      </c>
      <c r="P40">
        <v>2.3237700000000001</v>
      </c>
      <c r="Q40">
        <v>2.88686</v>
      </c>
    </row>
    <row r="41" spans="2:17" x14ac:dyDescent="0.2">
      <c r="B41" t="s">
        <v>5</v>
      </c>
      <c r="C41">
        <v>1.1699999999999801E-2</v>
      </c>
      <c r="D41">
        <v>1.60200000000001E-2</v>
      </c>
      <c r="E41">
        <v>0.12016</v>
      </c>
      <c r="G41">
        <v>6.0499999999999797E-2</v>
      </c>
      <c r="H41">
        <v>6.3289999999999805E-2</v>
      </c>
      <c r="I41">
        <v>0.35094999999999998</v>
      </c>
      <c r="K41">
        <v>0.12876000000000001</v>
      </c>
      <c r="L41">
        <v>0.12967000000000001</v>
      </c>
      <c r="M41">
        <v>0.45669999999999999</v>
      </c>
      <c r="O41">
        <v>0.21004</v>
      </c>
      <c r="P41">
        <v>0.22789000000000001</v>
      </c>
      <c r="Q41">
        <v>0.49589</v>
      </c>
    </row>
    <row r="42" spans="2:17" x14ac:dyDescent="0.2">
      <c r="C42">
        <v>2.0760200000000002</v>
      </c>
      <c r="D42">
        <v>2.0792999999999999</v>
      </c>
      <c r="E42">
        <v>2.37669</v>
      </c>
      <c r="G42">
        <v>2.1507100000000001</v>
      </c>
      <c r="H42">
        <v>2.16066</v>
      </c>
      <c r="I42">
        <v>2.4560300000000002</v>
      </c>
      <c r="K42">
        <v>2.09205</v>
      </c>
      <c r="L42">
        <v>2.1004999999999998</v>
      </c>
      <c r="M42">
        <v>2.38489</v>
      </c>
      <c r="O42">
        <v>2.17055</v>
      </c>
      <c r="P42">
        <v>2.1829499999999999</v>
      </c>
      <c r="Q42">
        <v>2.43492</v>
      </c>
    </row>
    <row r="43" spans="2:17" x14ac:dyDescent="0.2">
      <c r="C43">
        <v>2.0814499999999998</v>
      </c>
      <c r="D43">
        <v>2.0847899999999999</v>
      </c>
      <c r="E43">
        <v>2.3974299999999999</v>
      </c>
      <c r="G43">
        <v>2.2191999999999998</v>
      </c>
      <c r="H43">
        <v>2.2302900000000001</v>
      </c>
      <c r="I43">
        <v>2.7414900000000002</v>
      </c>
      <c r="K43">
        <v>2.2353100000000001</v>
      </c>
      <c r="L43">
        <v>2.2631700000000001</v>
      </c>
      <c r="M43">
        <v>2.7094399999999998</v>
      </c>
      <c r="O43">
        <v>2.3679399999999999</v>
      </c>
      <c r="P43">
        <v>2.3946000000000001</v>
      </c>
      <c r="Q43">
        <v>3.0117500000000001</v>
      </c>
    </row>
    <row r="44" spans="2:17" x14ac:dyDescent="0.2">
      <c r="B44" t="s">
        <v>5</v>
      </c>
      <c r="C44">
        <v>5.4299999999996001E-3</v>
      </c>
      <c r="D44">
        <v>5.4899999999999897E-3</v>
      </c>
      <c r="E44">
        <v>2.0740000000000001E-2</v>
      </c>
      <c r="G44">
        <v>6.8489999999999704E-2</v>
      </c>
      <c r="H44">
        <v>6.9630000000000095E-2</v>
      </c>
      <c r="I44">
        <v>0.28545999999999999</v>
      </c>
      <c r="K44">
        <v>0.14326</v>
      </c>
      <c r="L44">
        <v>0.16267000000000001</v>
      </c>
      <c r="M44">
        <v>0.32455000000000001</v>
      </c>
      <c r="O44">
        <v>0.19739000000000001</v>
      </c>
      <c r="P44">
        <v>0.21165</v>
      </c>
      <c r="Q44">
        <v>0.57682999999999995</v>
      </c>
    </row>
    <row r="45" spans="2:17" x14ac:dyDescent="0.2">
      <c r="C45">
        <v>2.0687000000000002</v>
      </c>
      <c r="D45">
        <v>2.0747</v>
      </c>
      <c r="E45">
        <v>2.3748300000000002</v>
      </c>
      <c r="G45">
        <v>2.0827200000000001</v>
      </c>
      <c r="H45">
        <v>2.0975000000000001</v>
      </c>
      <c r="I45">
        <v>2.3736199999999998</v>
      </c>
      <c r="K45">
        <v>2.0959099999999999</v>
      </c>
      <c r="L45">
        <v>2.1027100000000001</v>
      </c>
      <c r="M45">
        <v>2.4221499999999998</v>
      </c>
      <c r="O45">
        <v>2.1108199999999999</v>
      </c>
      <c r="P45">
        <v>2.12181</v>
      </c>
      <c r="Q45">
        <v>2.4123600000000001</v>
      </c>
    </row>
    <row r="46" spans="2:17" x14ac:dyDescent="0.2">
      <c r="C46">
        <v>2.0928100000000001</v>
      </c>
      <c r="D46">
        <v>2.0982500000000002</v>
      </c>
      <c r="E46">
        <v>2.4616899999999999</v>
      </c>
      <c r="G46">
        <v>2.1570499999999999</v>
      </c>
      <c r="H46">
        <v>2.1729500000000002</v>
      </c>
      <c r="I46">
        <v>2.77481</v>
      </c>
      <c r="K46">
        <v>2.2531699999999999</v>
      </c>
      <c r="L46">
        <v>2.2448000000000001</v>
      </c>
      <c r="M46">
        <v>2.9834900000000002</v>
      </c>
      <c r="O46">
        <v>2.15306</v>
      </c>
      <c r="P46">
        <v>2.1645500000000002</v>
      </c>
      <c r="Q46">
        <v>2.6614100000000001</v>
      </c>
    </row>
    <row r="47" spans="2:17" x14ac:dyDescent="0.2">
      <c r="B47" t="s">
        <v>5</v>
      </c>
      <c r="C47">
        <v>2.4109999999999899E-2</v>
      </c>
      <c r="D47">
        <v>2.3550000000000199E-2</v>
      </c>
      <c r="E47">
        <v>8.6859999999999701E-2</v>
      </c>
      <c r="G47">
        <v>7.4329999999999799E-2</v>
      </c>
      <c r="H47">
        <v>7.5450000000000003E-2</v>
      </c>
      <c r="I47">
        <v>0.40118999999999999</v>
      </c>
      <c r="K47">
        <v>0.15726000000000001</v>
      </c>
      <c r="L47">
        <v>0.14208999999999999</v>
      </c>
      <c r="M47">
        <v>0.56133999999999995</v>
      </c>
      <c r="O47">
        <v>4.2240000000000097E-2</v>
      </c>
      <c r="P47">
        <v>4.2740000000000201E-2</v>
      </c>
      <c r="Q47">
        <v>0.24904999999999999</v>
      </c>
    </row>
    <row r="48" spans="2:17" x14ac:dyDescent="0.2">
      <c r="C48">
        <v>2.0784600000000002</v>
      </c>
      <c r="D48">
        <v>2.0866400000000001</v>
      </c>
      <c r="E48">
        <v>2.4006400000000001</v>
      </c>
      <c r="G48">
        <v>2.1692300000000002</v>
      </c>
      <c r="H48">
        <v>2.1850399999999999</v>
      </c>
      <c r="I48">
        <v>2.4647999999999999</v>
      </c>
      <c r="K48">
        <v>2.17252</v>
      </c>
      <c r="L48">
        <v>2.1850299999999998</v>
      </c>
      <c r="M48">
        <v>2.4807100000000002</v>
      </c>
      <c r="O48">
        <v>2.16771</v>
      </c>
      <c r="P48">
        <v>2.1811799999999999</v>
      </c>
      <c r="Q48">
        <v>2.4357600000000001</v>
      </c>
    </row>
    <row r="49" spans="2:17" x14ac:dyDescent="0.2">
      <c r="C49">
        <v>2.0778500000000002</v>
      </c>
      <c r="D49">
        <v>2.0855100000000002</v>
      </c>
      <c r="E49">
        <v>2.4567199999999998</v>
      </c>
      <c r="G49">
        <v>2.1888700000000001</v>
      </c>
      <c r="H49">
        <v>2.20553</v>
      </c>
      <c r="I49">
        <v>2.5550199999999998</v>
      </c>
      <c r="K49">
        <v>2.3052600000000001</v>
      </c>
      <c r="L49">
        <v>2.3122600000000002</v>
      </c>
      <c r="M49">
        <v>2.83256</v>
      </c>
      <c r="O49">
        <v>2.3563000000000001</v>
      </c>
      <c r="P49">
        <v>2.3841600000000001</v>
      </c>
      <c r="Q49">
        <v>3.1280600000000001</v>
      </c>
    </row>
    <row r="50" spans="2:17" x14ac:dyDescent="0.2">
      <c r="B50" t="s">
        <v>5</v>
      </c>
      <c r="C50" s="1">
        <v>-6.09999999999999E-4</v>
      </c>
      <c r="D50">
        <v>-1.1299999999998501E-3</v>
      </c>
      <c r="E50">
        <v>5.60799999999997E-2</v>
      </c>
      <c r="G50">
        <v>1.96400000000003E-2</v>
      </c>
      <c r="H50">
        <v>2.0490000000000098E-2</v>
      </c>
      <c r="I50">
        <v>9.0219999999999995E-2</v>
      </c>
      <c r="K50">
        <v>0.13274</v>
      </c>
      <c r="L50">
        <v>0.12723000000000001</v>
      </c>
      <c r="M50">
        <v>0.35185</v>
      </c>
      <c r="O50">
        <v>0.18859000000000001</v>
      </c>
      <c r="P50">
        <v>0.20297999999999999</v>
      </c>
      <c r="Q50">
        <v>0.69230000000000003</v>
      </c>
    </row>
    <row r="51" spans="2:17" x14ac:dyDescent="0.2">
      <c r="C51">
        <v>2.1597499999999998</v>
      </c>
      <c r="D51">
        <v>2.1732499999999999</v>
      </c>
      <c r="E51">
        <v>2.4690099999999999</v>
      </c>
      <c r="G51">
        <v>2.14771</v>
      </c>
      <c r="H51">
        <v>2.1614900000000001</v>
      </c>
      <c r="I51">
        <v>2.4423499999999998</v>
      </c>
      <c r="K51">
        <v>2.1158399999999999</v>
      </c>
      <c r="L51">
        <v>2.12778</v>
      </c>
      <c r="M51">
        <v>2.4090600000000002</v>
      </c>
      <c r="O51">
        <v>2.1601900000000001</v>
      </c>
      <c r="P51">
        <v>2.1678099999999998</v>
      </c>
      <c r="Q51">
        <v>2.4546100000000002</v>
      </c>
    </row>
    <row r="52" spans="2:17" x14ac:dyDescent="0.2">
      <c r="C52">
        <v>2.1885400000000002</v>
      </c>
      <c r="D52">
        <v>2.20024</v>
      </c>
      <c r="E52">
        <v>2.55627</v>
      </c>
      <c r="G52">
        <v>2.2174100000000001</v>
      </c>
      <c r="H52">
        <v>2.23827</v>
      </c>
      <c r="I52">
        <v>2.64791</v>
      </c>
      <c r="K52">
        <v>2.2648199999999998</v>
      </c>
      <c r="L52">
        <v>2.29122</v>
      </c>
      <c r="M52">
        <v>3.1465900000000002</v>
      </c>
      <c r="O52">
        <v>2.3992100000000001</v>
      </c>
      <c r="P52">
        <v>2.3906299999999998</v>
      </c>
      <c r="Q52">
        <v>3.1650999999999998</v>
      </c>
    </row>
    <row r="53" spans="2:17" x14ac:dyDescent="0.2">
      <c r="B53" t="s">
        <v>5</v>
      </c>
      <c r="C53">
        <v>2.8790000000000301E-2</v>
      </c>
      <c r="D53">
        <v>2.6990000000000101E-2</v>
      </c>
      <c r="E53">
        <v>8.7260000000000101E-2</v>
      </c>
      <c r="G53">
        <v>6.9700000000000095E-2</v>
      </c>
      <c r="H53">
        <v>7.6779999999999807E-2</v>
      </c>
      <c r="I53">
        <v>0.20555999999999999</v>
      </c>
      <c r="K53">
        <v>0.14898</v>
      </c>
      <c r="L53">
        <v>0.16344</v>
      </c>
      <c r="M53">
        <v>0.73753000000000002</v>
      </c>
      <c r="O53">
        <v>0.23902000000000001</v>
      </c>
      <c r="P53">
        <v>0.22281999999999999</v>
      </c>
      <c r="Q53">
        <v>0.71048999999999995</v>
      </c>
    </row>
    <row r="54" spans="2:17" x14ac:dyDescent="0.2">
      <c r="C54">
        <v>2.1274099999999998</v>
      </c>
      <c r="D54">
        <v>2.1385100000000001</v>
      </c>
      <c r="E54">
        <v>2.4022199999999998</v>
      </c>
      <c r="G54">
        <v>2.1061000000000001</v>
      </c>
      <c r="H54">
        <v>2.1142300000000001</v>
      </c>
      <c r="I54">
        <v>2.4395699999999998</v>
      </c>
      <c r="K54">
        <v>2.1714899999999999</v>
      </c>
      <c r="L54">
        <v>2.1807599999999998</v>
      </c>
      <c r="M54">
        <v>2.4794900000000002</v>
      </c>
      <c r="O54">
        <v>2.1261800000000002</v>
      </c>
      <c r="P54">
        <v>2.13957</v>
      </c>
      <c r="Q54">
        <v>2.41364</v>
      </c>
    </row>
    <row r="55" spans="2:17" x14ac:dyDescent="0.2">
      <c r="C55">
        <v>2.1464099999999999</v>
      </c>
      <c r="D55">
        <v>2.1572300000000002</v>
      </c>
      <c r="E55">
        <v>2.4372799999999999</v>
      </c>
      <c r="G55">
        <v>2.1215199999999999</v>
      </c>
      <c r="H55">
        <v>2.1306699999999998</v>
      </c>
      <c r="I55">
        <v>2.4993300000000001</v>
      </c>
      <c r="K55">
        <v>2.2865099999999998</v>
      </c>
      <c r="L55">
        <v>2.3050999999999999</v>
      </c>
      <c r="M55">
        <v>2.94631</v>
      </c>
      <c r="O55">
        <v>2.3715700000000002</v>
      </c>
      <c r="P55">
        <v>2.39995</v>
      </c>
      <c r="Q55">
        <v>3.6641900000000001</v>
      </c>
    </row>
    <row r="56" spans="2:17" x14ac:dyDescent="0.2">
      <c r="B56" t="s">
        <v>5</v>
      </c>
      <c r="C56">
        <v>1.90000000000001E-2</v>
      </c>
      <c r="D56">
        <v>1.8720000000000101E-2</v>
      </c>
      <c r="E56">
        <v>3.5060000000000098E-2</v>
      </c>
      <c r="G56">
        <v>1.54199999999998E-2</v>
      </c>
      <c r="H56">
        <v>1.6439999999999799E-2</v>
      </c>
      <c r="I56">
        <v>5.9760000000000299E-2</v>
      </c>
      <c r="K56">
        <v>0.11502</v>
      </c>
      <c r="L56">
        <v>0.12434000000000001</v>
      </c>
      <c r="M56">
        <v>0.46682000000000001</v>
      </c>
      <c r="O56">
        <v>0.24539</v>
      </c>
      <c r="P56">
        <v>0.26038</v>
      </c>
      <c r="Q56">
        <v>1.2505500000000001</v>
      </c>
    </row>
    <row r="57" spans="2:17" x14ac:dyDescent="0.2">
      <c r="C57">
        <v>2.0883699999999998</v>
      </c>
      <c r="D57">
        <v>2.0962999999999998</v>
      </c>
      <c r="E57">
        <v>2.3997000000000002</v>
      </c>
      <c r="G57">
        <v>2.1237699999999999</v>
      </c>
      <c r="H57">
        <v>2.1348600000000002</v>
      </c>
      <c r="I57">
        <v>2.4219200000000001</v>
      </c>
      <c r="K57">
        <v>2.0700099999999999</v>
      </c>
      <c r="L57">
        <v>2.0800100000000001</v>
      </c>
      <c r="M57">
        <v>2.3721899999999998</v>
      </c>
      <c r="O57">
        <v>2.1345999999999998</v>
      </c>
      <c r="P57">
        <v>2.1403799999999999</v>
      </c>
      <c r="Q57">
        <v>2.4453</v>
      </c>
    </row>
    <row r="58" spans="2:17" x14ac:dyDescent="0.2">
      <c r="C58">
        <v>2.1234099999999998</v>
      </c>
      <c r="D58">
        <v>2.13449</v>
      </c>
      <c r="E58">
        <v>2.5798000000000001</v>
      </c>
      <c r="G58">
        <v>2.18587</v>
      </c>
      <c r="H58">
        <v>2.2004600000000001</v>
      </c>
      <c r="I58">
        <v>2.7446999999999999</v>
      </c>
      <c r="K58">
        <v>2.2120700000000002</v>
      </c>
      <c r="L58">
        <v>2.22071</v>
      </c>
      <c r="M58">
        <v>3.1583000000000001</v>
      </c>
      <c r="O58">
        <v>2.3387799999999999</v>
      </c>
      <c r="P58">
        <v>2.3456999999999999</v>
      </c>
      <c r="Q58">
        <v>2.9683999999999999</v>
      </c>
    </row>
    <row r="59" spans="2:17" x14ac:dyDescent="0.2">
      <c r="B59" t="s">
        <v>5</v>
      </c>
      <c r="C59">
        <v>3.5040000000000002E-2</v>
      </c>
      <c r="D59">
        <v>3.8190000000000203E-2</v>
      </c>
      <c r="E59">
        <v>0.18010000000000001</v>
      </c>
      <c r="G59">
        <v>6.2100000000000002E-2</v>
      </c>
      <c r="H59">
        <v>6.5599999999999895E-2</v>
      </c>
      <c r="I59">
        <v>0.32278000000000001</v>
      </c>
      <c r="K59">
        <v>0.14205999999999999</v>
      </c>
      <c r="L59">
        <v>0.14069999999999999</v>
      </c>
      <c r="M59">
        <v>0.78610999999999998</v>
      </c>
      <c r="O59">
        <v>0.20418</v>
      </c>
      <c r="P59">
        <v>0.20532</v>
      </c>
      <c r="Q59">
        <v>0.52310000000000001</v>
      </c>
    </row>
    <row r="60" spans="2:17" x14ac:dyDescent="0.2">
      <c r="C60">
        <v>2.1168499999999999</v>
      </c>
      <c r="D60">
        <v>2.12784</v>
      </c>
      <c r="E60">
        <v>2.41744</v>
      </c>
      <c r="G60">
        <v>2.15985</v>
      </c>
      <c r="H60">
        <v>2.1713</v>
      </c>
      <c r="I60">
        <v>2.4775200000000002</v>
      </c>
      <c r="K60">
        <v>2.0963500000000002</v>
      </c>
      <c r="L60">
        <v>2.1067999999999998</v>
      </c>
      <c r="M60">
        <v>2.3928099999999999</v>
      </c>
      <c r="O60">
        <v>2.1291600000000002</v>
      </c>
      <c r="P60">
        <v>2.1355900000000001</v>
      </c>
      <c r="Q60">
        <v>2.4487899999999998</v>
      </c>
    </row>
    <row r="61" spans="2:17" x14ac:dyDescent="0.2">
      <c r="C61">
        <v>2.1383100000000002</v>
      </c>
      <c r="D61">
        <v>2.1489799999999999</v>
      </c>
      <c r="E61">
        <v>2.55186</v>
      </c>
      <c r="G61">
        <v>2.2365400000000002</v>
      </c>
      <c r="H61">
        <v>2.2447699999999999</v>
      </c>
      <c r="I61">
        <v>2.8285399999999998</v>
      </c>
      <c r="K61">
        <v>2.2259600000000002</v>
      </c>
      <c r="L61">
        <v>2.2502</v>
      </c>
      <c r="M61">
        <v>3.0428899999999999</v>
      </c>
      <c r="O61">
        <v>2.28721</v>
      </c>
      <c r="P61">
        <v>2.3050700000000002</v>
      </c>
      <c r="Q61">
        <v>2.89405</v>
      </c>
    </row>
    <row r="62" spans="2:17" x14ac:dyDescent="0.2">
      <c r="B62" t="s">
        <v>5</v>
      </c>
      <c r="C62">
        <v>2.1460000000000298E-2</v>
      </c>
      <c r="D62">
        <v>2.1139999999999898E-2</v>
      </c>
      <c r="E62">
        <v>0.13442000000000001</v>
      </c>
      <c r="G62">
        <v>7.6690000000000105E-2</v>
      </c>
      <c r="H62">
        <v>7.3469999999999897E-2</v>
      </c>
      <c r="I62">
        <v>0.35102</v>
      </c>
      <c r="K62">
        <v>0.12961</v>
      </c>
      <c r="L62">
        <v>0.1434</v>
      </c>
      <c r="M62">
        <v>0.65007999999999999</v>
      </c>
      <c r="O62">
        <v>0.15805</v>
      </c>
      <c r="P62">
        <v>0.16947999999999999</v>
      </c>
      <c r="Q62">
        <v>0.44525999999999999</v>
      </c>
    </row>
    <row r="63" spans="2:17" x14ac:dyDescent="0.2">
      <c r="C63">
        <v>2.1522700000000001</v>
      </c>
      <c r="D63">
        <v>2.16411</v>
      </c>
      <c r="E63">
        <v>2.44875</v>
      </c>
      <c r="G63">
        <v>2.1350600000000002</v>
      </c>
      <c r="H63">
        <v>2.1469999999999998</v>
      </c>
      <c r="I63">
        <v>2.4553600000000002</v>
      </c>
      <c r="K63">
        <v>2.14459</v>
      </c>
      <c r="L63">
        <v>2.1528</v>
      </c>
      <c r="M63">
        <v>2.4472900000000002</v>
      </c>
      <c r="O63">
        <v>2.1053999999999999</v>
      </c>
      <c r="P63">
        <v>2.11652</v>
      </c>
      <c r="Q63">
        <v>2.41181</v>
      </c>
    </row>
    <row r="64" spans="2:17" x14ac:dyDescent="0.2">
      <c r="C64">
        <v>2.1514199999999999</v>
      </c>
      <c r="D64">
        <v>2.1649600000000002</v>
      </c>
      <c r="E64">
        <v>2.4718800000000001</v>
      </c>
      <c r="G64">
        <v>2.20601</v>
      </c>
      <c r="H64">
        <v>2.21943</v>
      </c>
      <c r="I64">
        <v>2.8469500000000001</v>
      </c>
      <c r="K64">
        <v>2.2635299999999998</v>
      </c>
      <c r="L64">
        <v>2.29277</v>
      </c>
      <c r="M64">
        <v>3.1625000000000001</v>
      </c>
      <c r="O64">
        <v>2.2903799999999999</v>
      </c>
      <c r="P64">
        <v>2.3174000000000001</v>
      </c>
      <c r="Q64">
        <v>3.2788400000000002</v>
      </c>
    </row>
    <row r="65" spans="1:25" x14ac:dyDescent="0.2">
      <c r="B65" t="s">
        <v>5</v>
      </c>
      <c r="C65">
        <v>-8.5000000000023902E-4</v>
      </c>
      <c r="D65">
        <v>8.4999999999979504E-4</v>
      </c>
      <c r="E65">
        <v>2.3130000000000098E-2</v>
      </c>
      <c r="G65">
        <v>7.0949999999999805E-2</v>
      </c>
      <c r="H65">
        <v>7.2430000000000203E-2</v>
      </c>
      <c r="I65">
        <v>0.39158999999999999</v>
      </c>
      <c r="K65">
        <v>0.11894</v>
      </c>
      <c r="L65">
        <v>0.13997000000000001</v>
      </c>
      <c r="M65">
        <v>0.71521000000000001</v>
      </c>
      <c r="O65">
        <v>0.18498000000000001</v>
      </c>
      <c r="P65">
        <v>0.20088</v>
      </c>
      <c r="Q65">
        <v>0.86702999999999997</v>
      </c>
    </row>
    <row r="66" spans="1:25" x14ac:dyDescent="0.2">
      <c r="C66">
        <v>2.15768</v>
      </c>
      <c r="D66">
        <v>2.1735099999999998</v>
      </c>
      <c r="E66">
        <v>2.4636499999999999</v>
      </c>
      <c r="G66">
        <v>2.09145</v>
      </c>
      <c r="H66">
        <v>2.1056499999999998</v>
      </c>
      <c r="I66">
        <v>2.3913799999999998</v>
      </c>
      <c r="K66">
        <v>2.12595</v>
      </c>
      <c r="L66">
        <v>2.1381800000000002</v>
      </c>
      <c r="M66">
        <v>2.4229799999999999</v>
      </c>
      <c r="O66">
        <v>2.1305700000000001</v>
      </c>
      <c r="P66">
        <v>2.1435200000000001</v>
      </c>
      <c r="Q66">
        <v>2.43635</v>
      </c>
    </row>
    <row r="67" spans="1:25" x14ac:dyDescent="0.2">
      <c r="C67">
        <v>2.1761400000000002</v>
      </c>
      <c r="D67">
        <v>2.1892499999999999</v>
      </c>
      <c r="E67">
        <v>2.53084</v>
      </c>
      <c r="G67">
        <v>2.1646800000000002</v>
      </c>
      <c r="H67">
        <v>2.1842600000000001</v>
      </c>
      <c r="I67">
        <v>2.7251599999999998</v>
      </c>
      <c r="K67">
        <v>2.2751399999999999</v>
      </c>
      <c r="L67">
        <v>2.2799499999999999</v>
      </c>
      <c r="M67">
        <v>2.7093099999999999</v>
      </c>
      <c r="O67">
        <v>2.36016</v>
      </c>
      <c r="P67">
        <v>2.3698800000000002</v>
      </c>
      <c r="Q67">
        <v>3.9222100000000002</v>
      </c>
    </row>
    <row r="68" spans="1:25" x14ac:dyDescent="0.2">
      <c r="B68" t="s">
        <v>5</v>
      </c>
      <c r="C68">
        <v>1.8460000000000101E-2</v>
      </c>
      <c r="D68">
        <v>1.5740000000000101E-2</v>
      </c>
      <c r="E68">
        <v>6.7190000000000097E-2</v>
      </c>
      <c r="G68">
        <v>7.3230000000000101E-2</v>
      </c>
      <c r="H68">
        <v>7.8610000000000305E-2</v>
      </c>
      <c r="I68">
        <v>0.33378000000000002</v>
      </c>
      <c r="K68">
        <v>0.14918999999999999</v>
      </c>
      <c r="L68">
        <v>0.14177000000000001</v>
      </c>
      <c r="M68">
        <v>0.28632999999999997</v>
      </c>
      <c r="O68">
        <v>0.22958999999999999</v>
      </c>
      <c r="P68">
        <v>0.22636000000000001</v>
      </c>
      <c r="Q68">
        <v>1.48586</v>
      </c>
    </row>
    <row r="69" spans="1:25" x14ac:dyDescent="0.2">
      <c r="B69" t="s">
        <v>6</v>
      </c>
      <c r="C69" t="s">
        <v>7</v>
      </c>
      <c r="D69" t="s">
        <v>7</v>
      </c>
      <c r="E69" t="s">
        <v>7</v>
      </c>
      <c r="F69" t="s">
        <v>6</v>
      </c>
      <c r="G69" t="s">
        <v>7</v>
      </c>
      <c r="H69" t="s">
        <v>7</v>
      </c>
      <c r="I69" t="s">
        <v>7</v>
      </c>
      <c r="J69" t="s">
        <v>6</v>
      </c>
      <c r="K69" t="s">
        <v>7</v>
      </c>
      <c r="L69" t="s">
        <v>7</v>
      </c>
      <c r="M69" t="s">
        <v>7</v>
      </c>
      <c r="N69" t="s">
        <v>6</v>
      </c>
      <c r="O69" t="s">
        <v>7</v>
      </c>
      <c r="P69" t="s">
        <v>7</v>
      </c>
      <c r="Q69" t="s">
        <v>7</v>
      </c>
    </row>
    <row r="70" spans="1:25" x14ac:dyDescent="0.2">
      <c r="B70">
        <v>25.5</v>
      </c>
      <c r="C70">
        <f>AVERAGE(C17,C14,C11,C20,C23,C26,C29,C32,C35,C38,C41,C44,C47,C50,C53,C56,C59,C62,C65,C68)</f>
        <v>1.4785049999999947E-2</v>
      </c>
      <c r="D70">
        <f>AVERAGE(D17,D14,D11,D20,D23,D26,D29,D32,D35,D38,D41,D44,D47,D50,D53,D56,D59,D62,D65,D68)</f>
        <v>1.7141900000000022E-2</v>
      </c>
      <c r="E70">
        <f>AVERAGE(E17,E14,E11,E20,E23,E26,E29,E32,E35,E38,E41,E44,E47,E50,E53,E56,E59,E62,E65,E68)</f>
        <v>7.7483099999999999E-2</v>
      </c>
      <c r="F70">
        <v>25.5</v>
      </c>
      <c r="G70">
        <f>AVERAGE(G17,G14,G11,G20,G23,G26,G29,G32,G35,G38,G41,G44,G47,G50,G53,G56,G59,G62,G65,G68)</f>
        <v>6.5517500000000034E-2</v>
      </c>
      <c r="H70">
        <f>AVERAGE(H17,H14,H11,H20,H23,H26,H29,H32,H35,H38,H41,H44,H47,H50,H53,H56,H59,H62,H65,H68)</f>
        <v>7.3497149999999969E-2</v>
      </c>
      <c r="I70">
        <f>AVERAGE(I17,I14,I11,I20,I23,I26,I29,I32,I35,I38,I41,I44,I47,I50,I53,I56,I59,I62,I65,I68)</f>
        <v>0.27123025000000001</v>
      </c>
      <c r="J70">
        <v>25.5</v>
      </c>
      <c r="K70">
        <f>AVERAGE(K17,K14,K11,K20,K23,K26,K29,K32,K35,K38,K41,K44,K47,K50,K53,K56,K59,K62,K65,K68)</f>
        <v>0.12616859999999996</v>
      </c>
      <c r="L70">
        <f>AVERAGE(L17,L14,L11,L20,L23,L26,L29,L32,L35,L38,L41,L44,L47,L50,L53,L56,L59,L62,L65,L68)</f>
        <v>0.13696910000000001</v>
      </c>
      <c r="M70">
        <f>AVERAGE(M17,M14,M11,M20,M23,M26,M29,M32,M35,M38,M41,M44,M47,M50,M53,M56,M59,M62,M65,M68)</f>
        <v>0.45936264999999998</v>
      </c>
      <c r="N70">
        <v>25.5</v>
      </c>
      <c r="O70">
        <f>AVERAGE(O17,O14,O11,O20,O23,O26,O29,O32,O35,O38,O41,O44,O47,O50,O53,O56,O59,O62,O65,O68)</f>
        <v>0.19505810000000001</v>
      </c>
      <c r="P70">
        <f>AVERAGE(P17,P14,P11,P20,P23,P26,P29,P32,P35,P38,P41,P44,P47,P50,P53,P56,P59,P62,P65,P68)</f>
        <v>0.21689045000000004</v>
      </c>
      <c r="Q70">
        <f>AVERAGE(Q17,Q14,Q11,Q20,Q23,Q26,Q29,Q32,Q35,Q38,Q41,Q44,Q47,Q50,Q53,Q56,Q59,Q62,Q65,Q68)</f>
        <v>0.69806364999999992</v>
      </c>
    </row>
    <row r="71" spans="1:25" x14ac:dyDescent="0.2">
      <c r="A71" t="s">
        <v>33</v>
      </c>
      <c r="C71">
        <f>STDEV(C17,C14,C11,C20,C23,C26,C29,C32,C35,C38,C41,C44,C47,C50,C53,C56,C59,C62,C65,C68)/SQRT(COUNT(C17,C14,C11,C20,C23,C26,C29,C32,C35,C38,C41,C44,C47,C50,C53,C56,C59,C62,C65,C68))</f>
        <v>2.7839923467406695E-3</v>
      </c>
      <c r="D71">
        <f>STDEV(D17,D14,D11,D20,D23,D26,D29,D32,D35,D38,D41,D44,D47,D50,D53,D56,D59,D62,D65,D68)/SQRT(COUNT(D17,D14,D11,D20,D23,D26,D29,D32,D35,D38,D41,D44,D47,D50,D53,D56,D59,D62,D65,D68))</f>
        <v>3.1036239360328049E-3</v>
      </c>
      <c r="E71">
        <f>STDEV(E17,E14,E11,E20,E23,E26,E29,E32,E35,E38,E41,E44,E47,E50,E53,E56,E59,E62,E65,E68)/SQRT(COUNT(E17,E14,E11,E20,E23,E26,E29,E32,E35,E38,E41,E44,E47,E50,E53,E56,E59,E62,E65,E68))</f>
        <v>9.8056507204828149E-3</v>
      </c>
      <c r="G71">
        <f>STDEV(G17,G14,G11,G20,G23,G26,G29,G32,G35,G38,G41,G44,G47,G50,G53,G56,G59,G62,G65,G68)/SQRT(COUNT(G17,G14,G11,G20,G23,G26,G29,G32,G35,G38,G41,G44,G47,G50,G53,G56,G59,G62,G65,G68))</f>
        <v>5.242967090102196E-3</v>
      </c>
      <c r="H71">
        <f>STDEV(H17,H14,H11,H20,H23,H26,H29,H32,H35,H38,H41,H44,H47,H50,H53,H56,H59,H62,H65,H68)/SQRT(COUNT(H17,H14,H11,H20,H23,H26,H29,H32,H35,H38,H41,H44,H47,H50,H53,H56,H59,H62,H65,H68))</f>
        <v>6.2184711267383964E-3</v>
      </c>
      <c r="I71">
        <f>STDEV(I17,I14,I11,I20,I23,I26,I29,I32,I35,I38,I41,I44,I47,I50,I53,I56,I59,I62,I65,I68)/SQRT(COUNT(I17,I14,I11,I20,I23,I26,I29,I32,I35,I38,I41,I44,I47,I50,I53,I56,I59,I62,I65,I68))</f>
        <v>2.3898743467065477E-2</v>
      </c>
      <c r="K71">
        <f>STDEV(K17,K14,K11,K20,K23,K26,K29,K32,K35,K38,K41,K44,K47,K50,K53,K56,K59,K62,K65,K68)/SQRT(COUNT(K17,K14,K11,K20,K23,K26,K29,K32,K35,K38,K41,K44,K47,K50,K53,K56,K59,K62,K65,K68))</f>
        <v>6.1840857105792324E-3</v>
      </c>
      <c r="L71">
        <f>STDEV(L17,L14,L11,L20,L23,L26,L29,L32,L35,L38,L41,L44,L47,L50,L53,L56,L59,L62,L65,L68)/SQRT(COUNT(L17,L14,L11,L20,L23,L26,L29,L32,L35,L38,L41,L44,L47,L50,L53,L56,L59,L62,L65,L68))</f>
        <v>6.4151520706018606E-3</v>
      </c>
      <c r="M71">
        <f>STDEV(M17,M14,M11,M20,M23,M26,M29,M32,M35,M38,M41,M44,M47,M50,M53,M56,M59,M62,M65,M68)/SQRT(COUNT(M17,M14,M11,M20,M23,M26,M29,M32,M35,M38,M41,M44,M47,M50,M53,M56,M59,M62,M65,M68))</f>
        <v>4.5879536953525021E-2</v>
      </c>
      <c r="O71">
        <f>STDEV(O17,O14,O11,O20,O23,O26,O29,O32,O35,O38,O41,O44,O47,O50,O53,O56,O59,O62,O65,O68)/SQRT(COUNT(O17,O14,O11,O20,O23,O26,O29,O32,O35,O38,O41,O44,O47,O50,O53,O56,O59,O62,O65,O68))</f>
        <v>1.2745473068154534E-2</v>
      </c>
      <c r="P71">
        <f>STDEV(P17,P14,P11,P20,P23,P26,P29,P32,P35,P38,P41,P44,P47,P50,P53,P56,P59,P62,P65,P68)/SQRT(COUNT(P17,P14,P11,P20,P23,P26,P29,P32,P35,P38,P41,P44,P47,P50,P53,P56,P59,P62,P65,P68))</f>
        <v>1.5242988756780639E-2</v>
      </c>
      <c r="Q71">
        <f>STDEV(Q17,Q14,Q11,Q20,Q23,Q26,Q29,Q32,Q35,Q38,Q41,Q44,Q47,Q50,Q53,Q56,Q59,Q62,Q65,Q68)/SQRT(COUNT(Q17,Q14,Q11,Q20,Q23,Q26,Q29,Q32,Q35,Q38,Q41,Q44,Q47,Q50,Q53,Q56,Q59,Q62,Q65,Q68))</f>
        <v>7.7618996272625626E-2</v>
      </c>
    </row>
    <row r="73" spans="1:25" x14ac:dyDescent="0.2">
      <c r="B73" t="s">
        <v>8</v>
      </c>
      <c r="C73">
        <f>C70/25.5/(10^-12)*(10^-20)</f>
        <v>5.7980588235293902E-12</v>
      </c>
      <c r="D73">
        <f>D70/25.5/(10^-12)*(10^-20)</f>
        <v>6.7223137254902047E-12</v>
      </c>
      <c r="E73">
        <f>E70/25.5/(10^-12)*(10^-20)</f>
        <v>3.0385529411764701E-11</v>
      </c>
      <c r="F73" t="s">
        <v>8</v>
      </c>
      <c r="G73">
        <f>G70/25.5/(10^-12)*(10^-20)</f>
        <v>2.5693137254901976E-11</v>
      </c>
      <c r="H73">
        <f>H70/25.5/(10^-12)*(10^-20)</f>
        <v>2.8822411764705871E-11</v>
      </c>
      <c r="I73">
        <f>I70/25.5/(10^-12)*(10^-20)</f>
        <v>1.0636480392156861E-10</v>
      </c>
      <c r="J73" t="s">
        <v>8</v>
      </c>
      <c r="K73">
        <f>K70/25.5/(10^-12)*(10^-20)</f>
        <v>4.9477882352941164E-11</v>
      </c>
      <c r="L73">
        <f>L70/25.5/(10^-12)*(10^-20)</f>
        <v>5.3713372549019608E-11</v>
      </c>
      <c r="M73">
        <f>M70/25.5/(10^-12)*(10^-20)</f>
        <v>1.8014221568627451E-10</v>
      </c>
      <c r="N73" t="s">
        <v>8</v>
      </c>
      <c r="O73">
        <f>O70/25.5/(10^-12)*(10^-20)</f>
        <v>7.6493372549019606E-11</v>
      </c>
      <c r="P73">
        <f>P70/25.5/(10^-12)*(10^-20)</f>
        <v>8.505507843137256E-11</v>
      </c>
      <c r="Q73">
        <f>Q70/25.5/(10^-12)*(10^-20)</f>
        <v>2.7375045098039214E-10</v>
      </c>
    </row>
    <row r="76" spans="1:25" x14ac:dyDescent="0.2">
      <c r="B76" t="s">
        <v>14</v>
      </c>
      <c r="F76" t="s">
        <v>24</v>
      </c>
      <c r="J76" t="s">
        <v>25</v>
      </c>
      <c r="N76" t="s">
        <v>26</v>
      </c>
      <c r="R76" t="s">
        <v>70</v>
      </c>
      <c r="V76" t="s">
        <v>71</v>
      </c>
    </row>
    <row r="77" spans="1:25" x14ac:dyDescent="0.2">
      <c r="C77" t="s">
        <v>2</v>
      </c>
      <c r="D77" t="s">
        <v>3</v>
      </c>
      <c r="E77" t="s">
        <v>4</v>
      </c>
    </row>
    <row r="78" spans="1:25" x14ac:dyDescent="0.2">
      <c r="C78">
        <v>2.1456970000000002</v>
      </c>
      <c r="D78">
        <v>2.171354</v>
      </c>
      <c r="E78">
        <v>2.4417960000000001</v>
      </c>
      <c r="G78">
        <v>2.117902</v>
      </c>
      <c r="H78">
        <v>2.1436609999999998</v>
      </c>
      <c r="I78">
        <v>2.4019029999999999</v>
      </c>
      <c r="K78">
        <v>2.1043050000000001</v>
      </c>
      <c r="L78">
        <v>2.1281729999999999</v>
      </c>
      <c r="M78">
        <v>2.3901370000000002</v>
      </c>
      <c r="O78">
        <v>2.182769</v>
      </c>
      <c r="P78">
        <v>2.2050149999999999</v>
      </c>
      <c r="Q78">
        <v>2.4714100000000001</v>
      </c>
      <c r="S78">
        <v>2.11883</v>
      </c>
      <c r="T78">
        <v>2.1255000000000002</v>
      </c>
      <c r="U78">
        <v>2.40469</v>
      </c>
      <c r="W78">
        <v>2.1563099999999999</v>
      </c>
      <c r="X78">
        <v>2.1684899999999998</v>
      </c>
      <c r="Y78">
        <v>2.4485999999999999</v>
      </c>
    </row>
    <row r="79" spans="1:25" x14ac:dyDescent="0.2">
      <c r="C79">
        <v>2.489722</v>
      </c>
      <c r="D79">
        <v>2.5887039999999999</v>
      </c>
      <c r="E79">
        <v>3.7093470000000002</v>
      </c>
      <c r="G79">
        <v>2.198817</v>
      </c>
      <c r="H79">
        <v>2.2426200000000001</v>
      </c>
      <c r="I79">
        <v>2.6917779999999998</v>
      </c>
      <c r="K79">
        <v>2.7141959999999998</v>
      </c>
      <c r="L79">
        <v>2.8530220000000002</v>
      </c>
      <c r="M79">
        <v>3.9512999999999998</v>
      </c>
      <c r="O79">
        <v>2.8470439999999999</v>
      </c>
      <c r="P79">
        <v>2.9484140000000001</v>
      </c>
      <c r="Q79">
        <v>4.2640950000000002</v>
      </c>
      <c r="S79">
        <v>2.9890099999999999</v>
      </c>
      <c r="T79">
        <v>3.0107900000000001</v>
      </c>
      <c r="U79">
        <v>6.07158</v>
      </c>
      <c r="W79">
        <v>3.2003300000000001</v>
      </c>
      <c r="X79">
        <v>3.25861</v>
      </c>
      <c r="Y79">
        <v>5.2861900000000004</v>
      </c>
    </row>
    <row r="80" spans="1:25" x14ac:dyDescent="0.2">
      <c r="B80" t="s">
        <v>5</v>
      </c>
      <c r="C80">
        <v>0.34402500000000003</v>
      </c>
      <c r="D80">
        <v>0.41735</v>
      </c>
      <c r="E80">
        <v>1.2675510000000001</v>
      </c>
      <c r="G80">
        <v>8.0915000000000098E-2</v>
      </c>
      <c r="H80">
        <v>9.89590000000002E-2</v>
      </c>
      <c r="I80">
        <v>0.28987499999999999</v>
      </c>
      <c r="K80">
        <v>0.60989099999999996</v>
      </c>
      <c r="L80">
        <v>0.72484899999999997</v>
      </c>
      <c r="M80">
        <v>1.5611630000000001</v>
      </c>
      <c r="O80">
        <v>0.66427499999999995</v>
      </c>
      <c r="P80">
        <v>0.74339900000000003</v>
      </c>
      <c r="Q80">
        <v>1.7926850000000001</v>
      </c>
      <c r="S80">
        <v>0.87017999999999995</v>
      </c>
      <c r="T80">
        <v>0.88529000000000002</v>
      </c>
      <c r="U80">
        <v>3.66689</v>
      </c>
      <c r="W80">
        <v>1.0440199999999999</v>
      </c>
      <c r="X80">
        <v>1.09012</v>
      </c>
      <c r="Y80">
        <v>2.8375900000000001</v>
      </c>
    </row>
    <row r="81" spans="2:25" x14ac:dyDescent="0.2">
      <c r="C81">
        <v>2.1178620000000001</v>
      </c>
      <c r="D81">
        <v>2.1432000000000002</v>
      </c>
      <c r="E81">
        <v>2.4047190000000001</v>
      </c>
      <c r="G81">
        <v>2.1406200000000002</v>
      </c>
      <c r="H81">
        <v>2.1719550000000001</v>
      </c>
      <c r="I81">
        <v>2.4394019999999998</v>
      </c>
      <c r="K81">
        <v>2.09253</v>
      </c>
      <c r="L81">
        <v>2.1159379999999999</v>
      </c>
      <c r="M81">
        <v>2.3948049999999999</v>
      </c>
      <c r="O81">
        <v>2.1536469999999999</v>
      </c>
      <c r="P81">
        <v>2.1819299999999999</v>
      </c>
      <c r="Q81">
        <v>2.4630800000000002</v>
      </c>
      <c r="S81">
        <v>2.1140400000000001</v>
      </c>
      <c r="T81">
        <v>2.1244700000000001</v>
      </c>
      <c r="U81">
        <v>2.41648</v>
      </c>
      <c r="W81">
        <v>2.0977700000000001</v>
      </c>
      <c r="X81">
        <v>2.1082299999999998</v>
      </c>
      <c r="Y81">
        <v>2.4248500000000002</v>
      </c>
    </row>
    <row r="82" spans="2:25" x14ac:dyDescent="0.2">
      <c r="C82">
        <v>2.4478059999999999</v>
      </c>
      <c r="D82">
        <v>2.4913150000000002</v>
      </c>
      <c r="E82">
        <v>3.0423450000000001</v>
      </c>
      <c r="G82">
        <v>2.587494</v>
      </c>
      <c r="H82">
        <v>2.7316910000000001</v>
      </c>
      <c r="I82">
        <v>4.6329719999999996</v>
      </c>
      <c r="K82">
        <v>2.5882510000000001</v>
      </c>
      <c r="L82">
        <v>2.6258880000000002</v>
      </c>
      <c r="M82">
        <v>3.51078</v>
      </c>
      <c r="O82">
        <v>2.3392499999999998</v>
      </c>
      <c r="P82">
        <v>2.4006989999999999</v>
      </c>
      <c r="Q82">
        <v>3.0772360000000001</v>
      </c>
      <c r="S82">
        <v>2.3056700000000001</v>
      </c>
      <c r="T82">
        <v>2.3186599999999999</v>
      </c>
      <c r="U82">
        <v>2.81141</v>
      </c>
      <c r="W82">
        <v>3.0609999999999999</v>
      </c>
      <c r="X82">
        <v>3.0710099999999998</v>
      </c>
      <c r="Y82">
        <v>5.0388900000000003</v>
      </c>
    </row>
    <row r="83" spans="2:25" x14ac:dyDescent="0.2">
      <c r="B83" t="s">
        <v>5</v>
      </c>
      <c r="C83">
        <v>0.32994400000000002</v>
      </c>
      <c r="D83">
        <v>0.34811500000000001</v>
      </c>
      <c r="E83">
        <v>0.63762600000000003</v>
      </c>
      <c r="G83">
        <v>0.44687399999999999</v>
      </c>
      <c r="H83">
        <v>0.55973600000000001</v>
      </c>
      <c r="I83">
        <v>2.1935699999999998</v>
      </c>
      <c r="K83">
        <v>0.49572100000000002</v>
      </c>
      <c r="L83">
        <v>0.50995000000000001</v>
      </c>
      <c r="M83">
        <v>1.1159749999999999</v>
      </c>
      <c r="O83">
        <v>0.18560299999999999</v>
      </c>
      <c r="P83">
        <v>0.21876899999999999</v>
      </c>
      <c r="Q83">
        <v>0.61415600000000004</v>
      </c>
      <c r="S83">
        <v>0.19162999999999999</v>
      </c>
      <c r="T83">
        <v>0.19419</v>
      </c>
      <c r="U83">
        <v>0.39493</v>
      </c>
      <c r="W83">
        <v>0.96323000000000003</v>
      </c>
      <c r="X83">
        <v>0.96277999999999997</v>
      </c>
      <c r="Y83">
        <v>2.6140400000000001</v>
      </c>
    </row>
    <row r="84" spans="2:25" x14ac:dyDescent="0.2">
      <c r="C84">
        <v>2.1095929999999998</v>
      </c>
      <c r="D84">
        <v>2.1392380000000002</v>
      </c>
      <c r="E84">
        <v>2.4260009999999999</v>
      </c>
      <c r="G84">
        <v>2.1425890000000001</v>
      </c>
      <c r="H84">
        <v>2.1633659999999999</v>
      </c>
      <c r="I84">
        <v>2.4452090000000002</v>
      </c>
      <c r="K84">
        <v>2.1359180000000002</v>
      </c>
      <c r="L84">
        <v>2.1600730000000001</v>
      </c>
      <c r="M84">
        <v>2.4416630000000001</v>
      </c>
      <c r="O84">
        <v>2.094055</v>
      </c>
      <c r="P84">
        <v>2.111011</v>
      </c>
      <c r="Q84">
        <v>2.3903690000000002</v>
      </c>
      <c r="S84">
        <v>2.1655600000000002</v>
      </c>
      <c r="T84">
        <v>2.1747700000000001</v>
      </c>
      <c r="U84">
        <v>2.4716200000000002</v>
      </c>
      <c r="W84">
        <v>2.1072500000000001</v>
      </c>
      <c r="X84">
        <v>2.1155599999999999</v>
      </c>
      <c r="Y84">
        <v>2.4038499999999998</v>
      </c>
    </row>
    <row r="85" spans="2:25" x14ac:dyDescent="0.2">
      <c r="C85">
        <v>2.398307</v>
      </c>
      <c r="D85">
        <v>2.4408629999999998</v>
      </c>
      <c r="E85">
        <v>3.1669860000000001</v>
      </c>
      <c r="G85">
        <v>2.4926650000000001</v>
      </c>
      <c r="H85">
        <v>2.5497269999999999</v>
      </c>
      <c r="I85">
        <v>3.3302399999999999</v>
      </c>
      <c r="K85">
        <v>2.6741990000000002</v>
      </c>
      <c r="L85">
        <v>2.8333590000000002</v>
      </c>
      <c r="M85">
        <v>5.0435090000000002</v>
      </c>
      <c r="O85">
        <v>2.7140590000000002</v>
      </c>
      <c r="P85">
        <v>2.8004250000000002</v>
      </c>
      <c r="Q85">
        <v>4.4141750000000002</v>
      </c>
      <c r="S85">
        <v>2.77203</v>
      </c>
      <c r="T85">
        <v>2.8097799999999999</v>
      </c>
      <c r="U85">
        <v>5.0420800000000003</v>
      </c>
      <c r="W85">
        <v>3.15367</v>
      </c>
      <c r="X85">
        <v>3.20228</v>
      </c>
      <c r="Y85">
        <v>7.2903099999999998</v>
      </c>
    </row>
    <row r="86" spans="2:25" x14ac:dyDescent="0.2">
      <c r="B86" t="s">
        <v>5</v>
      </c>
      <c r="C86">
        <v>0.28871400000000003</v>
      </c>
      <c r="D86">
        <v>0.30162499999999998</v>
      </c>
      <c r="E86">
        <v>0.740985</v>
      </c>
      <c r="G86">
        <v>0.350076</v>
      </c>
      <c r="H86">
        <v>0.38636100000000001</v>
      </c>
      <c r="I86">
        <v>0.88503100000000001</v>
      </c>
      <c r="K86">
        <v>0.53828100000000001</v>
      </c>
      <c r="L86">
        <v>0.67328600000000005</v>
      </c>
      <c r="M86">
        <v>2.6018460000000001</v>
      </c>
      <c r="O86">
        <v>0.620004</v>
      </c>
      <c r="P86">
        <v>0.68941399999999997</v>
      </c>
      <c r="Q86">
        <v>2.023806</v>
      </c>
      <c r="S86">
        <v>0.60646999999999995</v>
      </c>
      <c r="T86">
        <v>0.63500999999999996</v>
      </c>
      <c r="U86">
        <v>2.5704600000000002</v>
      </c>
      <c r="W86">
        <v>1.0464199999999999</v>
      </c>
      <c r="X86">
        <v>1.0867199999999999</v>
      </c>
      <c r="Y86">
        <v>4.8864599999999996</v>
      </c>
    </row>
    <row r="87" spans="2:25" x14ac:dyDescent="0.2">
      <c r="C87">
        <v>2.1042489999999998</v>
      </c>
      <c r="D87">
        <v>2.1309089999999999</v>
      </c>
      <c r="E87">
        <v>2.3875220000000001</v>
      </c>
      <c r="G87">
        <v>2.1505570000000001</v>
      </c>
      <c r="H87">
        <v>2.1759059999999999</v>
      </c>
      <c r="I87">
        <v>2.4375719999999998</v>
      </c>
      <c r="K87">
        <v>2.1280260000000002</v>
      </c>
      <c r="L87">
        <v>2.1540059999999999</v>
      </c>
      <c r="M87">
        <v>2.420226</v>
      </c>
      <c r="O87">
        <v>2.0941610000000002</v>
      </c>
      <c r="P87">
        <v>2.1179549999999998</v>
      </c>
      <c r="Q87">
        <v>2.395861</v>
      </c>
      <c r="S87">
        <v>2.1047400000000001</v>
      </c>
      <c r="T87">
        <v>2.1139100000000002</v>
      </c>
      <c r="U87">
        <v>2.3960300000000001</v>
      </c>
      <c r="W87">
        <v>2.08738</v>
      </c>
      <c r="X87">
        <v>2.09605</v>
      </c>
      <c r="Y87">
        <v>2.3591899999999999</v>
      </c>
    </row>
    <row r="88" spans="2:25" x14ac:dyDescent="0.2">
      <c r="C88">
        <v>2.1791480000000001</v>
      </c>
      <c r="D88">
        <v>2.2223039999999998</v>
      </c>
      <c r="E88">
        <v>2.688393</v>
      </c>
      <c r="G88">
        <v>2.620987</v>
      </c>
      <c r="H88">
        <v>2.7668439999999999</v>
      </c>
      <c r="I88">
        <v>4.3602069999999999</v>
      </c>
      <c r="K88">
        <v>2.6800350000000002</v>
      </c>
      <c r="L88">
        <v>2.834025</v>
      </c>
      <c r="M88">
        <v>5.1766719999999999</v>
      </c>
      <c r="O88">
        <v>2.636206</v>
      </c>
      <c r="P88">
        <v>2.704088</v>
      </c>
      <c r="Q88">
        <v>3.780764</v>
      </c>
      <c r="S88">
        <v>2.2713800000000002</v>
      </c>
      <c r="T88">
        <v>2.2784800000000001</v>
      </c>
      <c r="U88">
        <v>2.86206</v>
      </c>
      <c r="W88">
        <v>2.93649</v>
      </c>
      <c r="X88">
        <v>2.9764300000000001</v>
      </c>
      <c r="Y88">
        <v>4.14255</v>
      </c>
    </row>
    <row r="89" spans="2:25" x14ac:dyDescent="0.2">
      <c r="B89" t="s">
        <v>5</v>
      </c>
      <c r="C89">
        <v>7.4899000000000299E-2</v>
      </c>
      <c r="D89">
        <v>9.1394999999999907E-2</v>
      </c>
      <c r="E89">
        <v>0.300871</v>
      </c>
      <c r="G89">
        <v>0.47043000000000001</v>
      </c>
      <c r="H89">
        <v>0.59093799999999996</v>
      </c>
      <c r="I89">
        <v>1.9226350000000001</v>
      </c>
      <c r="K89">
        <v>0.55200899999999997</v>
      </c>
      <c r="L89">
        <v>0.68001900000000004</v>
      </c>
      <c r="M89">
        <v>2.756446</v>
      </c>
      <c r="O89">
        <v>0.542045</v>
      </c>
      <c r="P89">
        <v>0.58613300000000002</v>
      </c>
      <c r="Q89">
        <v>1.384903</v>
      </c>
      <c r="S89">
        <v>0.16664000000000001</v>
      </c>
      <c r="T89">
        <v>0.16456999999999999</v>
      </c>
      <c r="U89">
        <v>0.46603</v>
      </c>
      <c r="W89">
        <v>0.84911000000000003</v>
      </c>
      <c r="X89">
        <v>0.88038000000000005</v>
      </c>
      <c r="Y89">
        <v>1.7833600000000001</v>
      </c>
    </row>
    <row r="90" spans="2:25" x14ac:dyDescent="0.2">
      <c r="C90">
        <v>2.1371009999999999</v>
      </c>
      <c r="D90">
        <v>2.1632210000000001</v>
      </c>
      <c r="E90">
        <v>2.429888</v>
      </c>
      <c r="G90">
        <v>2.1421199999999998</v>
      </c>
      <c r="H90">
        <v>2.1688070000000002</v>
      </c>
      <c r="I90">
        <v>2.4320020000000002</v>
      </c>
      <c r="K90">
        <v>2.112015</v>
      </c>
      <c r="L90">
        <v>2.1362890000000001</v>
      </c>
      <c r="M90">
        <v>2.4111699999999998</v>
      </c>
      <c r="O90">
        <v>2.1323270000000001</v>
      </c>
      <c r="P90">
        <v>2.1561370000000002</v>
      </c>
      <c r="Q90">
        <v>2.4316360000000001</v>
      </c>
      <c r="S90">
        <v>2.1282800000000002</v>
      </c>
      <c r="T90">
        <v>2.14269</v>
      </c>
      <c r="U90">
        <v>2.4404599999999999</v>
      </c>
      <c r="W90">
        <v>2.1067200000000001</v>
      </c>
      <c r="X90">
        <v>2.1187800000000001</v>
      </c>
      <c r="Y90">
        <v>2.5196499999999999</v>
      </c>
    </row>
    <row r="91" spans="2:25" x14ac:dyDescent="0.2">
      <c r="C91">
        <v>2.4792339999999999</v>
      </c>
      <c r="D91">
        <v>2.596454</v>
      </c>
      <c r="E91">
        <v>3.8681380000000001</v>
      </c>
      <c r="G91">
        <v>2.574878</v>
      </c>
      <c r="H91">
        <v>2.6721780000000002</v>
      </c>
      <c r="I91">
        <v>3.9746570000000001</v>
      </c>
      <c r="K91">
        <v>2.7415310000000002</v>
      </c>
      <c r="L91">
        <v>2.9135789999999999</v>
      </c>
      <c r="M91">
        <v>5.3301670000000003</v>
      </c>
      <c r="O91">
        <v>2.8069289999999998</v>
      </c>
      <c r="P91">
        <v>2.923902</v>
      </c>
      <c r="Q91">
        <v>4.0146790000000001</v>
      </c>
      <c r="S91">
        <v>2.9887899999999998</v>
      </c>
      <c r="T91">
        <v>3.04569</v>
      </c>
      <c r="U91">
        <v>5.8221100000000003</v>
      </c>
      <c r="W91">
        <v>2.5226700000000002</v>
      </c>
      <c r="X91">
        <v>2.5474899999999998</v>
      </c>
      <c r="Y91">
        <v>3.5033500000000002</v>
      </c>
    </row>
    <row r="92" spans="2:25" x14ac:dyDescent="0.2">
      <c r="B92" t="s">
        <v>5</v>
      </c>
      <c r="C92">
        <v>0.34213300000000002</v>
      </c>
      <c r="D92">
        <v>0.43323299999999998</v>
      </c>
      <c r="E92">
        <v>1.43825</v>
      </c>
      <c r="G92">
        <v>0.43275799999999998</v>
      </c>
      <c r="H92">
        <v>0.50337100000000001</v>
      </c>
      <c r="I92">
        <v>1.5426550000000001</v>
      </c>
      <c r="K92">
        <v>0.62951599999999996</v>
      </c>
      <c r="L92">
        <v>0.77729000000000004</v>
      </c>
      <c r="M92">
        <v>2.9189970000000001</v>
      </c>
      <c r="O92">
        <v>0.67460200000000003</v>
      </c>
      <c r="P92">
        <v>0.76776500000000003</v>
      </c>
      <c r="Q92">
        <v>1.583043</v>
      </c>
      <c r="S92">
        <v>0.86051</v>
      </c>
      <c r="T92">
        <v>0.90300000000000002</v>
      </c>
      <c r="U92">
        <v>3.38165</v>
      </c>
      <c r="W92">
        <v>0.41594999999999999</v>
      </c>
      <c r="X92">
        <v>0.42870999999999998</v>
      </c>
      <c r="Y92">
        <v>0.98370000000000002</v>
      </c>
    </row>
    <row r="93" spans="2:25" x14ac:dyDescent="0.2">
      <c r="C93">
        <v>2.142741</v>
      </c>
      <c r="D93">
        <v>2.16926</v>
      </c>
      <c r="E93">
        <v>2.4295170000000001</v>
      </c>
      <c r="G93">
        <v>2.104136</v>
      </c>
      <c r="H93">
        <v>2.130941</v>
      </c>
      <c r="I93">
        <v>2.4030939999999998</v>
      </c>
      <c r="K93">
        <v>2.137975</v>
      </c>
      <c r="L93">
        <v>2.1667860000000001</v>
      </c>
      <c r="M93">
        <v>2.4331879999999999</v>
      </c>
      <c r="O93">
        <v>2.0879159999999999</v>
      </c>
      <c r="P93">
        <v>2.106833</v>
      </c>
      <c r="Q93">
        <v>2.3720479999999999</v>
      </c>
      <c r="S93">
        <v>2.17788</v>
      </c>
      <c r="T93">
        <v>2.1934300000000002</v>
      </c>
      <c r="U93">
        <v>2.4813700000000001</v>
      </c>
      <c r="W93">
        <v>2.11693</v>
      </c>
      <c r="X93">
        <v>2.12568</v>
      </c>
      <c r="Y93">
        <v>2.4262299999999999</v>
      </c>
    </row>
    <row r="94" spans="2:25" x14ac:dyDescent="0.2">
      <c r="C94">
        <v>2.4562870000000001</v>
      </c>
      <c r="D94">
        <v>2.4971199999999998</v>
      </c>
      <c r="E94">
        <v>2.8849429999999998</v>
      </c>
      <c r="G94">
        <v>2.5339049999999999</v>
      </c>
      <c r="H94">
        <v>2.6304150000000002</v>
      </c>
      <c r="I94">
        <v>4.3558890000000003</v>
      </c>
      <c r="K94">
        <v>2.6945839999999999</v>
      </c>
      <c r="L94">
        <v>2.773056</v>
      </c>
      <c r="M94">
        <v>3.6962600000000001</v>
      </c>
      <c r="O94">
        <v>2.5957400000000002</v>
      </c>
      <c r="P94">
        <v>2.6218370000000002</v>
      </c>
      <c r="Q94">
        <v>3.5871390000000001</v>
      </c>
      <c r="S94">
        <v>2.3532099999999998</v>
      </c>
      <c r="T94">
        <v>2.38069</v>
      </c>
      <c r="U94">
        <v>3.0128400000000002</v>
      </c>
      <c r="W94">
        <v>2.9555699999999998</v>
      </c>
      <c r="X94">
        <v>2.9428899999999998</v>
      </c>
      <c r="Y94">
        <v>4.25481</v>
      </c>
    </row>
    <row r="95" spans="2:25" x14ac:dyDescent="0.2">
      <c r="B95" t="s">
        <v>5</v>
      </c>
      <c r="C95">
        <v>0.31354599999999999</v>
      </c>
      <c r="D95">
        <v>0.32785999999999998</v>
      </c>
      <c r="E95">
        <v>0.455426</v>
      </c>
      <c r="G95">
        <v>0.42976900000000001</v>
      </c>
      <c r="H95">
        <v>0.49947399999999997</v>
      </c>
      <c r="I95">
        <v>1.9527950000000001</v>
      </c>
      <c r="K95">
        <v>0.55660900000000002</v>
      </c>
      <c r="L95">
        <v>0.60626999999999998</v>
      </c>
      <c r="M95">
        <v>1.263072</v>
      </c>
      <c r="O95">
        <v>0.50782400000000005</v>
      </c>
      <c r="P95">
        <v>0.51500400000000002</v>
      </c>
      <c r="Q95">
        <v>1.2150909999999999</v>
      </c>
      <c r="S95">
        <v>0.17533000000000001</v>
      </c>
      <c r="T95">
        <v>0.18726000000000001</v>
      </c>
      <c r="U95">
        <v>0.53147</v>
      </c>
      <c r="W95">
        <v>0.83864000000000005</v>
      </c>
      <c r="X95">
        <v>0.81720999999999999</v>
      </c>
      <c r="Y95">
        <v>1.8285800000000001</v>
      </c>
    </row>
    <row r="96" spans="2:25" x14ac:dyDescent="0.2">
      <c r="C96">
        <v>2.1854719999999999</v>
      </c>
      <c r="D96">
        <v>2.2150150000000002</v>
      </c>
      <c r="E96">
        <v>2.4894379999999998</v>
      </c>
      <c r="G96">
        <v>2.0946910000000001</v>
      </c>
      <c r="H96">
        <v>2.1272519999999999</v>
      </c>
      <c r="I96">
        <v>2.3946480000000001</v>
      </c>
      <c r="K96">
        <v>2.115745</v>
      </c>
      <c r="L96">
        <v>2.1413739999999999</v>
      </c>
      <c r="M96">
        <v>2.3978809999999999</v>
      </c>
      <c r="O96">
        <v>2.1203370000000001</v>
      </c>
      <c r="P96">
        <v>2.1469680000000002</v>
      </c>
      <c r="Q96">
        <v>2.4201079999999999</v>
      </c>
      <c r="S96">
        <v>2.0966800000000001</v>
      </c>
      <c r="T96">
        <v>2.1110000000000002</v>
      </c>
      <c r="U96">
        <v>2.395</v>
      </c>
      <c r="W96">
        <v>2.1270799999999999</v>
      </c>
      <c r="X96">
        <v>2.13408</v>
      </c>
      <c r="Y96">
        <v>2.4373</v>
      </c>
    </row>
    <row r="97" spans="2:25" x14ac:dyDescent="0.2">
      <c r="C97">
        <v>2.484162</v>
      </c>
      <c r="D97">
        <v>2.5176050000000001</v>
      </c>
      <c r="E97">
        <v>3.141893</v>
      </c>
      <c r="G97">
        <v>2.2016849999999999</v>
      </c>
      <c r="H97">
        <v>2.2587969999999999</v>
      </c>
      <c r="I97">
        <v>2.8870930000000001</v>
      </c>
      <c r="K97">
        <v>2.6590660000000002</v>
      </c>
      <c r="L97">
        <v>2.730944</v>
      </c>
      <c r="M97">
        <v>3.7249119999999998</v>
      </c>
      <c r="O97">
        <v>2.7115809999999998</v>
      </c>
      <c r="P97">
        <v>2.8769480000000001</v>
      </c>
      <c r="Q97">
        <v>4.7220319999999996</v>
      </c>
      <c r="S97">
        <v>2.6738300000000002</v>
      </c>
      <c r="T97">
        <v>2.6975899999999999</v>
      </c>
      <c r="U97">
        <v>3.9544999999999999</v>
      </c>
      <c r="W97">
        <v>3.1078899999999998</v>
      </c>
      <c r="X97">
        <v>3.1025900000000002</v>
      </c>
      <c r="Y97">
        <v>6.58026</v>
      </c>
    </row>
    <row r="98" spans="2:25" x14ac:dyDescent="0.2">
      <c r="B98" t="s">
        <v>5</v>
      </c>
      <c r="C98">
        <v>0.29869000000000001</v>
      </c>
      <c r="D98">
        <v>0.30259000000000003</v>
      </c>
      <c r="E98">
        <v>0.65245500000000001</v>
      </c>
      <c r="G98">
        <v>0.10699400000000001</v>
      </c>
      <c r="H98">
        <v>0.131545</v>
      </c>
      <c r="I98">
        <v>0.49244500000000002</v>
      </c>
      <c r="K98">
        <v>0.54332100000000005</v>
      </c>
      <c r="L98">
        <v>0.58957000000000004</v>
      </c>
      <c r="M98">
        <v>1.3270310000000001</v>
      </c>
      <c r="O98">
        <v>0.59124399999999999</v>
      </c>
      <c r="P98">
        <v>0.72997999999999996</v>
      </c>
      <c r="Q98">
        <v>2.3019240000000001</v>
      </c>
      <c r="S98">
        <v>0.57715000000000005</v>
      </c>
      <c r="T98">
        <v>0.58658999999999994</v>
      </c>
      <c r="U98">
        <v>1.5595000000000001</v>
      </c>
      <c r="W98">
        <v>0.98080999999999996</v>
      </c>
      <c r="X98">
        <v>0.96850999999999998</v>
      </c>
      <c r="Y98">
        <v>4.1429600000000004</v>
      </c>
    </row>
    <row r="99" spans="2:25" x14ac:dyDescent="0.2">
      <c r="C99">
        <v>2.1587459999999998</v>
      </c>
      <c r="D99">
        <v>2.1833290000000001</v>
      </c>
      <c r="E99">
        <v>2.434517</v>
      </c>
      <c r="G99">
        <v>2.1446200000000002</v>
      </c>
      <c r="H99">
        <v>2.1708720000000001</v>
      </c>
      <c r="I99">
        <v>2.4337399999999998</v>
      </c>
      <c r="K99">
        <v>2.1236250000000001</v>
      </c>
      <c r="L99">
        <v>2.1469200000000002</v>
      </c>
      <c r="M99">
        <v>2.429691</v>
      </c>
      <c r="O99">
        <v>2.1484760000000001</v>
      </c>
      <c r="P99">
        <v>2.1704840000000001</v>
      </c>
      <c r="Q99">
        <v>2.4450959999999999</v>
      </c>
      <c r="S99">
        <v>2.0480800000000001</v>
      </c>
      <c r="T99">
        <v>2.0563699999999998</v>
      </c>
      <c r="U99">
        <v>2.3359000000000001</v>
      </c>
      <c r="W99">
        <v>2.1337899999999999</v>
      </c>
      <c r="X99">
        <v>2.14682</v>
      </c>
      <c r="Y99">
        <v>2.4467099999999999</v>
      </c>
    </row>
    <row r="100" spans="2:25" x14ac:dyDescent="0.2">
      <c r="C100">
        <v>2.3930380000000002</v>
      </c>
      <c r="D100">
        <v>2.4484140000000001</v>
      </c>
      <c r="E100">
        <v>3.2503839999999999</v>
      </c>
      <c r="G100">
        <v>2.6381220000000001</v>
      </c>
      <c r="H100">
        <v>2.8050670000000002</v>
      </c>
      <c r="I100">
        <v>4.853218</v>
      </c>
      <c r="K100">
        <v>2.7032189999999998</v>
      </c>
      <c r="L100">
        <v>2.860967</v>
      </c>
      <c r="M100">
        <v>4.9630700000000001</v>
      </c>
      <c r="O100">
        <v>2.8479160000000001</v>
      </c>
      <c r="P100">
        <v>2.98678</v>
      </c>
      <c r="Q100">
        <v>4.8762299999999996</v>
      </c>
      <c r="S100">
        <v>2.8462399999999999</v>
      </c>
      <c r="T100">
        <v>2.9357000000000002</v>
      </c>
      <c r="U100">
        <v>4.7180499999999999</v>
      </c>
      <c r="W100">
        <v>3.1286499999999999</v>
      </c>
      <c r="X100">
        <v>3.13131</v>
      </c>
      <c r="Y100">
        <v>6.04575</v>
      </c>
    </row>
    <row r="101" spans="2:25" x14ac:dyDescent="0.2">
      <c r="B101" t="s">
        <v>5</v>
      </c>
      <c r="C101">
        <v>0.234292</v>
      </c>
      <c r="D101">
        <v>0.26508500000000002</v>
      </c>
      <c r="E101">
        <v>0.81586700000000001</v>
      </c>
      <c r="G101">
        <v>0.493502</v>
      </c>
      <c r="H101">
        <v>0.63419499999999995</v>
      </c>
      <c r="I101">
        <v>2.4194779999999998</v>
      </c>
      <c r="K101">
        <v>0.57959400000000005</v>
      </c>
      <c r="L101">
        <v>0.71404699999999999</v>
      </c>
      <c r="M101">
        <v>2.533379</v>
      </c>
      <c r="O101">
        <v>0.69943999999999995</v>
      </c>
      <c r="P101">
        <v>0.81629600000000002</v>
      </c>
      <c r="Q101">
        <v>2.4311340000000001</v>
      </c>
      <c r="S101">
        <v>0.79815999999999998</v>
      </c>
      <c r="T101">
        <v>0.87932999999999995</v>
      </c>
      <c r="U101">
        <v>2.3821500000000002</v>
      </c>
      <c r="W101">
        <v>0.99485999999999997</v>
      </c>
      <c r="X101">
        <v>0.98448999999999998</v>
      </c>
      <c r="Y101">
        <v>3.59904</v>
      </c>
    </row>
    <row r="102" spans="2:25" x14ac:dyDescent="0.2">
      <c r="C102">
        <v>2.1339440000000001</v>
      </c>
      <c r="D102">
        <v>2.1570010000000002</v>
      </c>
      <c r="E102">
        <v>2.4236170000000001</v>
      </c>
      <c r="G102">
        <v>2.1790980000000002</v>
      </c>
      <c r="H102">
        <v>2.2090299999999998</v>
      </c>
      <c r="I102">
        <v>2.4696799999999999</v>
      </c>
      <c r="K102">
        <v>2.1715010000000001</v>
      </c>
      <c r="L102">
        <v>2.1972309999999999</v>
      </c>
      <c r="M102">
        <v>2.4499119999999999</v>
      </c>
      <c r="O102">
        <v>2.1183540000000001</v>
      </c>
      <c r="P102">
        <v>2.142849</v>
      </c>
      <c r="Q102">
        <v>2.401351</v>
      </c>
      <c r="S102">
        <v>2.1243799999999999</v>
      </c>
      <c r="T102">
        <v>2.13341</v>
      </c>
      <c r="U102">
        <v>2.4588800000000002</v>
      </c>
      <c r="W102">
        <v>2.0771799999999998</v>
      </c>
      <c r="X102">
        <v>2.0783399999999999</v>
      </c>
      <c r="Y102">
        <v>2.40036</v>
      </c>
    </row>
    <row r="103" spans="2:25" x14ac:dyDescent="0.2">
      <c r="C103">
        <v>2.410326</v>
      </c>
      <c r="D103">
        <v>2.4686249999999998</v>
      </c>
      <c r="E103">
        <v>3.1833119999999999</v>
      </c>
      <c r="G103">
        <v>2.5510459999999999</v>
      </c>
      <c r="H103">
        <v>2.6338370000000002</v>
      </c>
      <c r="I103">
        <v>3.739608</v>
      </c>
      <c r="K103">
        <v>2.3117179999999999</v>
      </c>
      <c r="L103">
        <v>2.3534989999999998</v>
      </c>
      <c r="M103">
        <v>2.8558330000000001</v>
      </c>
      <c r="O103">
        <v>2.8435700000000002</v>
      </c>
      <c r="P103">
        <v>2.9891830000000001</v>
      </c>
      <c r="Q103">
        <v>5.0495539999999997</v>
      </c>
      <c r="S103">
        <v>2.9838399999999998</v>
      </c>
      <c r="T103">
        <v>3.01485</v>
      </c>
      <c r="U103">
        <v>4.7897400000000001</v>
      </c>
      <c r="W103">
        <v>3.1373899999999999</v>
      </c>
      <c r="X103">
        <v>3.15882</v>
      </c>
      <c r="Y103">
        <v>6.2916699999999999</v>
      </c>
    </row>
    <row r="104" spans="2:25" x14ac:dyDescent="0.2">
      <c r="B104" t="s">
        <v>5</v>
      </c>
      <c r="C104">
        <v>0.27638200000000002</v>
      </c>
      <c r="D104">
        <v>0.31162400000000001</v>
      </c>
      <c r="E104">
        <v>0.75969500000000001</v>
      </c>
      <c r="G104">
        <v>0.371948</v>
      </c>
      <c r="H104">
        <v>0.42480699999999999</v>
      </c>
      <c r="I104">
        <v>1.2699279999999999</v>
      </c>
      <c r="K104">
        <v>0.14021700000000001</v>
      </c>
      <c r="L104">
        <v>0.15626799999999999</v>
      </c>
      <c r="M104">
        <v>0.40592099999999998</v>
      </c>
      <c r="O104">
        <v>0.72521599999999997</v>
      </c>
      <c r="P104">
        <v>0.84633400000000003</v>
      </c>
      <c r="Q104">
        <v>2.6482030000000001</v>
      </c>
      <c r="S104">
        <v>0.85946</v>
      </c>
      <c r="T104">
        <v>0.88144</v>
      </c>
      <c r="U104">
        <v>2.3308599999999999</v>
      </c>
      <c r="W104">
        <v>1.0602100000000001</v>
      </c>
      <c r="X104">
        <v>1.0804800000000001</v>
      </c>
      <c r="Y104">
        <v>3.8913099999999998</v>
      </c>
    </row>
    <row r="105" spans="2:25" x14ac:dyDescent="0.2">
      <c r="C105">
        <v>2.1616209999999998</v>
      </c>
      <c r="D105">
        <v>2.1915200000000001</v>
      </c>
      <c r="E105">
        <v>2.4678369999999998</v>
      </c>
      <c r="G105">
        <v>2.2110780000000001</v>
      </c>
      <c r="H105">
        <v>2.2361800000000001</v>
      </c>
      <c r="I105">
        <v>2.5123090000000001</v>
      </c>
      <c r="K105">
        <v>2.1737690000000001</v>
      </c>
      <c r="L105">
        <v>2.1986750000000002</v>
      </c>
      <c r="M105">
        <v>2.4639929999999999</v>
      </c>
      <c r="O105">
        <v>2.1363759999999998</v>
      </c>
      <c r="P105">
        <v>2.162906</v>
      </c>
      <c r="Q105">
        <v>2.4140779999999999</v>
      </c>
      <c r="S105">
        <v>2.2018</v>
      </c>
      <c r="T105">
        <v>2.22099</v>
      </c>
      <c r="U105">
        <v>2.5068299999999999</v>
      </c>
      <c r="W105">
        <v>2.1516199999999999</v>
      </c>
      <c r="X105">
        <v>2.16344</v>
      </c>
      <c r="Y105">
        <v>2.47112</v>
      </c>
    </row>
    <row r="106" spans="2:25" x14ac:dyDescent="0.2">
      <c r="C106">
        <v>2.2197969999999998</v>
      </c>
      <c r="D106">
        <v>2.2721450000000001</v>
      </c>
      <c r="E106">
        <v>2.7888449999999998</v>
      </c>
      <c r="G106">
        <v>2.6659199999999998</v>
      </c>
      <c r="H106">
        <v>2.7306349999999999</v>
      </c>
      <c r="I106">
        <v>4.0001629999999997</v>
      </c>
      <c r="K106">
        <v>2.7513070000000002</v>
      </c>
      <c r="L106">
        <v>2.9170280000000002</v>
      </c>
      <c r="M106">
        <v>5.1657349999999997</v>
      </c>
      <c r="O106">
        <v>2.8759420000000002</v>
      </c>
      <c r="P106">
        <v>2.9864449999999998</v>
      </c>
      <c r="Q106">
        <v>4.7680819999999997</v>
      </c>
      <c r="S106">
        <v>2.9496699999999998</v>
      </c>
      <c r="T106">
        <v>2.9847299999999999</v>
      </c>
      <c r="U106">
        <v>4.4239499999999996</v>
      </c>
      <c r="W106">
        <v>3.1808700000000001</v>
      </c>
      <c r="X106">
        <v>3.21895</v>
      </c>
      <c r="Y106">
        <v>5.7625200000000003</v>
      </c>
    </row>
    <row r="107" spans="2:25" x14ac:dyDescent="0.2">
      <c r="B107" t="s">
        <v>5</v>
      </c>
      <c r="C107">
        <v>5.8175999999999999E-2</v>
      </c>
      <c r="D107">
        <v>8.0624999999999905E-2</v>
      </c>
      <c r="E107">
        <v>0.32100800000000002</v>
      </c>
      <c r="G107">
        <v>0.45484200000000002</v>
      </c>
      <c r="H107">
        <v>0.49445499999999998</v>
      </c>
      <c r="I107">
        <v>1.487854</v>
      </c>
      <c r="K107">
        <v>0.577538</v>
      </c>
      <c r="L107">
        <v>0.71835300000000002</v>
      </c>
      <c r="M107">
        <v>2.7017419999999999</v>
      </c>
      <c r="O107">
        <v>0.73956599999999995</v>
      </c>
      <c r="P107">
        <v>0.82353900000000002</v>
      </c>
      <c r="Q107">
        <v>2.3540040000000002</v>
      </c>
      <c r="S107">
        <v>0.74787000000000003</v>
      </c>
      <c r="T107">
        <v>0.76373999999999997</v>
      </c>
      <c r="U107">
        <v>1.9171199999999999</v>
      </c>
      <c r="W107">
        <v>1.02925</v>
      </c>
      <c r="X107">
        <v>1.0555099999999999</v>
      </c>
      <c r="Y107">
        <v>3.2913999999999999</v>
      </c>
    </row>
    <row r="108" spans="2:25" x14ac:dyDescent="0.2">
      <c r="C108">
        <v>2.1311</v>
      </c>
      <c r="D108">
        <v>2.1423999999999999</v>
      </c>
      <c r="E108">
        <v>2.42937</v>
      </c>
      <c r="G108">
        <v>2.0678800000000002</v>
      </c>
      <c r="H108">
        <v>2.0723400000000001</v>
      </c>
      <c r="I108">
        <v>2.3912300000000002</v>
      </c>
      <c r="K108">
        <v>2.08283</v>
      </c>
      <c r="L108">
        <v>2.0891899999999999</v>
      </c>
      <c r="M108">
        <v>2.3856799999999998</v>
      </c>
      <c r="O108">
        <v>2.1008599999999999</v>
      </c>
      <c r="P108">
        <v>2.11477</v>
      </c>
      <c r="Q108">
        <v>2.37514</v>
      </c>
      <c r="S108">
        <v>2.14974</v>
      </c>
      <c r="T108">
        <v>2.1575700000000002</v>
      </c>
      <c r="U108">
        <v>2.4275699999999998</v>
      </c>
      <c r="W108">
        <v>2.14195</v>
      </c>
      <c r="X108">
        <v>2.1492499999999999</v>
      </c>
      <c r="Y108">
        <v>2.4436200000000001</v>
      </c>
    </row>
    <row r="109" spans="2:25" x14ac:dyDescent="0.2">
      <c r="C109">
        <v>2.4608099999999999</v>
      </c>
      <c r="D109">
        <v>2.4630999999999998</v>
      </c>
      <c r="E109">
        <v>3.3299699999999999</v>
      </c>
      <c r="G109">
        <v>2.4966900000000001</v>
      </c>
      <c r="H109">
        <v>2.48285</v>
      </c>
      <c r="I109">
        <v>4.5792900000000003</v>
      </c>
      <c r="K109">
        <v>2.5763199999999999</v>
      </c>
      <c r="L109">
        <v>2.6294499999999998</v>
      </c>
      <c r="M109">
        <v>4.2930400000000004</v>
      </c>
      <c r="O109">
        <v>2.72512</v>
      </c>
      <c r="P109">
        <v>2.7242799999999998</v>
      </c>
      <c r="Q109">
        <v>3.5455999999999999</v>
      </c>
      <c r="S109">
        <v>3.0339100000000001</v>
      </c>
      <c r="T109">
        <v>3.0068800000000002</v>
      </c>
      <c r="U109">
        <v>4.1129199999999999</v>
      </c>
      <c r="W109">
        <v>3.22844</v>
      </c>
      <c r="X109">
        <v>3.26166</v>
      </c>
      <c r="Y109">
        <v>6.05159</v>
      </c>
    </row>
    <row r="110" spans="2:25" x14ac:dyDescent="0.2">
      <c r="B110" t="s">
        <v>5</v>
      </c>
      <c r="C110">
        <v>0.32971</v>
      </c>
      <c r="D110">
        <v>0.32069999999999999</v>
      </c>
      <c r="E110">
        <v>0.90059999999999996</v>
      </c>
      <c r="G110">
        <v>0.42881000000000002</v>
      </c>
      <c r="H110">
        <v>0.41050999999999999</v>
      </c>
      <c r="I110">
        <v>2.1880600000000001</v>
      </c>
      <c r="K110">
        <v>0.49348999999999998</v>
      </c>
      <c r="L110">
        <v>0.54025999999999996</v>
      </c>
      <c r="M110">
        <v>1.9073599999999999</v>
      </c>
      <c r="O110">
        <v>0.62426000000000004</v>
      </c>
      <c r="P110">
        <v>0.60951</v>
      </c>
      <c r="Q110">
        <v>1.1704600000000001</v>
      </c>
      <c r="S110">
        <v>0.88417000000000001</v>
      </c>
      <c r="T110">
        <v>0.84931000000000001</v>
      </c>
      <c r="U110">
        <v>1.6853499999999999</v>
      </c>
      <c r="W110">
        <v>1.08649</v>
      </c>
      <c r="X110">
        <v>1.1124099999999999</v>
      </c>
      <c r="Y110">
        <v>3.6079699999999999</v>
      </c>
    </row>
    <row r="111" spans="2:25" x14ac:dyDescent="0.2">
      <c r="C111">
        <v>2.1291199999999999</v>
      </c>
      <c r="D111">
        <v>2.1398199999999998</v>
      </c>
      <c r="E111">
        <v>2.42631</v>
      </c>
      <c r="G111">
        <v>2.1582300000000001</v>
      </c>
      <c r="H111">
        <v>2.1741299999999999</v>
      </c>
      <c r="I111">
        <v>2.4828700000000001</v>
      </c>
      <c r="K111">
        <v>2.1341899999999998</v>
      </c>
      <c r="L111">
        <v>2.1513300000000002</v>
      </c>
      <c r="M111">
        <v>2.4278900000000001</v>
      </c>
      <c r="O111">
        <v>2.0610200000000001</v>
      </c>
      <c r="P111">
        <v>2.0631300000000001</v>
      </c>
      <c r="Q111">
        <v>2.3491499999999998</v>
      </c>
      <c r="S111">
        <v>2.1121500000000002</v>
      </c>
      <c r="T111">
        <v>2.1238899999999998</v>
      </c>
      <c r="U111">
        <v>2.40794</v>
      </c>
      <c r="W111">
        <v>2.1488200000000002</v>
      </c>
      <c r="X111">
        <v>2.1555300000000002</v>
      </c>
      <c r="Y111">
        <v>2.4356200000000001</v>
      </c>
    </row>
    <row r="112" spans="2:25" x14ac:dyDescent="0.2">
      <c r="C112">
        <v>2.21184</v>
      </c>
      <c r="D112">
        <v>2.2182300000000001</v>
      </c>
      <c r="E112">
        <v>2.6454</v>
      </c>
      <c r="G112">
        <v>2.5895000000000001</v>
      </c>
      <c r="H112">
        <v>2.6335199999999999</v>
      </c>
      <c r="I112">
        <v>3.9301200000000001</v>
      </c>
      <c r="K112">
        <v>2.6760999999999999</v>
      </c>
      <c r="L112">
        <v>2.7557900000000002</v>
      </c>
      <c r="M112">
        <v>3.87601</v>
      </c>
      <c r="O112">
        <v>2.6658400000000002</v>
      </c>
      <c r="P112">
        <v>2.69591</v>
      </c>
      <c r="Q112">
        <v>3.46163</v>
      </c>
      <c r="S112">
        <v>2.92828</v>
      </c>
      <c r="T112">
        <v>2.95784</v>
      </c>
      <c r="U112">
        <v>5.9310099999999997</v>
      </c>
      <c r="W112">
        <v>3.0426799999999998</v>
      </c>
      <c r="X112">
        <v>3.0447799999999998</v>
      </c>
      <c r="Y112">
        <v>3.8380899999999998</v>
      </c>
    </row>
    <row r="113" spans="2:25" x14ac:dyDescent="0.2">
      <c r="B113" t="s">
        <v>5</v>
      </c>
      <c r="C113">
        <v>8.2720000000000099E-2</v>
      </c>
      <c r="D113">
        <v>7.8410000000000299E-2</v>
      </c>
      <c r="E113">
        <v>0.21909000000000001</v>
      </c>
      <c r="G113">
        <v>0.43126999999999999</v>
      </c>
      <c r="H113">
        <v>0.45939000000000002</v>
      </c>
      <c r="I113">
        <v>1.4472499999999999</v>
      </c>
      <c r="K113">
        <v>0.54191</v>
      </c>
      <c r="L113">
        <v>0.60446</v>
      </c>
      <c r="M113">
        <v>1.4481200000000001</v>
      </c>
      <c r="O113">
        <v>0.60482000000000002</v>
      </c>
      <c r="P113">
        <v>0.63278000000000001</v>
      </c>
      <c r="Q113">
        <v>1.1124799999999999</v>
      </c>
      <c r="S113">
        <v>0.81613000000000002</v>
      </c>
      <c r="T113">
        <v>0.83394999999999997</v>
      </c>
      <c r="U113">
        <v>3.5230700000000001</v>
      </c>
      <c r="W113">
        <v>0.89385999999999999</v>
      </c>
      <c r="X113">
        <v>0.88924999999999998</v>
      </c>
      <c r="Y113">
        <v>1.4024700000000001</v>
      </c>
    </row>
    <row r="114" spans="2:25" x14ac:dyDescent="0.2">
      <c r="C114">
        <v>2.0821700000000001</v>
      </c>
      <c r="D114">
        <v>2.0927699999999998</v>
      </c>
      <c r="E114">
        <v>2.3717999999999999</v>
      </c>
      <c r="G114">
        <v>2.0615700000000001</v>
      </c>
      <c r="H114">
        <v>2.06962</v>
      </c>
      <c r="I114">
        <v>2.3751199999999999</v>
      </c>
      <c r="K114">
        <v>2.0887699999999998</v>
      </c>
      <c r="L114">
        <v>2.1006300000000002</v>
      </c>
      <c r="M114">
        <v>2.42123</v>
      </c>
      <c r="O114">
        <v>2.1139700000000001</v>
      </c>
      <c r="P114">
        <v>2.1247699999999998</v>
      </c>
      <c r="Q114">
        <v>2.4248699999999999</v>
      </c>
      <c r="S114">
        <v>2.0656500000000002</v>
      </c>
      <c r="T114">
        <v>2.0766100000000001</v>
      </c>
      <c r="U114">
        <v>2.3566199999999999</v>
      </c>
      <c r="W114">
        <v>2.0899200000000002</v>
      </c>
      <c r="X114">
        <v>2.0946699999999998</v>
      </c>
      <c r="Y114">
        <v>2.3833099999999998</v>
      </c>
    </row>
    <row r="115" spans="2:25" x14ac:dyDescent="0.2">
      <c r="C115">
        <v>2.4394999999999998</v>
      </c>
      <c r="D115">
        <v>2.4350200000000002</v>
      </c>
      <c r="E115">
        <v>3.9955400000000001</v>
      </c>
      <c r="G115">
        <v>2.4699499999999999</v>
      </c>
      <c r="H115">
        <v>2.4809999999999999</v>
      </c>
      <c r="I115">
        <v>3.0889199999999999</v>
      </c>
      <c r="K115">
        <v>2.1982400000000002</v>
      </c>
      <c r="L115">
        <v>2.2262499999999998</v>
      </c>
      <c r="M115">
        <v>2.7585299999999999</v>
      </c>
      <c r="O115">
        <v>2.7840199999999999</v>
      </c>
      <c r="P115">
        <v>2.8153199999999998</v>
      </c>
      <c r="Q115">
        <v>4.4210900000000004</v>
      </c>
      <c r="S115">
        <v>2.8804599999999998</v>
      </c>
      <c r="T115">
        <v>2.85581</v>
      </c>
      <c r="U115">
        <v>4.2123600000000003</v>
      </c>
      <c r="W115">
        <v>3.1096599999999999</v>
      </c>
      <c r="X115">
        <v>3.2084899999999998</v>
      </c>
      <c r="Y115">
        <v>4.8021000000000003</v>
      </c>
    </row>
    <row r="116" spans="2:25" x14ac:dyDescent="0.2">
      <c r="B116" t="s">
        <v>5</v>
      </c>
      <c r="C116">
        <v>0.35732999999999998</v>
      </c>
      <c r="D116">
        <v>0.34225</v>
      </c>
      <c r="E116">
        <v>1.62374</v>
      </c>
      <c r="G116">
        <v>0.40838000000000002</v>
      </c>
      <c r="H116">
        <v>0.41138000000000002</v>
      </c>
      <c r="I116">
        <v>0.71379999999999999</v>
      </c>
      <c r="K116">
        <v>0.10947</v>
      </c>
      <c r="L116">
        <v>0.12562000000000001</v>
      </c>
      <c r="M116">
        <v>0.33729999999999999</v>
      </c>
      <c r="O116">
        <v>0.67005000000000003</v>
      </c>
      <c r="P116">
        <v>0.69055</v>
      </c>
      <c r="Q116">
        <v>1.9962200000000001</v>
      </c>
      <c r="S116">
        <v>0.81481000000000003</v>
      </c>
      <c r="T116">
        <v>0.7792</v>
      </c>
      <c r="U116">
        <v>1.8557399999999999</v>
      </c>
      <c r="W116">
        <v>1.0197400000000001</v>
      </c>
      <c r="X116">
        <v>1.11382</v>
      </c>
      <c r="Y116">
        <v>2.41879</v>
      </c>
    </row>
    <row r="117" spans="2:25" x14ac:dyDescent="0.2">
      <c r="C117">
        <v>2.1203500000000002</v>
      </c>
      <c r="D117">
        <v>2.13001</v>
      </c>
      <c r="E117">
        <v>2.4124500000000002</v>
      </c>
      <c r="G117">
        <v>2.0453999999999999</v>
      </c>
      <c r="H117">
        <v>2.05348</v>
      </c>
      <c r="I117">
        <v>2.35745</v>
      </c>
      <c r="K117">
        <v>2.1068099999999998</v>
      </c>
      <c r="L117">
        <v>2.1178699999999999</v>
      </c>
      <c r="M117">
        <v>2.4310900000000002</v>
      </c>
      <c r="O117">
        <v>2.12087</v>
      </c>
      <c r="P117">
        <v>2.1255999999999999</v>
      </c>
      <c r="Q117">
        <v>2.4191799999999999</v>
      </c>
      <c r="S117">
        <v>2.13707</v>
      </c>
      <c r="T117">
        <v>2.1444200000000002</v>
      </c>
      <c r="U117">
        <v>2.4188499999999999</v>
      </c>
      <c r="W117">
        <v>2.1517400000000002</v>
      </c>
      <c r="X117">
        <v>2.1578900000000001</v>
      </c>
      <c r="Y117">
        <v>2.4388700000000001</v>
      </c>
    </row>
    <row r="118" spans="2:25" x14ac:dyDescent="0.2">
      <c r="C118">
        <v>2.1866099999999999</v>
      </c>
      <c r="D118">
        <v>2.1942900000000001</v>
      </c>
      <c r="E118">
        <v>2.7602099999999998</v>
      </c>
      <c r="G118">
        <v>2.4569399999999999</v>
      </c>
      <c r="H118">
        <v>2.4868399999999999</v>
      </c>
      <c r="I118">
        <v>4.3592300000000002</v>
      </c>
      <c r="K118">
        <v>2.6928200000000002</v>
      </c>
      <c r="L118">
        <v>2.7523599999999999</v>
      </c>
      <c r="M118">
        <v>4.2885499999999999</v>
      </c>
      <c r="O118">
        <v>2.7402700000000002</v>
      </c>
      <c r="P118">
        <v>2.7296999999999998</v>
      </c>
      <c r="Q118">
        <v>4.4081299999999999</v>
      </c>
      <c r="S118">
        <v>2.8997000000000002</v>
      </c>
      <c r="T118">
        <v>2.9725899999999998</v>
      </c>
      <c r="U118">
        <v>4.37866</v>
      </c>
      <c r="W118">
        <v>3.2055600000000002</v>
      </c>
      <c r="X118">
        <v>3.26634</v>
      </c>
      <c r="Y118">
        <v>5.9612999999999996</v>
      </c>
    </row>
    <row r="119" spans="2:25" x14ac:dyDescent="0.2">
      <c r="B119" t="s">
        <v>5</v>
      </c>
      <c r="C119">
        <v>6.6259999999999805E-2</v>
      </c>
      <c r="D119">
        <v>6.4280000000000101E-2</v>
      </c>
      <c r="E119">
        <v>0.34776000000000001</v>
      </c>
      <c r="G119">
        <v>0.41154000000000002</v>
      </c>
      <c r="H119">
        <v>0.43336000000000002</v>
      </c>
      <c r="I119">
        <v>2.0017800000000001</v>
      </c>
      <c r="K119">
        <v>0.58601000000000003</v>
      </c>
      <c r="L119">
        <v>0.63449</v>
      </c>
      <c r="M119">
        <v>1.8574600000000001</v>
      </c>
      <c r="O119">
        <v>0.61939999999999995</v>
      </c>
      <c r="P119">
        <v>0.60409999999999997</v>
      </c>
      <c r="Q119">
        <v>1.98895</v>
      </c>
      <c r="S119">
        <v>0.76263000000000003</v>
      </c>
      <c r="T119">
        <v>0.82816999999999996</v>
      </c>
      <c r="U119">
        <v>1.9598100000000001</v>
      </c>
      <c r="W119">
        <v>1.05382</v>
      </c>
      <c r="X119">
        <v>1.1084499999999999</v>
      </c>
      <c r="Y119">
        <v>3.5224299999999999</v>
      </c>
    </row>
    <row r="120" spans="2:25" x14ac:dyDescent="0.2">
      <c r="C120">
        <v>2.0905900000000002</v>
      </c>
      <c r="D120">
        <v>2.0956399999999999</v>
      </c>
      <c r="E120">
        <v>2.39602</v>
      </c>
      <c r="G120">
        <v>2.1196799999999998</v>
      </c>
      <c r="H120">
        <v>2.1305499999999999</v>
      </c>
      <c r="I120">
        <v>2.4210600000000002</v>
      </c>
      <c r="K120">
        <v>2.14323</v>
      </c>
      <c r="L120">
        <v>2.1567699999999999</v>
      </c>
      <c r="M120">
        <v>2.4449200000000002</v>
      </c>
      <c r="O120">
        <v>2.0905300000000002</v>
      </c>
      <c r="P120">
        <v>2.0934900000000001</v>
      </c>
      <c r="Q120">
        <v>2.3796400000000002</v>
      </c>
      <c r="S120">
        <v>2.1712199999999999</v>
      </c>
      <c r="T120">
        <v>2.19021</v>
      </c>
      <c r="U120">
        <v>2.46373</v>
      </c>
      <c r="W120">
        <v>2.1091700000000002</v>
      </c>
      <c r="X120">
        <v>2.1229499999999999</v>
      </c>
      <c r="Y120">
        <v>2.42326</v>
      </c>
    </row>
    <row r="121" spans="2:25" x14ac:dyDescent="0.2">
      <c r="C121">
        <v>2.3816000000000002</v>
      </c>
      <c r="D121">
        <v>2.3850699999999998</v>
      </c>
      <c r="E121">
        <v>2.9559099999999998</v>
      </c>
      <c r="G121">
        <v>2.54474</v>
      </c>
      <c r="H121">
        <v>2.5682499999999999</v>
      </c>
      <c r="I121">
        <v>4.00997</v>
      </c>
      <c r="K121">
        <v>2.6518099999999998</v>
      </c>
      <c r="L121">
        <v>2.67191</v>
      </c>
      <c r="M121">
        <v>4.6526199999999998</v>
      </c>
      <c r="O121">
        <v>2.68418</v>
      </c>
      <c r="P121">
        <v>2.6711900000000002</v>
      </c>
      <c r="Q121">
        <v>3.5971700000000002</v>
      </c>
      <c r="S121">
        <v>3.0451000000000001</v>
      </c>
      <c r="T121">
        <v>3.1167500000000001</v>
      </c>
      <c r="U121">
        <v>5.2111999999999998</v>
      </c>
      <c r="W121">
        <v>3.0787800000000001</v>
      </c>
      <c r="X121">
        <v>3.0415899999999998</v>
      </c>
      <c r="Y121">
        <v>4.5731799999999998</v>
      </c>
    </row>
    <row r="122" spans="2:25" x14ac:dyDescent="0.2">
      <c r="B122" t="s">
        <v>5</v>
      </c>
      <c r="C122">
        <v>0.29100999999999999</v>
      </c>
      <c r="D122">
        <v>0.28943000000000002</v>
      </c>
      <c r="E122">
        <v>0.55989</v>
      </c>
      <c r="G122">
        <v>0.42505999999999999</v>
      </c>
      <c r="H122">
        <v>0.43769999999999998</v>
      </c>
      <c r="I122">
        <v>1.58891</v>
      </c>
      <c r="K122">
        <v>0.50858000000000003</v>
      </c>
      <c r="L122">
        <v>0.51514000000000004</v>
      </c>
      <c r="M122">
        <v>2.2077</v>
      </c>
      <c r="O122">
        <v>0.59365000000000001</v>
      </c>
      <c r="P122">
        <v>0.57769999999999999</v>
      </c>
      <c r="Q122">
        <v>1.21753</v>
      </c>
      <c r="S122">
        <v>0.87387999999999999</v>
      </c>
      <c r="T122">
        <v>0.92654000000000003</v>
      </c>
      <c r="U122">
        <v>2.7474699999999999</v>
      </c>
      <c r="W122">
        <v>0.96960999999999997</v>
      </c>
      <c r="X122">
        <v>0.91864000000000001</v>
      </c>
      <c r="Y122">
        <v>2.1499199999999998</v>
      </c>
    </row>
    <row r="123" spans="2:25" x14ac:dyDescent="0.2">
      <c r="C123">
        <v>2.0970900000000001</v>
      </c>
      <c r="D123">
        <v>2.1049799999999999</v>
      </c>
      <c r="E123">
        <v>2.3992</v>
      </c>
      <c r="G123">
        <v>2.1285400000000001</v>
      </c>
      <c r="H123">
        <v>2.1389900000000002</v>
      </c>
      <c r="I123">
        <v>2.4482599999999999</v>
      </c>
      <c r="K123">
        <v>2.14825</v>
      </c>
      <c r="L123">
        <v>2.1649500000000002</v>
      </c>
      <c r="M123">
        <v>2.4487399999999999</v>
      </c>
      <c r="O123">
        <v>2.2115100000000001</v>
      </c>
      <c r="P123">
        <v>2.22275</v>
      </c>
      <c r="Q123">
        <v>2.4935700000000001</v>
      </c>
      <c r="S123">
        <v>2.11626</v>
      </c>
      <c r="T123">
        <v>2.1253199999999999</v>
      </c>
      <c r="U123">
        <v>2.4100700000000002</v>
      </c>
      <c r="W123">
        <v>2.1407600000000002</v>
      </c>
      <c r="X123">
        <v>2.1488</v>
      </c>
      <c r="Y123">
        <v>2.4267599999999998</v>
      </c>
    </row>
    <row r="124" spans="2:25" x14ac:dyDescent="0.2">
      <c r="C124">
        <v>2.4148499999999999</v>
      </c>
      <c r="D124">
        <v>2.4370599999999998</v>
      </c>
      <c r="E124">
        <v>3.8805700000000001</v>
      </c>
      <c r="G124">
        <v>2.5575999999999999</v>
      </c>
      <c r="H124">
        <v>2.5315799999999999</v>
      </c>
      <c r="I124">
        <v>3.6252599999999999</v>
      </c>
      <c r="K124">
        <v>2.2703799999999998</v>
      </c>
      <c r="L124">
        <v>2.3013599999999999</v>
      </c>
      <c r="M124">
        <v>2.6651199999999999</v>
      </c>
      <c r="O124">
        <v>2.8900899999999998</v>
      </c>
      <c r="P124">
        <v>2.8822000000000001</v>
      </c>
      <c r="Q124">
        <v>4.3663699999999999</v>
      </c>
      <c r="S124">
        <v>3.0117799999999999</v>
      </c>
      <c r="T124">
        <v>3.0486399999999998</v>
      </c>
      <c r="U124">
        <v>5.3440000000000003</v>
      </c>
      <c r="W124">
        <v>3.1893799999999999</v>
      </c>
      <c r="X124">
        <v>3.1969500000000002</v>
      </c>
      <c r="Y124">
        <v>6.9838699999999996</v>
      </c>
    </row>
    <row r="125" spans="2:25" x14ac:dyDescent="0.2">
      <c r="B125" t="s">
        <v>5</v>
      </c>
      <c r="C125">
        <v>0.31775999999999999</v>
      </c>
      <c r="D125">
        <v>0.33207999999999999</v>
      </c>
      <c r="E125">
        <v>1.4813700000000001</v>
      </c>
      <c r="G125">
        <v>0.42906</v>
      </c>
      <c r="H125">
        <v>0.39258999999999999</v>
      </c>
      <c r="I125">
        <v>1.177</v>
      </c>
      <c r="K125">
        <v>0.12213</v>
      </c>
      <c r="L125">
        <v>0.13641</v>
      </c>
      <c r="M125">
        <v>0.21637999999999999</v>
      </c>
      <c r="O125">
        <v>0.67857999999999996</v>
      </c>
      <c r="P125">
        <v>0.65944999999999998</v>
      </c>
      <c r="Q125">
        <v>1.8728</v>
      </c>
      <c r="S125">
        <v>0.89551999999999998</v>
      </c>
      <c r="T125">
        <v>0.92332000000000003</v>
      </c>
      <c r="U125">
        <v>2.9339300000000001</v>
      </c>
      <c r="W125">
        <v>1.0486200000000001</v>
      </c>
      <c r="X125">
        <v>1.0481499999999999</v>
      </c>
      <c r="Y125">
        <v>4.5571099999999998</v>
      </c>
    </row>
    <row r="126" spans="2:25" x14ac:dyDescent="0.2">
      <c r="C126">
        <v>2.1602399999999999</v>
      </c>
      <c r="D126">
        <v>2.1694599999999999</v>
      </c>
      <c r="E126">
        <v>2.4562300000000001</v>
      </c>
      <c r="G126">
        <v>2.1269200000000001</v>
      </c>
      <c r="H126">
        <v>2.14012</v>
      </c>
      <c r="I126">
        <v>2.4330699999999998</v>
      </c>
      <c r="K126">
        <v>2.1362100000000002</v>
      </c>
      <c r="L126">
        <v>2.1421700000000001</v>
      </c>
      <c r="M126">
        <v>2.4305099999999999</v>
      </c>
      <c r="O126">
        <v>2.0893099999999998</v>
      </c>
      <c r="P126">
        <v>2.0970599999999999</v>
      </c>
      <c r="Q126">
        <v>2.3956400000000002</v>
      </c>
      <c r="S126">
        <v>2.1276799999999998</v>
      </c>
      <c r="T126">
        <v>2.13727</v>
      </c>
      <c r="U126">
        <v>2.42638</v>
      </c>
      <c r="W126">
        <v>2.1429200000000002</v>
      </c>
      <c r="X126">
        <v>2.15842</v>
      </c>
      <c r="Y126">
        <v>2.4482900000000001</v>
      </c>
    </row>
    <row r="127" spans="2:25" x14ac:dyDescent="0.2">
      <c r="C127">
        <v>2.3940999999999999</v>
      </c>
      <c r="D127">
        <v>2.4145400000000001</v>
      </c>
      <c r="E127">
        <v>3.10242</v>
      </c>
      <c r="G127">
        <v>2.5725099999999999</v>
      </c>
      <c r="H127">
        <v>2.6104599999999998</v>
      </c>
      <c r="I127">
        <v>4.55016</v>
      </c>
      <c r="K127">
        <v>2.4820000000000002</v>
      </c>
      <c r="L127">
        <v>2.47506</v>
      </c>
      <c r="M127">
        <v>3.2593100000000002</v>
      </c>
      <c r="O127">
        <v>2.7903799999999999</v>
      </c>
      <c r="P127">
        <v>2.8311799999999998</v>
      </c>
      <c r="Q127">
        <v>5.7684100000000003</v>
      </c>
      <c r="S127">
        <v>2.9421900000000001</v>
      </c>
      <c r="T127">
        <v>2.9199000000000002</v>
      </c>
      <c r="U127">
        <v>4.7298799999999996</v>
      </c>
      <c r="W127">
        <v>3.0268199999999998</v>
      </c>
      <c r="X127">
        <v>3.1181100000000002</v>
      </c>
      <c r="Y127">
        <v>4.7757699999999996</v>
      </c>
    </row>
    <row r="128" spans="2:25" x14ac:dyDescent="0.2">
      <c r="B128" t="s">
        <v>5</v>
      </c>
      <c r="C128">
        <v>0.23386000000000001</v>
      </c>
      <c r="D128">
        <v>0.24507999999999999</v>
      </c>
      <c r="E128">
        <v>0.64619000000000004</v>
      </c>
      <c r="G128">
        <v>0.44558999999999999</v>
      </c>
      <c r="H128">
        <v>0.47033999999999998</v>
      </c>
      <c r="I128">
        <v>2.1170900000000001</v>
      </c>
      <c r="K128">
        <v>0.34578999999999999</v>
      </c>
      <c r="L128">
        <v>0.33289000000000002</v>
      </c>
      <c r="M128">
        <v>0.82879999999999998</v>
      </c>
      <c r="O128">
        <v>0.70106999999999997</v>
      </c>
      <c r="P128">
        <v>0.73411999999999999</v>
      </c>
      <c r="Q128">
        <v>3.37277</v>
      </c>
      <c r="S128">
        <v>0.81450999999999996</v>
      </c>
      <c r="T128">
        <v>0.78263000000000005</v>
      </c>
      <c r="U128">
        <v>2.3035000000000001</v>
      </c>
      <c r="W128">
        <v>0.88390000000000002</v>
      </c>
      <c r="X128">
        <v>0.95969000000000004</v>
      </c>
      <c r="Y128">
        <v>2.32748</v>
      </c>
    </row>
    <row r="129" spans="1:25" x14ac:dyDescent="0.2">
      <c r="C129">
        <v>2.1313200000000001</v>
      </c>
      <c r="D129">
        <v>2.1400800000000002</v>
      </c>
      <c r="E129">
        <v>2.4244599999999998</v>
      </c>
      <c r="G129">
        <v>2.09904</v>
      </c>
      <c r="H129">
        <v>2.1128300000000002</v>
      </c>
      <c r="I129">
        <v>2.4075199999999999</v>
      </c>
      <c r="K129">
        <v>2.1353499999999999</v>
      </c>
      <c r="L129">
        <v>2.1434899999999999</v>
      </c>
      <c r="M129">
        <v>2.4581</v>
      </c>
      <c r="O129">
        <v>2.1044100000000001</v>
      </c>
      <c r="P129">
        <v>2.1168399999999998</v>
      </c>
      <c r="Q129">
        <v>2.4041999999999999</v>
      </c>
      <c r="S129">
        <v>2.1520299999999999</v>
      </c>
      <c r="T129">
        <v>2.1646100000000001</v>
      </c>
      <c r="U129">
        <v>2.4302199999999998</v>
      </c>
      <c r="W129">
        <v>2.0674000000000001</v>
      </c>
      <c r="X129">
        <v>2.0707599999999999</v>
      </c>
      <c r="Y129">
        <v>2.3901599999999998</v>
      </c>
    </row>
    <row r="130" spans="1:25" x14ac:dyDescent="0.2">
      <c r="C130">
        <v>2.43038</v>
      </c>
      <c r="D130">
        <v>2.4720599999999999</v>
      </c>
      <c r="E130">
        <v>2.9557699999999998</v>
      </c>
      <c r="G130">
        <v>2.5797300000000001</v>
      </c>
      <c r="H130">
        <v>2.6279599999999999</v>
      </c>
      <c r="I130">
        <v>3.8031199999999998</v>
      </c>
      <c r="K130">
        <v>2.69082</v>
      </c>
      <c r="L130">
        <v>2.7369599999999998</v>
      </c>
      <c r="M130">
        <v>4.8223900000000004</v>
      </c>
      <c r="O130">
        <v>2.7349700000000001</v>
      </c>
      <c r="P130">
        <v>2.7313399999999999</v>
      </c>
      <c r="Q130">
        <v>3.7040099999999998</v>
      </c>
      <c r="S130">
        <v>2.98665</v>
      </c>
      <c r="T130">
        <v>3.07707</v>
      </c>
      <c r="U130">
        <v>5.7034200000000004</v>
      </c>
      <c r="W130">
        <v>2.8967399999999999</v>
      </c>
      <c r="X130">
        <v>2.9127000000000001</v>
      </c>
      <c r="Y130">
        <v>3.8003300000000002</v>
      </c>
    </row>
    <row r="131" spans="1:25" x14ac:dyDescent="0.2">
      <c r="B131" t="s">
        <v>5</v>
      </c>
      <c r="C131">
        <v>0.29905999999999999</v>
      </c>
      <c r="D131">
        <v>0.33198</v>
      </c>
      <c r="E131">
        <v>0.53130999999999995</v>
      </c>
      <c r="G131">
        <v>0.48069000000000001</v>
      </c>
      <c r="H131">
        <v>0.51512999999999998</v>
      </c>
      <c r="I131">
        <v>1.3956</v>
      </c>
      <c r="K131">
        <v>0.55547000000000002</v>
      </c>
      <c r="L131">
        <v>0.59347000000000005</v>
      </c>
      <c r="M131">
        <v>2.36429</v>
      </c>
      <c r="O131">
        <v>0.63056000000000001</v>
      </c>
      <c r="P131">
        <v>0.61450000000000005</v>
      </c>
      <c r="Q131">
        <v>1.2998099999999999</v>
      </c>
      <c r="S131">
        <v>0.83462000000000003</v>
      </c>
      <c r="T131">
        <v>0.91246000000000005</v>
      </c>
      <c r="U131">
        <v>3.2732000000000001</v>
      </c>
      <c r="W131">
        <v>0.82933999999999997</v>
      </c>
      <c r="X131">
        <v>0.84194000000000002</v>
      </c>
      <c r="Y131">
        <v>1.4101699999999999</v>
      </c>
    </row>
    <row r="132" spans="1:25" x14ac:dyDescent="0.2">
      <c r="C132">
        <v>2.11178</v>
      </c>
      <c r="D132">
        <v>2.1261999999999999</v>
      </c>
      <c r="E132">
        <v>2.4200699999999999</v>
      </c>
      <c r="G132">
        <v>2.1518799999999998</v>
      </c>
      <c r="H132">
        <v>2.1649799999999999</v>
      </c>
      <c r="I132">
        <v>2.43364</v>
      </c>
      <c r="K132">
        <v>2.11253</v>
      </c>
      <c r="L132">
        <v>2.1229</v>
      </c>
      <c r="M132">
        <v>2.3959000000000001</v>
      </c>
      <c r="O132">
        <v>2.10317</v>
      </c>
      <c r="P132">
        <v>2.1170800000000001</v>
      </c>
      <c r="Q132">
        <v>2.4091499999999999</v>
      </c>
      <c r="S132">
        <v>2.0910799999999998</v>
      </c>
      <c r="T132">
        <v>2.0962900000000002</v>
      </c>
      <c r="U132">
        <v>2.3925800000000002</v>
      </c>
      <c r="W132">
        <v>2.09185</v>
      </c>
      <c r="X132">
        <v>2.0994000000000002</v>
      </c>
      <c r="Y132">
        <v>2.39621</v>
      </c>
    </row>
    <row r="133" spans="1:25" x14ac:dyDescent="0.2">
      <c r="C133">
        <v>2.3328099999999998</v>
      </c>
      <c r="D133">
        <v>2.3374999999999999</v>
      </c>
      <c r="E133">
        <v>3.2229700000000001</v>
      </c>
      <c r="G133">
        <v>2.6078700000000001</v>
      </c>
      <c r="H133">
        <v>2.6034000000000002</v>
      </c>
      <c r="I133">
        <v>3.8423500000000002</v>
      </c>
      <c r="K133">
        <v>2.68276</v>
      </c>
      <c r="L133">
        <v>2.6981099999999998</v>
      </c>
      <c r="M133">
        <v>4.3862800000000002</v>
      </c>
      <c r="O133">
        <v>2.7948</v>
      </c>
      <c r="P133">
        <v>2.8629799999999999</v>
      </c>
      <c r="Q133">
        <v>4.9670800000000002</v>
      </c>
      <c r="S133">
        <v>2.9138799999999998</v>
      </c>
      <c r="T133">
        <v>2.9068100000000001</v>
      </c>
      <c r="U133">
        <v>6.28085</v>
      </c>
      <c r="W133">
        <v>3.1607799999999999</v>
      </c>
      <c r="X133">
        <v>3.2788499999999998</v>
      </c>
      <c r="Y133">
        <v>6.5196300000000003</v>
      </c>
    </row>
    <row r="134" spans="1:25" x14ac:dyDescent="0.2">
      <c r="B134" t="s">
        <v>5</v>
      </c>
      <c r="C134">
        <v>0.22103</v>
      </c>
      <c r="D134">
        <v>0.21129999999999999</v>
      </c>
      <c r="E134">
        <v>0.80289999999999995</v>
      </c>
      <c r="G134">
        <v>0.45599000000000001</v>
      </c>
      <c r="H134">
        <v>0.43841999999999998</v>
      </c>
      <c r="I134">
        <v>1.4087099999999999</v>
      </c>
      <c r="K134">
        <v>0.57023000000000001</v>
      </c>
      <c r="L134">
        <v>0.57521</v>
      </c>
      <c r="M134">
        <v>1.99038</v>
      </c>
      <c r="O134">
        <v>0.69162999999999997</v>
      </c>
      <c r="P134">
        <v>0.74590000000000001</v>
      </c>
      <c r="Q134">
        <v>2.5579299999999998</v>
      </c>
      <c r="S134">
        <v>0.82279999999999998</v>
      </c>
      <c r="T134">
        <v>0.81052000000000002</v>
      </c>
      <c r="U134">
        <v>3.8882699999999999</v>
      </c>
      <c r="W134">
        <v>1.0689299999999999</v>
      </c>
      <c r="X134">
        <v>1.1794500000000001</v>
      </c>
      <c r="Y134">
        <v>4.1234200000000003</v>
      </c>
    </row>
    <row r="135" spans="1:25" x14ac:dyDescent="0.2">
      <c r="C135">
        <v>2.1226400000000001</v>
      </c>
      <c r="D135">
        <v>2.12744</v>
      </c>
      <c r="E135">
        <v>2.4348299999999998</v>
      </c>
      <c r="G135">
        <v>2.1120100000000002</v>
      </c>
      <c r="H135">
        <v>2.12324</v>
      </c>
      <c r="I135">
        <v>2.4062800000000002</v>
      </c>
      <c r="K135">
        <v>2.1475499999999998</v>
      </c>
      <c r="L135">
        <v>2.1565300000000001</v>
      </c>
      <c r="M135">
        <v>2.4400499999999998</v>
      </c>
      <c r="O135">
        <v>2.1206100000000001</v>
      </c>
      <c r="P135">
        <v>2.13096</v>
      </c>
      <c r="Q135">
        <v>2.4224000000000001</v>
      </c>
      <c r="S135">
        <v>2.0979999999999999</v>
      </c>
      <c r="T135">
        <v>2.1076100000000002</v>
      </c>
      <c r="U135">
        <v>2.4038499999999998</v>
      </c>
      <c r="W135">
        <v>2.07613</v>
      </c>
      <c r="X135">
        <v>2.0855000000000001</v>
      </c>
      <c r="Y135">
        <v>2.4020999999999999</v>
      </c>
    </row>
    <row r="136" spans="1:25" x14ac:dyDescent="0.2">
      <c r="C136">
        <v>2.4114900000000001</v>
      </c>
      <c r="D136">
        <v>2.4365700000000001</v>
      </c>
      <c r="E136">
        <v>3.2990400000000002</v>
      </c>
      <c r="G136">
        <v>2.55992</v>
      </c>
      <c r="H136">
        <v>2.57498</v>
      </c>
      <c r="I136">
        <v>3.5657800000000002</v>
      </c>
      <c r="K136">
        <v>2.7384200000000001</v>
      </c>
      <c r="L136">
        <v>2.8043800000000001</v>
      </c>
      <c r="M136">
        <v>4.0224700000000002</v>
      </c>
      <c r="O136">
        <v>2.8136899999999998</v>
      </c>
      <c r="P136">
        <v>2.8390300000000002</v>
      </c>
      <c r="Q136">
        <v>4.8784099999999997</v>
      </c>
      <c r="S136">
        <v>2.9937100000000001</v>
      </c>
      <c r="T136">
        <v>3.0404800000000001</v>
      </c>
      <c r="U136">
        <v>5.0760100000000001</v>
      </c>
      <c r="W136">
        <v>3.1506400000000001</v>
      </c>
      <c r="X136">
        <v>3.17096</v>
      </c>
      <c r="Y136">
        <v>7.08568</v>
      </c>
    </row>
    <row r="137" spans="1:25" x14ac:dyDescent="0.2">
      <c r="B137" t="s">
        <v>5</v>
      </c>
      <c r="C137">
        <v>0.28885</v>
      </c>
      <c r="D137">
        <v>0.30913000000000002</v>
      </c>
      <c r="E137">
        <v>0.86421000000000003</v>
      </c>
      <c r="G137">
        <v>0.44790999999999997</v>
      </c>
      <c r="H137">
        <v>0.45173999999999997</v>
      </c>
      <c r="I137">
        <v>1.1595</v>
      </c>
      <c r="K137">
        <v>0.59087000000000001</v>
      </c>
      <c r="L137">
        <v>0.64785000000000004</v>
      </c>
      <c r="M137">
        <v>1.5824199999999999</v>
      </c>
      <c r="O137">
        <v>0.69308000000000003</v>
      </c>
      <c r="P137">
        <v>0.70806999999999998</v>
      </c>
      <c r="Q137">
        <v>2.45601</v>
      </c>
      <c r="S137">
        <v>0.89571000000000001</v>
      </c>
      <c r="T137">
        <v>0.93286999999999998</v>
      </c>
      <c r="U137">
        <v>2.6721599999999999</v>
      </c>
      <c r="W137">
        <v>1.0745100000000001</v>
      </c>
      <c r="X137">
        <v>1.0854600000000001</v>
      </c>
      <c r="Y137">
        <v>4.6835800000000001</v>
      </c>
    </row>
    <row r="138" spans="1:25" x14ac:dyDescent="0.2">
      <c r="B138" t="s">
        <v>6</v>
      </c>
      <c r="C138" t="s">
        <v>7</v>
      </c>
      <c r="D138" t="s">
        <v>7</v>
      </c>
      <c r="E138" t="s">
        <v>7</v>
      </c>
      <c r="F138" t="s">
        <v>6</v>
      </c>
      <c r="G138" t="s">
        <v>7</v>
      </c>
      <c r="H138" t="s">
        <v>7</v>
      </c>
      <c r="I138" t="s">
        <v>7</v>
      </c>
      <c r="J138" t="s">
        <v>6</v>
      </c>
      <c r="K138" t="s">
        <v>7</v>
      </c>
      <c r="L138" t="s">
        <v>7</v>
      </c>
      <c r="M138" t="s">
        <v>7</v>
      </c>
      <c r="N138" t="s">
        <v>6</v>
      </c>
      <c r="O138" t="s">
        <v>7</v>
      </c>
      <c r="P138" t="s">
        <v>7</v>
      </c>
      <c r="Q138" t="s">
        <v>7</v>
      </c>
      <c r="R138" t="s">
        <v>6</v>
      </c>
      <c r="S138" t="s">
        <v>7</v>
      </c>
      <c r="T138" t="s">
        <v>7</v>
      </c>
      <c r="U138" t="s">
        <v>7</v>
      </c>
      <c r="V138" t="s">
        <v>6</v>
      </c>
      <c r="W138" t="s">
        <v>7</v>
      </c>
      <c r="X138" t="s">
        <v>7</v>
      </c>
      <c r="Y138" t="s">
        <v>7</v>
      </c>
    </row>
    <row r="139" spans="1:25" x14ac:dyDescent="0.2">
      <c r="A139" t="s">
        <v>31</v>
      </c>
      <c r="B139">
        <v>25.5</v>
      </c>
      <c r="C139">
        <f>AVERAGE(C86,C83,C80,C89,C92,C95,C98,C101,C104,C107,C110,C113,C116,C119,C122,C125,C128,C131,C134,C137)</f>
        <v>0.25241955000000005</v>
      </c>
      <c r="D139">
        <f>AVERAGE(D86,D83,D80,D89,D92,D95,D98,D101,D104,D107,D110,D113,D116,D119,D122,D125,D128,D131,D134,D137)</f>
        <v>0.27020709999999998</v>
      </c>
      <c r="E139">
        <f>AVERAGE(E86,E83,E80,E89,E92,E95,E98,E101,E104,E107,E110,E113,E116,E119,E122,E125,E128,E131,E134,E137)</f>
        <v>0.76833969999999985</v>
      </c>
      <c r="F139">
        <v>25.5</v>
      </c>
      <c r="G139">
        <f>AVERAGE(G86,G83,G80,G89,G92,G95,G98,G101,G104,G107,G110,G113,G116,G119,G122,G125,G128,G131,G134,G137)</f>
        <v>0.40012040000000004</v>
      </c>
      <c r="H139">
        <f>AVERAGE(H86,H83,H80,H89,H92,H95,H98,H101,H104,H107,H110,H113,H116,H119,H122,H125,H128,H131,H134,H137)</f>
        <v>0.43722004999999997</v>
      </c>
      <c r="I139">
        <f>AVERAGE(I86,I83,I80,I89,I92,I95,I98,I101,I104,I107,I110,I113,I116,I119,I122,I125,I128,I131,I134,I137)</f>
        <v>1.4826982999999998</v>
      </c>
      <c r="J139">
        <v>25.5</v>
      </c>
      <c r="K139">
        <f>AVERAGE(K86,K83,K80,K89,K92,K95,K98,K101,K104,K107,K110,K113,K116,K119,K122,K125,K128,K131,K134,K137)</f>
        <v>0.48233235000000008</v>
      </c>
      <c r="L139">
        <f>AVERAGE(L86,L83,L80,L89,L92,L95,L98,L101,L104,L107,L110,L113,L116,L119,L122,L125,L128,L131,L134,L137)</f>
        <v>0.54278509999999991</v>
      </c>
      <c r="M139">
        <f>AVERAGE(M86,M83,M80,M89,M92,M95,M98,M101,M104,M107,M110,M113,M116,M119,M122,M125,M128,M131,M134,M137)</f>
        <v>1.6962891</v>
      </c>
      <c r="N139">
        <v>25.5</v>
      </c>
      <c r="O139">
        <f>AVERAGE(O86,O83,O80,O89,O92,O95,O98,O101,O104,O107,O110,O113,O116,O119,O122,O125,O128,O131,O134,O137)</f>
        <v>0.62284595000000009</v>
      </c>
      <c r="P139">
        <f>AVERAGE(P86,P83,P80,P89,P92,P95,P98,P101,P104,P107,P110,P113,P116,P119,P122,P125,P128,P131,P134,P137)</f>
        <v>0.66566565</v>
      </c>
      <c r="Q139">
        <f>AVERAGE(Q86,Q83,Q80,Q89,Q92,Q95,Q98,Q101,Q104,Q107,Q110,Q113,Q116,Q119,Q122,Q125,Q128,Q131,Q134,Q137)</f>
        <v>1.86969545</v>
      </c>
      <c r="R139">
        <v>25.5</v>
      </c>
      <c r="S139">
        <f>AVERAGE(S86,S83,S80,S89,S92,S95,S98,S101,S104,S107,S110,S113,S116,S119,S122,S125,S128,S131,S134,S137)</f>
        <v>0.71340899999999996</v>
      </c>
      <c r="T139">
        <f>AVERAGE(T86,T83,T80,T89,T92,T95,T98,T101,T104,T107,T110,T113,T116,T119,T122,T125,T128,T131,T134,T137)</f>
        <v>0.73296949999999994</v>
      </c>
      <c r="U139">
        <f>AVERAGE(U86,U83,U80,U89,U92,U95,U98,U101,U104,U107,U110,U113,U116,U119,U122,U125,U128,U131,U134,U137)</f>
        <v>2.3021780000000001</v>
      </c>
      <c r="V139">
        <v>25.5</v>
      </c>
      <c r="W139">
        <f>AVERAGE(W86,W83,W80,W89,W92,W95,W98,W101,W104,W107,W110,W113,W116,W119,W122,W125,W128,W131,W134,W137)</f>
        <v>0.9575659999999997</v>
      </c>
      <c r="X139">
        <f>AVERAGE(X86,X83,X80,X89,X92,X95,X98,X101,X104,X107,X110,X113,X116,X119,X122,X125,X128,X131,X134,X137)</f>
        <v>0.98060850000000011</v>
      </c>
      <c r="Y139">
        <f>AVERAGE(Y86,Y83,Y80,Y89,Y92,Y95,Y98,Y101,Y104,Y107,Y110,Y113,Y116,Y119,Y122,Y125,Y128,Y131,Y134,Y137)</f>
        <v>3.0030890000000001</v>
      </c>
    </row>
    <row r="140" spans="1:25" x14ac:dyDescent="0.2">
      <c r="A140" t="s">
        <v>33</v>
      </c>
      <c r="C140">
        <f>STDEV(C86,C83,C80,C89,C92,C95,C98,C101,C104,C107,C110,C113,C116,C119,C122,C125,C128,C131,C134,C137)/SQRT(COUNT(C86,C83,C80,C89,C92,C95,C98,C101,C104,C107,C110,C113,C116,C119,C122,C125,C128,C131,C134,C137))</f>
        <v>2.2408638764345342E-2</v>
      </c>
      <c r="D140">
        <f>STDEV(D86,D83,D80,D89,D92,D95,D98,D101,D104,D107,D110,D113,D116,D119,D122,D125,D128,D131,D134,D137)/SQRT(COUNT(D86,D83,D80,D89,D92,D95,D98,D101,D104,D107,D110,D113,D116,D119,D122,D125,D128,D131,D134,D137))</f>
        <v>2.4595481708607023E-2</v>
      </c>
      <c r="E140">
        <f>STDEV(E86,E83,E80,E89,E92,E95,E98,E101,E104,E107,E110,E113,E116,E119,E122,E125,E128,E131,E134,E137)/SQRT(COUNT(E86,E83,E80,E89,E92,E95,E98,E101,E104,E107,E110,E113,E116,E119,E122,E125,E128,E131,E134,E137))</f>
        <v>9.0455778099464035E-2</v>
      </c>
      <c r="G140">
        <f>STDEV(G86,G83,G80,G89,G92,G95,G98,G101,G104,G107,G110,G113,G116,G119,G122,G125,G128,G131,G134,G137)/SQRT(COUNT(G86,G83,G80,G89,G92,G95,G98,G101,G104,G107,G110,G113,G116,G119,G122,G125,G128,G131,G134,G137))</f>
        <v>2.4565550016167809E-2</v>
      </c>
      <c r="H140">
        <f>STDEV(H86,H83,H80,H89,H92,H95,H98,H101,H104,H107,H110,H113,H116,H119,H122,H125,H128,H131,H134,H137)/SQRT(COUNT(H86,H83,H80,H89,H92,H95,H98,H101,H104,H107,H110,H113,H116,H119,H122,H125,H128,H131,H134,H137))</f>
        <v>2.8599922411697728E-2</v>
      </c>
      <c r="I140">
        <f>STDEV(I86,I83,I80,I89,I92,I95,I98,I101,I104,I107,I110,I113,I116,I119,I122,I125,I128,I131,I134,I137)/SQRT(COUNT(I86,I83,I80,I89,I92,I95,I98,I101,I104,I107,I110,I113,I116,I119,I122,I125,I128,I131,I134,I137))</f>
        <v>0.13170044404185424</v>
      </c>
      <c r="K140">
        <f>STDEV(K86,K83,K80,K89,K92,K95,K98,K101,K104,K107,K110,K113,K116,K119,K122,K125,K128,K131,K134,K137)/SQRT(COUNT(K86,K83,K80,K89,K92,K95,K98,K101,K104,K107,K110,K113,K116,K119,K122,K125,K128,K131,K134,K137))</f>
        <v>3.6931140350392543E-2</v>
      </c>
      <c r="L140">
        <f>STDEV(L86,L83,L80,L89,L92,L95,L98,L101,L104,L107,L110,L113,L116,L119,L122,L125,L128,L131,L134,L137)/SQRT(COUNT(L86,L83,L80,L89,L92,L95,L98,L101,L104,L107,L110,L113,L116,L119,L122,L125,L128,L131,L134,L137))</f>
        <v>4.4477004980095929E-2</v>
      </c>
      <c r="M140">
        <f>STDEV(M86,M83,M80,M89,M92,M95,M98,M101,M104,M107,M110,M113,M116,M119,M122,M125,M128,M131,M134,M137)/SQRT(COUNT(M86,M83,M80,M89,M92,M95,M98,M101,M104,M107,M110,M113,M116,M119,M122,M125,M128,M131,M134,M137))</f>
        <v>0.18654471758062813</v>
      </c>
      <c r="O140">
        <f>STDEV(O86,O83,O80,O89,O92,O95,O98,O101,O104,O107,O110,O113,O116,O119,O122,O125,O128,O131,O134,O137)/SQRT(COUNT(O86,O83,O80,O89,O92,O95,O98,O101,O104,O107,O110,O113,O116,O119,O122,O125,O128,O131,O134,O137))</f>
        <v>2.6590470957159672E-2</v>
      </c>
      <c r="P140">
        <f>STDEV(P86,P83,P80,P89,P92,P95,P98,P101,P104,P107,P110,P113,P116,P119,P122,P125,P128,P131,P134,P137)/SQRT(COUNT(P86,P83,P80,P89,P92,P95,P98,P101,P104,P107,P110,P113,P116,P119,P122,P125,P128,P131,P134,P137))</f>
        <v>3.0869985677734815E-2</v>
      </c>
      <c r="Q140">
        <f>STDEV(Q86,Q83,Q80,Q89,Q92,Q95,Q98,Q101,Q104,Q107,Q110,Q113,Q116,Q119,Q122,Q125,Q128,Q131,Q134,Q137)/SQRT(COUNT(Q86,Q83,Q80,Q89,Q92,Q95,Q98,Q101,Q104,Q107,Q110,Q113,Q116,Q119,Q122,Q125,Q128,Q131,Q134,Q137))</f>
        <v>0.15055793522480013</v>
      </c>
      <c r="S140">
        <f>STDEV(S86,S83,S80,S89,S92,S95,S98,S101,S104,S107,S110,S113,S116,S119,S122,S125,S128,S131,S134,S137)/SQRT(COUNT(S86,S83,S80,S89,S92,S95,S98,S101,S104,S107,S110,S113,S116,S119,S122,S125,S128,S131,S134,S137))</f>
        <v>5.4966566201167869E-2</v>
      </c>
      <c r="T140">
        <f>STDEV(T86,T83,T80,T89,T92,T95,T98,T101,T104,T107,T110,T113,T116,T119,T122,T125,T128,T131,T134,T137)/SQRT(COUNT(T86,T83,T80,T89,T92,T95,T98,T101,T104,T107,T110,T113,T116,T119,T122,T125,T128,T131,T134,T137))</f>
        <v>5.6846967925785363E-2</v>
      </c>
      <c r="U140">
        <f>STDEV(U86,U83,U80,U89,U92,U95,U98,U101,U104,U107,U110,U113,U116,U119,U122,U125,U128,U131,U134,U137)/SQRT(COUNT(U86,U83,U80,U89,U92,U95,U98,U101,U104,U107,U110,U113,U116,U119,U122,U125,U128,U131,U134,U137))</f>
        <v>0.2313098053028948</v>
      </c>
      <c r="W140">
        <f>STDEV(W86,W83,W80,W89,W92,W95,W98,W101,W104,W107,W110,W113,W116,W119,W122,W125,W128,W131,W134,W137)/SQRT(COUNT(W86,W83,W80,W89,W92,W95,W98,W101,W104,W107,W110,W113,W116,W119,W122,W125,W128,W131,W134,W137))</f>
        <v>3.4122593066456236E-2</v>
      </c>
      <c r="X140">
        <f>STDEV(X86,X83,X80,X89,X92,X95,X98,X101,X104,X107,X110,X113,X116,X119,X122,X125,X128,X131,X134,X137)/SQRT(COUNT(X86,X83,X80,X89,X92,X95,X98,X101,X104,X107,X110,X113,X116,X119,X122,X125,X128,X131,X134,X137))</f>
        <v>3.695872770847166E-2</v>
      </c>
      <c r="Y140">
        <f>STDEV(Y86,Y83,Y80,Y89,Y92,Y95,Y98,Y101,Y104,Y107,Y110,Y113,Y116,Y119,Y122,Y125,Y128,Y131,Y134,Y137)/SQRT(COUNT(Y86,Y83,Y80,Y89,Y92,Y95,Y98,Y101,Y104,Y107,Y110,Y113,Y116,Y119,Y122,Y125,Y128,Y131,Y134,Y137))</f>
        <v>0.266321886858642</v>
      </c>
    </row>
    <row r="142" spans="1:25" x14ac:dyDescent="0.2">
      <c r="B142" t="s">
        <v>23</v>
      </c>
      <c r="C142">
        <f>C139*10^-20</f>
        <v>2.5241955000000003E-21</v>
      </c>
      <c r="D142">
        <f>D139*10^-20</f>
        <v>2.7020709999999997E-21</v>
      </c>
      <c r="E142">
        <f>E139*10^-20</f>
        <v>7.6833969999999975E-21</v>
      </c>
      <c r="F142" t="s">
        <v>23</v>
      </c>
      <c r="G142">
        <f>G139*10^-20</f>
        <v>4.0012040000000004E-21</v>
      </c>
      <c r="H142">
        <f>H139*10^-20</f>
        <v>4.3722004999999992E-21</v>
      </c>
      <c r="I142">
        <f>I139*10^-20</f>
        <v>1.4826982999999998E-20</v>
      </c>
      <c r="J142" t="s">
        <v>23</v>
      </c>
      <c r="K142">
        <f>K139*10^-20</f>
        <v>4.8233235000000002E-21</v>
      </c>
      <c r="L142">
        <f>L139*10^-20</f>
        <v>5.4278509999999989E-21</v>
      </c>
      <c r="M142">
        <f>M139*10^-20</f>
        <v>1.6962891E-20</v>
      </c>
      <c r="N142" t="s">
        <v>23</v>
      </c>
      <c r="O142">
        <f>O139*10^-20</f>
        <v>6.2284595000000006E-21</v>
      </c>
      <c r="P142">
        <f>P139*10^-20</f>
        <v>6.6566564999999994E-21</v>
      </c>
      <c r="Q142">
        <f>Q139*10^-20</f>
        <v>1.86969545E-20</v>
      </c>
      <c r="R142" t="s">
        <v>23</v>
      </c>
      <c r="S142">
        <f>S139*10^-20</f>
        <v>7.1340899999999996E-21</v>
      </c>
      <c r="T142">
        <f>T139*10^-20</f>
        <v>7.3296949999999993E-21</v>
      </c>
      <c r="U142">
        <f>U139*10^-20</f>
        <v>2.302178E-20</v>
      </c>
      <c r="V142" t="s">
        <v>23</v>
      </c>
      <c r="W142">
        <f>W139*10^-20</f>
        <v>9.5756599999999958E-21</v>
      </c>
      <c r="X142">
        <f>X139*10^-20</f>
        <v>9.8060850000000009E-21</v>
      </c>
      <c r="Y142">
        <f>Y139*10^-20</f>
        <v>3.003089E-20</v>
      </c>
    </row>
    <row r="145" spans="2:10" x14ac:dyDescent="0.2">
      <c r="B145" t="s">
        <v>21</v>
      </c>
      <c r="C145">
        <v>20283095</v>
      </c>
      <c r="D145" t="s">
        <v>9</v>
      </c>
    </row>
    <row r="146" spans="2:10" x14ac:dyDescent="0.2">
      <c r="C146">
        <f>C145/(10^3)</f>
        <v>20283.095000000001</v>
      </c>
      <c r="D146" t="s">
        <v>10</v>
      </c>
    </row>
    <row r="147" spans="2:10" x14ac:dyDescent="0.2">
      <c r="E147" t="s">
        <v>31</v>
      </c>
      <c r="H147" t="s">
        <v>32</v>
      </c>
    </row>
    <row r="148" spans="2:10" x14ac:dyDescent="0.2">
      <c r="B148" t="s">
        <v>22</v>
      </c>
      <c r="C148" t="s">
        <v>11</v>
      </c>
      <c r="D148" t="s">
        <v>12</v>
      </c>
      <c r="E148" t="s">
        <v>16</v>
      </c>
      <c r="F148" t="s">
        <v>19</v>
      </c>
      <c r="G148" t="s">
        <v>18</v>
      </c>
    </row>
    <row r="149" spans="2:10" x14ac:dyDescent="0.2">
      <c r="B149">
        <v>2</v>
      </c>
      <c r="C149">
        <f t="shared" ref="C149:C158" si="0">B149*1000/$C$146</f>
        <v>9.8604281052768319E-2</v>
      </c>
      <c r="D149">
        <f t="shared" ref="D149:D158" si="1">C149/(10^-27)/(10^6)</f>
        <v>9.8604281052768322E+19</v>
      </c>
      <c r="E149">
        <v>1.4785049999999947E-2</v>
      </c>
      <c r="F149">
        <v>1.7141900000000022E-2</v>
      </c>
      <c r="G149">
        <v>7.7483099999999999E-2</v>
      </c>
    </row>
    <row r="150" spans="2:10" x14ac:dyDescent="0.2">
      <c r="B150">
        <v>4</v>
      </c>
      <c r="C150">
        <f t="shared" si="0"/>
        <v>0.19720856210553664</v>
      </c>
      <c r="D150">
        <f t="shared" si="1"/>
        <v>1.9720856210553664E+20</v>
      </c>
      <c r="E150">
        <v>6.5517500000000034E-2</v>
      </c>
      <c r="F150">
        <v>7.3497149999999969E-2</v>
      </c>
      <c r="G150">
        <v>0.27123025000000001</v>
      </c>
    </row>
    <row r="151" spans="2:10" x14ac:dyDescent="0.2">
      <c r="B151">
        <v>6</v>
      </c>
      <c r="C151">
        <f t="shared" si="0"/>
        <v>0.29581284315830497</v>
      </c>
      <c r="D151">
        <f t="shared" si="1"/>
        <v>2.9581284315830498E+20</v>
      </c>
      <c r="E151">
        <v>0.12616859999999996</v>
      </c>
      <c r="F151">
        <v>0.13696910000000001</v>
      </c>
      <c r="G151">
        <v>0.45936264999999998</v>
      </c>
    </row>
    <row r="152" spans="2:10" x14ac:dyDescent="0.2">
      <c r="B152">
        <v>8</v>
      </c>
      <c r="C152">
        <f t="shared" si="0"/>
        <v>0.39441712421107328</v>
      </c>
      <c r="D152">
        <f t="shared" si="1"/>
        <v>3.9441712421107329E+20</v>
      </c>
      <c r="E152">
        <v>0.19505810000000001</v>
      </c>
      <c r="F152">
        <v>0.21689045000000004</v>
      </c>
      <c r="G152">
        <v>0.69806364999999992</v>
      </c>
    </row>
    <row r="153" spans="2:10" x14ac:dyDescent="0.2">
      <c r="B153">
        <v>10</v>
      </c>
      <c r="C153">
        <f t="shared" si="0"/>
        <v>0.49302140526384158</v>
      </c>
      <c r="D153">
        <f t="shared" si="1"/>
        <v>4.9302140526384153E+20</v>
      </c>
      <c r="E153">
        <v>0.25241955000000005</v>
      </c>
      <c r="F153">
        <v>0.27020709999999998</v>
      </c>
      <c r="G153">
        <v>0.76833969999999985</v>
      </c>
    </row>
    <row r="154" spans="2:10" x14ac:dyDescent="0.2">
      <c r="B154">
        <v>12</v>
      </c>
      <c r="C154">
        <f t="shared" si="0"/>
        <v>0.59162568631660994</v>
      </c>
      <c r="D154">
        <f t="shared" si="1"/>
        <v>5.9162568631660996E+20</v>
      </c>
      <c r="E154">
        <v>0.40012040000000004</v>
      </c>
      <c r="F154">
        <v>0.43722004999999997</v>
      </c>
      <c r="G154">
        <v>1.4826982999999998</v>
      </c>
    </row>
    <row r="155" spans="2:10" x14ac:dyDescent="0.2">
      <c r="B155">
        <v>14</v>
      </c>
      <c r="C155">
        <f t="shared" si="0"/>
        <v>0.69022996736937825</v>
      </c>
      <c r="D155">
        <f t="shared" si="1"/>
        <v>6.902299673693782E+20</v>
      </c>
      <c r="E155">
        <v>0.48233235000000008</v>
      </c>
      <c r="F155">
        <v>0.54278509999999991</v>
      </c>
      <c r="G155">
        <v>1.6962891</v>
      </c>
    </row>
    <row r="156" spans="2:10" x14ac:dyDescent="0.2">
      <c r="B156">
        <v>16</v>
      </c>
      <c r="C156">
        <f t="shared" si="0"/>
        <v>0.78883424842214656</v>
      </c>
      <c r="D156">
        <f t="shared" si="1"/>
        <v>7.8883424842214657E+20</v>
      </c>
      <c r="E156">
        <v>0.62284595000000009</v>
      </c>
      <c r="F156">
        <v>0.66566565</v>
      </c>
      <c r="G156">
        <v>1.86969545</v>
      </c>
    </row>
    <row r="157" spans="2:10" x14ac:dyDescent="0.2">
      <c r="B157">
        <v>18</v>
      </c>
      <c r="C157">
        <f t="shared" si="0"/>
        <v>0.88743852947491486</v>
      </c>
      <c r="D157">
        <f t="shared" si="1"/>
        <v>8.8743852947491481E+20</v>
      </c>
      <c r="E157">
        <v>0.71340899999999996</v>
      </c>
      <c r="F157">
        <v>0.73296949999999994</v>
      </c>
      <c r="G157">
        <v>2.3021780000000001</v>
      </c>
    </row>
    <row r="158" spans="2:10" x14ac:dyDescent="0.2">
      <c r="B158">
        <v>20</v>
      </c>
      <c r="C158">
        <f t="shared" si="0"/>
        <v>0.98604281052768317</v>
      </c>
      <c r="D158">
        <f t="shared" si="1"/>
        <v>9.8604281052768305E+20</v>
      </c>
      <c r="E158">
        <v>0.9575659999999997</v>
      </c>
      <c r="F158">
        <v>0.98060850000000011</v>
      </c>
      <c r="G158">
        <v>3.0030890000000001</v>
      </c>
    </row>
    <row r="160" spans="2:10" x14ac:dyDescent="0.2">
      <c r="D160">
        <v>9.8604281052768322E+19</v>
      </c>
      <c r="E160">
        <f>E149*(10^-20)</f>
        <v>1.4785049999999947E-22</v>
      </c>
      <c r="F160">
        <f t="shared" ref="F160:J160" si="2">F149*(10^-20)</f>
        <v>1.7141900000000022E-22</v>
      </c>
      <c r="G160">
        <f t="shared" si="2"/>
        <v>7.7483099999999998E-22</v>
      </c>
      <c r="H160">
        <f t="shared" si="2"/>
        <v>0</v>
      </c>
      <c r="I160">
        <f t="shared" si="2"/>
        <v>0</v>
      </c>
      <c r="J160">
        <f t="shared" si="2"/>
        <v>0</v>
      </c>
    </row>
    <row r="161" spans="2:10" x14ac:dyDescent="0.2">
      <c r="D161">
        <v>1.9720856210553664E+20</v>
      </c>
      <c r="E161">
        <f t="shared" ref="E161:J167" si="3">E150*(10^-20)</f>
        <v>6.5517500000000028E-22</v>
      </c>
      <c r="F161">
        <f t="shared" si="3"/>
        <v>7.3497149999999968E-22</v>
      </c>
      <c r="G161">
        <f t="shared" si="3"/>
        <v>2.7123024999999998E-21</v>
      </c>
      <c r="H161">
        <f t="shared" si="3"/>
        <v>0</v>
      </c>
      <c r="I161">
        <f t="shared" si="3"/>
        <v>0</v>
      </c>
      <c r="J161">
        <f t="shared" si="3"/>
        <v>0</v>
      </c>
    </row>
    <row r="162" spans="2:10" x14ac:dyDescent="0.2">
      <c r="D162">
        <v>2.9581284315830498E+20</v>
      </c>
      <c r="E162">
        <f t="shared" si="3"/>
        <v>1.2616859999999995E-21</v>
      </c>
      <c r="F162">
        <f t="shared" si="3"/>
        <v>1.369691E-21</v>
      </c>
      <c r="G162">
        <f t="shared" si="3"/>
        <v>4.5936264999999994E-21</v>
      </c>
      <c r="H162">
        <f t="shared" si="3"/>
        <v>0</v>
      </c>
      <c r="I162">
        <f t="shared" si="3"/>
        <v>0</v>
      </c>
      <c r="J162">
        <f t="shared" si="3"/>
        <v>0</v>
      </c>
    </row>
    <row r="163" spans="2:10" x14ac:dyDescent="0.2">
      <c r="D163">
        <v>3.9441712421107329E+20</v>
      </c>
      <c r="E163">
        <f t="shared" si="3"/>
        <v>1.950581E-21</v>
      </c>
      <c r="F163">
        <f t="shared" si="3"/>
        <v>2.1689045000000003E-21</v>
      </c>
      <c r="G163">
        <f t="shared" si="3"/>
        <v>6.9806364999999986E-21</v>
      </c>
      <c r="H163">
        <f>H152*(10^-20)</f>
        <v>0</v>
      </c>
      <c r="I163">
        <f>I152*(10^-20)</f>
        <v>0</v>
      </c>
      <c r="J163">
        <f>J152*(10^-20)</f>
        <v>0</v>
      </c>
    </row>
    <row r="164" spans="2:10" x14ac:dyDescent="0.2">
      <c r="D164">
        <v>4.9302140526384153E+20</v>
      </c>
      <c r="E164">
        <f>E153*(10^-20)</f>
        <v>2.5241955000000003E-21</v>
      </c>
      <c r="F164">
        <f>F153*(10^-20)</f>
        <v>2.7020709999999997E-21</v>
      </c>
      <c r="G164">
        <f>G153*(10^-20)</f>
        <v>7.6833969999999975E-21</v>
      </c>
      <c r="H164">
        <f t="shared" si="3"/>
        <v>0</v>
      </c>
      <c r="I164">
        <f t="shared" si="3"/>
        <v>0</v>
      </c>
      <c r="J164">
        <f t="shared" si="3"/>
        <v>0</v>
      </c>
    </row>
    <row r="165" spans="2:10" x14ac:dyDescent="0.2">
      <c r="D165">
        <v>5.9162568631660996E+20</v>
      </c>
      <c r="E165">
        <f t="shared" si="3"/>
        <v>4.0012040000000004E-21</v>
      </c>
      <c r="F165">
        <f t="shared" si="3"/>
        <v>4.3722004999999992E-21</v>
      </c>
      <c r="G165">
        <f t="shared" si="3"/>
        <v>1.4826982999999998E-20</v>
      </c>
      <c r="H165">
        <f t="shared" si="3"/>
        <v>0</v>
      </c>
      <c r="I165">
        <f t="shared" si="3"/>
        <v>0</v>
      </c>
      <c r="J165">
        <f t="shared" si="3"/>
        <v>0</v>
      </c>
    </row>
    <row r="166" spans="2:10" x14ac:dyDescent="0.2">
      <c r="D166">
        <v>6.902299673693782E+20</v>
      </c>
      <c r="E166">
        <f t="shared" si="3"/>
        <v>4.8233235000000002E-21</v>
      </c>
      <c r="F166">
        <f t="shared" si="3"/>
        <v>5.4278509999999989E-21</v>
      </c>
      <c r="G166">
        <f t="shared" si="3"/>
        <v>1.6962891E-20</v>
      </c>
      <c r="H166">
        <f t="shared" si="3"/>
        <v>0</v>
      </c>
      <c r="I166">
        <f t="shared" si="3"/>
        <v>0</v>
      </c>
      <c r="J166">
        <f t="shared" si="3"/>
        <v>0</v>
      </c>
    </row>
    <row r="167" spans="2:10" x14ac:dyDescent="0.2">
      <c r="D167">
        <v>7.8883424842214657E+20</v>
      </c>
      <c r="E167">
        <f t="shared" si="3"/>
        <v>6.2284595000000006E-21</v>
      </c>
      <c r="F167">
        <f t="shared" si="3"/>
        <v>6.6566564999999994E-21</v>
      </c>
      <c r="G167">
        <f t="shared" si="3"/>
        <v>1.86969545E-20</v>
      </c>
      <c r="H167">
        <f t="shared" si="3"/>
        <v>0</v>
      </c>
      <c r="I167">
        <f t="shared" si="3"/>
        <v>0</v>
      </c>
      <c r="J167">
        <f t="shared" si="3"/>
        <v>0</v>
      </c>
    </row>
    <row r="168" spans="2:10" x14ac:dyDescent="0.2">
      <c r="D168">
        <v>8.8743852947491481E+20</v>
      </c>
      <c r="E168">
        <f t="shared" ref="E168:G168" si="4">E157*(10^-20)</f>
        <v>7.1340899999999996E-21</v>
      </c>
      <c r="F168">
        <f t="shared" si="4"/>
        <v>7.3296949999999993E-21</v>
      </c>
      <c r="G168">
        <f t="shared" si="4"/>
        <v>2.302178E-20</v>
      </c>
    </row>
    <row r="169" spans="2:10" x14ac:dyDescent="0.2">
      <c r="D169">
        <v>9.8604281052768305E+20</v>
      </c>
      <c r="E169">
        <f t="shared" ref="E169:G169" si="5">E158*(10^-20)</f>
        <v>9.5756599999999958E-21</v>
      </c>
      <c r="F169">
        <f t="shared" si="5"/>
        <v>9.8060850000000009E-21</v>
      </c>
      <c r="G169">
        <f t="shared" si="5"/>
        <v>3.003089E-20</v>
      </c>
    </row>
    <row r="173" spans="2:10" x14ac:dyDescent="0.2">
      <c r="C173" t="s">
        <v>16</v>
      </c>
      <c r="D173" t="s">
        <v>19</v>
      </c>
      <c r="E173" t="s">
        <v>18</v>
      </c>
    </row>
    <row r="174" spans="2:10" x14ac:dyDescent="0.2">
      <c r="B174" t="s">
        <v>13</v>
      </c>
      <c r="C174" s="1">
        <v>1.0099999999999999E-41</v>
      </c>
      <c r="D174" s="1">
        <v>1.0500000000000001E-41</v>
      </c>
      <c r="E174" s="1">
        <v>3.1500000000000001E-41</v>
      </c>
    </row>
    <row r="175" spans="2:10" x14ac:dyDescent="0.2">
      <c r="B175" t="s">
        <v>34</v>
      </c>
      <c r="C175" s="1"/>
      <c r="D175" s="1"/>
      <c r="E175" s="1"/>
    </row>
    <row r="176" spans="2:10" x14ac:dyDescent="0.2">
      <c r="B176" t="s">
        <v>35</v>
      </c>
      <c r="C176" s="1"/>
      <c r="D176" s="1"/>
      <c r="E176" s="1"/>
    </row>
    <row r="178" spans="2:5" x14ac:dyDescent="0.2">
      <c r="B178" t="s">
        <v>74</v>
      </c>
      <c r="C178" t="s">
        <v>16</v>
      </c>
      <c r="D178" t="s">
        <v>19</v>
      </c>
      <c r="E178" t="s">
        <v>18</v>
      </c>
    </row>
    <row r="179" spans="2:5" x14ac:dyDescent="0.2">
      <c r="C179" s="1">
        <v>1.3299999999999999E-41</v>
      </c>
      <c r="D179" s="1">
        <v>1.3200000000000001E-41</v>
      </c>
      <c r="E179" s="1">
        <v>4E-41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66870-07D8-A04F-A403-594B19E95A21}">
  <dimension ref="A2:Y179"/>
  <sheetViews>
    <sheetView topLeftCell="A131" workbookViewId="0">
      <selection activeCell="Y140" sqref="Y140"/>
    </sheetView>
  </sheetViews>
  <sheetFormatPr baseColWidth="10" defaultRowHeight="16" x14ac:dyDescent="0.2"/>
  <sheetData>
    <row r="2" spans="2:17" x14ac:dyDescent="0.2">
      <c r="B2" t="s">
        <v>0</v>
      </c>
    </row>
    <row r="5" spans="2:17" x14ac:dyDescent="0.2">
      <c r="B5" t="s">
        <v>1</v>
      </c>
    </row>
    <row r="7" spans="2:17" x14ac:dyDescent="0.2">
      <c r="B7" t="s">
        <v>27</v>
      </c>
      <c r="F7" t="s">
        <v>28</v>
      </c>
      <c r="J7" t="s">
        <v>29</v>
      </c>
      <c r="N7" t="s">
        <v>30</v>
      </c>
    </row>
    <row r="8" spans="2:17" x14ac:dyDescent="0.2">
      <c r="C8" t="s">
        <v>2</v>
      </c>
      <c r="D8" t="s">
        <v>3</v>
      </c>
      <c r="E8" t="s">
        <v>4</v>
      </c>
      <c r="G8" t="s">
        <v>2</v>
      </c>
      <c r="H8" t="s">
        <v>3</v>
      </c>
      <c r="I8" t="s">
        <v>4</v>
      </c>
      <c r="K8" t="s">
        <v>2</v>
      </c>
      <c r="L8" t="s">
        <v>3</v>
      </c>
      <c r="M8" t="s">
        <v>4</v>
      </c>
    </row>
    <row r="9" spans="2:17" x14ac:dyDescent="0.2">
      <c r="C9">
        <v>1.3696410000000001</v>
      </c>
      <c r="D9">
        <v>1.3765700000000001</v>
      </c>
      <c r="E9">
        <v>1.60057</v>
      </c>
      <c r="G9">
        <v>1.317475</v>
      </c>
      <c r="H9">
        <v>1.326424</v>
      </c>
      <c r="I9">
        <v>1.571679</v>
      </c>
      <c r="K9">
        <v>1.3933139999999999</v>
      </c>
      <c r="L9">
        <v>1.4023730000000001</v>
      </c>
      <c r="M9">
        <v>1.649729</v>
      </c>
      <c r="O9">
        <v>1.3457600000000001</v>
      </c>
      <c r="P9">
        <v>1.3526199999999999</v>
      </c>
      <c r="Q9">
        <v>1.6013029999999999</v>
      </c>
    </row>
    <row r="10" spans="2:17" x14ac:dyDescent="0.2">
      <c r="C10">
        <v>1.385116</v>
      </c>
      <c r="D10">
        <v>1.3919999999999999</v>
      </c>
      <c r="E10">
        <v>1.6700349999999999</v>
      </c>
      <c r="G10">
        <v>1.373278</v>
      </c>
      <c r="H10">
        <v>1.3810690000000001</v>
      </c>
      <c r="I10">
        <v>1.6608909999999999</v>
      </c>
      <c r="K10">
        <v>1.4930460000000001</v>
      </c>
      <c r="L10">
        <v>1.511436</v>
      </c>
      <c r="M10">
        <v>1.724383</v>
      </c>
      <c r="O10">
        <v>1.573974</v>
      </c>
      <c r="P10">
        <v>1.591798</v>
      </c>
      <c r="Q10">
        <v>2.3374380000000001</v>
      </c>
    </row>
    <row r="11" spans="2:17" x14ac:dyDescent="0.2">
      <c r="B11" t="s">
        <v>5</v>
      </c>
      <c r="C11">
        <v>1.54749999999999E-2</v>
      </c>
      <c r="D11">
        <v>1.54299999999998E-2</v>
      </c>
      <c r="E11">
        <v>6.9464999999999902E-2</v>
      </c>
      <c r="G11">
        <v>5.5802999999999998E-2</v>
      </c>
      <c r="H11">
        <v>5.4645000000000103E-2</v>
      </c>
      <c r="I11">
        <v>8.9211999999999805E-2</v>
      </c>
      <c r="K11">
        <v>9.9732000000000195E-2</v>
      </c>
      <c r="L11">
        <v>0.10906299999999999</v>
      </c>
      <c r="M11">
        <v>7.4653999999999998E-2</v>
      </c>
      <c r="O11">
        <v>0.228214</v>
      </c>
      <c r="P11">
        <v>0.239178</v>
      </c>
      <c r="Q11">
        <v>0.73613499999999998</v>
      </c>
    </row>
    <row r="12" spans="2:17" x14ac:dyDescent="0.2">
      <c r="C12">
        <v>1.3559300000000001</v>
      </c>
      <c r="D12">
        <v>1.3626769999999999</v>
      </c>
      <c r="E12">
        <v>1.5983959999999999</v>
      </c>
      <c r="G12">
        <v>1.362501</v>
      </c>
      <c r="H12">
        <v>1.371569</v>
      </c>
      <c r="I12">
        <v>1.620803</v>
      </c>
      <c r="K12">
        <v>1.3952290000000001</v>
      </c>
      <c r="L12">
        <v>1.401762</v>
      </c>
      <c r="M12">
        <v>1.6491579999999999</v>
      </c>
      <c r="O12">
        <v>1.3572310000000001</v>
      </c>
      <c r="P12">
        <v>1.365899</v>
      </c>
      <c r="Q12">
        <v>1.6089739999999999</v>
      </c>
    </row>
    <row r="13" spans="2:17" x14ac:dyDescent="0.2">
      <c r="C13">
        <v>1.3730309999999999</v>
      </c>
      <c r="D13">
        <v>1.380822</v>
      </c>
      <c r="E13">
        <v>1.6404179999999999</v>
      </c>
      <c r="G13">
        <v>1.4350780000000001</v>
      </c>
      <c r="H13">
        <v>1.45177</v>
      </c>
      <c r="I13">
        <v>1.9979549999999999</v>
      </c>
      <c r="K13">
        <v>1.535466</v>
      </c>
      <c r="L13">
        <v>1.5524389999999999</v>
      </c>
      <c r="M13">
        <v>2.2020659999999999</v>
      </c>
      <c r="O13">
        <v>1.4958</v>
      </c>
      <c r="P13">
        <v>1.501984</v>
      </c>
      <c r="Q13">
        <v>1.9399740000000001</v>
      </c>
    </row>
    <row r="14" spans="2:17" x14ac:dyDescent="0.2">
      <c r="B14" t="s">
        <v>5</v>
      </c>
      <c r="C14">
        <v>1.7101000000000002E-2</v>
      </c>
      <c r="D14">
        <v>1.8144999999999901E-2</v>
      </c>
      <c r="E14">
        <v>4.2021999999999803E-2</v>
      </c>
      <c r="G14">
        <v>7.25770000000001E-2</v>
      </c>
      <c r="H14">
        <v>8.0200999999999995E-2</v>
      </c>
      <c r="I14">
        <v>0.37715199999999999</v>
      </c>
      <c r="K14">
        <v>0.140237</v>
      </c>
      <c r="L14">
        <v>0.15067700000000001</v>
      </c>
      <c r="M14">
        <v>0.55290799999999996</v>
      </c>
      <c r="O14">
        <v>0.138569</v>
      </c>
      <c r="P14">
        <v>0.13608500000000001</v>
      </c>
      <c r="Q14">
        <v>0.33100000000000002</v>
      </c>
    </row>
    <row r="15" spans="2:17" x14ac:dyDescent="0.2">
      <c r="C15">
        <v>1.3795550000000001</v>
      </c>
      <c r="D15">
        <v>1.3902099999999999</v>
      </c>
      <c r="E15">
        <v>1.620708</v>
      </c>
      <c r="G15">
        <v>1.377847</v>
      </c>
      <c r="H15">
        <v>1.3872679999999999</v>
      </c>
      <c r="I15">
        <v>1.647062</v>
      </c>
      <c r="K15">
        <v>1.392431</v>
      </c>
      <c r="L15">
        <v>1.4010849999999999</v>
      </c>
      <c r="M15">
        <v>1.6469020000000001</v>
      </c>
      <c r="O15">
        <v>1.345831</v>
      </c>
      <c r="P15">
        <v>1.3508100000000001</v>
      </c>
      <c r="Q15">
        <v>1.6267609999999999</v>
      </c>
    </row>
    <row r="16" spans="2:17" x14ac:dyDescent="0.2">
      <c r="C16">
        <v>1.3826270000000001</v>
      </c>
      <c r="D16">
        <v>1.393629</v>
      </c>
      <c r="E16">
        <v>1.643454</v>
      </c>
      <c r="G16">
        <v>1.4461839999999999</v>
      </c>
      <c r="H16">
        <v>1.4622360000000001</v>
      </c>
      <c r="I16">
        <v>1.7440040000000001</v>
      </c>
      <c r="K16">
        <v>1.5243599999999999</v>
      </c>
      <c r="L16">
        <v>1.524567</v>
      </c>
      <c r="M16">
        <v>2.0275799999999999</v>
      </c>
      <c r="O16">
        <v>1.5640339999999999</v>
      </c>
      <c r="P16">
        <v>1.5767439999999999</v>
      </c>
      <c r="Q16">
        <v>2.5866389999999999</v>
      </c>
    </row>
    <row r="17" spans="2:17" x14ac:dyDescent="0.2">
      <c r="B17" t="s">
        <v>5</v>
      </c>
      <c r="C17">
        <v>3.07200000000019E-3</v>
      </c>
      <c r="D17">
        <v>3.41900000000006E-3</v>
      </c>
      <c r="E17">
        <v>2.2745999999999902E-2</v>
      </c>
      <c r="G17">
        <v>6.8337000000000106E-2</v>
      </c>
      <c r="H17">
        <v>7.4967999999999896E-2</v>
      </c>
      <c r="I17">
        <v>9.6941999999999903E-2</v>
      </c>
      <c r="K17">
        <v>0.13192899999999999</v>
      </c>
      <c r="L17">
        <v>0.12348199999999999</v>
      </c>
      <c r="M17">
        <v>0.38067800000000002</v>
      </c>
      <c r="O17">
        <v>0.21820300000000001</v>
      </c>
      <c r="P17">
        <v>0.225934</v>
      </c>
      <c r="Q17">
        <v>0.95987800000000001</v>
      </c>
    </row>
    <row r="18" spans="2:17" x14ac:dyDescent="0.2">
      <c r="C18">
        <v>1.324487</v>
      </c>
      <c r="D18">
        <v>1.3345039999999999</v>
      </c>
      <c r="E18">
        <v>1.5893470000000001</v>
      </c>
      <c r="G18">
        <v>1.386282</v>
      </c>
      <c r="H18">
        <v>1.3954880000000001</v>
      </c>
      <c r="I18">
        <v>1.618679</v>
      </c>
      <c r="K18">
        <v>1.3830769999999999</v>
      </c>
      <c r="L18">
        <v>1.392755</v>
      </c>
      <c r="M18">
        <v>1.6505639999999999</v>
      </c>
      <c r="O18">
        <v>1.3732230000000001</v>
      </c>
      <c r="P18">
        <v>1.384244</v>
      </c>
      <c r="Q18">
        <v>1.620206</v>
      </c>
    </row>
    <row r="19" spans="2:17" x14ac:dyDescent="0.2">
      <c r="C19">
        <v>1.3243849999999999</v>
      </c>
      <c r="D19">
        <v>1.3340270000000001</v>
      </c>
      <c r="E19">
        <v>1.606803</v>
      </c>
      <c r="G19">
        <v>1.449913</v>
      </c>
      <c r="H19">
        <v>1.466264</v>
      </c>
      <c r="I19">
        <v>1.9454610000000001</v>
      </c>
      <c r="K19">
        <v>1.3977299999999999</v>
      </c>
      <c r="L19">
        <v>1.4051469999999999</v>
      </c>
      <c r="M19">
        <v>1.672547</v>
      </c>
      <c r="O19">
        <v>1.601993</v>
      </c>
      <c r="P19">
        <v>1.617874</v>
      </c>
      <c r="Q19">
        <v>2.2546620000000002</v>
      </c>
    </row>
    <row r="20" spans="2:17" x14ac:dyDescent="0.2">
      <c r="B20" t="s">
        <v>5</v>
      </c>
      <c r="C20" s="1">
        <v>-1.02000000000046E-4</v>
      </c>
      <c r="D20">
        <v>-4.7699999999983899E-4</v>
      </c>
      <c r="E20">
        <v>1.7455999999999899E-2</v>
      </c>
      <c r="G20">
        <v>6.3630999999999993E-2</v>
      </c>
      <c r="H20">
        <v>7.0776000000000006E-2</v>
      </c>
      <c r="I20">
        <v>0.32678200000000002</v>
      </c>
      <c r="K20">
        <v>1.46529999999998E-2</v>
      </c>
      <c r="L20">
        <v>1.2392E-2</v>
      </c>
      <c r="M20">
        <v>2.1982999999999898E-2</v>
      </c>
      <c r="O20">
        <v>0.22877</v>
      </c>
      <c r="P20">
        <v>0.23363</v>
      </c>
      <c r="Q20">
        <v>0.63445600000000002</v>
      </c>
    </row>
    <row r="21" spans="2:17" x14ac:dyDescent="0.2">
      <c r="C21">
        <v>1.2999639999999999</v>
      </c>
      <c r="D21">
        <v>1.307104</v>
      </c>
      <c r="E21">
        <v>1.550168</v>
      </c>
      <c r="G21">
        <v>1.3698859999999999</v>
      </c>
      <c r="H21">
        <v>1.3737889999999999</v>
      </c>
      <c r="I21">
        <v>1.6242289999999999</v>
      </c>
      <c r="K21">
        <v>1.4172610000000001</v>
      </c>
      <c r="L21">
        <v>1.4279729999999999</v>
      </c>
      <c r="M21">
        <v>1.7057739999999999</v>
      </c>
      <c r="O21">
        <v>1.3618479999999999</v>
      </c>
      <c r="P21">
        <v>1.365963</v>
      </c>
      <c r="Q21">
        <v>1.6311599999999999</v>
      </c>
    </row>
    <row r="22" spans="2:17" x14ac:dyDescent="0.2">
      <c r="C22">
        <v>1.3267979999999999</v>
      </c>
      <c r="D22">
        <v>1.3320510000000001</v>
      </c>
      <c r="E22">
        <v>1.5921099999999999</v>
      </c>
      <c r="G22">
        <v>1.440005</v>
      </c>
      <c r="H22">
        <v>1.4498310000000001</v>
      </c>
      <c r="I22">
        <v>1.774114</v>
      </c>
      <c r="K22">
        <v>1.548365</v>
      </c>
      <c r="L22">
        <v>1.570397</v>
      </c>
      <c r="M22">
        <v>2.1995740000000001</v>
      </c>
      <c r="O22">
        <v>1.5232950000000001</v>
      </c>
      <c r="P22">
        <v>1.5198039999999999</v>
      </c>
      <c r="Q22">
        <v>2.057572</v>
      </c>
    </row>
    <row r="23" spans="2:17" x14ac:dyDescent="0.2">
      <c r="B23" t="s">
        <v>5</v>
      </c>
      <c r="C23">
        <v>2.6833999999999799E-2</v>
      </c>
      <c r="D23">
        <v>2.4946999999999799E-2</v>
      </c>
      <c r="E23">
        <v>4.1941999999999903E-2</v>
      </c>
      <c r="G23">
        <v>7.0119000000000001E-2</v>
      </c>
      <c r="H23">
        <v>7.6042000000000207E-2</v>
      </c>
      <c r="I23">
        <v>0.14988499999999999</v>
      </c>
      <c r="K23">
        <v>0.131104</v>
      </c>
      <c r="L23">
        <v>0.142424</v>
      </c>
      <c r="M23">
        <v>0.49380000000000002</v>
      </c>
      <c r="O23">
        <v>0.16144700000000001</v>
      </c>
      <c r="P23">
        <v>0.15384100000000001</v>
      </c>
      <c r="Q23">
        <v>0.42641200000000001</v>
      </c>
    </row>
    <row r="24" spans="2:17" x14ac:dyDescent="0.2">
      <c r="C24">
        <v>1.3495470000000001</v>
      </c>
      <c r="D24">
        <v>1.3587819999999999</v>
      </c>
      <c r="E24">
        <v>1.5937589999999999</v>
      </c>
      <c r="G24">
        <v>1.376579</v>
      </c>
      <c r="H24">
        <v>1.385219</v>
      </c>
      <c r="I24">
        <v>1.6470149999999999</v>
      </c>
      <c r="K24">
        <v>1.421654</v>
      </c>
      <c r="L24">
        <v>1.4342299999999999</v>
      </c>
      <c r="M24">
        <v>1.688401</v>
      </c>
      <c r="O24">
        <v>1.3642570000000001</v>
      </c>
      <c r="P24">
        <v>1.3771659999999999</v>
      </c>
      <c r="Q24">
        <v>1.6271249999999999</v>
      </c>
    </row>
    <row r="25" spans="2:17" x14ac:dyDescent="0.2">
      <c r="C25">
        <v>1.3749439999999999</v>
      </c>
      <c r="D25">
        <v>1.386455</v>
      </c>
      <c r="E25">
        <v>1.7008110000000001</v>
      </c>
      <c r="G25">
        <v>1.427068</v>
      </c>
      <c r="H25">
        <v>1.4448399999999999</v>
      </c>
      <c r="I25">
        <v>2.0119449999999999</v>
      </c>
      <c r="K25">
        <v>1.55114</v>
      </c>
      <c r="L25">
        <v>1.567679</v>
      </c>
      <c r="M25">
        <v>2.0219429999999998</v>
      </c>
      <c r="O25">
        <v>1.3984909999999999</v>
      </c>
      <c r="P25">
        <v>1.4220870000000001</v>
      </c>
      <c r="Q25">
        <v>1.826112</v>
      </c>
    </row>
    <row r="26" spans="2:17" x14ac:dyDescent="0.2">
      <c r="B26" t="s">
        <v>5</v>
      </c>
      <c r="C26">
        <v>2.5396999999999899E-2</v>
      </c>
      <c r="D26">
        <v>2.76730000000001E-2</v>
      </c>
      <c r="E26">
        <v>0.10705199999999999</v>
      </c>
      <c r="G26">
        <v>5.0488999999999999E-2</v>
      </c>
      <c r="H26">
        <v>5.9621000000000098E-2</v>
      </c>
      <c r="I26">
        <v>0.36492999999999998</v>
      </c>
      <c r="K26">
        <v>0.12948599999999999</v>
      </c>
      <c r="L26">
        <v>0.13344900000000001</v>
      </c>
      <c r="M26">
        <v>0.33354200000000001</v>
      </c>
      <c r="O26">
        <v>3.4233999999999903E-2</v>
      </c>
      <c r="P26">
        <v>4.4921000000000003E-2</v>
      </c>
      <c r="Q26">
        <v>0.198987</v>
      </c>
    </row>
    <row r="27" spans="2:17" x14ac:dyDescent="0.2">
      <c r="C27">
        <v>1.3749100000000001</v>
      </c>
      <c r="D27">
        <v>1.384544</v>
      </c>
      <c r="E27">
        <v>1.6643509999999999</v>
      </c>
      <c r="G27">
        <v>1.3813530000000001</v>
      </c>
      <c r="H27">
        <v>1.3915379999999999</v>
      </c>
      <c r="I27">
        <v>1.635041</v>
      </c>
      <c r="K27">
        <v>1.392666</v>
      </c>
      <c r="L27">
        <v>1.3991899999999999</v>
      </c>
      <c r="M27">
        <v>1.642963</v>
      </c>
      <c r="O27">
        <v>1.379597</v>
      </c>
      <c r="P27">
        <v>1.388366</v>
      </c>
      <c r="Q27">
        <v>1.6129910000000001</v>
      </c>
    </row>
    <row r="28" spans="2:17" x14ac:dyDescent="0.2">
      <c r="C28">
        <v>1.37978</v>
      </c>
      <c r="D28">
        <v>1.391205</v>
      </c>
      <c r="E28">
        <v>1.6772659999999999</v>
      </c>
      <c r="G28">
        <v>1.453333</v>
      </c>
      <c r="H28">
        <v>1.4726140000000001</v>
      </c>
      <c r="I28">
        <v>1.822392</v>
      </c>
      <c r="K28">
        <v>1.503387</v>
      </c>
      <c r="L28">
        <v>1.515736</v>
      </c>
      <c r="M28">
        <v>2.0323009999999999</v>
      </c>
      <c r="O28">
        <v>1.576881</v>
      </c>
      <c r="P28">
        <v>1.5921160000000001</v>
      </c>
      <c r="Q28">
        <v>1.976113</v>
      </c>
    </row>
    <row r="29" spans="2:17" x14ac:dyDescent="0.2">
      <c r="B29" t="s">
        <v>5</v>
      </c>
      <c r="C29">
        <v>4.8699999999999299E-3</v>
      </c>
      <c r="D29">
        <v>6.6610000000000297E-3</v>
      </c>
      <c r="E29">
        <v>1.2914999999999999E-2</v>
      </c>
      <c r="G29">
        <v>7.1979999999999905E-2</v>
      </c>
      <c r="H29">
        <v>8.1076000000000106E-2</v>
      </c>
      <c r="I29">
        <v>0.18735099999999999</v>
      </c>
      <c r="K29">
        <v>0.110721</v>
      </c>
      <c r="L29">
        <v>0.116546</v>
      </c>
      <c r="M29">
        <v>0.38933800000000002</v>
      </c>
      <c r="O29">
        <v>0.19728399999999999</v>
      </c>
      <c r="P29">
        <v>0.20374999999999999</v>
      </c>
      <c r="Q29">
        <v>0.363122</v>
      </c>
    </row>
    <row r="30" spans="2:17" x14ac:dyDescent="0.2">
      <c r="C30">
        <v>1.3934899999999999</v>
      </c>
      <c r="D30">
        <v>1.401624</v>
      </c>
      <c r="E30">
        <v>1.6456360000000001</v>
      </c>
      <c r="G30">
        <v>1.3936850000000001</v>
      </c>
      <c r="H30">
        <v>1.401421</v>
      </c>
      <c r="I30">
        <v>1.6357139999999999</v>
      </c>
      <c r="K30">
        <v>1.4150309999999999</v>
      </c>
      <c r="L30">
        <v>1.425014</v>
      </c>
      <c r="M30">
        <v>1.641867</v>
      </c>
      <c r="O30">
        <v>1.405168</v>
      </c>
      <c r="P30">
        <v>1.41632</v>
      </c>
      <c r="Q30">
        <v>1.641643</v>
      </c>
    </row>
    <row r="31" spans="2:17" x14ac:dyDescent="0.2">
      <c r="C31">
        <v>1.4124270000000001</v>
      </c>
      <c r="D31">
        <v>1.425678</v>
      </c>
      <c r="E31">
        <v>1.685894</v>
      </c>
      <c r="G31">
        <v>1.47288</v>
      </c>
      <c r="H31">
        <v>1.486248</v>
      </c>
      <c r="I31">
        <v>1.8129219999999999</v>
      </c>
      <c r="K31">
        <v>1.54138</v>
      </c>
      <c r="L31">
        <v>1.5630390000000001</v>
      </c>
      <c r="M31">
        <v>2.1224150000000002</v>
      </c>
      <c r="O31">
        <v>1.5860270000000001</v>
      </c>
      <c r="P31">
        <v>1.6050249999999999</v>
      </c>
      <c r="Q31">
        <v>1.9134800000000001</v>
      </c>
    </row>
    <row r="32" spans="2:17" x14ac:dyDescent="0.2">
      <c r="B32" t="s">
        <v>5</v>
      </c>
      <c r="C32">
        <v>1.89370000000002E-2</v>
      </c>
      <c r="D32">
        <v>2.4053999999999999E-2</v>
      </c>
      <c r="E32">
        <v>4.0257999999999898E-2</v>
      </c>
      <c r="G32">
        <v>7.9194999999999904E-2</v>
      </c>
      <c r="H32">
        <v>8.4827E-2</v>
      </c>
      <c r="I32">
        <v>0.177208</v>
      </c>
      <c r="K32">
        <v>0.12634899999999999</v>
      </c>
      <c r="L32">
        <v>0.13802500000000001</v>
      </c>
      <c r="M32">
        <v>0.48054799999999998</v>
      </c>
      <c r="O32">
        <v>0.18085899999999999</v>
      </c>
      <c r="P32">
        <v>0.18870500000000001</v>
      </c>
      <c r="Q32">
        <v>0.271837</v>
      </c>
    </row>
    <row r="33" spans="2:17" x14ac:dyDescent="0.2">
      <c r="C33">
        <v>1.352875</v>
      </c>
      <c r="D33">
        <v>1.3589850000000001</v>
      </c>
      <c r="E33">
        <v>1.590131</v>
      </c>
      <c r="G33">
        <v>1.415656</v>
      </c>
      <c r="H33">
        <v>1.4259729999999999</v>
      </c>
      <c r="I33">
        <v>1.7099709999999999</v>
      </c>
      <c r="K33">
        <v>1.38035</v>
      </c>
      <c r="L33">
        <v>1.3908590000000001</v>
      </c>
      <c r="M33">
        <v>1.6445639999999999</v>
      </c>
      <c r="O33">
        <v>1.3536079999999999</v>
      </c>
      <c r="P33">
        <v>1.361008</v>
      </c>
      <c r="Q33">
        <v>1.6149009999999999</v>
      </c>
    </row>
    <row r="34" spans="2:17" x14ac:dyDescent="0.2">
      <c r="C34">
        <v>1.374368</v>
      </c>
      <c r="D34">
        <v>1.3860170000000001</v>
      </c>
      <c r="E34">
        <v>1.6945619999999999</v>
      </c>
      <c r="G34">
        <v>1.4849300000000001</v>
      </c>
      <c r="H34">
        <v>1.490019</v>
      </c>
      <c r="I34">
        <v>1.8026340000000001</v>
      </c>
      <c r="K34">
        <v>1.503395</v>
      </c>
      <c r="L34">
        <v>1.5160020000000001</v>
      </c>
      <c r="M34">
        <v>1.9510019999999999</v>
      </c>
      <c r="O34">
        <v>1.549669</v>
      </c>
      <c r="P34">
        <v>1.5614060000000001</v>
      </c>
      <c r="Q34">
        <v>2.1338689999999998</v>
      </c>
    </row>
    <row r="35" spans="2:17" x14ac:dyDescent="0.2">
      <c r="B35" t="s">
        <v>5</v>
      </c>
      <c r="C35">
        <v>2.1493000000000002E-2</v>
      </c>
      <c r="D35">
        <v>2.70319999999999E-2</v>
      </c>
      <c r="E35">
        <v>0.104431</v>
      </c>
      <c r="G35">
        <v>6.9274000000000099E-2</v>
      </c>
      <c r="H35">
        <v>6.4046000000000006E-2</v>
      </c>
      <c r="I35">
        <v>9.2662999999999898E-2</v>
      </c>
      <c r="K35">
        <v>0.123045</v>
      </c>
      <c r="L35">
        <v>0.125143</v>
      </c>
      <c r="M35">
        <v>0.30643799999999999</v>
      </c>
      <c r="O35">
        <v>0.19606100000000001</v>
      </c>
      <c r="P35">
        <v>0.20039799999999999</v>
      </c>
      <c r="Q35">
        <v>0.51896799999999998</v>
      </c>
    </row>
    <row r="36" spans="2:17" x14ac:dyDescent="0.2">
      <c r="C36">
        <v>1.358114</v>
      </c>
      <c r="D36">
        <v>1.3686700000000001</v>
      </c>
      <c r="E36">
        <v>1.639572</v>
      </c>
      <c r="G36">
        <v>1.3608370000000001</v>
      </c>
      <c r="H36">
        <v>1.370395</v>
      </c>
      <c r="I36">
        <v>1.604358</v>
      </c>
      <c r="K36">
        <v>1.308036</v>
      </c>
      <c r="L36">
        <v>1.3140039999999999</v>
      </c>
      <c r="M36">
        <v>1.5672010000000001</v>
      </c>
      <c r="O36">
        <v>1.3810309999999999</v>
      </c>
      <c r="P36">
        <v>1.389845</v>
      </c>
      <c r="Q36">
        <v>1.6452450000000001</v>
      </c>
    </row>
    <row r="37" spans="2:17" x14ac:dyDescent="0.2">
      <c r="C37">
        <v>1.3781600000000001</v>
      </c>
      <c r="D37">
        <v>1.3918250000000001</v>
      </c>
      <c r="E37">
        <v>1.742264</v>
      </c>
      <c r="G37">
        <v>1.4202090000000001</v>
      </c>
      <c r="H37">
        <v>1.4420809999999999</v>
      </c>
      <c r="I37">
        <v>1.7488429999999999</v>
      </c>
      <c r="K37">
        <v>1.4335500000000001</v>
      </c>
      <c r="L37">
        <v>1.452499</v>
      </c>
      <c r="M37">
        <v>2.0814430000000002</v>
      </c>
      <c r="O37">
        <v>1.5424659999999999</v>
      </c>
      <c r="P37">
        <v>1.5544420000000001</v>
      </c>
      <c r="Q37">
        <v>2.150719</v>
      </c>
    </row>
    <row r="38" spans="2:17" x14ac:dyDescent="0.2">
      <c r="B38" t="s">
        <v>5</v>
      </c>
      <c r="C38">
        <v>2.0046000000000001E-2</v>
      </c>
      <c r="D38">
        <v>2.3154999999999801E-2</v>
      </c>
      <c r="E38">
        <v>0.10269200000000001</v>
      </c>
      <c r="G38">
        <v>5.9372000000000001E-2</v>
      </c>
      <c r="H38">
        <v>7.1685999999999903E-2</v>
      </c>
      <c r="I38">
        <v>0.144485</v>
      </c>
      <c r="K38">
        <v>0.12551399999999999</v>
      </c>
      <c r="L38">
        <v>0.13849500000000001</v>
      </c>
      <c r="M38">
        <v>0.51424199999999998</v>
      </c>
      <c r="O38">
        <v>0.161435</v>
      </c>
      <c r="P38">
        <v>0.16459699999999999</v>
      </c>
      <c r="Q38">
        <v>0.50547399999999998</v>
      </c>
    </row>
    <row r="39" spans="2:17" x14ac:dyDescent="0.2">
      <c r="C39">
        <v>1.3793200000000001</v>
      </c>
      <c r="D39">
        <v>1.38019</v>
      </c>
      <c r="E39">
        <v>1.6406099999999999</v>
      </c>
      <c r="G39">
        <v>1.3820300000000001</v>
      </c>
      <c r="H39">
        <v>1.38588</v>
      </c>
      <c r="I39">
        <v>1.6287400000000001</v>
      </c>
      <c r="K39">
        <v>1.3643799999999999</v>
      </c>
      <c r="L39">
        <v>1.3647899999999999</v>
      </c>
      <c r="M39">
        <v>1.5994999999999999</v>
      </c>
      <c r="O39">
        <v>1.36615</v>
      </c>
      <c r="P39">
        <v>1.3682399999999999</v>
      </c>
      <c r="Q39">
        <v>1.62453</v>
      </c>
    </row>
    <row r="40" spans="2:17" x14ac:dyDescent="0.2">
      <c r="C40">
        <v>1.4000900000000001</v>
      </c>
      <c r="D40">
        <v>1.4022300000000001</v>
      </c>
      <c r="E40">
        <v>1.67828</v>
      </c>
      <c r="G40">
        <v>1.423</v>
      </c>
      <c r="H40">
        <v>1.4258900000000001</v>
      </c>
      <c r="I40">
        <v>1.72001</v>
      </c>
      <c r="K40">
        <v>1.49363</v>
      </c>
      <c r="L40">
        <v>1.5040899999999999</v>
      </c>
      <c r="M40">
        <v>1.9671000000000001</v>
      </c>
      <c r="O40">
        <v>1.5783</v>
      </c>
      <c r="P40">
        <v>1.59307</v>
      </c>
      <c r="Q40">
        <v>2.6631499999999999</v>
      </c>
    </row>
    <row r="41" spans="2:17" x14ac:dyDescent="0.2">
      <c r="C41">
        <v>2.0770000000000201E-2</v>
      </c>
      <c r="D41">
        <v>2.2039999999999799E-2</v>
      </c>
      <c r="E41">
        <v>3.7669999999999898E-2</v>
      </c>
      <c r="G41">
        <v>4.0970000000000201E-2</v>
      </c>
      <c r="H41">
        <v>4.00099999999999E-2</v>
      </c>
      <c r="I41">
        <v>9.1270000000000004E-2</v>
      </c>
      <c r="K41">
        <v>0.12925</v>
      </c>
      <c r="L41">
        <v>0.13930000000000001</v>
      </c>
      <c r="M41">
        <v>0.36759999999999998</v>
      </c>
      <c r="O41">
        <v>0.21215000000000001</v>
      </c>
      <c r="P41">
        <v>0.22483</v>
      </c>
      <c r="Q41">
        <v>1.0386200000000001</v>
      </c>
    </row>
    <row r="42" spans="2:17" x14ac:dyDescent="0.2">
      <c r="C42">
        <v>1.38104</v>
      </c>
      <c r="D42">
        <v>1.3811599999999999</v>
      </c>
      <c r="E42">
        <v>1.6468799999999999</v>
      </c>
      <c r="G42">
        <v>1.3871100000000001</v>
      </c>
      <c r="H42">
        <v>1.3872800000000001</v>
      </c>
      <c r="I42">
        <v>1.6158300000000001</v>
      </c>
      <c r="K42">
        <v>1.3716999999999999</v>
      </c>
      <c r="L42">
        <v>1.3751599999999999</v>
      </c>
      <c r="M42">
        <v>1.62723</v>
      </c>
      <c r="O42">
        <v>1.3509899999999999</v>
      </c>
      <c r="P42">
        <v>1.3508199999999999</v>
      </c>
      <c r="Q42">
        <v>1.6352599999999999</v>
      </c>
    </row>
    <row r="43" spans="2:17" x14ac:dyDescent="0.2">
      <c r="C43">
        <v>1.39178</v>
      </c>
      <c r="D43">
        <v>1.3948799999999999</v>
      </c>
      <c r="E43">
        <v>1.6664600000000001</v>
      </c>
      <c r="G43">
        <v>1.4567600000000001</v>
      </c>
      <c r="H43">
        <v>1.45411</v>
      </c>
      <c r="I43">
        <v>1.8446100000000001</v>
      </c>
      <c r="K43">
        <v>1.3966799999999999</v>
      </c>
      <c r="L43">
        <v>1.3980900000000001</v>
      </c>
      <c r="M43">
        <v>1.76746</v>
      </c>
      <c r="O43">
        <v>1.55131</v>
      </c>
      <c r="P43">
        <v>1.5704800000000001</v>
      </c>
      <c r="Q43">
        <v>2.8295400000000002</v>
      </c>
    </row>
    <row r="44" spans="2:17" x14ac:dyDescent="0.2">
      <c r="C44">
        <v>1.074E-2</v>
      </c>
      <c r="D44">
        <v>1.3720000000000201E-2</v>
      </c>
      <c r="E44">
        <v>1.9580000000000201E-2</v>
      </c>
      <c r="G44">
        <v>6.9650000000000004E-2</v>
      </c>
      <c r="H44">
        <v>6.6829999999999903E-2</v>
      </c>
      <c r="I44">
        <v>0.22878000000000001</v>
      </c>
      <c r="K44">
        <v>2.4979999999999999E-2</v>
      </c>
      <c r="L44">
        <v>2.29300000000001E-2</v>
      </c>
      <c r="M44">
        <v>0.14022999999999999</v>
      </c>
      <c r="O44">
        <v>0.20032</v>
      </c>
      <c r="P44">
        <v>0.21965999999999999</v>
      </c>
      <c r="Q44">
        <v>1.19428</v>
      </c>
    </row>
    <row r="45" spans="2:17" x14ac:dyDescent="0.2">
      <c r="C45">
        <v>1.3435999999999999</v>
      </c>
      <c r="D45">
        <v>1.34833</v>
      </c>
      <c r="E45">
        <v>1.56897</v>
      </c>
      <c r="G45">
        <v>1.3476900000000001</v>
      </c>
      <c r="H45">
        <v>1.3513200000000001</v>
      </c>
      <c r="I45">
        <v>1.60002</v>
      </c>
      <c r="K45">
        <v>1.41107</v>
      </c>
      <c r="L45">
        <v>1.41238</v>
      </c>
      <c r="M45">
        <v>1.65943</v>
      </c>
      <c r="O45">
        <v>1.36694</v>
      </c>
      <c r="P45">
        <v>1.37086</v>
      </c>
      <c r="Q45">
        <v>1.62676</v>
      </c>
    </row>
    <row r="46" spans="2:17" x14ac:dyDescent="0.2">
      <c r="C46">
        <v>1.3618699999999999</v>
      </c>
      <c r="D46">
        <v>1.36496</v>
      </c>
      <c r="E46">
        <v>1.62286</v>
      </c>
      <c r="G46">
        <v>1.41242</v>
      </c>
      <c r="H46">
        <v>1.4252100000000001</v>
      </c>
      <c r="I46">
        <v>1.90012</v>
      </c>
      <c r="K46">
        <v>1.5286900000000001</v>
      </c>
      <c r="L46">
        <v>1.5311900000000001</v>
      </c>
      <c r="M46">
        <v>2.1459000000000001</v>
      </c>
      <c r="O46">
        <v>1.57934</v>
      </c>
      <c r="P46">
        <v>1.60694</v>
      </c>
      <c r="Q46">
        <v>2.6974200000000002</v>
      </c>
    </row>
    <row r="47" spans="2:17" x14ac:dyDescent="0.2">
      <c r="C47">
        <v>1.8270000000000199E-2</v>
      </c>
      <c r="D47">
        <v>1.6629999999999898E-2</v>
      </c>
      <c r="E47">
        <v>5.389E-2</v>
      </c>
      <c r="G47">
        <v>6.4729999999999996E-2</v>
      </c>
      <c r="H47">
        <v>7.3889999999999803E-2</v>
      </c>
      <c r="I47">
        <v>0.30009999999999998</v>
      </c>
      <c r="K47">
        <v>0.11762</v>
      </c>
      <c r="L47">
        <v>0.11881</v>
      </c>
      <c r="M47">
        <v>0.48647000000000001</v>
      </c>
      <c r="O47">
        <v>0.21240000000000001</v>
      </c>
      <c r="P47">
        <v>0.23608000000000001</v>
      </c>
      <c r="Q47">
        <v>1.0706599999999999</v>
      </c>
    </row>
    <row r="48" spans="2:17" x14ac:dyDescent="0.2">
      <c r="C48">
        <v>1.4073599999999999</v>
      </c>
      <c r="D48">
        <v>1.40943</v>
      </c>
      <c r="E48">
        <v>1.6425700000000001</v>
      </c>
      <c r="G48">
        <v>1.39602</v>
      </c>
      <c r="H48">
        <v>1.39974</v>
      </c>
      <c r="I48">
        <v>1.6737299999999999</v>
      </c>
      <c r="K48">
        <v>1.30453</v>
      </c>
      <c r="L48">
        <v>1.30541</v>
      </c>
      <c r="M48">
        <v>1.5416399999999999</v>
      </c>
      <c r="O48">
        <v>1.3558399999999999</v>
      </c>
      <c r="P48">
        <v>1.35727</v>
      </c>
      <c r="Q48">
        <v>1.6188100000000001</v>
      </c>
    </row>
    <row r="49" spans="3:17" x14ac:dyDescent="0.2">
      <c r="C49">
        <v>1.4228799999999999</v>
      </c>
      <c r="D49">
        <v>1.42919</v>
      </c>
      <c r="E49">
        <v>1.7219599999999999</v>
      </c>
      <c r="G49">
        <v>1.45174</v>
      </c>
      <c r="H49">
        <v>1.4599</v>
      </c>
      <c r="I49">
        <v>2.1183399999999999</v>
      </c>
      <c r="K49">
        <v>1.4140299999999999</v>
      </c>
      <c r="L49">
        <v>1.4180600000000001</v>
      </c>
      <c r="M49">
        <v>1.63981</v>
      </c>
      <c r="O49">
        <v>1.5236799999999999</v>
      </c>
      <c r="P49">
        <v>1.53413</v>
      </c>
      <c r="Q49">
        <v>2.2946399999999998</v>
      </c>
    </row>
    <row r="50" spans="3:17" x14ac:dyDescent="0.2">
      <c r="C50" s="1">
        <v>1.5520000000000001E-2</v>
      </c>
      <c r="D50">
        <v>1.976E-2</v>
      </c>
      <c r="E50">
        <v>7.9390000000000099E-2</v>
      </c>
      <c r="G50">
        <v>5.5719999999999999E-2</v>
      </c>
      <c r="H50">
        <v>6.0159999999999998E-2</v>
      </c>
      <c r="I50">
        <v>0.44461000000000001</v>
      </c>
      <c r="K50">
        <v>0.1095</v>
      </c>
      <c r="L50">
        <v>0.11265</v>
      </c>
      <c r="M50">
        <v>9.8169999999999896E-2</v>
      </c>
      <c r="O50">
        <v>0.16783999999999999</v>
      </c>
      <c r="P50">
        <v>0.17685999999999999</v>
      </c>
      <c r="Q50">
        <v>0.67583000000000004</v>
      </c>
    </row>
    <row r="51" spans="3:17" x14ac:dyDescent="0.2">
      <c r="C51">
        <v>1.37056</v>
      </c>
      <c r="D51">
        <v>1.37601</v>
      </c>
      <c r="E51">
        <v>1.6005</v>
      </c>
      <c r="G51">
        <v>1.3506899999999999</v>
      </c>
      <c r="H51">
        <v>1.3501399999999999</v>
      </c>
      <c r="I51">
        <v>1.6022099999999999</v>
      </c>
      <c r="K51">
        <v>1.37327</v>
      </c>
      <c r="L51">
        <v>1.37565</v>
      </c>
      <c r="M51">
        <v>1.63863</v>
      </c>
      <c r="O51">
        <v>1.3607100000000001</v>
      </c>
      <c r="P51">
        <v>1.36145</v>
      </c>
      <c r="Q51">
        <v>1.6247100000000001</v>
      </c>
    </row>
    <row r="52" spans="3:17" x14ac:dyDescent="0.2">
      <c r="C52">
        <v>1.3942399999999999</v>
      </c>
      <c r="D52">
        <v>1.4021699999999999</v>
      </c>
      <c r="E52">
        <v>1.7383500000000001</v>
      </c>
      <c r="G52">
        <v>1.41317</v>
      </c>
      <c r="H52">
        <v>1.40838</v>
      </c>
      <c r="I52">
        <v>1.66737</v>
      </c>
      <c r="K52">
        <v>1.5094700000000001</v>
      </c>
      <c r="L52">
        <v>1.52999</v>
      </c>
      <c r="M52">
        <v>2.05145</v>
      </c>
      <c r="O52">
        <v>1.55128</v>
      </c>
      <c r="P52">
        <v>1.5378499999999999</v>
      </c>
      <c r="Q52">
        <v>1.88527</v>
      </c>
    </row>
    <row r="53" spans="3:17" x14ac:dyDescent="0.2">
      <c r="C53">
        <v>2.3679999999999899E-2</v>
      </c>
      <c r="D53">
        <v>2.6159999999999999E-2</v>
      </c>
      <c r="E53">
        <v>0.13785</v>
      </c>
      <c r="G53">
        <v>6.2480000000000098E-2</v>
      </c>
      <c r="H53">
        <v>5.8239999999999799E-2</v>
      </c>
      <c r="I53">
        <v>6.5160000000000107E-2</v>
      </c>
      <c r="K53">
        <v>0.13619999999999999</v>
      </c>
      <c r="L53">
        <v>0.15434</v>
      </c>
      <c r="M53">
        <v>0.41282000000000002</v>
      </c>
      <c r="O53">
        <v>0.19056999999999999</v>
      </c>
      <c r="P53">
        <v>0.1764</v>
      </c>
      <c r="Q53">
        <v>0.26056000000000001</v>
      </c>
    </row>
    <row r="54" spans="3:17" x14ac:dyDescent="0.2">
      <c r="C54">
        <v>1.3851100000000001</v>
      </c>
      <c r="D54">
        <v>1.3879600000000001</v>
      </c>
      <c r="E54">
        <v>1.63985</v>
      </c>
      <c r="G54">
        <v>1.36443</v>
      </c>
      <c r="H54">
        <v>1.36233</v>
      </c>
      <c r="I54">
        <v>1.6328</v>
      </c>
      <c r="K54">
        <v>1.3742799999999999</v>
      </c>
      <c r="L54">
        <v>1.3811899999999999</v>
      </c>
      <c r="M54">
        <v>1.64899</v>
      </c>
      <c r="O54">
        <v>1.3623000000000001</v>
      </c>
      <c r="P54">
        <v>1.3606</v>
      </c>
      <c r="Q54">
        <v>1.62581</v>
      </c>
    </row>
    <row r="55" spans="3:17" x14ac:dyDescent="0.2">
      <c r="C55">
        <v>1.4013</v>
      </c>
      <c r="D55">
        <v>1.40547</v>
      </c>
      <c r="E55">
        <v>1.6865699999999999</v>
      </c>
      <c r="G55">
        <v>1.40974</v>
      </c>
      <c r="H55">
        <v>1.4014200000000001</v>
      </c>
      <c r="I55">
        <v>1.7301899999999999</v>
      </c>
      <c r="K55">
        <v>1.4054500000000001</v>
      </c>
      <c r="L55">
        <v>1.41246</v>
      </c>
      <c r="M55">
        <v>1.81873</v>
      </c>
      <c r="O55">
        <v>1.58077</v>
      </c>
      <c r="P55">
        <v>1.58247</v>
      </c>
      <c r="Q55">
        <v>1.97054</v>
      </c>
    </row>
    <row r="56" spans="3:17" x14ac:dyDescent="0.2">
      <c r="C56">
        <v>1.6189999999999899E-2</v>
      </c>
      <c r="D56">
        <v>1.7509999999999901E-2</v>
      </c>
      <c r="E56">
        <v>4.6720000000000102E-2</v>
      </c>
      <c r="G56">
        <v>4.5310000000000003E-2</v>
      </c>
      <c r="H56">
        <v>3.9089999999999799E-2</v>
      </c>
      <c r="I56">
        <v>9.7389999999999893E-2</v>
      </c>
      <c r="K56">
        <v>3.11700000000001E-2</v>
      </c>
      <c r="L56">
        <v>3.1270000000000103E-2</v>
      </c>
      <c r="M56">
        <v>0.16974</v>
      </c>
      <c r="O56">
        <v>0.21847</v>
      </c>
      <c r="P56">
        <v>0.22187000000000001</v>
      </c>
      <c r="Q56">
        <v>0.34472999999999998</v>
      </c>
    </row>
    <row r="57" spans="3:17" x14ac:dyDescent="0.2">
      <c r="C57">
        <v>1.36572</v>
      </c>
      <c r="D57">
        <v>1.3670800000000001</v>
      </c>
      <c r="E57">
        <v>1.61575</v>
      </c>
      <c r="G57">
        <v>1.3805000000000001</v>
      </c>
      <c r="H57">
        <v>1.37832</v>
      </c>
      <c r="I57">
        <v>1.6411899999999999</v>
      </c>
      <c r="K57">
        <v>1.39194</v>
      </c>
      <c r="L57">
        <v>1.3915</v>
      </c>
      <c r="M57">
        <v>1.6366000000000001</v>
      </c>
      <c r="O57">
        <v>1.3873800000000001</v>
      </c>
      <c r="P57">
        <v>1.38687</v>
      </c>
      <c r="Q57">
        <v>1.6472</v>
      </c>
    </row>
    <row r="58" spans="3:17" x14ac:dyDescent="0.2">
      <c r="C58">
        <v>1.39032</v>
      </c>
      <c r="D58">
        <v>1.39011</v>
      </c>
      <c r="E58">
        <v>1.66933</v>
      </c>
      <c r="G58">
        <v>1.4495</v>
      </c>
      <c r="H58">
        <v>1.4494499999999999</v>
      </c>
      <c r="I58">
        <v>1.8710899999999999</v>
      </c>
      <c r="K58">
        <v>1.51183</v>
      </c>
      <c r="L58">
        <v>1.52091</v>
      </c>
      <c r="M58">
        <v>1.8933199999999999</v>
      </c>
      <c r="O58">
        <v>1.57694</v>
      </c>
      <c r="P58">
        <v>1.5586100000000001</v>
      </c>
      <c r="Q58">
        <v>2.0033599999999998</v>
      </c>
    </row>
    <row r="59" spans="3:17" x14ac:dyDescent="0.2">
      <c r="C59">
        <v>2.46E-2</v>
      </c>
      <c r="D59">
        <v>2.3029999999999901E-2</v>
      </c>
      <c r="E59">
        <v>5.3580000000000003E-2</v>
      </c>
      <c r="G59">
        <v>6.9000000000000006E-2</v>
      </c>
      <c r="H59">
        <v>7.1130000000000096E-2</v>
      </c>
      <c r="I59">
        <v>0.22989999999999999</v>
      </c>
      <c r="K59">
        <v>0.11989</v>
      </c>
      <c r="L59">
        <v>0.12941</v>
      </c>
      <c r="M59">
        <v>0.25672</v>
      </c>
      <c r="O59">
        <v>0.18956000000000001</v>
      </c>
      <c r="P59">
        <v>0.17174</v>
      </c>
      <c r="Q59">
        <v>0.35615999999999998</v>
      </c>
    </row>
    <row r="60" spans="3:17" x14ac:dyDescent="0.2">
      <c r="C60">
        <v>1.3605799999999999</v>
      </c>
      <c r="D60">
        <v>1.3621300000000001</v>
      </c>
      <c r="E60">
        <v>1.63242</v>
      </c>
      <c r="G60">
        <v>1.37453</v>
      </c>
      <c r="H60">
        <v>1.3753599999999999</v>
      </c>
      <c r="I60">
        <v>1.64357</v>
      </c>
      <c r="K60">
        <v>1.35744</v>
      </c>
      <c r="L60">
        <v>1.36222</v>
      </c>
      <c r="M60">
        <v>1.62869</v>
      </c>
      <c r="O60">
        <v>1.3795500000000001</v>
      </c>
      <c r="P60">
        <v>1.38056</v>
      </c>
      <c r="Q60">
        <v>1.61069</v>
      </c>
    </row>
    <row r="61" spans="3:17" x14ac:dyDescent="0.2">
      <c r="C61">
        <v>1.3763099999999999</v>
      </c>
      <c r="D61">
        <v>1.3795900000000001</v>
      </c>
      <c r="E61">
        <v>1.7689299999999999</v>
      </c>
      <c r="G61">
        <v>1.38022</v>
      </c>
      <c r="H61">
        <v>1.3806099999999999</v>
      </c>
      <c r="I61">
        <v>1.6572</v>
      </c>
      <c r="K61">
        <v>1.37798</v>
      </c>
      <c r="L61">
        <v>1.3873500000000001</v>
      </c>
      <c r="M61">
        <v>1.72173</v>
      </c>
      <c r="O61">
        <v>1.60205</v>
      </c>
      <c r="P61">
        <v>1.6029100000000001</v>
      </c>
      <c r="Q61">
        <v>2.1962899999999999</v>
      </c>
    </row>
    <row r="62" spans="3:17" x14ac:dyDescent="0.2">
      <c r="C62">
        <v>1.57299999999998E-2</v>
      </c>
      <c r="D62">
        <v>1.7459999999999799E-2</v>
      </c>
      <c r="E62">
        <v>0.13650999999999999</v>
      </c>
      <c r="G62">
        <v>5.6899999999999703E-3</v>
      </c>
      <c r="H62">
        <v>5.2499999999997497E-3</v>
      </c>
      <c r="I62">
        <v>1.363E-2</v>
      </c>
      <c r="K62">
        <v>2.0539999999999999E-2</v>
      </c>
      <c r="L62">
        <v>2.51300000000001E-2</v>
      </c>
      <c r="M62">
        <v>9.3039999999999998E-2</v>
      </c>
      <c r="O62">
        <v>0.2225</v>
      </c>
      <c r="P62">
        <v>0.22234999999999999</v>
      </c>
      <c r="Q62">
        <v>0.58560000000000001</v>
      </c>
    </row>
    <row r="63" spans="3:17" x14ac:dyDescent="0.2">
      <c r="C63">
        <v>1.3807</v>
      </c>
      <c r="D63">
        <v>1.37988</v>
      </c>
      <c r="E63">
        <v>1.633</v>
      </c>
      <c r="G63">
        <v>1.3701000000000001</v>
      </c>
      <c r="H63">
        <v>1.3725400000000001</v>
      </c>
      <c r="I63">
        <v>1.6443000000000001</v>
      </c>
      <c r="K63">
        <v>1.33595</v>
      </c>
      <c r="L63">
        <v>1.3351299999999999</v>
      </c>
      <c r="M63">
        <v>1.585</v>
      </c>
      <c r="O63">
        <v>1.4043000000000001</v>
      </c>
      <c r="P63">
        <v>1.40666</v>
      </c>
      <c r="Q63">
        <v>1.6585799999999999</v>
      </c>
    </row>
    <row r="64" spans="3:17" x14ac:dyDescent="0.2">
      <c r="C64">
        <v>1.3876500000000001</v>
      </c>
      <c r="D64">
        <v>1.3882099999999999</v>
      </c>
      <c r="E64">
        <v>1.6733199999999999</v>
      </c>
      <c r="G64">
        <v>1.4345399999999999</v>
      </c>
      <c r="H64">
        <v>1.4344600000000001</v>
      </c>
      <c r="I64">
        <v>1.9882200000000001</v>
      </c>
      <c r="K64">
        <v>1.3563099999999999</v>
      </c>
      <c r="L64">
        <v>1.3554200000000001</v>
      </c>
      <c r="M64">
        <v>1.6090899999999999</v>
      </c>
      <c r="O64">
        <v>1.6415999999999999</v>
      </c>
      <c r="P64">
        <v>1.6347700000000001</v>
      </c>
      <c r="Q64">
        <v>2.2413500000000002</v>
      </c>
    </row>
    <row r="65" spans="1:25" x14ac:dyDescent="0.2">
      <c r="C65">
        <v>6.95000000000001E-3</v>
      </c>
      <c r="D65">
        <v>8.3299999999999503E-3</v>
      </c>
      <c r="E65">
        <v>4.0319999999999898E-2</v>
      </c>
      <c r="G65">
        <v>6.4440000000000094E-2</v>
      </c>
      <c r="H65">
        <v>6.1920000000000197E-2</v>
      </c>
      <c r="I65">
        <v>0.34392</v>
      </c>
      <c r="K65">
        <v>2.0360000000000201E-2</v>
      </c>
      <c r="L65">
        <v>2.02900000000001E-2</v>
      </c>
      <c r="M65">
        <v>2.4090000000000202E-2</v>
      </c>
      <c r="O65">
        <v>0.23730000000000001</v>
      </c>
      <c r="P65">
        <v>0.22811000000000001</v>
      </c>
      <c r="Q65">
        <v>0.58277000000000001</v>
      </c>
    </row>
    <row r="66" spans="1:25" x14ac:dyDescent="0.2">
      <c r="C66">
        <v>1.3821600000000001</v>
      </c>
      <c r="D66">
        <v>1.3875500000000001</v>
      </c>
      <c r="E66">
        <v>1.6081300000000001</v>
      </c>
      <c r="G66">
        <v>1.3712299999999999</v>
      </c>
      <c r="H66">
        <v>1.37504</v>
      </c>
      <c r="I66">
        <v>1.6188899999999999</v>
      </c>
      <c r="K66">
        <v>1.33571</v>
      </c>
      <c r="L66">
        <v>1.33423</v>
      </c>
      <c r="M66">
        <v>1.58931</v>
      </c>
      <c r="O66">
        <v>1.3586499999999999</v>
      </c>
      <c r="P66">
        <v>1.3607800000000001</v>
      </c>
      <c r="Q66">
        <v>1.59121</v>
      </c>
    </row>
    <row r="67" spans="1:25" x14ac:dyDescent="0.2">
      <c r="C67">
        <v>1.4058299999999999</v>
      </c>
      <c r="D67">
        <v>1.4088799999999999</v>
      </c>
      <c r="E67">
        <v>1.68129</v>
      </c>
      <c r="G67">
        <v>1.4434800000000001</v>
      </c>
      <c r="H67">
        <v>1.44594</v>
      </c>
      <c r="I67">
        <v>1.75143</v>
      </c>
      <c r="K67">
        <v>1.45252</v>
      </c>
      <c r="L67">
        <v>1.4508399999999999</v>
      </c>
      <c r="M67">
        <v>1.8771800000000001</v>
      </c>
      <c r="O67">
        <v>1.5798000000000001</v>
      </c>
      <c r="P67">
        <v>1.57741</v>
      </c>
      <c r="Q67">
        <v>2.2300399999999998</v>
      </c>
    </row>
    <row r="68" spans="1:25" x14ac:dyDescent="0.2">
      <c r="C68">
        <v>2.3669999999999899E-2</v>
      </c>
      <c r="D68">
        <v>2.1329999999999801E-2</v>
      </c>
      <c r="E68">
        <v>7.3159999999999906E-2</v>
      </c>
      <c r="G68">
        <v>7.2250000000000106E-2</v>
      </c>
      <c r="H68">
        <v>7.0900000000000005E-2</v>
      </c>
      <c r="I68">
        <v>0.13253999999999999</v>
      </c>
      <c r="K68">
        <v>0.11681</v>
      </c>
      <c r="L68">
        <v>0.11661000000000001</v>
      </c>
      <c r="M68">
        <v>0.28787000000000001</v>
      </c>
      <c r="O68">
        <v>0.22115000000000001</v>
      </c>
      <c r="P68">
        <v>0.21662999999999999</v>
      </c>
      <c r="Q68">
        <v>0.63883000000000001</v>
      </c>
    </row>
    <row r="69" spans="1:25" x14ac:dyDescent="0.2">
      <c r="B69" t="s">
        <v>6</v>
      </c>
      <c r="C69" t="s">
        <v>7</v>
      </c>
      <c r="D69" t="s">
        <v>7</v>
      </c>
      <c r="E69" t="s">
        <v>7</v>
      </c>
      <c r="F69" t="s">
        <v>6</v>
      </c>
      <c r="G69" t="s">
        <v>7</v>
      </c>
      <c r="H69" t="s">
        <v>7</v>
      </c>
      <c r="I69" t="s">
        <v>7</v>
      </c>
      <c r="J69" t="s">
        <v>6</v>
      </c>
      <c r="K69" t="s">
        <v>7</v>
      </c>
      <c r="L69" t="s">
        <v>7</v>
      </c>
      <c r="M69" t="s">
        <v>7</v>
      </c>
      <c r="N69" t="s">
        <v>6</v>
      </c>
      <c r="O69" t="s">
        <v>7</v>
      </c>
      <c r="P69" t="s">
        <v>7</v>
      </c>
      <c r="Q69" t="s">
        <v>7</v>
      </c>
    </row>
    <row r="70" spans="1:25" x14ac:dyDescent="0.2">
      <c r="B70">
        <v>25.5</v>
      </c>
      <c r="C70" s="1">
        <f>AVERAGE(C17,C14,C11,C20,C23,C26,C29,C32,C35,C38,C41,C44,C47,C50,C53,C56,C59,C62,C65,C68)</f>
        <v>1.6462149999999991E-2</v>
      </c>
      <c r="D70">
        <f>AVERAGE(D17,D14,D11,D20,D23,D26,D29,D32,D35,D38,D41,D44,D47,D50,D53,D56,D59,D62,D65,D68)</f>
        <v>1.780044999999994E-2</v>
      </c>
      <c r="E70">
        <f>AVERAGE(E17,E14,E11,E20,E23,E26,E29,E32,E35,E38,E41,E44,E47,E50,E53,E56,E59,E62,E65,E68)</f>
        <v>6.1982449999999953E-2</v>
      </c>
      <c r="F70">
        <v>25.5</v>
      </c>
      <c r="G70">
        <f>AVERAGE(G17,G14,G11,G20,G23,G26,G29,G32,G35,G38,G41,G44,G47,G50,G53,G56,G59,G62,G65,G68)</f>
        <v>6.0550850000000024E-2</v>
      </c>
      <c r="H70">
        <f>AVERAGE(H17,H14,H11,H20,H23,H26,H29,H32,H35,H38,H41,H44,H47,H50,H53,H56,H59,H62,H65,H68)</f>
        <v>6.3265399999999986E-2</v>
      </c>
      <c r="I70">
        <f>AVERAGE(I17,I14,I11,I20,I23,I26,I29,I32,I35,I38,I41,I44,I47,I50,I53,I56,I59,I62,I65,I68)</f>
        <v>0.1976955</v>
      </c>
      <c r="J70">
        <v>25.5</v>
      </c>
      <c r="K70">
        <f>AVERAGE(K17,K14,K11,K20,K23,K26,K29,K32,K35,K38,K41,K44,K47,K50,K53,K56,K59,K62,K65,K68)</f>
        <v>9.7954500000000014E-2</v>
      </c>
      <c r="L70">
        <f>AVERAGE(L17,L14,L11,L20,L23,L26,L29,L32,L35,L38,L41,L44,L47,L50,L53,L56,L59,L62,L65,L68)</f>
        <v>0.10302180000000002</v>
      </c>
      <c r="M70">
        <f>AVERAGE(M17,M14,M11,M20,M23,M26,M29,M32,M35,M38,M41,M44,M47,M50,M53,M56,M59,M62,M65,M68)</f>
        <v>0.29424404999999998</v>
      </c>
      <c r="N70">
        <v>25.5</v>
      </c>
      <c r="O70">
        <f>AVERAGE(O17,O14,O11,O20,O23,O26,O29,O32,O35,O38,O41,O44,O47,O50,O53,O56,O59,O62,O65,O68)</f>
        <v>0.19086680000000003</v>
      </c>
      <c r="P70">
        <f>AVERAGE(P17,P14,P11,P20,P23,P26,P29,P32,P35,P38,P41,P44,P47,P50,P53,P56,P59,P62,P65,P68)</f>
        <v>0.19427845000000002</v>
      </c>
      <c r="Q70">
        <f>AVERAGE(Q17,Q14,Q11,Q20,Q23,Q26,Q29,Q32,Q35,Q38,Q41,Q44,Q47,Q50,Q53,Q56,Q59,Q62,Q65,Q68)</f>
        <v>0.58471544999999991</v>
      </c>
    </row>
    <row r="71" spans="1:25" x14ac:dyDescent="0.2">
      <c r="A71" t="s">
        <v>33</v>
      </c>
      <c r="C71">
        <f>STDEV(C17,C14,C11,C20,C23,C26,C29,C32,C35,C38,C41,C44,C47,C50,C53,C56,C59,C62,C65,C68)/SQRT(COUNT(C17,C14,C11,C20,C23,C26,C29,C32,C35,C38,C41,C44,C47,C50,C53,C56,C59,C62,C65,C68))</f>
        <v>1.7304818012927031E-3</v>
      </c>
      <c r="D71">
        <f>STDEV(D17,D14,D11,D20,D23,D26,D29,D32,D35,D38,D41,D44,D47,D50,D53,D56,D59,D62,D65,D68)/SQRT(COUNT(D17,D14,D11,D20,D23,D26,D29,D32,D35,D38,D41,D44,D47,D50,D53,D56,D59,D62,D65,D68))</f>
        <v>1.7856649468755198E-3</v>
      </c>
      <c r="E71">
        <f>STDEV(E17,E14,E11,E20,E23,E26,E29,E32,E35,E38,E41,E44,E47,E50,E53,E56,E59,E62,E65,E68)/SQRT(COUNT(E17,E14,E11,E20,E23,E26,E29,E32,E35,E38,E41,E44,E47,E50,E53,E56,E59,E62,E65,E68))</f>
        <v>8.5399473656319041E-3</v>
      </c>
      <c r="G71">
        <f>STDEV(G17,G14,G11,G20,G23,G26,G29,G32,G35,G38,G41,G44,G47,G50,G53,G56,G59,G62,G65,G68)/SQRT(COUNT(G17,G14,G11,G20,G23,G26,G29,G32,G35,G38,G41,G44,G47,G50,G53,G56,G59,G62,G65,G68))</f>
        <v>3.6135320673058042E-3</v>
      </c>
      <c r="H71">
        <f>STDEV(H17,H14,H11,H20,H23,H26,H29,H32,H35,H38,H41,H44,H47,H50,H53,H56,H59,H62,H65,H68)/SQRT(COUNT(H17,H14,H11,H20,H23,H26,H29,H32,H35,H38,H41,H44,H47,H50,H53,H56,H59,H62,H65,H68))</f>
        <v>4.0904673857255344E-3</v>
      </c>
      <c r="I71">
        <f>STDEV(I17,I14,I11,I20,I23,I26,I29,I32,I35,I38,I41,I44,I47,I50,I53,I56,I59,I62,I65,I68)/SQRT(COUNT(I17,I14,I11,I20,I23,I26,I29,I32,I35,I38,I41,I44,I47,I50,I53,I56,I59,I62,I65,I68))</f>
        <v>2.7498711353299902E-2</v>
      </c>
      <c r="K71">
        <f>STDEV(K17,K14,K11,K20,K23,K26,K29,K32,K35,K38,K41,K44,K47,K50,K53,K56,K59,K62,K65,K68)/SQRT(COUNT(K17,K14,K11,K20,K23,K26,K29,K32,K35,K38,K41,K44,K47,K50,K53,K56,K59,K62,K65,K68))</f>
        <v>1.0251316027582429E-2</v>
      </c>
      <c r="L71">
        <f>STDEV(L17,L14,L11,L20,L23,L26,L29,L32,L35,L38,L41,L44,L47,L50,L53,L56,L59,L62,L65,L68)/SQRT(COUNT(L17,L14,L11,L20,L23,L26,L29,L32,L35,L38,L41,L44,L47,L50,L53,L56,L59,L62,L65,L68))</f>
        <v>1.1028835121625485E-2</v>
      </c>
      <c r="M71">
        <f>STDEV(M17,M14,M11,M20,M23,M26,M29,M32,M35,M38,M41,M44,M47,M50,M53,M56,M59,M62,M65,M68)/SQRT(COUNT(M17,M14,M11,M20,M23,M26,M29,M32,M35,M38,M41,M44,M47,M50,M53,M56,M59,M62,M65,M68))</f>
        <v>3.9046672591068227E-2</v>
      </c>
      <c r="O71">
        <f>STDEV(O17,O14,O11,O20,O23,O26,O29,O32,O35,O38,O41,O44,O47,O50,O53,O56,O59,O62,O65,O68)/SQRT(COUNT(O17,O14,O11,O20,O23,O26,O29,O32,O35,O38,O41,O44,O47,O50,O53,O56,O59,O62,O65,O68))</f>
        <v>1.0146486982046629E-2</v>
      </c>
      <c r="P71">
        <f>STDEV(P17,P14,P11,P20,P23,P26,P29,P32,P35,P38,P41,P44,P47,P50,P53,P56,P59,P62,P65,P68)/SQRT(COUNT(P17,P14,P11,P20,P23,P26,P29,P32,P35,P38,P41,P44,P47,P50,P53,P56,P59,P62,P65,P68))</f>
        <v>1.0334484408618229E-2</v>
      </c>
      <c r="Q71">
        <f>STDEV(Q17,Q14,Q11,Q20,Q23,Q26,Q29,Q32,Q35,Q38,Q41,Q44,Q47,Q50,Q53,Q56,Q59,Q62,Q65,Q68)/SQRT(COUNT(Q17,Q14,Q11,Q20,Q23,Q26,Q29,Q32,Q35,Q38,Q41,Q44,Q47,Q50,Q53,Q56,Q59,Q62,Q65,Q68))</f>
        <v>6.4926030217733854E-2</v>
      </c>
    </row>
    <row r="73" spans="1:25" x14ac:dyDescent="0.2">
      <c r="B73" t="s">
        <v>8</v>
      </c>
      <c r="C73">
        <f>C70/25.5/(10^-12)*(10^-20)</f>
        <v>6.4557450980392118E-12</v>
      </c>
      <c r="D73">
        <f>D70/25.5/(10^-12)*(10^-20)</f>
        <v>6.9805686274509572E-12</v>
      </c>
      <c r="E73">
        <f>E70/25.5/(10^-12)*(10^-20)</f>
        <v>2.4306843137254885E-11</v>
      </c>
      <c r="F73" t="s">
        <v>8</v>
      </c>
      <c r="G73">
        <f>G70/25.5/(10^-12)*(10^-20)</f>
        <v>2.3745431372549027E-11</v>
      </c>
      <c r="H73">
        <f>H70/25.5/(10^-12)*(10^-20)</f>
        <v>2.4809960784313721E-11</v>
      </c>
      <c r="I73">
        <f>I70/25.5/(10^-12)*(10^-20)</f>
        <v>7.7527647058823523E-11</v>
      </c>
      <c r="J73" t="s">
        <v>8</v>
      </c>
      <c r="K73">
        <f>K70/25.5/(10^-12)*(10^-20)</f>
        <v>3.8413529411764713E-11</v>
      </c>
      <c r="L73">
        <f>L70/25.5/(10^-12)*(10^-20)</f>
        <v>4.0400705882352949E-11</v>
      </c>
      <c r="M73">
        <f>M70/25.5/(10^-12)*(10^-20)</f>
        <v>1.1538982352941174E-10</v>
      </c>
      <c r="N73" t="s">
        <v>8</v>
      </c>
      <c r="O73">
        <f>O70/25.5/(10^-12)*(10^-20)</f>
        <v>7.4849725490196079E-11</v>
      </c>
      <c r="P73">
        <f>P70/25.5/(10^-12)*(10^-20)</f>
        <v>7.6187627450980399E-11</v>
      </c>
      <c r="Q73">
        <f>Q70/25.5/(10^-12)*(10^-20)</f>
        <v>2.2930017647058817E-10</v>
      </c>
    </row>
    <row r="76" spans="1:25" x14ac:dyDescent="0.2">
      <c r="B76" t="s">
        <v>14</v>
      </c>
      <c r="F76" t="s">
        <v>24</v>
      </c>
      <c r="J76" t="s">
        <v>25</v>
      </c>
      <c r="N76" t="s">
        <v>26</v>
      </c>
      <c r="R76" t="s">
        <v>70</v>
      </c>
      <c r="V76" t="s">
        <v>71</v>
      </c>
    </row>
    <row r="77" spans="1:25" x14ac:dyDescent="0.2">
      <c r="C77" t="s">
        <v>2</v>
      </c>
      <c r="D77" t="s">
        <v>3</v>
      </c>
      <c r="E77" t="s">
        <v>4</v>
      </c>
    </row>
    <row r="78" spans="1:25" x14ac:dyDescent="0.2">
      <c r="C78">
        <v>1.3218369999999999</v>
      </c>
      <c r="D78">
        <v>1.3258939999999999</v>
      </c>
      <c r="E78">
        <v>1.569755</v>
      </c>
      <c r="G78">
        <v>1.349459</v>
      </c>
      <c r="H78">
        <v>1.3589549999999999</v>
      </c>
      <c r="I78">
        <v>1.6231409999999999</v>
      </c>
      <c r="K78">
        <v>1.4059790000000001</v>
      </c>
      <c r="L78">
        <v>1.4143140000000001</v>
      </c>
      <c r="M78">
        <v>1.645149</v>
      </c>
      <c r="O78">
        <v>1.40652</v>
      </c>
      <c r="P78">
        <v>1.4235580000000001</v>
      </c>
      <c r="Q78">
        <v>1.675554</v>
      </c>
      <c r="S78">
        <v>1.39489</v>
      </c>
      <c r="T78">
        <v>1.3976999999999999</v>
      </c>
      <c r="U78">
        <v>1.66286</v>
      </c>
      <c r="W78">
        <v>1.3780699999999999</v>
      </c>
      <c r="X78">
        <v>1.37693</v>
      </c>
      <c r="Y78">
        <v>1.6287400000000001</v>
      </c>
    </row>
    <row r="79" spans="1:25" x14ac:dyDescent="0.2">
      <c r="C79">
        <v>1.6386000000000001</v>
      </c>
      <c r="D79">
        <v>1.6862980000000001</v>
      </c>
      <c r="E79">
        <v>2.4480689999999998</v>
      </c>
      <c r="G79">
        <v>1.7885500000000001</v>
      </c>
      <c r="H79">
        <v>1.8390869999999999</v>
      </c>
      <c r="I79">
        <v>2.8100209999999999</v>
      </c>
      <c r="K79">
        <v>1.976086</v>
      </c>
      <c r="L79">
        <v>1.9888300000000001</v>
      </c>
      <c r="M79">
        <v>3.4034420000000001</v>
      </c>
      <c r="O79">
        <v>1.551917</v>
      </c>
      <c r="P79">
        <v>1.5830010000000001</v>
      </c>
      <c r="Q79">
        <v>2.1172390000000001</v>
      </c>
      <c r="S79">
        <v>2.2424300000000001</v>
      </c>
      <c r="T79">
        <v>2.2265999999999999</v>
      </c>
      <c r="U79">
        <v>4.4972200000000004</v>
      </c>
      <c r="W79">
        <v>2.1756000000000002</v>
      </c>
      <c r="X79">
        <v>2.1721400000000002</v>
      </c>
      <c r="Y79">
        <v>3.2509700000000001</v>
      </c>
    </row>
    <row r="80" spans="1:25" x14ac:dyDescent="0.2">
      <c r="B80" t="s">
        <v>5</v>
      </c>
      <c r="C80">
        <v>0.31676300000000002</v>
      </c>
      <c r="D80">
        <v>0.360404</v>
      </c>
      <c r="E80">
        <v>0.87831400000000004</v>
      </c>
      <c r="G80">
        <v>0.43909100000000001</v>
      </c>
      <c r="H80">
        <v>0.480132</v>
      </c>
      <c r="I80">
        <v>1.1868799999999999</v>
      </c>
      <c r="K80">
        <v>0.57010700000000003</v>
      </c>
      <c r="L80">
        <v>0.57451600000000003</v>
      </c>
      <c r="M80">
        <v>1.7582930000000001</v>
      </c>
      <c r="O80">
        <v>0.145397</v>
      </c>
      <c r="P80">
        <v>0.159443</v>
      </c>
      <c r="Q80">
        <v>0.44168499999999999</v>
      </c>
      <c r="S80">
        <v>0.84753999999999996</v>
      </c>
      <c r="T80">
        <v>0.82889999999999997</v>
      </c>
      <c r="U80">
        <v>2.8343600000000002</v>
      </c>
      <c r="W80">
        <v>0.79752999999999996</v>
      </c>
      <c r="X80">
        <v>0.79520999999999997</v>
      </c>
      <c r="Y80">
        <v>1.6222300000000001</v>
      </c>
    </row>
    <row r="81" spans="2:25" x14ac:dyDescent="0.2">
      <c r="C81">
        <v>1.354228</v>
      </c>
      <c r="D81">
        <v>1.362649</v>
      </c>
      <c r="E81">
        <v>1.6145320000000001</v>
      </c>
      <c r="G81">
        <v>1.4018060000000001</v>
      </c>
      <c r="H81">
        <v>1.413934</v>
      </c>
      <c r="I81">
        <v>1.626851</v>
      </c>
      <c r="K81">
        <v>1.3675409999999999</v>
      </c>
      <c r="L81">
        <v>1.37459</v>
      </c>
      <c r="M81">
        <v>1.6267389999999999</v>
      </c>
      <c r="O81">
        <v>1.390728</v>
      </c>
      <c r="P81">
        <v>1.399043</v>
      </c>
      <c r="Q81">
        <v>1.657249</v>
      </c>
      <c r="S81">
        <v>1.3664499999999999</v>
      </c>
      <c r="T81">
        <v>1.3672</v>
      </c>
      <c r="U81">
        <v>1.619</v>
      </c>
      <c r="W81">
        <v>1.37605</v>
      </c>
      <c r="X81">
        <v>1.3760300000000001</v>
      </c>
      <c r="Y81">
        <v>1.65082</v>
      </c>
    </row>
    <row r="82" spans="2:25" x14ac:dyDescent="0.2">
      <c r="C82">
        <v>1.649545</v>
      </c>
      <c r="D82">
        <v>1.645168</v>
      </c>
      <c r="E82">
        <v>2.1322939999999999</v>
      </c>
      <c r="G82">
        <v>1.499763</v>
      </c>
      <c r="H82">
        <v>1.5273410000000001</v>
      </c>
      <c r="I82">
        <v>2.028114</v>
      </c>
      <c r="K82">
        <v>1.912018</v>
      </c>
      <c r="L82">
        <v>1.933009</v>
      </c>
      <c r="M82">
        <v>2.6252070000000001</v>
      </c>
      <c r="O82">
        <v>1.9408339999999999</v>
      </c>
      <c r="P82">
        <v>1.949641</v>
      </c>
      <c r="Q82">
        <v>2.7577600000000002</v>
      </c>
      <c r="S82">
        <v>2.17666</v>
      </c>
      <c r="T82">
        <v>2.1811600000000002</v>
      </c>
      <c r="U82">
        <v>4.7032800000000003</v>
      </c>
      <c r="W82">
        <v>2.2173400000000001</v>
      </c>
      <c r="X82">
        <v>2.1810299999999998</v>
      </c>
      <c r="Y82">
        <v>3.11469</v>
      </c>
    </row>
    <row r="83" spans="2:25" x14ac:dyDescent="0.2">
      <c r="B83" t="s">
        <v>5</v>
      </c>
      <c r="C83">
        <v>0.295317</v>
      </c>
      <c r="D83">
        <v>0.28251900000000002</v>
      </c>
      <c r="E83">
        <v>0.51776200000000006</v>
      </c>
      <c r="G83">
        <v>9.7956999999999794E-2</v>
      </c>
      <c r="H83">
        <v>0.11340699999999999</v>
      </c>
      <c r="I83">
        <v>0.40126299999999998</v>
      </c>
      <c r="K83">
        <v>0.54447699999999999</v>
      </c>
      <c r="L83">
        <v>0.558419</v>
      </c>
      <c r="M83">
        <v>0.99846800000000002</v>
      </c>
      <c r="O83">
        <v>0.55010599999999998</v>
      </c>
      <c r="P83">
        <v>0.55059800000000003</v>
      </c>
      <c r="Q83">
        <v>1.100511</v>
      </c>
      <c r="S83">
        <v>0.81020999999999999</v>
      </c>
      <c r="T83">
        <v>0.81396000000000002</v>
      </c>
      <c r="U83">
        <v>3.0842800000000001</v>
      </c>
      <c r="W83">
        <v>0.84128999999999998</v>
      </c>
      <c r="X83">
        <v>0.80500000000000005</v>
      </c>
      <c r="Y83">
        <v>1.46387</v>
      </c>
    </row>
    <row r="84" spans="2:25" x14ac:dyDescent="0.2">
      <c r="C84">
        <v>1.3484020000000001</v>
      </c>
      <c r="D84">
        <v>1.3563829999999999</v>
      </c>
      <c r="E84">
        <v>1.6176969999999999</v>
      </c>
      <c r="G84">
        <v>1.395581</v>
      </c>
      <c r="H84">
        <v>1.4025639999999999</v>
      </c>
      <c r="I84">
        <v>1.6605270000000001</v>
      </c>
      <c r="K84">
        <v>1.362635</v>
      </c>
      <c r="L84">
        <v>1.372498</v>
      </c>
      <c r="M84">
        <v>1.599472</v>
      </c>
      <c r="O84">
        <v>1.3054589999999999</v>
      </c>
      <c r="P84">
        <v>1.318764</v>
      </c>
      <c r="Q84">
        <v>1.5590170000000001</v>
      </c>
      <c r="S84">
        <v>1.3827199999999999</v>
      </c>
      <c r="T84">
        <v>1.3834599999999999</v>
      </c>
      <c r="U84">
        <v>1.6462399999999999</v>
      </c>
      <c r="W84">
        <v>1.3601700000000001</v>
      </c>
      <c r="X84">
        <v>1.3704700000000001</v>
      </c>
      <c r="Y84">
        <v>1.6120699999999999</v>
      </c>
    </row>
    <row r="85" spans="2:25" x14ac:dyDescent="0.2">
      <c r="C85">
        <v>1.671324</v>
      </c>
      <c r="D85">
        <v>1.703325</v>
      </c>
      <c r="E85">
        <v>2.0989939999999998</v>
      </c>
      <c r="G85">
        <v>1.8241270000000001</v>
      </c>
      <c r="H85">
        <v>1.847926</v>
      </c>
      <c r="I85">
        <v>3.0767250000000002</v>
      </c>
      <c r="K85">
        <v>1.4899910000000001</v>
      </c>
      <c r="L85">
        <v>1.509266</v>
      </c>
      <c r="M85">
        <v>2.1353749999999998</v>
      </c>
      <c r="O85">
        <v>1.4430860000000001</v>
      </c>
      <c r="P85">
        <v>1.46696</v>
      </c>
      <c r="Q85">
        <v>2.1733500000000001</v>
      </c>
      <c r="S85">
        <v>1.55403</v>
      </c>
      <c r="T85">
        <v>1.5570600000000001</v>
      </c>
      <c r="U85">
        <v>2.10846</v>
      </c>
      <c r="W85">
        <v>1.56331</v>
      </c>
      <c r="X85">
        <v>1.57101</v>
      </c>
      <c r="Y85">
        <v>3.1671800000000001</v>
      </c>
    </row>
    <row r="86" spans="2:25" x14ac:dyDescent="0.2">
      <c r="B86" t="s">
        <v>5</v>
      </c>
      <c r="C86">
        <v>0.32292199999999999</v>
      </c>
      <c r="D86">
        <v>0.34694199999999997</v>
      </c>
      <c r="E86">
        <v>0.48129699999999997</v>
      </c>
      <c r="G86">
        <v>0.42854599999999998</v>
      </c>
      <c r="H86">
        <v>0.44536199999999998</v>
      </c>
      <c r="I86">
        <v>1.4161980000000001</v>
      </c>
      <c r="K86">
        <v>0.127356</v>
      </c>
      <c r="L86">
        <v>0.136768</v>
      </c>
      <c r="M86">
        <v>0.53590300000000002</v>
      </c>
      <c r="O86">
        <v>0.137627</v>
      </c>
      <c r="P86">
        <v>0.14819599999999999</v>
      </c>
      <c r="Q86">
        <v>0.61433300000000002</v>
      </c>
      <c r="S86">
        <v>0.17130999999999999</v>
      </c>
      <c r="T86">
        <v>0.1736</v>
      </c>
      <c r="U86">
        <v>0.46222000000000002</v>
      </c>
      <c r="W86">
        <v>0.20313999999999999</v>
      </c>
      <c r="X86">
        <v>0.20054</v>
      </c>
      <c r="Y86">
        <v>1.55511</v>
      </c>
    </row>
    <row r="87" spans="2:25" x14ac:dyDescent="0.2">
      <c r="C87">
        <v>1.3828370000000001</v>
      </c>
      <c r="D87">
        <v>1.388066</v>
      </c>
      <c r="E87">
        <v>1.609518</v>
      </c>
      <c r="G87">
        <v>1.3518779999999999</v>
      </c>
      <c r="H87">
        <v>1.357183</v>
      </c>
      <c r="I87">
        <v>1.602994</v>
      </c>
      <c r="K87">
        <v>1.3465259999999999</v>
      </c>
      <c r="L87">
        <v>1.3562110000000001</v>
      </c>
      <c r="M87">
        <v>1.5965290000000001</v>
      </c>
      <c r="O87">
        <v>1.356474</v>
      </c>
      <c r="P87">
        <v>1.361753</v>
      </c>
      <c r="Q87">
        <v>1.62879</v>
      </c>
      <c r="S87">
        <v>1.3565199999999999</v>
      </c>
      <c r="T87">
        <v>1.3585400000000001</v>
      </c>
      <c r="U87">
        <v>1.63093</v>
      </c>
      <c r="W87">
        <v>1.36134</v>
      </c>
      <c r="X87">
        <v>1.36015</v>
      </c>
      <c r="Y87">
        <v>1.5968599999999999</v>
      </c>
    </row>
    <row r="88" spans="2:25" x14ac:dyDescent="0.2">
      <c r="C88">
        <v>1.6530910000000001</v>
      </c>
      <c r="D88">
        <v>1.671341</v>
      </c>
      <c r="E88">
        <v>2.1996310000000001</v>
      </c>
      <c r="G88">
        <v>1.5890470000000001</v>
      </c>
      <c r="H88">
        <v>1.58606</v>
      </c>
      <c r="I88">
        <v>1.97394</v>
      </c>
      <c r="K88">
        <v>1.725174</v>
      </c>
      <c r="L88">
        <v>1.761582</v>
      </c>
      <c r="M88">
        <v>2.5149499999999998</v>
      </c>
      <c r="O88">
        <v>2.0091929999999998</v>
      </c>
      <c r="P88">
        <v>2.0270380000000001</v>
      </c>
      <c r="Q88">
        <v>3.6807910000000001</v>
      </c>
      <c r="S88">
        <v>2.1680799999999998</v>
      </c>
      <c r="T88">
        <v>2.1162999999999998</v>
      </c>
      <c r="U88">
        <v>4.0184699999999998</v>
      </c>
      <c r="W88">
        <v>2.36368</v>
      </c>
      <c r="X88">
        <v>2.3904000000000001</v>
      </c>
      <c r="Y88">
        <v>4.90672</v>
      </c>
    </row>
    <row r="89" spans="2:25" x14ac:dyDescent="0.2">
      <c r="B89" t="s">
        <v>5</v>
      </c>
      <c r="C89">
        <v>0.27025399999999999</v>
      </c>
      <c r="D89">
        <v>0.283275</v>
      </c>
      <c r="E89">
        <v>0.590113</v>
      </c>
      <c r="G89">
        <v>0.23716899999999999</v>
      </c>
      <c r="H89">
        <v>0.228877</v>
      </c>
      <c r="I89">
        <v>0.370946</v>
      </c>
      <c r="K89">
        <v>0.37864799999999998</v>
      </c>
      <c r="L89">
        <v>0.40537099999999998</v>
      </c>
      <c r="M89">
        <v>0.91842100000000004</v>
      </c>
      <c r="O89">
        <v>0.65271900000000005</v>
      </c>
      <c r="P89">
        <v>0.66528500000000002</v>
      </c>
      <c r="Q89">
        <v>2.0520010000000002</v>
      </c>
      <c r="S89">
        <v>0.81155999999999995</v>
      </c>
      <c r="T89">
        <v>0.75775999999999999</v>
      </c>
      <c r="U89">
        <v>2.38754</v>
      </c>
      <c r="W89">
        <v>1.00234</v>
      </c>
      <c r="X89">
        <v>1.0302500000000001</v>
      </c>
      <c r="Y89">
        <v>3.30986</v>
      </c>
    </row>
    <row r="90" spans="2:25" x14ac:dyDescent="0.2">
      <c r="C90">
        <v>1.355191</v>
      </c>
      <c r="D90">
        <v>1.362082</v>
      </c>
      <c r="E90">
        <v>1.609569</v>
      </c>
      <c r="G90">
        <v>1.3829210000000001</v>
      </c>
      <c r="H90">
        <v>1.3900300000000001</v>
      </c>
      <c r="I90">
        <v>1.6244069999999999</v>
      </c>
      <c r="K90">
        <v>1.4041779999999999</v>
      </c>
      <c r="L90">
        <v>1.4120919999999999</v>
      </c>
      <c r="M90">
        <v>1.6783239999999999</v>
      </c>
      <c r="O90">
        <v>1.3637859999999999</v>
      </c>
      <c r="P90">
        <v>1.369955</v>
      </c>
      <c r="Q90">
        <v>1.6213649999999999</v>
      </c>
      <c r="S90">
        <v>1.34928</v>
      </c>
      <c r="T90">
        <v>1.3555999999999999</v>
      </c>
      <c r="U90">
        <v>1.61931</v>
      </c>
      <c r="W90">
        <v>1.3394200000000001</v>
      </c>
      <c r="X90">
        <v>1.33779</v>
      </c>
      <c r="Y90">
        <v>1.5629</v>
      </c>
    </row>
    <row r="91" spans="2:25" x14ac:dyDescent="0.2">
      <c r="C91">
        <v>1.6891780000000001</v>
      </c>
      <c r="D91">
        <v>1.716089</v>
      </c>
      <c r="E91">
        <v>2.6251660000000001</v>
      </c>
      <c r="G91">
        <v>1.7844789999999999</v>
      </c>
      <c r="H91">
        <v>1.8064009999999999</v>
      </c>
      <c r="I91">
        <v>2.6147019999999999</v>
      </c>
      <c r="K91">
        <v>1.756483</v>
      </c>
      <c r="L91">
        <v>1.7639359999999999</v>
      </c>
      <c r="M91">
        <v>2.5639120000000002</v>
      </c>
      <c r="O91">
        <v>2.0677249999999998</v>
      </c>
      <c r="P91">
        <v>2.0839970000000001</v>
      </c>
      <c r="Q91">
        <v>3.34965</v>
      </c>
      <c r="S91">
        <v>1.51454</v>
      </c>
      <c r="T91">
        <v>1.52224</v>
      </c>
      <c r="U91">
        <v>2.3734999999999999</v>
      </c>
      <c r="W91">
        <v>2.13015</v>
      </c>
      <c r="X91">
        <v>2.1511</v>
      </c>
      <c r="Y91">
        <v>3.20648</v>
      </c>
    </row>
    <row r="92" spans="2:25" x14ac:dyDescent="0.2">
      <c r="B92" t="s">
        <v>5</v>
      </c>
      <c r="C92">
        <v>0.33398699999999998</v>
      </c>
      <c r="D92">
        <v>0.35400700000000002</v>
      </c>
      <c r="E92">
        <v>1.0155970000000001</v>
      </c>
      <c r="G92">
        <v>0.40155800000000003</v>
      </c>
      <c r="H92">
        <v>0.41637099999999999</v>
      </c>
      <c r="I92">
        <v>0.99029500000000004</v>
      </c>
      <c r="K92">
        <v>0.35230499999999998</v>
      </c>
      <c r="L92">
        <v>0.35184399999999999</v>
      </c>
      <c r="M92">
        <v>0.88558800000000004</v>
      </c>
      <c r="O92">
        <v>0.70393899999999998</v>
      </c>
      <c r="P92">
        <v>0.71404199999999995</v>
      </c>
      <c r="Q92">
        <v>1.7282850000000001</v>
      </c>
      <c r="S92">
        <v>0.16525999999999999</v>
      </c>
      <c r="T92">
        <v>0.16664000000000001</v>
      </c>
      <c r="U92">
        <v>0.75419000000000003</v>
      </c>
      <c r="W92">
        <v>0.79073000000000004</v>
      </c>
      <c r="X92">
        <v>0.81330999999999998</v>
      </c>
      <c r="Y92">
        <v>1.64358</v>
      </c>
    </row>
    <row r="93" spans="2:25" x14ac:dyDescent="0.2">
      <c r="C93">
        <v>1.3816470000000001</v>
      </c>
      <c r="D93">
        <v>1.388447</v>
      </c>
      <c r="E93">
        <v>1.632058</v>
      </c>
      <c r="G93">
        <v>1.3705940000000001</v>
      </c>
      <c r="H93">
        <v>1.37761</v>
      </c>
      <c r="I93">
        <v>1.6288229999999999</v>
      </c>
      <c r="K93">
        <v>1.3925270000000001</v>
      </c>
      <c r="L93">
        <v>1.3999159999999999</v>
      </c>
      <c r="M93">
        <v>1.6425050000000001</v>
      </c>
      <c r="O93">
        <v>1.395367</v>
      </c>
      <c r="P93">
        <v>1.403302</v>
      </c>
      <c r="Q93">
        <v>1.680887</v>
      </c>
      <c r="S93">
        <v>1.33304</v>
      </c>
      <c r="T93">
        <v>1.33325</v>
      </c>
      <c r="U93">
        <v>1.6007100000000001</v>
      </c>
      <c r="W93">
        <v>1.3623700000000001</v>
      </c>
      <c r="X93">
        <v>1.36226</v>
      </c>
      <c r="Y93">
        <v>1.6139600000000001</v>
      </c>
    </row>
    <row r="94" spans="2:25" x14ac:dyDescent="0.2">
      <c r="C94">
        <v>1.651033</v>
      </c>
      <c r="D94">
        <v>1.701573</v>
      </c>
      <c r="E94">
        <v>2.4078940000000002</v>
      </c>
      <c r="G94">
        <v>1.774718</v>
      </c>
      <c r="H94">
        <v>1.7722180000000001</v>
      </c>
      <c r="I94">
        <v>2.546519</v>
      </c>
      <c r="K94">
        <v>1.9835259999999999</v>
      </c>
      <c r="L94">
        <v>2.0496819999999998</v>
      </c>
      <c r="M94">
        <v>3.223481</v>
      </c>
      <c r="O94">
        <v>2.0630199999999999</v>
      </c>
      <c r="P94">
        <v>2.1003620000000001</v>
      </c>
      <c r="Q94">
        <v>3.6443599999999998</v>
      </c>
      <c r="S94">
        <v>2.1627299999999998</v>
      </c>
      <c r="T94">
        <v>2.2042899999999999</v>
      </c>
      <c r="U94">
        <v>4.0804299999999998</v>
      </c>
      <c r="W94">
        <v>2.3741599999999998</v>
      </c>
      <c r="X94">
        <v>2.42347</v>
      </c>
      <c r="Y94">
        <v>4.8411600000000004</v>
      </c>
    </row>
    <row r="95" spans="2:25" x14ac:dyDescent="0.2">
      <c r="B95" t="s">
        <v>5</v>
      </c>
      <c r="C95">
        <v>0.26938600000000001</v>
      </c>
      <c r="D95">
        <v>0.31312600000000002</v>
      </c>
      <c r="E95">
        <v>0.77583599999999997</v>
      </c>
      <c r="G95">
        <v>0.40412399999999998</v>
      </c>
      <c r="H95">
        <v>0.39460800000000001</v>
      </c>
      <c r="I95">
        <v>0.91769599999999996</v>
      </c>
      <c r="K95">
        <v>0.59099900000000005</v>
      </c>
      <c r="L95">
        <v>0.64976599999999995</v>
      </c>
      <c r="M95">
        <v>1.5809759999999999</v>
      </c>
      <c r="O95">
        <v>0.66765300000000005</v>
      </c>
      <c r="P95">
        <v>0.69706000000000001</v>
      </c>
      <c r="Q95">
        <v>1.963473</v>
      </c>
      <c r="S95">
        <v>0.82969000000000004</v>
      </c>
      <c r="T95">
        <v>0.87104000000000004</v>
      </c>
      <c r="U95">
        <v>2.4797199999999999</v>
      </c>
      <c r="W95">
        <v>1.01179</v>
      </c>
      <c r="X95">
        <v>1.06121</v>
      </c>
      <c r="Y95">
        <v>3.2271999999999998</v>
      </c>
    </row>
    <row r="96" spans="2:25" x14ac:dyDescent="0.2">
      <c r="C96">
        <v>1.3600429999999999</v>
      </c>
      <c r="D96">
        <v>1.368031</v>
      </c>
      <c r="E96">
        <v>1.6022209999999999</v>
      </c>
      <c r="G96">
        <v>1.3288629999999999</v>
      </c>
      <c r="H96">
        <v>1.336964</v>
      </c>
      <c r="I96">
        <v>1.5816950000000001</v>
      </c>
      <c r="K96">
        <v>1.362819</v>
      </c>
      <c r="L96">
        <v>1.3788609999999999</v>
      </c>
      <c r="M96">
        <v>1.6014569999999999</v>
      </c>
      <c r="O96">
        <v>1.3534299999999999</v>
      </c>
      <c r="P96">
        <v>1.3609089999999999</v>
      </c>
      <c r="Q96">
        <v>1.6071530000000001</v>
      </c>
      <c r="S96">
        <v>1.37748</v>
      </c>
      <c r="T96">
        <v>1.37598</v>
      </c>
      <c r="U96">
        <v>1.6597299999999999</v>
      </c>
      <c r="W96">
        <v>1.38151</v>
      </c>
      <c r="X96">
        <v>1.3853599999999999</v>
      </c>
      <c r="Y96">
        <v>1.6465399999999999</v>
      </c>
    </row>
    <row r="97" spans="2:25" x14ac:dyDescent="0.2">
      <c r="C97">
        <v>1.428426</v>
      </c>
      <c r="D97">
        <v>1.4417120000000001</v>
      </c>
      <c r="E97">
        <v>1.746251</v>
      </c>
      <c r="G97">
        <v>1.721843</v>
      </c>
      <c r="H97">
        <v>1.7664200000000001</v>
      </c>
      <c r="I97">
        <v>3.1219399999999999</v>
      </c>
      <c r="K97">
        <v>1.7199420000000001</v>
      </c>
      <c r="L97">
        <v>1.795059</v>
      </c>
      <c r="M97">
        <v>2.4382670000000002</v>
      </c>
      <c r="O97">
        <v>1.9450689999999999</v>
      </c>
      <c r="P97">
        <v>1.9878629999999999</v>
      </c>
      <c r="Q97">
        <v>3.032057</v>
      </c>
      <c r="S97">
        <v>2.2206100000000002</v>
      </c>
      <c r="T97">
        <v>2.2483399999999998</v>
      </c>
      <c r="U97">
        <v>6.4585900000000001</v>
      </c>
      <c r="W97">
        <v>2.3304499999999999</v>
      </c>
      <c r="X97">
        <v>2.36652</v>
      </c>
      <c r="Y97">
        <v>7.9563199999999998</v>
      </c>
    </row>
    <row r="98" spans="2:25" x14ac:dyDescent="0.2">
      <c r="B98" t="s">
        <v>5</v>
      </c>
      <c r="C98">
        <v>6.8382999999999902E-2</v>
      </c>
      <c r="D98">
        <v>7.3680999999999899E-2</v>
      </c>
      <c r="E98">
        <v>0.14402999999999999</v>
      </c>
      <c r="G98">
        <v>0.39298</v>
      </c>
      <c r="H98">
        <v>0.429456</v>
      </c>
      <c r="I98">
        <v>1.5402450000000001</v>
      </c>
      <c r="K98">
        <v>0.35712300000000002</v>
      </c>
      <c r="L98">
        <v>0.41619800000000001</v>
      </c>
      <c r="M98">
        <v>0.83681000000000005</v>
      </c>
      <c r="O98">
        <v>0.59163900000000003</v>
      </c>
      <c r="P98">
        <v>0.62695400000000001</v>
      </c>
      <c r="Q98">
        <v>1.4249039999999999</v>
      </c>
      <c r="S98">
        <v>0.84313000000000005</v>
      </c>
      <c r="T98">
        <v>0.87236000000000002</v>
      </c>
      <c r="U98">
        <v>4.7988600000000003</v>
      </c>
      <c r="W98">
        <v>0.94894000000000001</v>
      </c>
      <c r="X98">
        <v>0.98116000000000003</v>
      </c>
      <c r="Y98">
        <v>6.3097799999999999</v>
      </c>
    </row>
    <row r="99" spans="2:25" x14ac:dyDescent="0.2">
      <c r="C99">
        <v>1.383316</v>
      </c>
      <c r="D99">
        <v>1.3926670000000001</v>
      </c>
      <c r="E99">
        <v>1.653872</v>
      </c>
      <c r="G99">
        <v>1.3679749999999999</v>
      </c>
      <c r="H99">
        <v>1.376447</v>
      </c>
      <c r="I99">
        <v>1.596004</v>
      </c>
      <c r="K99">
        <v>1.343793</v>
      </c>
      <c r="L99">
        <v>1.3551740000000001</v>
      </c>
      <c r="M99">
        <v>1.597777</v>
      </c>
      <c r="O99">
        <v>1.3704810000000001</v>
      </c>
      <c r="P99">
        <v>1.3774219999999999</v>
      </c>
      <c r="Q99">
        <v>1.627964</v>
      </c>
      <c r="S99">
        <v>1.38076</v>
      </c>
      <c r="T99">
        <v>1.3820699999999999</v>
      </c>
      <c r="U99">
        <v>1.6505399999999999</v>
      </c>
      <c r="W99">
        <v>1.4043000000000001</v>
      </c>
      <c r="X99">
        <v>1.4069400000000001</v>
      </c>
      <c r="Y99">
        <v>1.72244</v>
      </c>
    </row>
    <row r="100" spans="2:25" x14ac:dyDescent="0.2">
      <c r="C100">
        <v>1.6976929999999999</v>
      </c>
      <c r="D100">
        <v>1.719168</v>
      </c>
      <c r="E100">
        <v>2.6091989999999998</v>
      </c>
      <c r="G100">
        <v>1.7678879999999999</v>
      </c>
      <c r="H100">
        <v>1.8606469999999999</v>
      </c>
      <c r="I100">
        <v>3.8465669999999998</v>
      </c>
      <c r="K100">
        <v>1.473012</v>
      </c>
      <c r="L100">
        <v>1.488011</v>
      </c>
      <c r="M100">
        <v>1.819796</v>
      </c>
      <c r="O100">
        <v>2.0128740000000001</v>
      </c>
      <c r="P100">
        <v>2.0966170000000002</v>
      </c>
      <c r="Q100">
        <v>4.4519500000000001</v>
      </c>
      <c r="S100">
        <v>2.16296</v>
      </c>
      <c r="T100">
        <v>2.2454200000000002</v>
      </c>
      <c r="U100">
        <v>4.0543800000000001</v>
      </c>
      <c r="W100">
        <v>2.3748999999999998</v>
      </c>
      <c r="X100">
        <v>2.34965</v>
      </c>
      <c r="Y100">
        <v>5.0747099999999996</v>
      </c>
    </row>
    <row r="101" spans="2:25" x14ac:dyDescent="0.2">
      <c r="B101" t="s">
        <v>5</v>
      </c>
      <c r="C101">
        <v>0.31437700000000002</v>
      </c>
      <c r="D101">
        <v>0.32650099999999999</v>
      </c>
      <c r="E101">
        <v>0.95532700000000004</v>
      </c>
      <c r="G101">
        <v>0.39991300000000002</v>
      </c>
      <c r="H101">
        <v>0.48420000000000002</v>
      </c>
      <c r="I101">
        <v>2.2505630000000001</v>
      </c>
      <c r="K101">
        <v>0.129219</v>
      </c>
      <c r="L101">
        <v>0.13283700000000001</v>
      </c>
      <c r="M101">
        <v>0.22201899999999999</v>
      </c>
      <c r="O101">
        <v>0.64239299999999999</v>
      </c>
      <c r="P101">
        <v>0.71919500000000003</v>
      </c>
      <c r="Q101">
        <v>2.8239860000000001</v>
      </c>
      <c r="S101">
        <v>0.78220000000000001</v>
      </c>
      <c r="T101">
        <v>0.86334999999999995</v>
      </c>
      <c r="U101">
        <v>2.4038400000000002</v>
      </c>
      <c r="W101">
        <v>0.97060000000000002</v>
      </c>
      <c r="X101">
        <v>0.94271000000000005</v>
      </c>
      <c r="Y101">
        <v>3.3522699999999999</v>
      </c>
    </row>
    <row r="102" spans="2:25" x14ac:dyDescent="0.2">
      <c r="C102">
        <v>1.4317329999999999</v>
      </c>
      <c r="D102">
        <v>1.442213</v>
      </c>
      <c r="E102">
        <v>1.675187</v>
      </c>
      <c r="G102">
        <v>1.331982</v>
      </c>
      <c r="H102">
        <v>1.339874</v>
      </c>
      <c r="I102">
        <v>1.600538</v>
      </c>
      <c r="K102">
        <v>1.4190579999999999</v>
      </c>
      <c r="L102">
        <v>1.4269289999999999</v>
      </c>
      <c r="M102">
        <v>1.653378</v>
      </c>
      <c r="O102">
        <v>1.382045</v>
      </c>
      <c r="P102">
        <v>1.3904749999999999</v>
      </c>
      <c r="Q102">
        <v>1.6506080000000001</v>
      </c>
      <c r="S102">
        <v>1.36677</v>
      </c>
      <c r="T102">
        <v>1.3742000000000001</v>
      </c>
      <c r="U102">
        <v>1.60398</v>
      </c>
      <c r="W102">
        <v>1.33514</v>
      </c>
      <c r="X102">
        <v>1.3320799999999999</v>
      </c>
      <c r="Y102">
        <v>1.58857</v>
      </c>
    </row>
    <row r="103" spans="2:25" x14ac:dyDescent="0.2">
      <c r="C103">
        <v>1.7533460000000001</v>
      </c>
      <c r="D103">
        <v>1.762384</v>
      </c>
      <c r="E103">
        <v>2.6261480000000001</v>
      </c>
      <c r="G103">
        <v>1.7236860000000001</v>
      </c>
      <c r="H103">
        <v>1.804217</v>
      </c>
      <c r="I103">
        <v>3.9386260000000002</v>
      </c>
      <c r="K103">
        <v>1.9455530000000001</v>
      </c>
      <c r="L103">
        <v>1.983811</v>
      </c>
      <c r="M103">
        <v>3.1745040000000002</v>
      </c>
      <c r="O103">
        <v>2.0398689999999999</v>
      </c>
      <c r="P103">
        <v>2.0529269999999999</v>
      </c>
      <c r="Q103">
        <v>2.7917070000000002</v>
      </c>
      <c r="S103">
        <v>1.5258799999999999</v>
      </c>
      <c r="T103">
        <v>1.53498</v>
      </c>
      <c r="U103">
        <v>1.8574600000000001</v>
      </c>
      <c r="W103">
        <v>2.2101099999999998</v>
      </c>
      <c r="X103">
        <v>2.2280500000000001</v>
      </c>
      <c r="Y103">
        <v>3.4231500000000001</v>
      </c>
    </row>
    <row r="104" spans="2:25" x14ac:dyDescent="0.2">
      <c r="B104" t="s">
        <v>5</v>
      </c>
      <c r="C104">
        <v>0.32161299999999998</v>
      </c>
      <c r="D104">
        <v>0.32017099999999998</v>
      </c>
      <c r="E104">
        <v>0.95096099999999995</v>
      </c>
      <c r="G104">
        <v>0.391704</v>
      </c>
      <c r="H104">
        <v>0.46434300000000001</v>
      </c>
      <c r="I104">
        <v>2.3380879999999999</v>
      </c>
      <c r="K104">
        <v>0.52649500000000005</v>
      </c>
      <c r="L104">
        <v>0.55688199999999999</v>
      </c>
      <c r="M104">
        <v>1.521126</v>
      </c>
      <c r="O104">
        <v>0.65782399999999996</v>
      </c>
      <c r="P104">
        <v>0.66245200000000004</v>
      </c>
      <c r="Q104">
        <v>1.1410990000000001</v>
      </c>
      <c r="S104">
        <v>0.15911</v>
      </c>
      <c r="T104">
        <v>0.16078000000000001</v>
      </c>
      <c r="U104">
        <v>0.25347999999999998</v>
      </c>
      <c r="W104">
        <v>0.87497000000000003</v>
      </c>
      <c r="X104">
        <v>0.89597000000000004</v>
      </c>
      <c r="Y104">
        <v>1.8345800000000001</v>
      </c>
    </row>
    <row r="105" spans="2:25" x14ac:dyDescent="0.2">
      <c r="C105">
        <v>1.344781</v>
      </c>
      <c r="D105">
        <v>1.351281</v>
      </c>
      <c r="E105">
        <v>1.5859970000000001</v>
      </c>
      <c r="G105">
        <v>1.414668</v>
      </c>
      <c r="H105">
        <v>1.425961</v>
      </c>
      <c r="I105">
        <v>1.6696709999999999</v>
      </c>
      <c r="K105">
        <v>1.341008</v>
      </c>
      <c r="L105">
        <v>1.3496060000000001</v>
      </c>
      <c r="M105">
        <v>1.5896889999999999</v>
      </c>
      <c r="O105">
        <v>1.4082429999999999</v>
      </c>
      <c r="P105">
        <v>1.421689</v>
      </c>
      <c r="Q105">
        <v>1.678512</v>
      </c>
      <c r="S105">
        <v>1.37809</v>
      </c>
      <c r="T105">
        <v>1.37812</v>
      </c>
      <c r="U105">
        <v>1.6403300000000001</v>
      </c>
      <c r="W105">
        <v>1.3386199999999999</v>
      </c>
      <c r="X105">
        <v>1.34066</v>
      </c>
      <c r="Y105">
        <v>1.5945499999999999</v>
      </c>
    </row>
    <row r="106" spans="2:25" x14ac:dyDescent="0.2">
      <c r="C106">
        <v>1.6662140000000001</v>
      </c>
      <c r="D106">
        <v>1.6906570000000001</v>
      </c>
      <c r="E106">
        <v>2.6473110000000002</v>
      </c>
      <c r="G106">
        <v>1.5057</v>
      </c>
      <c r="H106">
        <v>1.5393319999999999</v>
      </c>
      <c r="I106">
        <v>2.0039180000000001</v>
      </c>
      <c r="K106">
        <v>1.935805</v>
      </c>
      <c r="L106">
        <v>1.972575</v>
      </c>
      <c r="M106">
        <v>3.4362140000000001</v>
      </c>
      <c r="O106">
        <v>1.5503629999999999</v>
      </c>
      <c r="P106">
        <v>1.5698650000000001</v>
      </c>
      <c r="Q106">
        <v>1.940936</v>
      </c>
      <c r="S106">
        <v>2.18811</v>
      </c>
      <c r="T106">
        <v>2.1952099999999999</v>
      </c>
      <c r="U106">
        <v>4.3634300000000001</v>
      </c>
      <c r="W106">
        <v>1.5302100000000001</v>
      </c>
      <c r="X106">
        <v>1.5354399999999999</v>
      </c>
      <c r="Y106">
        <v>1.87148</v>
      </c>
    </row>
    <row r="107" spans="2:25" x14ac:dyDescent="0.2">
      <c r="B107" t="s">
        <v>5</v>
      </c>
      <c r="C107">
        <v>0.32143300000000002</v>
      </c>
      <c r="D107">
        <v>0.33937600000000001</v>
      </c>
      <c r="E107">
        <v>1.0613140000000001</v>
      </c>
      <c r="G107">
        <v>9.1032000000000002E-2</v>
      </c>
      <c r="H107">
        <v>0.113371</v>
      </c>
      <c r="I107">
        <v>0.33424700000000002</v>
      </c>
      <c r="K107">
        <v>0.59479700000000002</v>
      </c>
      <c r="L107">
        <v>0.62296899999999999</v>
      </c>
      <c r="M107">
        <v>1.846525</v>
      </c>
      <c r="O107">
        <v>0.14212</v>
      </c>
      <c r="P107">
        <v>0.148176</v>
      </c>
      <c r="Q107">
        <v>0.26242399999999999</v>
      </c>
      <c r="S107">
        <v>0.81001999999999996</v>
      </c>
      <c r="T107">
        <v>0.81708999999999998</v>
      </c>
      <c r="U107">
        <v>2.7231000000000001</v>
      </c>
      <c r="W107">
        <v>0.19159000000000001</v>
      </c>
      <c r="X107">
        <v>0.19478000000000001</v>
      </c>
      <c r="Y107">
        <v>0.27693000000000001</v>
      </c>
    </row>
    <row r="108" spans="2:25" x14ac:dyDescent="0.2">
      <c r="C108">
        <v>1.3828800000000001</v>
      </c>
      <c r="D108">
        <v>1.38653</v>
      </c>
      <c r="E108">
        <v>1.65571</v>
      </c>
      <c r="G108">
        <v>1.36528</v>
      </c>
      <c r="H108">
        <v>1.36652</v>
      </c>
      <c r="I108">
        <v>1.6412100000000001</v>
      </c>
      <c r="K108">
        <v>1.3632500000000001</v>
      </c>
      <c r="L108">
        <v>1.3632899999999999</v>
      </c>
      <c r="M108">
        <v>1.63121</v>
      </c>
      <c r="O108">
        <v>1.3858999999999999</v>
      </c>
      <c r="P108">
        <v>1.3883000000000001</v>
      </c>
      <c r="Q108">
        <v>1.6574599999999999</v>
      </c>
      <c r="S108">
        <v>1.3689</v>
      </c>
      <c r="T108">
        <v>1.3686400000000001</v>
      </c>
      <c r="U108">
        <v>1.61121</v>
      </c>
      <c r="W108">
        <v>1.37845</v>
      </c>
      <c r="X108">
        <v>1.3766499999999999</v>
      </c>
      <c r="Y108">
        <v>1.6518999999999999</v>
      </c>
    </row>
    <row r="109" spans="2:25" x14ac:dyDescent="0.2">
      <c r="C109">
        <v>1.6896500000000001</v>
      </c>
      <c r="D109">
        <v>1.68512</v>
      </c>
      <c r="E109">
        <v>2.7748599999999999</v>
      </c>
      <c r="G109">
        <v>1.7531000000000001</v>
      </c>
      <c r="H109">
        <v>1.7410099999999999</v>
      </c>
      <c r="I109">
        <v>2.3465099999999999</v>
      </c>
      <c r="K109">
        <v>1.85948</v>
      </c>
      <c r="L109">
        <v>1.90846</v>
      </c>
      <c r="M109">
        <v>3.7246999999999999</v>
      </c>
      <c r="O109">
        <v>2.0082599999999999</v>
      </c>
      <c r="P109">
        <v>2.0318800000000001</v>
      </c>
      <c r="Q109">
        <v>3.4613499999999999</v>
      </c>
      <c r="S109">
        <v>2.1269499999999999</v>
      </c>
      <c r="T109">
        <v>2.1629800000000001</v>
      </c>
      <c r="U109">
        <v>3.22018</v>
      </c>
      <c r="W109">
        <v>2.3300200000000002</v>
      </c>
      <c r="X109">
        <v>2.42882</v>
      </c>
      <c r="Y109">
        <v>4.9901799999999996</v>
      </c>
    </row>
    <row r="110" spans="2:25" x14ac:dyDescent="0.2">
      <c r="C110">
        <v>0.30676999999999999</v>
      </c>
      <c r="D110">
        <v>0.29859000000000002</v>
      </c>
      <c r="E110">
        <v>1.1191500000000001</v>
      </c>
      <c r="G110">
        <v>0.38782</v>
      </c>
      <c r="H110">
        <v>0.37448999999999999</v>
      </c>
      <c r="I110">
        <v>0.70530000000000004</v>
      </c>
      <c r="K110">
        <v>0.49623</v>
      </c>
      <c r="L110">
        <v>0.54517000000000004</v>
      </c>
      <c r="M110">
        <v>2.0934900000000001</v>
      </c>
      <c r="O110">
        <v>0.62236000000000002</v>
      </c>
      <c r="P110">
        <v>0.64358000000000004</v>
      </c>
      <c r="Q110">
        <v>1.80389</v>
      </c>
      <c r="S110">
        <v>0.75805</v>
      </c>
      <c r="T110">
        <v>0.79434000000000005</v>
      </c>
      <c r="U110">
        <v>1.60897</v>
      </c>
      <c r="W110">
        <v>0.95157000000000003</v>
      </c>
      <c r="X110">
        <v>1.05217</v>
      </c>
      <c r="Y110">
        <v>3.3382800000000001</v>
      </c>
    </row>
    <row r="111" spans="2:25" x14ac:dyDescent="0.2">
      <c r="C111">
        <v>1.3594900000000001</v>
      </c>
      <c r="D111">
        <v>1.3606</v>
      </c>
      <c r="E111">
        <v>1.63507</v>
      </c>
      <c r="G111">
        <v>1.38263</v>
      </c>
      <c r="H111">
        <v>1.38243</v>
      </c>
      <c r="I111">
        <v>1.6378200000000001</v>
      </c>
      <c r="K111">
        <v>1.3646</v>
      </c>
      <c r="L111">
        <v>1.3664400000000001</v>
      </c>
      <c r="M111">
        <v>1.6511800000000001</v>
      </c>
      <c r="O111">
        <v>1.37171</v>
      </c>
      <c r="P111">
        <v>1.3736200000000001</v>
      </c>
      <c r="Q111">
        <v>1.6380999999999999</v>
      </c>
      <c r="S111">
        <v>1.3614599999999999</v>
      </c>
      <c r="T111">
        <v>1.36036</v>
      </c>
      <c r="U111">
        <v>1.655</v>
      </c>
      <c r="W111">
        <v>1.36812</v>
      </c>
      <c r="X111">
        <v>1.36511</v>
      </c>
      <c r="Y111">
        <v>1.6086100000000001</v>
      </c>
    </row>
    <row r="112" spans="2:25" x14ac:dyDescent="0.2">
      <c r="C112">
        <v>1.6687000000000001</v>
      </c>
      <c r="D112">
        <v>1.70478</v>
      </c>
      <c r="E112">
        <v>2.56203</v>
      </c>
      <c r="G112">
        <v>1.7356499999999999</v>
      </c>
      <c r="H112">
        <v>1.7229699999999999</v>
      </c>
      <c r="I112">
        <v>2.38503</v>
      </c>
      <c r="K112">
        <v>1.8987099999999999</v>
      </c>
      <c r="L112">
        <v>1.91574</v>
      </c>
      <c r="M112">
        <v>2.8190499999999998</v>
      </c>
      <c r="O112">
        <v>2.0340099999999999</v>
      </c>
      <c r="P112">
        <v>2.0548700000000002</v>
      </c>
      <c r="Q112">
        <v>3.7352099999999999</v>
      </c>
      <c r="S112">
        <v>2.14445</v>
      </c>
      <c r="T112">
        <v>2.1635499999999999</v>
      </c>
      <c r="U112">
        <v>3.6967099999999999</v>
      </c>
      <c r="W112">
        <v>2.2228699999999999</v>
      </c>
      <c r="X112">
        <v>2.2187100000000002</v>
      </c>
      <c r="Y112">
        <v>5.0795500000000002</v>
      </c>
    </row>
    <row r="113" spans="3:25" x14ac:dyDescent="0.2">
      <c r="C113">
        <v>0.30920999999999998</v>
      </c>
      <c r="D113">
        <v>0.34417999999999999</v>
      </c>
      <c r="E113">
        <v>0.92696000000000001</v>
      </c>
      <c r="G113">
        <v>0.35302</v>
      </c>
      <c r="H113">
        <v>0.34054000000000001</v>
      </c>
      <c r="I113">
        <v>0.74721000000000004</v>
      </c>
      <c r="K113">
        <v>0.53410999999999997</v>
      </c>
      <c r="L113">
        <v>0.54930000000000001</v>
      </c>
      <c r="M113">
        <v>1.16787</v>
      </c>
      <c r="O113">
        <v>0.6623</v>
      </c>
      <c r="P113">
        <v>0.68125000000000002</v>
      </c>
      <c r="Q113">
        <v>2.0971099999999998</v>
      </c>
      <c r="S113">
        <v>0.78298999999999996</v>
      </c>
      <c r="T113">
        <v>0.80318999999999996</v>
      </c>
      <c r="U113">
        <v>2.0417100000000001</v>
      </c>
      <c r="W113">
        <v>0.85475000000000001</v>
      </c>
      <c r="X113">
        <v>0.85360000000000003</v>
      </c>
      <c r="Y113">
        <v>3.4709400000000001</v>
      </c>
    </row>
    <row r="114" spans="3:25" x14ac:dyDescent="0.2">
      <c r="C114">
        <v>1.3556699999999999</v>
      </c>
      <c r="D114">
        <v>1.35998</v>
      </c>
      <c r="E114">
        <v>1.61798</v>
      </c>
      <c r="G114">
        <v>1.3758600000000001</v>
      </c>
      <c r="H114">
        <v>1.3782300000000001</v>
      </c>
      <c r="I114">
        <v>1.63164</v>
      </c>
      <c r="K114">
        <v>1.3834</v>
      </c>
      <c r="L114">
        <v>1.3842000000000001</v>
      </c>
      <c r="M114">
        <v>1.6471</v>
      </c>
      <c r="O114">
        <v>1.36893</v>
      </c>
      <c r="P114">
        <v>1.3685099999999999</v>
      </c>
      <c r="Q114">
        <v>1.61477</v>
      </c>
      <c r="S114">
        <v>1.3634299999999999</v>
      </c>
      <c r="T114">
        <v>1.3646799999999999</v>
      </c>
      <c r="U114">
        <v>1.62523</v>
      </c>
      <c r="W114">
        <v>1.3513900000000001</v>
      </c>
      <c r="X114">
        <v>1.3485100000000001</v>
      </c>
      <c r="Y114">
        <v>1.60504</v>
      </c>
    </row>
    <row r="115" spans="3:25" x14ac:dyDescent="0.2">
      <c r="C115">
        <v>1.4284399999999999</v>
      </c>
      <c r="D115">
        <v>1.4348399999999999</v>
      </c>
      <c r="E115">
        <v>1.8342099999999999</v>
      </c>
      <c r="G115">
        <v>1.46594</v>
      </c>
      <c r="H115">
        <v>1.47346</v>
      </c>
      <c r="I115">
        <v>1.9463900000000001</v>
      </c>
      <c r="K115">
        <v>1.8699699999999999</v>
      </c>
      <c r="L115">
        <v>1.92414</v>
      </c>
      <c r="M115">
        <v>3.3338800000000002</v>
      </c>
      <c r="O115">
        <v>1.98556</v>
      </c>
      <c r="P115">
        <v>1.9736800000000001</v>
      </c>
      <c r="Q115">
        <v>2.87853</v>
      </c>
      <c r="S115">
        <v>2.1798299999999999</v>
      </c>
      <c r="T115">
        <v>2.2257699999999998</v>
      </c>
      <c r="U115">
        <v>4.3913500000000001</v>
      </c>
      <c r="W115">
        <v>2.3277700000000001</v>
      </c>
      <c r="X115">
        <v>2.3436699999999999</v>
      </c>
      <c r="Y115">
        <v>4.6615799999999998</v>
      </c>
    </row>
    <row r="116" spans="3:25" x14ac:dyDescent="0.2">
      <c r="C116">
        <v>7.2770000000000001E-2</v>
      </c>
      <c r="D116">
        <v>7.4859999999999899E-2</v>
      </c>
      <c r="E116">
        <v>0.21623000000000001</v>
      </c>
      <c r="G116">
        <v>9.0079999999999896E-2</v>
      </c>
      <c r="H116">
        <v>9.5229999999999898E-2</v>
      </c>
      <c r="I116">
        <v>0.31474999999999997</v>
      </c>
      <c r="K116">
        <v>0.48657</v>
      </c>
      <c r="L116">
        <v>0.53993999999999998</v>
      </c>
      <c r="M116">
        <v>1.6867799999999999</v>
      </c>
      <c r="O116">
        <v>0.61663000000000001</v>
      </c>
      <c r="P116">
        <v>0.60516999999999999</v>
      </c>
      <c r="Q116">
        <v>1.26376</v>
      </c>
      <c r="S116">
        <v>0.81640000000000001</v>
      </c>
      <c r="T116">
        <v>0.86109000000000002</v>
      </c>
      <c r="U116">
        <v>2.7661199999999999</v>
      </c>
      <c r="W116">
        <v>0.97638000000000003</v>
      </c>
      <c r="X116">
        <v>0.99516000000000004</v>
      </c>
      <c r="Y116">
        <v>3.05654</v>
      </c>
    </row>
    <row r="117" spans="3:25" x14ac:dyDescent="0.2">
      <c r="C117">
        <v>1.3753</v>
      </c>
      <c r="D117">
        <v>1.37893</v>
      </c>
      <c r="E117">
        <v>1.6266</v>
      </c>
      <c r="G117">
        <v>1.38673</v>
      </c>
      <c r="H117">
        <v>1.3946700000000001</v>
      </c>
      <c r="I117">
        <v>1.66062</v>
      </c>
      <c r="K117">
        <v>1.33945</v>
      </c>
      <c r="L117">
        <v>1.33741</v>
      </c>
      <c r="M117">
        <v>1.5727100000000001</v>
      </c>
      <c r="O117">
        <v>1.3405100000000001</v>
      </c>
      <c r="P117">
        <v>1.3376600000000001</v>
      </c>
      <c r="Q117">
        <v>1.5758099999999999</v>
      </c>
      <c r="S117">
        <v>1.3756299999999999</v>
      </c>
      <c r="T117">
        <v>1.3821300000000001</v>
      </c>
      <c r="U117">
        <v>1.63662</v>
      </c>
      <c r="W117">
        <v>1.3618699999999999</v>
      </c>
      <c r="X117">
        <v>1.3662300000000001</v>
      </c>
      <c r="Y117">
        <v>1.6312899999999999</v>
      </c>
    </row>
    <row r="118" spans="3:25" x14ac:dyDescent="0.2">
      <c r="C118">
        <v>1.7073199999999999</v>
      </c>
      <c r="D118">
        <v>1.6786399999999999</v>
      </c>
      <c r="E118">
        <v>2.24735</v>
      </c>
      <c r="G118">
        <v>1.47309</v>
      </c>
      <c r="H118">
        <v>1.4768300000000001</v>
      </c>
      <c r="I118">
        <v>1.8615699999999999</v>
      </c>
      <c r="K118">
        <v>1.89523</v>
      </c>
      <c r="L118">
        <v>1.8990400000000001</v>
      </c>
      <c r="M118">
        <v>2.9756999999999998</v>
      </c>
      <c r="O118">
        <v>1.9980599999999999</v>
      </c>
      <c r="P118">
        <v>2.0083099999999998</v>
      </c>
      <c r="Q118">
        <v>3.3275000000000001</v>
      </c>
      <c r="S118">
        <v>1.5324500000000001</v>
      </c>
      <c r="T118">
        <v>1.53661</v>
      </c>
      <c r="U118">
        <v>2.0390100000000002</v>
      </c>
      <c r="W118">
        <v>2.3010999999999999</v>
      </c>
      <c r="X118">
        <v>2.3443000000000001</v>
      </c>
      <c r="Y118">
        <v>4.0370799999999996</v>
      </c>
    </row>
    <row r="119" spans="3:25" x14ac:dyDescent="0.2">
      <c r="C119">
        <v>0.33201999999999998</v>
      </c>
      <c r="D119">
        <v>0.29970999999999998</v>
      </c>
      <c r="E119">
        <v>0.62075000000000002</v>
      </c>
      <c r="G119">
        <v>8.6360000000000006E-2</v>
      </c>
      <c r="H119">
        <v>8.2159999999999997E-2</v>
      </c>
      <c r="I119">
        <v>0.20094999999999999</v>
      </c>
      <c r="K119">
        <v>0.55578000000000005</v>
      </c>
      <c r="L119">
        <v>0.56162999999999996</v>
      </c>
      <c r="M119">
        <v>1.40299</v>
      </c>
      <c r="O119">
        <v>0.65754999999999997</v>
      </c>
      <c r="P119">
        <v>0.67064999999999997</v>
      </c>
      <c r="Q119">
        <v>1.75169</v>
      </c>
      <c r="S119">
        <v>0.15681999999999999</v>
      </c>
      <c r="T119">
        <v>0.15448000000000001</v>
      </c>
      <c r="U119">
        <v>0.40239000000000003</v>
      </c>
      <c r="W119">
        <v>0.93923000000000001</v>
      </c>
      <c r="X119">
        <v>0.97806999999999999</v>
      </c>
      <c r="Y119">
        <v>2.4057900000000001</v>
      </c>
    </row>
    <row r="120" spans="3:25" x14ac:dyDescent="0.2">
      <c r="C120">
        <v>1.34043</v>
      </c>
      <c r="D120">
        <v>1.34158</v>
      </c>
      <c r="E120">
        <v>1.6018699999999999</v>
      </c>
      <c r="G120">
        <v>1.3529199999999999</v>
      </c>
      <c r="H120">
        <v>1.3546800000000001</v>
      </c>
      <c r="I120">
        <v>1.6049199999999999</v>
      </c>
      <c r="K120">
        <v>1.39605</v>
      </c>
      <c r="L120">
        <v>1.3969400000000001</v>
      </c>
      <c r="M120">
        <v>1.64893</v>
      </c>
      <c r="O120">
        <v>1.3682000000000001</v>
      </c>
      <c r="P120">
        <v>1.3787799999999999</v>
      </c>
      <c r="Q120">
        <v>1.62188</v>
      </c>
      <c r="S120">
        <v>1.31959</v>
      </c>
      <c r="T120">
        <v>1.31395</v>
      </c>
      <c r="U120">
        <v>1.5685500000000001</v>
      </c>
      <c r="W120">
        <v>1.3330200000000001</v>
      </c>
      <c r="X120">
        <v>1.33324</v>
      </c>
      <c r="Y120">
        <v>1.5980300000000001</v>
      </c>
    </row>
    <row r="121" spans="3:25" x14ac:dyDescent="0.2">
      <c r="C121">
        <v>1.6759500000000001</v>
      </c>
      <c r="D121">
        <v>1.6827000000000001</v>
      </c>
      <c r="E121">
        <v>2.6545100000000001</v>
      </c>
      <c r="G121">
        <v>1.6653500000000001</v>
      </c>
      <c r="H121">
        <v>1.68435</v>
      </c>
      <c r="I121">
        <v>2.4049</v>
      </c>
      <c r="K121">
        <v>1.92536</v>
      </c>
      <c r="L121">
        <v>2.0107200000000001</v>
      </c>
      <c r="M121">
        <v>3.1987899999999998</v>
      </c>
      <c r="O121">
        <v>1.49465</v>
      </c>
      <c r="P121">
        <v>1.50823</v>
      </c>
      <c r="Q121">
        <v>2.5291800000000002</v>
      </c>
      <c r="S121">
        <v>1.99464</v>
      </c>
      <c r="T121">
        <v>2.00536</v>
      </c>
      <c r="U121">
        <v>3.35351</v>
      </c>
      <c r="W121">
        <v>2.2776700000000001</v>
      </c>
      <c r="X121">
        <v>2.29101</v>
      </c>
      <c r="Y121">
        <v>3.47607</v>
      </c>
    </row>
    <row r="122" spans="3:25" x14ac:dyDescent="0.2">
      <c r="C122">
        <v>0.33551999999999998</v>
      </c>
      <c r="D122">
        <v>0.34111999999999998</v>
      </c>
      <c r="E122">
        <v>1.05264</v>
      </c>
      <c r="G122">
        <v>0.31242999999999999</v>
      </c>
      <c r="H122">
        <v>0.32967000000000002</v>
      </c>
      <c r="I122">
        <v>0.79998000000000002</v>
      </c>
      <c r="K122">
        <v>0.52930999999999995</v>
      </c>
      <c r="L122">
        <v>0.61377999999999999</v>
      </c>
      <c r="M122">
        <v>1.54986</v>
      </c>
      <c r="O122">
        <v>0.12645000000000001</v>
      </c>
      <c r="P122">
        <v>0.12945000000000001</v>
      </c>
      <c r="Q122">
        <v>0.9073</v>
      </c>
      <c r="S122">
        <v>0.67505000000000004</v>
      </c>
      <c r="T122">
        <v>0.69140999999999997</v>
      </c>
      <c r="U122">
        <v>1.7849600000000001</v>
      </c>
      <c r="W122">
        <v>0.94464999999999999</v>
      </c>
      <c r="X122">
        <v>0.95777000000000001</v>
      </c>
      <c r="Y122">
        <v>1.8780399999999999</v>
      </c>
    </row>
    <row r="123" spans="3:25" x14ac:dyDescent="0.2">
      <c r="C123">
        <v>1.4170100000000001</v>
      </c>
      <c r="D123">
        <v>1.4206300000000001</v>
      </c>
      <c r="E123">
        <v>1.6718500000000001</v>
      </c>
      <c r="G123">
        <v>1.3962000000000001</v>
      </c>
      <c r="H123">
        <v>1.3946000000000001</v>
      </c>
      <c r="I123">
        <v>1.6748099999999999</v>
      </c>
      <c r="K123">
        <v>1.3409500000000001</v>
      </c>
      <c r="L123">
        <v>1.34907</v>
      </c>
      <c r="M123">
        <v>1.57436</v>
      </c>
      <c r="O123">
        <v>1.3702399999999999</v>
      </c>
      <c r="P123">
        <v>1.3726499999999999</v>
      </c>
      <c r="Q123">
        <v>1.6166700000000001</v>
      </c>
      <c r="S123">
        <v>1.3779600000000001</v>
      </c>
      <c r="T123">
        <v>1.37706</v>
      </c>
      <c r="U123">
        <v>1.61636</v>
      </c>
      <c r="W123">
        <v>1.4253400000000001</v>
      </c>
      <c r="X123">
        <v>1.4272899999999999</v>
      </c>
      <c r="Y123">
        <v>1.67136</v>
      </c>
    </row>
    <row r="124" spans="3:25" x14ac:dyDescent="0.2">
      <c r="C124">
        <v>1.70634</v>
      </c>
      <c r="D124">
        <v>1.7361200000000001</v>
      </c>
      <c r="E124">
        <v>2.2966899999999999</v>
      </c>
      <c r="G124">
        <v>1.74909</v>
      </c>
      <c r="H124">
        <v>1.7633700000000001</v>
      </c>
      <c r="I124">
        <v>2.2935099999999999</v>
      </c>
      <c r="K124">
        <v>1.44553</v>
      </c>
      <c r="L124">
        <v>1.45482</v>
      </c>
      <c r="M124">
        <v>1.8012600000000001</v>
      </c>
      <c r="O124">
        <v>2.0339499999999999</v>
      </c>
      <c r="P124">
        <v>2.0543999999999998</v>
      </c>
      <c r="Q124">
        <v>4.4212699999999998</v>
      </c>
      <c r="S124">
        <v>2.1757599999999999</v>
      </c>
      <c r="T124">
        <v>2.1692399999999998</v>
      </c>
      <c r="U124">
        <v>3.55179</v>
      </c>
      <c r="W124">
        <v>2.4160200000000001</v>
      </c>
      <c r="X124">
        <v>2.3824399999999999</v>
      </c>
      <c r="Y124">
        <v>4.79596</v>
      </c>
    </row>
    <row r="125" spans="3:25" x14ac:dyDescent="0.2">
      <c r="C125">
        <v>0.28932999999999998</v>
      </c>
      <c r="D125">
        <v>0.31548999999999999</v>
      </c>
      <c r="E125">
        <v>0.62483999999999995</v>
      </c>
      <c r="G125">
        <v>0.35288999999999998</v>
      </c>
      <c r="H125">
        <v>0.36876999999999999</v>
      </c>
      <c r="I125">
        <v>0.61870000000000003</v>
      </c>
      <c r="K125">
        <v>0.10458000000000001</v>
      </c>
      <c r="L125">
        <v>0.10575</v>
      </c>
      <c r="M125">
        <v>0.22689999999999999</v>
      </c>
      <c r="O125">
        <v>0.66371000000000002</v>
      </c>
      <c r="P125">
        <v>0.68174999999999997</v>
      </c>
      <c r="Q125">
        <v>2.8046000000000002</v>
      </c>
      <c r="S125">
        <v>0.79779999999999995</v>
      </c>
      <c r="T125">
        <v>0.79218</v>
      </c>
      <c r="U125">
        <v>1.93543</v>
      </c>
      <c r="W125">
        <v>0.99068000000000001</v>
      </c>
      <c r="X125">
        <v>0.95515000000000005</v>
      </c>
      <c r="Y125">
        <v>3.1246</v>
      </c>
    </row>
    <row r="126" spans="3:25" x14ac:dyDescent="0.2">
      <c r="C126">
        <v>1.4059200000000001</v>
      </c>
      <c r="D126">
        <v>1.4084300000000001</v>
      </c>
      <c r="E126">
        <v>1.64093</v>
      </c>
      <c r="G126">
        <v>1.37443</v>
      </c>
      <c r="H126">
        <v>1.3749400000000001</v>
      </c>
      <c r="I126">
        <v>1.63144</v>
      </c>
      <c r="K126">
        <v>1.4117</v>
      </c>
      <c r="L126">
        <v>1.4141699999999999</v>
      </c>
      <c r="M126">
        <v>1.6797800000000001</v>
      </c>
      <c r="O126">
        <v>1.3327199999999999</v>
      </c>
      <c r="P126">
        <v>1.33067</v>
      </c>
      <c r="Q126">
        <v>1.5986400000000001</v>
      </c>
      <c r="S126">
        <v>1.3307500000000001</v>
      </c>
      <c r="T126">
        <v>1.3344</v>
      </c>
      <c r="U126">
        <v>1.595</v>
      </c>
      <c r="W126">
        <v>1.3297000000000001</v>
      </c>
      <c r="X126">
        <v>1.3345100000000001</v>
      </c>
      <c r="Y126">
        <v>1.5653999999999999</v>
      </c>
    </row>
    <row r="127" spans="3:25" x14ac:dyDescent="0.2">
      <c r="C127">
        <v>1.6840900000000001</v>
      </c>
      <c r="D127">
        <v>1.69665</v>
      </c>
      <c r="E127">
        <v>2.5548199999999999</v>
      </c>
      <c r="G127">
        <v>1.74817</v>
      </c>
      <c r="H127">
        <v>1.7860400000000001</v>
      </c>
      <c r="I127">
        <v>3.0305399999999998</v>
      </c>
      <c r="K127">
        <v>1.90177</v>
      </c>
      <c r="L127">
        <v>1.91713</v>
      </c>
      <c r="M127">
        <v>3.3191000000000002</v>
      </c>
      <c r="O127">
        <v>1.9921800000000001</v>
      </c>
      <c r="P127">
        <v>2.0067699999999999</v>
      </c>
      <c r="Q127">
        <v>3.7584499999999998</v>
      </c>
      <c r="S127">
        <v>2.16479</v>
      </c>
      <c r="T127">
        <v>2.1951100000000001</v>
      </c>
      <c r="U127">
        <v>2.9287700000000001</v>
      </c>
      <c r="W127">
        <v>2.3324199999999999</v>
      </c>
      <c r="X127">
        <v>2.3459300000000001</v>
      </c>
      <c r="Y127">
        <v>4.4069799999999999</v>
      </c>
    </row>
    <row r="128" spans="3:25" x14ac:dyDescent="0.2">
      <c r="C128">
        <v>0.27816999999999997</v>
      </c>
      <c r="D128">
        <v>0.28821999999999998</v>
      </c>
      <c r="E128">
        <v>0.91388999999999998</v>
      </c>
      <c r="G128">
        <v>0.37374000000000002</v>
      </c>
      <c r="H128">
        <v>0.41110000000000002</v>
      </c>
      <c r="I128">
        <v>1.3991</v>
      </c>
      <c r="K128">
        <v>0.49007000000000001</v>
      </c>
      <c r="L128">
        <v>0.50295999999999996</v>
      </c>
      <c r="M128">
        <v>1.6393200000000001</v>
      </c>
      <c r="O128">
        <v>0.65946000000000005</v>
      </c>
      <c r="P128">
        <v>0.67610000000000003</v>
      </c>
      <c r="Q128">
        <v>2.1598099999999998</v>
      </c>
      <c r="S128">
        <v>0.83404</v>
      </c>
      <c r="T128">
        <v>0.86070999999999998</v>
      </c>
      <c r="U128">
        <v>1.3337699999999999</v>
      </c>
      <c r="W128">
        <v>1.0027200000000001</v>
      </c>
      <c r="X128">
        <v>1.01142</v>
      </c>
      <c r="Y128">
        <v>2.84158</v>
      </c>
    </row>
    <row r="129" spans="1:25" x14ac:dyDescent="0.2">
      <c r="C129">
        <v>1.40909</v>
      </c>
      <c r="D129">
        <v>1.4127000000000001</v>
      </c>
      <c r="E129">
        <v>1.6553800000000001</v>
      </c>
      <c r="G129">
        <v>1.3772899999999999</v>
      </c>
      <c r="H129">
        <v>1.3827199999999999</v>
      </c>
      <c r="I129">
        <v>1.62036</v>
      </c>
      <c r="K129">
        <v>1.38174</v>
      </c>
      <c r="L129">
        <v>1.3817200000000001</v>
      </c>
      <c r="M129">
        <v>1.7461100000000001</v>
      </c>
      <c r="O129">
        <v>1.4175599999999999</v>
      </c>
      <c r="P129">
        <v>1.42038</v>
      </c>
      <c r="Q129">
        <v>1.68021</v>
      </c>
      <c r="S129">
        <v>1.36046</v>
      </c>
      <c r="T129">
        <v>1.36036</v>
      </c>
      <c r="U129">
        <v>1.63724</v>
      </c>
      <c r="W129">
        <v>1.35737</v>
      </c>
      <c r="X129">
        <v>1.3563400000000001</v>
      </c>
      <c r="Y129">
        <v>1.59684</v>
      </c>
    </row>
    <row r="130" spans="1:25" x14ac:dyDescent="0.2">
      <c r="C130">
        <v>1.7163299999999999</v>
      </c>
      <c r="D130">
        <v>1.7381800000000001</v>
      </c>
      <c r="E130">
        <v>2.7749899999999998</v>
      </c>
      <c r="G130">
        <v>1.4703599999999999</v>
      </c>
      <c r="H130">
        <v>1.48308</v>
      </c>
      <c r="I130">
        <v>1.98227</v>
      </c>
      <c r="K130">
        <v>1.7893600000000001</v>
      </c>
      <c r="L130">
        <v>1.8057000000000001</v>
      </c>
      <c r="M130">
        <v>3.29427</v>
      </c>
      <c r="O130">
        <v>2.10433</v>
      </c>
      <c r="P130">
        <v>2.1692399999999998</v>
      </c>
      <c r="Q130">
        <v>3.3305899999999999</v>
      </c>
      <c r="S130">
        <v>2.18079</v>
      </c>
      <c r="T130">
        <v>2.18289</v>
      </c>
      <c r="U130">
        <v>4.1634399999999996</v>
      </c>
      <c r="W130">
        <v>2.3036799999999999</v>
      </c>
      <c r="X130">
        <v>2.3090299999999999</v>
      </c>
      <c r="Y130">
        <v>3.2295600000000002</v>
      </c>
    </row>
    <row r="131" spans="1:25" x14ac:dyDescent="0.2">
      <c r="C131">
        <v>0.30724000000000001</v>
      </c>
      <c r="D131">
        <v>0.32547999999999999</v>
      </c>
      <c r="E131">
        <v>1.11961</v>
      </c>
      <c r="G131">
        <v>9.307E-2</v>
      </c>
      <c r="H131">
        <v>0.10036</v>
      </c>
      <c r="I131">
        <v>0.36191000000000001</v>
      </c>
      <c r="K131">
        <v>0.40761999999999998</v>
      </c>
      <c r="L131">
        <v>0.42398000000000002</v>
      </c>
      <c r="M131">
        <v>1.54816</v>
      </c>
      <c r="O131">
        <v>0.68676999999999999</v>
      </c>
      <c r="P131">
        <v>0.74885999999999997</v>
      </c>
      <c r="Q131">
        <v>1.65038</v>
      </c>
      <c r="S131">
        <v>0.82033</v>
      </c>
      <c r="T131">
        <v>0.82252999999999998</v>
      </c>
      <c r="U131">
        <v>2.5261999999999998</v>
      </c>
      <c r="W131">
        <v>0.94630999999999998</v>
      </c>
      <c r="X131">
        <v>0.95269000000000004</v>
      </c>
      <c r="Y131">
        <v>1.6327199999999999</v>
      </c>
    </row>
    <row r="132" spans="1:25" x14ac:dyDescent="0.2">
      <c r="C132">
        <v>1.36741</v>
      </c>
      <c r="D132">
        <v>1.3693599999999999</v>
      </c>
      <c r="E132">
        <v>1.6207199999999999</v>
      </c>
      <c r="G132">
        <v>1.41073</v>
      </c>
      <c r="H132">
        <v>1.4212499999999999</v>
      </c>
      <c r="I132">
        <v>1.65554</v>
      </c>
      <c r="K132">
        <v>1.36785</v>
      </c>
      <c r="L132">
        <v>1.36985</v>
      </c>
      <c r="M132">
        <v>1.6389100000000001</v>
      </c>
      <c r="O132">
        <v>1.38286</v>
      </c>
      <c r="P132">
        <v>1.3846400000000001</v>
      </c>
      <c r="Q132">
        <v>1.63008</v>
      </c>
      <c r="S132">
        <v>1.4123600000000001</v>
      </c>
      <c r="T132">
        <v>1.4147799999999999</v>
      </c>
      <c r="U132">
        <v>1.6479699999999999</v>
      </c>
      <c r="W132">
        <v>1.4058200000000001</v>
      </c>
      <c r="X132">
        <v>1.407</v>
      </c>
      <c r="Y132">
        <v>1.6553</v>
      </c>
    </row>
    <row r="133" spans="1:25" x14ac:dyDescent="0.2">
      <c r="C133">
        <v>1.69065</v>
      </c>
      <c r="D133">
        <v>1.68262</v>
      </c>
      <c r="E133">
        <v>3.1424400000000001</v>
      </c>
      <c r="G133">
        <v>1.49814</v>
      </c>
      <c r="H133">
        <v>1.5188200000000001</v>
      </c>
      <c r="I133">
        <v>1.9967600000000001</v>
      </c>
      <c r="K133">
        <v>1.83056</v>
      </c>
      <c r="L133">
        <v>1.8720699999999999</v>
      </c>
      <c r="M133">
        <v>2.7780999999999998</v>
      </c>
      <c r="O133">
        <v>2.0471699999999999</v>
      </c>
      <c r="P133">
        <v>2.0612900000000001</v>
      </c>
      <c r="Q133">
        <v>3.6810700000000001</v>
      </c>
      <c r="S133">
        <v>2.2376999999999998</v>
      </c>
      <c r="T133">
        <v>2.3146</v>
      </c>
      <c r="U133">
        <v>3.8860700000000001</v>
      </c>
      <c r="W133">
        <v>2.4059300000000001</v>
      </c>
      <c r="X133">
        <v>2.4309099999999999</v>
      </c>
      <c r="Y133">
        <v>4.5821899999999998</v>
      </c>
    </row>
    <row r="134" spans="1:25" x14ac:dyDescent="0.2">
      <c r="C134">
        <v>0.32324000000000003</v>
      </c>
      <c r="D134">
        <v>0.31325999999999998</v>
      </c>
      <c r="E134">
        <v>1.52172</v>
      </c>
      <c r="G134">
        <v>8.7410000000000002E-2</v>
      </c>
      <c r="H134">
        <v>9.7569999999999699E-2</v>
      </c>
      <c r="I134">
        <v>0.34122000000000002</v>
      </c>
      <c r="K134">
        <v>0.46271000000000001</v>
      </c>
      <c r="L134">
        <v>0.50222</v>
      </c>
      <c r="M134">
        <v>1.1391899999999999</v>
      </c>
      <c r="O134">
        <v>0.66430999999999996</v>
      </c>
      <c r="P134">
        <v>0.67664999999999997</v>
      </c>
      <c r="Q134">
        <v>2.0509900000000001</v>
      </c>
      <c r="S134">
        <v>0.82533999999999996</v>
      </c>
      <c r="T134">
        <v>0.89981999999999995</v>
      </c>
      <c r="U134">
        <v>2.2381000000000002</v>
      </c>
      <c r="W134">
        <v>1.0001100000000001</v>
      </c>
      <c r="X134">
        <v>1.0239100000000001</v>
      </c>
      <c r="Y134">
        <v>2.9268900000000002</v>
      </c>
    </row>
    <row r="135" spans="1:25" x14ac:dyDescent="0.2">
      <c r="C135">
        <v>1.3507499999999999</v>
      </c>
      <c r="D135">
        <v>1.3568199999999999</v>
      </c>
      <c r="E135">
        <v>1.5897600000000001</v>
      </c>
      <c r="G135">
        <v>1.3439700000000001</v>
      </c>
      <c r="H135">
        <v>1.3499300000000001</v>
      </c>
      <c r="I135">
        <v>1.58352</v>
      </c>
      <c r="K135">
        <v>1.3956900000000001</v>
      </c>
      <c r="L135">
        <v>1.3972100000000001</v>
      </c>
      <c r="M135">
        <v>1.64069</v>
      </c>
      <c r="O135">
        <v>1.3952599999999999</v>
      </c>
      <c r="P135">
        <v>1.40029</v>
      </c>
      <c r="Q135">
        <v>1.6383799999999999</v>
      </c>
      <c r="S135">
        <v>1.39537</v>
      </c>
      <c r="T135">
        <v>1.39402</v>
      </c>
      <c r="U135">
        <v>1.6380600000000001</v>
      </c>
      <c r="W135">
        <v>1.3825000000000001</v>
      </c>
      <c r="X135">
        <v>1.38175</v>
      </c>
      <c r="Y135">
        <v>1.6473100000000001</v>
      </c>
    </row>
    <row r="136" spans="1:25" x14ac:dyDescent="0.2">
      <c r="C136">
        <v>1.66848</v>
      </c>
      <c r="D136">
        <v>1.6987699999999999</v>
      </c>
      <c r="E136">
        <v>2.5704699999999998</v>
      </c>
      <c r="G136">
        <v>1.4419200000000001</v>
      </c>
      <c r="H136">
        <v>1.4583299999999999</v>
      </c>
      <c r="I136">
        <v>1.7039599999999999</v>
      </c>
      <c r="K136">
        <v>1.94763</v>
      </c>
      <c r="L136">
        <v>1.9771099999999999</v>
      </c>
      <c r="M136">
        <v>3.2863500000000001</v>
      </c>
      <c r="O136">
        <v>2.0572900000000001</v>
      </c>
      <c r="P136">
        <v>2.0535000000000001</v>
      </c>
      <c r="Q136">
        <v>4.2763099999999996</v>
      </c>
      <c r="S136">
        <v>2.2015400000000001</v>
      </c>
      <c r="T136">
        <v>2.26356</v>
      </c>
      <c r="U136">
        <v>4.1389199999999997</v>
      </c>
      <c r="W136">
        <v>2.3088000000000002</v>
      </c>
      <c r="X136">
        <v>2.3454700000000002</v>
      </c>
      <c r="Y136">
        <v>6.1311799999999996</v>
      </c>
    </row>
    <row r="137" spans="1:25" x14ac:dyDescent="0.2">
      <c r="C137">
        <v>0.31773000000000001</v>
      </c>
      <c r="D137">
        <v>0.34194999999999998</v>
      </c>
      <c r="E137">
        <v>0.98070999999999997</v>
      </c>
      <c r="G137">
        <v>9.7949999999999995E-2</v>
      </c>
      <c r="H137">
        <v>0.1084</v>
      </c>
      <c r="I137">
        <v>0.12044000000000001</v>
      </c>
      <c r="K137">
        <v>0.55193999999999999</v>
      </c>
      <c r="L137">
        <v>0.57989999999999997</v>
      </c>
      <c r="M137">
        <v>1.6456599999999999</v>
      </c>
      <c r="O137">
        <v>0.66203000000000001</v>
      </c>
      <c r="P137">
        <v>0.65320999999999996</v>
      </c>
      <c r="Q137">
        <v>2.6379299999999999</v>
      </c>
      <c r="S137">
        <v>0.80617000000000005</v>
      </c>
      <c r="T137">
        <v>0.86953999999999998</v>
      </c>
      <c r="U137">
        <v>2.5008599999999999</v>
      </c>
      <c r="W137">
        <v>0.92630000000000001</v>
      </c>
      <c r="X137">
        <v>0.96372000000000002</v>
      </c>
      <c r="Y137">
        <v>4.4838699999999996</v>
      </c>
    </row>
    <row r="138" spans="1:25" x14ac:dyDescent="0.2">
      <c r="B138" t="s">
        <v>6</v>
      </c>
      <c r="C138" t="s">
        <v>7</v>
      </c>
      <c r="D138" t="s">
        <v>7</v>
      </c>
      <c r="E138" t="s">
        <v>7</v>
      </c>
      <c r="F138" t="s">
        <v>6</v>
      </c>
      <c r="G138" t="s">
        <v>7</v>
      </c>
      <c r="H138" t="s">
        <v>7</v>
      </c>
      <c r="I138" t="s">
        <v>7</v>
      </c>
      <c r="J138" t="s">
        <v>6</v>
      </c>
      <c r="K138" t="s">
        <v>7</v>
      </c>
      <c r="L138" t="s">
        <v>7</v>
      </c>
      <c r="M138" t="s">
        <v>7</v>
      </c>
      <c r="N138" t="s">
        <v>6</v>
      </c>
      <c r="O138" t="s">
        <v>7</v>
      </c>
      <c r="P138" t="s">
        <v>7</v>
      </c>
      <c r="Q138" t="s">
        <v>7</v>
      </c>
      <c r="R138" t="s">
        <v>6</v>
      </c>
      <c r="S138" t="s">
        <v>7</v>
      </c>
      <c r="T138" t="s">
        <v>7</v>
      </c>
      <c r="U138" t="s">
        <v>7</v>
      </c>
      <c r="V138" t="s">
        <v>6</v>
      </c>
      <c r="W138" t="s">
        <v>7</v>
      </c>
      <c r="X138" t="s">
        <v>7</v>
      </c>
      <c r="Y138" t="s">
        <v>7</v>
      </c>
    </row>
    <row r="139" spans="1:25" x14ac:dyDescent="0.2">
      <c r="A139" t="s">
        <v>31</v>
      </c>
      <c r="B139">
        <v>25.5</v>
      </c>
      <c r="C139">
        <f>AVERAGE(C86,C83,C80,C89,C92,C95,C98,C101,C104,C107,C110,C113,C116,C119,C122,C125,C128,C131,C134,C137)</f>
        <v>0.28532174999999999</v>
      </c>
      <c r="D139">
        <f>AVERAGE(D86,D83,D80,D89,D92,D95,D98,D101,D104,D107,D110,D113,D116,D119,D122,D125,D128,D131,D134,D137)</f>
        <v>0.29714309999999988</v>
      </c>
      <c r="E139">
        <f>AVERAGE(E86,E83,E80,E89,E92,E95,E98,E101,E104,E107,E110,E113,E116,E119,E122,E125,E128,E131,E134,E137)</f>
        <v>0.82335254999999985</v>
      </c>
      <c r="F139">
        <v>25.5</v>
      </c>
      <c r="G139">
        <f>AVERAGE(G86,G83,G80,G89,G92,G95,G98,G101,G104,G107,G110,G113,G116,G119,G122,G125,G128,G131,G134,G137)</f>
        <v>0.27594220000000003</v>
      </c>
      <c r="H139">
        <f>AVERAGE(H86,H83,H80,H89,H92,H95,H98,H101,H104,H107,H110,H113,H116,H119,H122,H125,H128,H131,H134,H137)</f>
        <v>0.29392084999999996</v>
      </c>
      <c r="I139">
        <f>AVERAGE(I86,I83,I80,I89,I92,I95,I98,I101,I104,I107,I110,I113,I116,I119,I122,I125,I128,I131,I134,I137)</f>
        <v>0.86779905000000002</v>
      </c>
      <c r="J139">
        <v>25.5</v>
      </c>
      <c r="K139">
        <f>AVERAGE(K86,K83,K80,K89,K92,K95,K98,K101,K104,K107,K110,K113,K116,K119,K122,K125,K128,K131,K134,K137)</f>
        <v>0.43952230000000003</v>
      </c>
      <c r="L139">
        <f>AVERAGE(L86,L83,L80,L89,L92,L95,L98,L101,L104,L107,L110,L113,L116,L119,L122,L125,L128,L131,L134,L137)</f>
        <v>0.46650999999999987</v>
      </c>
      <c r="M139">
        <f>AVERAGE(M86,M83,M80,M89,M92,M95,M98,M101,M104,M107,M110,M113,M116,M119,M122,M125,M128,M131,M134,M137)</f>
        <v>1.2602174499999999</v>
      </c>
      <c r="N139">
        <v>25.5</v>
      </c>
      <c r="O139">
        <f>AVERAGE(O86,O83,O80,O89,O92,O95,O98,O101,O104,O107,O110,O113,O116,O119,O122,O125,O128,O131,O134,O137)</f>
        <v>0.54564934999999992</v>
      </c>
      <c r="P139">
        <f>AVERAGE(P86,P83,P80,P89,P92,P95,P98,P101,P104,P107,P110,P113,P116,P119,P122,P125,P128,P131,P134,P137)</f>
        <v>0.56290355000000003</v>
      </c>
      <c r="Q139">
        <f>AVERAGE(Q86,Q83,Q80,Q89,Q92,Q95,Q98,Q101,Q104,Q107,Q110,Q113,Q116,Q119,Q122,Q125,Q128,Q131,Q134,Q137)</f>
        <v>1.6340080499999998</v>
      </c>
      <c r="R139">
        <v>25.5</v>
      </c>
      <c r="S139">
        <f>AVERAGE(S86,S83,S80,S89,S92,S95,S98,S101,S104,S107,S110,S113,S116,S119,S122,S125,S128,S131,S134,S137)</f>
        <v>0.67515100000000006</v>
      </c>
      <c r="T139">
        <f>AVERAGE(T86,T83,T80,T89,T92,T95,T98,T101,T104,T107,T110,T113,T116,T119,T122,T125,T128,T131,T134,T137)</f>
        <v>0.69373850000000004</v>
      </c>
      <c r="U139">
        <f>AVERAGE(U86,U83,U80,U89,U92,U95,U98,U101,U104,U107,U110,U113,U116,U119,U122,U125,U128,U131,U134,U137)</f>
        <v>2.0660050000000001</v>
      </c>
      <c r="V139">
        <v>25.5</v>
      </c>
      <c r="W139">
        <f>AVERAGE(W86,W83,W80,W89,W92,W95,W98,W101,W104,W107,W110,W113,W116,W119,W122,W125,W128,W131,W134,W137)</f>
        <v>0.85828100000000007</v>
      </c>
      <c r="X139">
        <f>AVERAGE(X86,X83,X80,X89,X92,X95,X98,X101,X104,X107,X110,X113,X116,X119,X122,X125,X128,X131,X134,X137)</f>
        <v>0.87318999999999991</v>
      </c>
      <c r="Y139">
        <f>AVERAGE(Y86,Y83,Y80,Y89,Y92,Y95,Y98,Y101,Y104,Y107,Y110,Y113,Y116,Y119,Y122,Y125,Y128,Y131,Y134,Y137)</f>
        <v>2.6877330000000001</v>
      </c>
    </row>
    <row r="140" spans="1:25" x14ac:dyDescent="0.2">
      <c r="A140" t="s">
        <v>33</v>
      </c>
      <c r="C140">
        <f>STDEV(C86,C83,C80,C89,C92,C95,C98,C101,C104,C107,C110,C113,C116,C119,C122,C125,C128,C131,C134,C137)/SQRT(COUNT(C86,C83,C80,C89,C92,C95,C98,C101,C104,C107,C110,C113,C116,C119,C122,C125,C128,C131,C134,C137))</f>
        <v>1.7000345092298506E-2</v>
      </c>
      <c r="D140">
        <f>STDEV(D86,D83,D80,D89,D92,D95,D98,D101,D104,D107,D110,D113,D116,D119,D122,D125,D128,D131,D134,D137)/SQRT(COUNT(D86,D83,D80,D89,D92,D95,D98,D101,D104,D107,D110,D113,D116,D119,D122,D125,D128,D131,D134,D137))</f>
        <v>1.7810378030046443E-2</v>
      </c>
      <c r="E140">
        <f>STDEV(E86,E83,E80,E89,E92,E95,E98,E101,E104,E107,E110,E113,E116,E119,E122,E125,E128,E131,E134,E137)/SQRT(COUNT(E86,E83,E80,E89,E92,E95,E98,E101,E104,E107,E110,E113,E116,E119,E122,E125,E128,E131,E134,E137))</f>
        <v>7.3755122730898404E-2</v>
      </c>
      <c r="G140">
        <f>STDEV(G86,G83,G80,G89,G92,G95,G98,G101,G104,G107,G110,G113,G116,G119,G122,G125,G128,G131,G134,G137)/SQRT(COUNT(G86,G83,G80,G89,G92,G95,G98,G101,G104,G107,G110,G113,G116,G119,G122,G125,G128,G131,G134,G137))</f>
        <v>3.2378721661284693E-2</v>
      </c>
      <c r="H140">
        <f>STDEV(H86,H83,H80,H89,H92,H95,H98,H101,H104,H107,H110,H113,H116,H119,H122,H125,H128,H131,H134,H137)/SQRT(COUNT(H86,H83,H80,H89,H92,H95,H98,H101,H104,H107,H110,H113,H116,H119,H122,H125,H128,H131,H134,H137))</f>
        <v>3.4785396095675374E-2</v>
      </c>
      <c r="I140">
        <f>STDEV(I86,I83,I80,I89,I92,I95,I98,I101,I104,I107,I110,I113,I116,I119,I122,I125,I128,I131,I134,I137)/SQRT(COUNT(I86,I83,I80,I89,I92,I95,I98,I101,I104,I107,I110,I113,I116,I119,I122,I125,I128,I131,I134,I137))</f>
        <v>0.14443536845300434</v>
      </c>
      <c r="K140">
        <f>STDEV(K86,K83,K80,K89,K92,K95,K98,K101,K104,K107,K110,K113,K116,K119,K122,K125,K128,K131,K134,K137)/SQRT(COUNT(K86,K83,K80,K89,K92,K95,K98,K101,K104,K107,K110,K113,K116,K119,K122,K125,K128,K131,K134,K137))</f>
        <v>3.4770449939651171E-2</v>
      </c>
      <c r="L140">
        <f>STDEV(L86,L83,L80,L89,L92,L95,L98,L101,L104,L107,L110,L113,L116,L119,L122,L125,L128,L131,L134,L137)/SQRT(COUNT(L86,L83,L80,L89,L92,L95,L98,L101,L104,L107,L110,L113,L116,L119,L122,L125,L128,L131,L134,L137))</f>
        <v>3.7077953150370345E-2</v>
      </c>
      <c r="M140">
        <f>STDEV(M86,M83,M80,M89,M92,M95,M98,M101,M104,M107,M110,M113,M116,M119,M122,M125,M128,M131,M134,M137)/SQRT(COUNT(M86,M83,M80,M89,M92,M95,M98,M101,M104,M107,M110,M113,M116,M119,M122,M125,M128,M131,M134,M137))</f>
        <v>0.11828748502244052</v>
      </c>
      <c r="O140">
        <f>STDEV(O86,O83,O80,O89,O92,O95,O98,O101,O104,O107,O110,O113,O116,O119,O122,O125,O128,O131,O134,O137)/SQRT(COUNT(O86,O83,O80,O89,O92,O95,O98,O101,O104,O107,O110,O113,O116,O119,O122,O125,O128,O131,O134,O137))</f>
        <v>4.7356791132027738E-2</v>
      </c>
      <c r="P140">
        <f>STDEV(P86,P83,P80,P89,P92,P95,P98,P101,P104,P107,P110,P113,P116,P119,P122,P125,P128,P131,P134,P137)/SQRT(COUNT(P86,P83,P80,P89,P92,P95,P98,P101,P104,P107,P110,P113,P116,P119,P122,P125,P128,P131,P134,P137))</f>
        <v>4.8695584467689269E-2</v>
      </c>
      <c r="Q140">
        <f>STDEV(Q86,Q83,Q80,Q89,Q92,Q95,Q98,Q101,Q104,Q107,Q110,Q113,Q116,Q119,Q122,Q125,Q128,Q131,Q134,Q137)/SQRT(COUNT(Q86,Q83,Q80,Q89,Q92,Q95,Q98,Q101,Q104,Q107,Q110,Q113,Q116,Q119,Q122,Q125,Q128,Q131,Q134,Q137))</f>
        <v>0.16522100945864635</v>
      </c>
      <c r="S140">
        <f>STDEV(S86,S83,S80,S89,S92,S95,S98,S101,S104,S107,S110,S113,S116,S119,S122,S125,S128,S131,S134,S137)/SQRT(COUNT(S86,S83,S80,S89,S92,S95,S98,S101,S104,S107,S110,S113,S116,S119,S122,S125,S128,S131,S134,S137))</f>
        <v>5.9308860502945801E-2</v>
      </c>
      <c r="T140">
        <f>STDEV(T86,T83,T80,T89,T92,T95,T98,T101,T104,T107,T110,T113,T116,T119,T122,T125,T128,T131,T134,T137)/SQRT(COUNT(T86,T83,T80,T89,T92,T95,T98,T101,T104,T107,T110,T113,T116,T119,T122,T125,T128,T131,T134,T137))</f>
        <v>6.1665748853992598E-2</v>
      </c>
      <c r="U140">
        <f>STDEV(U86,U83,U80,U89,U92,U95,U98,U101,U104,U107,U110,U113,U116,U119,U122,U125,U128,U131,U134,U137)/SQRT(COUNT(U86,U83,U80,U89,U92,U95,U98,U101,U104,U107,U110,U113,U116,U119,U122,U125,U128,U131,U134,U137))</f>
        <v>0.24074653163649096</v>
      </c>
      <c r="W140">
        <f>STDEV(W86,W83,W80,W89,W92,W95,W98,W101,W104,W107,W110,W113,W116,W119,W122,W125,W128,W131,W134,W137)/SQRT(COUNT(W86,W83,W80,W89,W92,W95,W98,W101,W104,W107,W110,W113,W116,W119,W122,W125,W128,W131,W134,W137))</f>
        <v>5.2696214204877329E-2</v>
      </c>
      <c r="X140">
        <f>STDEV(X86,X83,X80,X89,X92,X95,X98,X101,X104,X107,X110,X113,X116,X119,X122,X125,X128,X131,X134,X137)/SQRT(COUNT(X86,X83,X80,X89,X92,X95,X98,X101,X104,X107,X110,X113,X116,X119,X122,X125,X128,X131,X134,X137))</f>
        <v>5.4592959571146599E-2</v>
      </c>
      <c r="Y140">
        <f>STDEV(Y86,Y83,Y80,Y89,Y92,Y95,Y98,Y101,Y104,Y107,Y110,Y113,Y116,Y119,Y122,Y125,Y128,Y131,Y134,Y137)/SQRT(COUNT(Y86,Y83,Y80,Y89,Y92,Y95,Y98,Y101,Y104,Y107,Y110,Y113,Y116,Y119,Y122,Y125,Y128,Y131,Y134,Y137))</f>
        <v>0.29156377580674231</v>
      </c>
    </row>
    <row r="142" spans="1:25" x14ac:dyDescent="0.2">
      <c r="B142" t="s">
        <v>23</v>
      </c>
      <c r="C142">
        <f>C139*10^-20</f>
        <v>2.8532174999999998E-21</v>
      </c>
      <c r="D142">
        <f>D139*10^-20</f>
        <v>2.9714309999999986E-21</v>
      </c>
      <c r="E142">
        <f>E139*10^-20</f>
        <v>8.2335254999999975E-21</v>
      </c>
      <c r="F142" t="s">
        <v>23</v>
      </c>
      <c r="G142">
        <f>G139*10^-20</f>
        <v>2.7594220000000003E-21</v>
      </c>
      <c r="H142">
        <f>H139*10^-20</f>
        <v>2.9392084999999993E-21</v>
      </c>
      <c r="I142">
        <f>I139*10^-20</f>
        <v>8.6779905E-21</v>
      </c>
      <c r="J142" t="s">
        <v>23</v>
      </c>
      <c r="K142">
        <f>K139*10^-20</f>
        <v>4.3952229999999998E-21</v>
      </c>
      <c r="L142">
        <f>L139*10^-20</f>
        <v>4.6650999999999985E-21</v>
      </c>
      <c r="M142">
        <f>M139*10^-20</f>
        <v>1.2602174499999998E-20</v>
      </c>
      <c r="N142" t="s">
        <v>23</v>
      </c>
      <c r="O142">
        <f>O139*10^-20</f>
        <v>5.4564934999999986E-21</v>
      </c>
      <c r="P142">
        <f>P139*10^-20</f>
        <v>5.6290355000000001E-21</v>
      </c>
      <c r="Q142">
        <f>Q139*10^-20</f>
        <v>1.6340080499999998E-20</v>
      </c>
      <c r="R142" t="s">
        <v>23</v>
      </c>
      <c r="S142">
        <f>S139*10^-20</f>
        <v>6.7515100000000005E-21</v>
      </c>
      <c r="T142">
        <f>T139*10^-20</f>
        <v>6.9373849999999995E-21</v>
      </c>
      <c r="U142">
        <f>U139*10^-20</f>
        <v>2.0660050000000001E-20</v>
      </c>
      <c r="V142" t="s">
        <v>23</v>
      </c>
      <c r="W142">
        <f>W139*10^-20</f>
        <v>8.5828100000000001E-21</v>
      </c>
      <c r="X142">
        <f>X139*10^-20</f>
        <v>8.7318999999999993E-21</v>
      </c>
      <c r="Y142">
        <f>Y139*10^-20</f>
        <v>2.6877329999999999E-20</v>
      </c>
    </row>
    <row r="145" spans="2:10" x14ac:dyDescent="0.2">
      <c r="B145" t="s">
        <v>21</v>
      </c>
      <c r="C145">
        <v>20283095</v>
      </c>
      <c r="D145" t="s">
        <v>9</v>
      </c>
    </row>
    <row r="146" spans="2:10" x14ac:dyDescent="0.2">
      <c r="C146">
        <f>C145/(10^3)</f>
        <v>20283.095000000001</v>
      </c>
      <c r="D146" t="s">
        <v>10</v>
      </c>
    </row>
    <row r="147" spans="2:10" x14ac:dyDescent="0.2">
      <c r="E147" t="s">
        <v>31</v>
      </c>
      <c r="H147" t="s">
        <v>32</v>
      </c>
    </row>
    <row r="148" spans="2:10" x14ac:dyDescent="0.2">
      <c r="B148" t="s">
        <v>22</v>
      </c>
      <c r="C148" t="s">
        <v>11</v>
      </c>
      <c r="D148" t="s">
        <v>12</v>
      </c>
      <c r="E148" t="s">
        <v>16</v>
      </c>
      <c r="F148" t="s">
        <v>19</v>
      </c>
      <c r="G148" t="s">
        <v>18</v>
      </c>
    </row>
    <row r="149" spans="2:10" x14ac:dyDescent="0.2">
      <c r="B149">
        <v>2</v>
      </c>
      <c r="C149">
        <f t="shared" ref="C149:C156" si="0">B149*1000/$C$146</f>
        <v>9.8604281052768319E-2</v>
      </c>
      <c r="D149">
        <f t="shared" ref="D149:D156" si="1">C149/(10^-27)/(10^6)</f>
        <v>9.8604281052768322E+19</v>
      </c>
      <c r="E149" s="1">
        <v>1.6462149999999991E-2</v>
      </c>
      <c r="F149">
        <v>1.780044999999994E-2</v>
      </c>
      <c r="G149">
        <v>6.1982449999999953E-2</v>
      </c>
    </row>
    <row r="150" spans="2:10" x14ac:dyDescent="0.2">
      <c r="B150">
        <v>4</v>
      </c>
      <c r="C150">
        <f t="shared" si="0"/>
        <v>0.19720856210553664</v>
      </c>
      <c r="D150">
        <f t="shared" si="1"/>
        <v>1.9720856210553664E+20</v>
      </c>
      <c r="E150">
        <v>6.0550850000000024E-2</v>
      </c>
      <c r="F150">
        <v>6.3265399999999986E-2</v>
      </c>
      <c r="G150">
        <v>0.1976955</v>
      </c>
    </row>
    <row r="151" spans="2:10" x14ac:dyDescent="0.2">
      <c r="B151">
        <v>6</v>
      </c>
      <c r="C151">
        <f t="shared" si="0"/>
        <v>0.29581284315830497</v>
      </c>
      <c r="D151">
        <f t="shared" si="1"/>
        <v>2.9581284315830498E+20</v>
      </c>
      <c r="E151">
        <v>9.7954500000000014E-2</v>
      </c>
      <c r="F151">
        <v>0.10302180000000002</v>
      </c>
      <c r="G151">
        <v>0.29424404999999998</v>
      </c>
    </row>
    <row r="152" spans="2:10" x14ac:dyDescent="0.2">
      <c r="B152">
        <v>8</v>
      </c>
      <c r="C152">
        <f t="shared" si="0"/>
        <v>0.39441712421107328</v>
      </c>
      <c r="D152">
        <f t="shared" si="1"/>
        <v>3.9441712421107329E+20</v>
      </c>
      <c r="E152">
        <v>0.19086680000000003</v>
      </c>
      <c r="F152">
        <v>0.19427845000000002</v>
      </c>
      <c r="G152">
        <v>0.58471544999999991</v>
      </c>
    </row>
    <row r="153" spans="2:10" x14ac:dyDescent="0.2">
      <c r="B153">
        <v>10</v>
      </c>
      <c r="C153">
        <f t="shared" si="0"/>
        <v>0.49302140526384158</v>
      </c>
      <c r="D153">
        <f t="shared" si="1"/>
        <v>4.9302140526384153E+20</v>
      </c>
      <c r="E153">
        <v>0.28532174999999999</v>
      </c>
      <c r="F153">
        <v>0.29714309999999988</v>
      </c>
      <c r="G153">
        <v>0.82335254999999985</v>
      </c>
    </row>
    <row r="154" spans="2:10" x14ac:dyDescent="0.2">
      <c r="B154">
        <v>12</v>
      </c>
      <c r="C154">
        <f t="shared" si="0"/>
        <v>0.59162568631660994</v>
      </c>
      <c r="D154">
        <f t="shared" si="1"/>
        <v>5.9162568631660996E+20</v>
      </c>
      <c r="E154">
        <v>0.27594220000000003</v>
      </c>
      <c r="F154">
        <v>0.29392084999999996</v>
      </c>
      <c r="G154">
        <v>0.86779905000000002</v>
      </c>
    </row>
    <row r="155" spans="2:10" x14ac:dyDescent="0.2">
      <c r="B155">
        <v>14</v>
      </c>
      <c r="C155">
        <f t="shared" si="0"/>
        <v>0.69022996736937825</v>
      </c>
      <c r="D155">
        <f t="shared" si="1"/>
        <v>6.902299673693782E+20</v>
      </c>
      <c r="E155">
        <v>0.43952230000000003</v>
      </c>
      <c r="F155">
        <v>0.46650999999999987</v>
      </c>
      <c r="G155">
        <v>1.2602174499999999</v>
      </c>
    </row>
    <row r="156" spans="2:10" x14ac:dyDescent="0.2">
      <c r="B156">
        <v>16</v>
      </c>
      <c r="C156">
        <f t="shared" si="0"/>
        <v>0.78883424842214656</v>
      </c>
      <c r="D156">
        <f t="shared" si="1"/>
        <v>7.8883424842214657E+20</v>
      </c>
      <c r="E156">
        <v>0.54564934999999992</v>
      </c>
      <c r="F156">
        <v>0.56290355000000003</v>
      </c>
      <c r="G156">
        <v>1.6340080499999998</v>
      </c>
    </row>
    <row r="157" spans="2:10" x14ac:dyDescent="0.2">
      <c r="B157">
        <v>18</v>
      </c>
      <c r="C157">
        <f t="shared" ref="C157:C158" si="2">B157*1000/$C$146</f>
        <v>0.88743852947491486</v>
      </c>
      <c r="D157">
        <f t="shared" ref="D157:D158" si="3">C157/(10^-27)/(10^6)</f>
        <v>8.8743852947491481E+20</v>
      </c>
      <c r="E157">
        <v>0.67515100000000006</v>
      </c>
      <c r="F157">
        <v>0.69373850000000004</v>
      </c>
      <c r="G157">
        <v>2.0660050000000001</v>
      </c>
    </row>
    <row r="158" spans="2:10" x14ac:dyDescent="0.2">
      <c r="B158">
        <v>20</v>
      </c>
      <c r="C158">
        <f t="shared" si="2"/>
        <v>0.98604281052768317</v>
      </c>
      <c r="D158">
        <f t="shared" si="3"/>
        <v>9.8604281052768305E+20</v>
      </c>
      <c r="E158">
        <v>0.85828100000000007</v>
      </c>
      <c r="F158">
        <v>0.87318999999999991</v>
      </c>
      <c r="G158">
        <v>2.6877330000000001</v>
      </c>
    </row>
    <row r="160" spans="2:10" x14ac:dyDescent="0.2">
      <c r="D160">
        <v>9.8604281052768322E+19</v>
      </c>
      <c r="E160">
        <f t="shared" ref="E160:J160" si="4">E149*(10^-20)</f>
        <v>1.6462149999999991E-22</v>
      </c>
      <c r="F160">
        <f t="shared" si="4"/>
        <v>1.7800449999999939E-22</v>
      </c>
      <c r="G160">
        <f t="shared" si="4"/>
        <v>6.1982449999999946E-22</v>
      </c>
      <c r="H160">
        <f t="shared" si="4"/>
        <v>0</v>
      </c>
      <c r="I160">
        <f t="shared" si="4"/>
        <v>0</v>
      </c>
      <c r="J160">
        <f t="shared" si="4"/>
        <v>0</v>
      </c>
    </row>
    <row r="161" spans="2:10" x14ac:dyDescent="0.2">
      <c r="D161">
        <v>1.9720856210553664E+20</v>
      </c>
      <c r="E161">
        <f t="shared" ref="E161:J167" si="5">E150*(10^-20)</f>
        <v>6.055085000000002E-22</v>
      </c>
      <c r="F161">
        <f t="shared" si="5"/>
        <v>6.3265399999999978E-22</v>
      </c>
      <c r="G161">
        <f t="shared" si="5"/>
        <v>1.9769549999999997E-21</v>
      </c>
      <c r="H161">
        <f t="shared" si="5"/>
        <v>0</v>
      </c>
      <c r="I161">
        <f t="shared" si="5"/>
        <v>0</v>
      </c>
      <c r="J161">
        <f t="shared" si="5"/>
        <v>0</v>
      </c>
    </row>
    <row r="162" spans="2:10" x14ac:dyDescent="0.2">
      <c r="D162">
        <v>2.9581284315830498E+20</v>
      </c>
      <c r="E162">
        <f t="shared" si="5"/>
        <v>9.7954500000000006E-22</v>
      </c>
      <c r="F162">
        <f t="shared" si="5"/>
        <v>1.0302180000000002E-21</v>
      </c>
      <c r="G162">
        <f t="shared" si="5"/>
        <v>2.9424404999999998E-21</v>
      </c>
      <c r="H162">
        <f t="shared" si="5"/>
        <v>0</v>
      </c>
      <c r="I162">
        <f t="shared" si="5"/>
        <v>0</v>
      </c>
      <c r="J162">
        <f t="shared" si="5"/>
        <v>0</v>
      </c>
    </row>
    <row r="163" spans="2:10" x14ac:dyDescent="0.2">
      <c r="D163">
        <v>3.9441712421107329E+20</v>
      </c>
      <c r="E163">
        <f t="shared" si="5"/>
        <v>1.9086680000000001E-21</v>
      </c>
      <c r="F163">
        <f t="shared" si="5"/>
        <v>1.9427845000000001E-21</v>
      </c>
      <c r="G163">
        <f t="shared" si="5"/>
        <v>5.8471544999999986E-21</v>
      </c>
      <c r="H163">
        <f>H152*(10^-20)</f>
        <v>0</v>
      </c>
      <c r="I163">
        <f>I152*(10^-20)</f>
        <v>0</v>
      </c>
      <c r="J163">
        <f>J152*(10^-20)</f>
        <v>0</v>
      </c>
    </row>
    <row r="164" spans="2:10" x14ac:dyDescent="0.2">
      <c r="D164">
        <v>4.9302140526384153E+20</v>
      </c>
      <c r="E164">
        <f t="shared" ref="E164:G167" si="6">E153*(10^-20)</f>
        <v>2.8532174999999998E-21</v>
      </c>
      <c r="F164">
        <f t="shared" si="6"/>
        <v>2.9714309999999986E-21</v>
      </c>
      <c r="G164">
        <f t="shared" si="6"/>
        <v>8.2335254999999975E-21</v>
      </c>
      <c r="H164">
        <f t="shared" si="5"/>
        <v>0</v>
      </c>
      <c r="I164">
        <f t="shared" si="5"/>
        <v>0</v>
      </c>
      <c r="J164">
        <f t="shared" si="5"/>
        <v>0</v>
      </c>
    </row>
    <row r="165" spans="2:10" x14ac:dyDescent="0.2">
      <c r="D165">
        <v>5.9162568631660996E+20</v>
      </c>
      <c r="E165">
        <f t="shared" si="6"/>
        <v>2.7594220000000003E-21</v>
      </c>
      <c r="F165">
        <f t="shared" si="6"/>
        <v>2.9392084999999993E-21</v>
      </c>
      <c r="G165">
        <f t="shared" si="6"/>
        <v>8.6779905E-21</v>
      </c>
      <c r="H165">
        <f t="shared" si="5"/>
        <v>0</v>
      </c>
      <c r="I165">
        <f t="shared" si="5"/>
        <v>0</v>
      </c>
      <c r="J165">
        <f t="shared" si="5"/>
        <v>0</v>
      </c>
    </row>
    <row r="166" spans="2:10" x14ac:dyDescent="0.2">
      <c r="D166">
        <v>6.902299673693782E+20</v>
      </c>
      <c r="E166">
        <f t="shared" si="6"/>
        <v>4.3952229999999998E-21</v>
      </c>
      <c r="F166">
        <f t="shared" si="6"/>
        <v>4.6650999999999985E-21</v>
      </c>
      <c r="G166">
        <f t="shared" si="6"/>
        <v>1.2602174499999998E-20</v>
      </c>
      <c r="H166">
        <f t="shared" si="5"/>
        <v>0</v>
      </c>
      <c r="I166">
        <f t="shared" si="5"/>
        <v>0</v>
      </c>
      <c r="J166">
        <f t="shared" si="5"/>
        <v>0</v>
      </c>
    </row>
    <row r="167" spans="2:10" x14ac:dyDescent="0.2">
      <c r="D167">
        <v>7.8883424842214657E+20</v>
      </c>
      <c r="E167">
        <f t="shared" si="6"/>
        <v>5.4564934999999986E-21</v>
      </c>
      <c r="F167">
        <f t="shared" si="6"/>
        <v>5.6290355000000001E-21</v>
      </c>
      <c r="G167">
        <f t="shared" si="6"/>
        <v>1.6340080499999998E-20</v>
      </c>
      <c r="H167">
        <f t="shared" si="5"/>
        <v>0</v>
      </c>
      <c r="I167">
        <f t="shared" si="5"/>
        <v>0</v>
      </c>
      <c r="J167">
        <f t="shared" si="5"/>
        <v>0</v>
      </c>
    </row>
    <row r="168" spans="2:10" x14ac:dyDescent="0.2">
      <c r="D168">
        <v>8.8743852947491481E+20</v>
      </c>
      <c r="E168">
        <f t="shared" ref="E168:G168" si="7">E157*(10^-20)</f>
        <v>6.7515100000000005E-21</v>
      </c>
      <c r="F168">
        <f t="shared" si="7"/>
        <v>6.9373849999999995E-21</v>
      </c>
      <c r="G168">
        <f t="shared" si="7"/>
        <v>2.0660050000000001E-20</v>
      </c>
    </row>
    <row r="169" spans="2:10" x14ac:dyDescent="0.2">
      <c r="D169">
        <v>9.8604281052768305E+20</v>
      </c>
      <c r="E169">
        <f t="shared" ref="E169:G169" si="8">E158*(10^-20)</f>
        <v>8.5828100000000001E-21</v>
      </c>
      <c r="F169">
        <f t="shared" si="8"/>
        <v>8.7318999999999993E-21</v>
      </c>
      <c r="G169">
        <f t="shared" si="8"/>
        <v>2.6877329999999999E-20</v>
      </c>
    </row>
    <row r="173" spans="2:10" x14ac:dyDescent="0.2">
      <c r="C173" t="s">
        <v>16</v>
      </c>
      <c r="D173" t="s">
        <v>19</v>
      </c>
      <c r="E173" t="s">
        <v>18</v>
      </c>
    </row>
    <row r="174" spans="2:10" x14ac:dyDescent="0.2">
      <c r="B174" t="s">
        <v>13</v>
      </c>
      <c r="C174" s="1">
        <v>9.1299999999999995E-42</v>
      </c>
      <c r="D174" s="1">
        <v>9.3599999999999994E-42</v>
      </c>
      <c r="E174" s="1">
        <v>2.8000000000000002E-41</v>
      </c>
    </row>
    <row r="175" spans="2:10" x14ac:dyDescent="0.2">
      <c r="B175" t="s">
        <v>34</v>
      </c>
      <c r="C175" s="1"/>
      <c r="D175" s="1"/>
      <c r="E175" s="1"/>
    </row>
    <row r="176" spans="2:10" x14ac:dyDescent="0.2">
      <c r="B176" t="s">
        <v>35</v>
      </c>
      <c r="C176" s="1"/>
      <c r="D176" s="1"/>
      <c r="E176" s="1"/>
    </row>
    <row r="178" spans="2:5" x14ac:dyDescent="0.2">
      <c r="B178" t="s">
        <v>74</v>
      </c>
      <c r="C178" t="s">
        <v>16</v>
      </c>
      <c r="D178" t="s">
        <v>19</v>
      </c>
      <c r="E178" t="s">
        <v>18</v>
      </c>
    </row>
    <row r="179" spans="2:5" x14ac:dyDescent="0.2">
      <c r="B179" t="s">
        <v>13</v>
      </c>
      <c r="C179" s="1">
        <v>1.2099999999999999E-41</v>
      </c>
      <c r="D179" s="1">
        <v>1.2099999999999999E-41</v>
      </c>
      <c r="E179" s="1">
        <v>3.8499999999999999E-41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100</vt:lpstr>
      <vt:lpstr>300</vt:lpstr>
      <vt:lpstr>500</vt:lpstr>
      <vt:lpstr>700</vt:lpstr>
      <vt:lpstr>300_0.005</vt:lpstr>
      <vt:lpstr>300_0.001</vt:lpstr>
      <vt:lpstr>100_u15mo</vt:lpstr>
      <vt:lpstr>300_u15mo</vt:lpstr>
      <vt:lpstr>300_u15mo_0.005</vt:lpstr>
      <vt:lpstr>300_u15mo_0.001</vt:lpstr>
      <vt:lpstr>500_u15mo</vt:lpstr>
      <vt:lpstr>700_u15mo</vt:lpstr>
      <vt:lpstr>100_u30mo</vt:lpstr>
      <vt:lpstr>300_u30mo</vt:lpstr>
      <vt:lpstr>300_u30mo_0.005</vt:lpstr>
      <vt:lpstr>300_u30_0.001</vt:lpstr>
      <vt:lpstr>500_u30mo</vt:lpstr>
      <vt:lpstr>700_u30mo</vt:lpstr>
      <vt:lpstr>summary</vt:lpstr>
      <vt:lpstr>vorotest</vt:lpstr>
      <vt:lpstr>u10mo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</dc:creator>
  <cp:lastModifiedBy>Ben Beeler</cp:lastModifiedBy>
  <dcterms:created xsi:type="dcterms:W3CDTF">2019-03-06T22:05:25Z</dcterms:created>
  <dcterms:modified xsi:type="dcterms:W3CDTF">2019-12-06T18:43:16Z</dcterms:modified>
</cp:coreProperties>
</file>