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Zr/"/>
    </mc:Choice>
  </mc:AlternateContent>
  <xr:revisionPtr revIDLastSave="0" documentId="13_ncr:1_{3C3B5AC1-CA26-C14E-9E66-DCEEF502F5A9}" xr6:coauthVersionLast="43" xr6:coauthVersionMax="43" xr10:uidLastSave="{00000000-0000-0000-0000-000000000000}"/>
  <bookViews>
    <workbookView xWindow="15580" yWindow="4640" windowWidth="25720" windowHeight="18260" activeTab="4" xr2:uid="{2DE836B7-EEA5-BA4F-89B1-6D25F3DBAC8B}"/>
  </bookViews>
  <sheets>
    <sheet name="1000" sheetId="6" r:id="rId1"/>
    <sheet name="1100" sheetId="2" r:id="rId2"/>
    <sheet name="1200" sheetId="1" r:id="rId3"/>
    <sheet name="1300" sheetId="3" r:id="rId4"/>
    <sheet name="summary" sheetId="4" r:id="rId5"/>
  </sheets>
  <definedNames>
    <definedName name="_xlchart.v1.0" hidden="1">summary!$I$9:$I$11</definedName>
    <definedName name="_xlchart.v1.1" hidden="1">summary!$J$9:$J$11</definedName>
    <definedName name="_xlchart.v1.2" hidden="1">summary!$K$9:$K$11</definedName>
    <definedName name="_xlchart.v1.3" hidden="1">summary!$L$9:$L$11</definedName>
    <definedName name="_xlchart.v1.4" hidden="1">summary!$I$9:$I$11</definedName>
    <definedName name="_xlchart.v1.5" hidden="1">summary!$J$9:$J$11</definedName>
    <definedName name="_xlchart.v1.6" hidden="1">summary!$K$9:$K$11</definedName>
    <definedName name="_xlchart.v1.7" hidden="1">summary!$L$9:$L$11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4" l="1"/>
  <c r="F23" i="4" s="1"/>
  <c r="E22" i="4"/>
  <c r="E23" i="4" s="1"/>
  <c r="D22" i="4"/>
  <c r="D23" i="4" s="1"/>
  <c r="F17" i="4"/>
  <c r="F18" i="4" s="1"/>
  <c r="E17" i="4"/>
  <c r="E18" i="4" s="1"/>
  <c r="D17" i="4"/>
  <c r="D18" i="4" s="1"/>
  <c r="F12" i="4"/>
  <c r="F13" i="4" s="1"/>
  <c r="E12" i="4"/>
  <c r="E13" i="4" s="1"/>
  <c r="D12" i="4"/>
  <c r="D13" i="4" s="1"/>
  <c r="D8" i="4"/>
  <c r="E7" i="4"/>
  <c r="F7" i="4"/>
  <c r="D7" i="4"/>
  <c r="J33" i="4"/>
  <c r="J34" i="4"/>
  <c r="J35" i="4"/>
  <c r="J36" i="4"/>
  <c r="J32" i="4"/>
  <c r="I32" i="4"/>
  <c r="I33" i="4"/>
  <c r="I34" i="4"/>
  <c r="I35" i="4"/>
  <c r="I36" i="4"/>
  <c r="H14" i="4"/>
  <c r="I8" i="4"/>
  <c r="I9" i="4"/>
  <c r="E34" i="4"/>
  <c r="E35" i="4"/>
  <c r="E36" i="4"/>
  <c r="G36" i="4" s="1"/>
  <c r="G34" i="4"/>
  <c r="G35" i="4"/>
  <c r="E33" i="4"/>
  <c r="G33" i="4" s="1"/>
  <c r="G156" i="6"/>
  <c r="E156" i="6"/>
  <c r="F156" i="6"/>
  <c r="E157" i="6"/>
  <c r="F157" i="6"/>
  <c r="G157" i="6"/>
  <c r="E158" i="6"/>
  <c r="F158" i="6"/>
  <c r="G158" i="6"/>
  <c r="E159" i="6"/>
  <c r="F159" i="6"/>
  <c r="G159" i="6"/>
  <c r="E160" i="6"/>
  <c r="F160" i="6"/>
  <c r="G160" i="6"/>
  <c r="M69" i="6"/>
  <c r="H33" i="4"/>
  <c r="E32" i="4"/>
  <c r="G32" i="4" s="1"/>
  <c r="D33" i="4"/>
  <c r="D32" i="4"/>
  <c r="E175" i="6" l="1"/>
  <c r="E176" i="6" s="1"/>
  <c r="D175" i="6"/>
  <c r="D176" i="6" s="1"/>
  <c r="C175" i="6"/>
  <c r="C176" i="6" s="1"/>
  <c r="G162" i="6"/>
  <c r="F162" i="6"/>
  <c r="E162" i="6"/>
  <c r="G161" i="6"/>
  <c r="F161" i="6"/>
  <c r="E161" i="6"/>
  <c r="C144" i="6"/>
  <c r="C153" i="6" s="1"/>
  <c r="D153" i="6" s="1"/>
  <c r="D162" i="6" s="1"/>
  <c r="M139" i="6"/>
  <c r="L139" i="6"/>
  <c r="K139" i="6"/>
  <c r="I139" i="6"/>
  <c r="H139" i="6"/>
  <c r="G139" i="6"/>
  <c r="E139" i="6"/>
  <c r="D139" i="6"/>
  <c r="C139" i="6"/>
  <c r="M138" i="6"/>
  <c r="M141" i="6" s="1"/>
  <c r="L138" i="6"/>
  <c r="L141" i="6" s="1"/>
  <c r="K138" i="6"/>
  <c r="K141" i="6" s="1"/>
  <c r="I138" i="6"/>
  <c r="I141" i="6" s="1"/>
  <c r="H138" i="6"/>
  <c r="H141" i="6" s="1"/>
  <c r="G138" i="6"/>
  <c r="G141" i="6" s="1"/>
  <c r="E138" i="6"/>
  <c r="E141" i="6" s="1"/>
  <c r="D138" i="6"/>
  <c r="D141" i="6" s="1"/>
  <c r="C138" i="6"/>
  <c r="C141" i="6" s="1"/>
  <c r="Q70" i="6"/>
  <c r="P70" i="6"/>
  <c r="O70" i="6"/>
  <c r="M70" i="6"/>
  <c r="L70" i="6"/>
  <c r="K70" i="6"/>
  <c r="I70" i="6"/>
  <c r="H70" i="6"/>
  <c r="G70" i="6"/>
  <c r="E70" i="6"/>
  <c r="D70" i="6"/>
  <c r="C70" i="6"/>
  <c r="Q69" i="6"/>
  <c r="Q72" i="6" s="1"/>
  <c r="P69" i="6"/>
  <c r="P72" i="6" s="1"/>
  <c r="O69" i="6"/>
  <c r="O72" i="6" s="1"/>
  <c r="M72" i="6"/>
  <c r="L69" i="6"/>
  <c r="L72" i="6" s="1"/>
  <c r="K69" i="6"/>
  <c r="K72" i="6" s="1"/>
  <c r="I69" i="6"/>
  <c r="I72" i="6" s="1"/>
  <c r="H69" i="6"/>
  <c r="H72" i="6" s="1"/>
  <c r="G69" i="6"/>
  <c r="G72" i="6" s="1"/>
  <c r="E69" i="6"/>
  <c r="E72" i="6" s="1"/>
  <c r="D69" i="6"/>
  <c r="D72" i="6" s="1"/>
  <c r="C69" i="6"/>
  <c r="C72" i="6" s="1"/>
  <c r="C147" i="6" l="1"/>
  <c r="D147" i="6" s="1"/>
  <c r="D156" i="6" s="1"/>
  <c r="C148" i="6"/>
  <c r="D148" i="6" s="1"/>
  <c r="D157" i="6" s="1"/>
  <c r="C149" i="6"/>
  <c r="D149" i="6" s="1"/>
  <c r="D158" i="6" s="1"/>
  <c r="C150" i="6"/>
  <c r="D150" i="6" s="1"/>
  <c r="D159" i="6" s="1"/>
  <c r="C151" i="6"/>
  <c r="D151" i="6" s="1"/>
  <c r="D160" i="6" s="1"/>
  <c r="C152" i="6"/>
  <c r="D152" i="6" s="1"/>
  <c r="D161" i="6" s="1"/>
  <c r="I11" i="4"/>
  <c r="I12" i="4"/>
  <c r="I10" i="4"/>
  <c r="F8" i="4"/>
  <c r="E8" i="4"/>
  <c r="E159" i="2"/>
  <c r="F159" i="2"/>
  <c r="G159" i="2"/>
  <c r="E160" i="2"/>
  <c r="F160" i="2"/>
  <c r="G160" i="2"/>
  <c r="E161" i="2"/>
  <c r="F161" i="2"/>
  <c r="G161" i="2"/>
  <c r="E162" i="2"/>
  <c r="F162" i="2"/>
  <c r="G162" i="2"/>
  <c r="G162" i="3"/>
  <c r="F162" i="3"/>
  <c r="E162" i="3"/>
  <c r="G161" i="3"/>
  <c r="F161" i="3"/>
  <c r="E161" i="3"/>
  <c r="G160" i="3"/>
  <c r="F160" i="3"/>
  <c r="E160" i="3"/>
  <c r="G159" i="3"/>
  <c r="F159" i="3"/>
  <c r="E159" i="3"/>
  <c r="G158" i="3"/>
  <c r="F158" i="3"/>
  <c r="E158" i="3"/>
  <c r="G157" i="3"/>
  <c r="F157" i="3"/>
  <c r="E157" i="3"/>
  <c r="G156" i="3"/>
  <c r="F156" i="3"/>
  <c r="E156" i="3"/>
  <c r="E175" i="3"/>
  <c r="E176" i="3" s="1"/>
  <c r="D175" i="3"/>
  <c r="D176" i="3" s="1"/>
  <c r="C175" i="3"/>
  <c r="C176" i="3" s="1"/>
  <c r="C144" i="3"/>
  <c r="C150" i="3" s="1"/>
  <c r="D150" i="3" s="1"/>
  <c r="D159" i="3" s="1"/>
  <c r="G141" i="3"/>
  <c r="E141" i="3"/>
  <c r="D141" i="3"/>
  <c r="C141" i="3"/>
  <c r="M139" i="3"/>
  <c r="L139" i="3"/>
  <c r="K139" i="3"/>
  <c r="I139" i="3"/>
  <c r="H139" i="3"/>
  <c r="G139" i="3"/>
  <c r="E139" i="3"/>
  <c r="D139" i="3"/>
  <c r="C139" i="3"/>
  <c r="M138" i="3"/>
  <c r="M141" i="3" s="1"/>
  <c r="L138" i="3"/>
  <c r="L141" i="3" s="1"/>
  <c r="K138" i="3"/>
  <c r="K141" i="3" s="1"/>
  <c r="I138" i="3"/>
  <c r="I141" i="3" s="1"/>
  <c r="H138" i="3"/>
  <c r="H141" i="3" s="1"/>
  <c r="G138" i="3"/>
  <c r="E138" i="3"/>
  <c r="D138" i="3"/>
  <c r="C138" i="3"/>
  <c r="E72" i="3"/>
  <c r="Q70" i="3"/>
  <c r="P70" i="3"/>
  <c r="O70" i="3"/>
  <c r="M70" i="3"/>
  <c r="L70" i="3"/>
  <c r="K70" i="3"/>
  <c r="I70" i="3"/>
  <c r="H70" i="3"/>
  <c r="G70" i="3"/>
  <c r="E70" i="3"/>
  <c r="D70" i="3"/>
  <c r="C70" i="3"/>
  <c r="Q69" i="3"/>
  <c r="Q72" i="3" s="1"/>
  <c r="P69" i="3"/>
  <c r="P72" i="3" s="1"/>
  <c r="O69" i="3"/>
  <c r="O72" i="3" s="1"/>
  <c r="M69" i="3"/>
  <c r="M72" i="3" s="1"/>
  <c r="L69" i="3"/>
  <c r="L72" i="3" s="1"/>
  <c r="K69" i="3"/>
  <c r="K72" i="3" s="1"/>
  <c r="I69" i="3"/>
  <c r="I72" i="3" s="1"/>
  <c r="H69" i="3"/>
  <c r="H72" i="3" s="1"/>
  <c r="G69" i="3"/>
  <c r="G72" i="3" s="1"/>
  <c r="E69" i="3"/>
  <c r="D69" i="3"/>
  <c r="D72" i="3" s="1"/>
  <c r="C69" i="3"/>
  <c r="C72" i="3" s="1"/>
  <c r="E175" i="2"/>
  <c r="E176" i="2" s="1"/>
  <c r="D175" i="2"/>
  <c r="D176" i="2" s="1"/>
  <c r="C175" i="2"/>
  <c r="C176" i="2" s="1"/>
  <c r="G158" i="2"/>
  <c r="F158" i="2"/>
  <c r="E158" i="2"/>
  <c r="G157" i="2"/>
  <c r="F157" i="2"/>
  <c r="E157" i="2"/>
  <c r="G156" i="2"/>
  <c r="F156" i="2"/>
  <c r="E156" i="2"/>
  <c r="C144" i="2"/>
  <c r="C153" i="2" s="1"/>
  <c r="D153" i="2" s="1"/>
  <c r="D162" i="2" s="1"/>
  <c r="G141" i="2"/>
  <c r="E141" i="2"/>
  <c r="D141" i="2"/>
  <c r="C141" i="2"/>
  <c r="M139" i="2"/>
  <c r="L139" i="2"/>
  <c r="K139" i="2"/>
  <c r="I139" i="2"/>
  <c r="H139" i="2"/>
  <c r="G139" i="2"/>
  <c r="E139" i="2"/>
  <c r="D139" i="2"/>
  <c r="C139" i="2"/>
  <c r="M138" i="2"/>
  <c r="M141" i="2" s="1"/>
  <c r="L138" i="2"/>
  <c r="L141" i="2" s="1"/>
  <c r="K138" i="2"/>
  <c r="K141" i="2" s="1"/>
  <c r="I138" i="2"/>
  <c r="I141" i="2" s="1"/>
  <c r="H138" i="2"/>
  <c r="H141" i="2" s="1"/>
  <c r="G138" i="2"/>
  <c r="E138" i="2"/>
  <c r="D138" i="2"/>
  <c r="C138" i="2"/>
  <c r="Q70" i="2"/>
  <c r="P70" i="2"/>
  <c r="O70" i="2"/>
  <c r="M70" i="2"/>
  <c r="L70" i="2"/>
  <c r="K70" i="2"/>
  <c r="I70" i="2"/>
  <c r="H70" i="2"/>
  <c r="G70" i="2"/>
  <c r="E70" i="2"/>
  <c r="D70" i="2"/>
  <c r="C70" i="2"/>
  <c r="Q69" i="2"/>
  <c r="Q72" i="2" s="1"/>
  <c r="P69" i="2"/>
  <c r="P72" i="2" s="1"/>
  <c r="O69" i="2"/>
  <c r="O72" i="2" s="1"/>
  <c r="M69" i="2"/>
  <c r="M72" i="2" s="1"/>
  <c r="L69" i="2"/>
  <c r="L72" i="2" s="1"/>
  <c r="K69" i="2"/>
  <c r="K72" i="2" s="1"/>
  <c r="I69" i="2"/>
  <c r="I72" i="2" s="1"/>
  <c r="H69" i="2"/>
  <c r="H72" i="2" s="1"/>
  <c r="G69" i="2"/>
  <c r="G72" i="2" s="1"/>
  <c r="E69" i="2"/>
  <c r="E72" i="2" s="1"/>
  <c r="D69" i="2"/>
  <c r="D72" i="2" s="1"/>
  <c r="C69" i="2"/>
  <c r="C72" i="2" s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56" i="1"/>
  <c r="C147" i="3" l="1"/>
  <c r="D147" i="3" s="1"/>
  <c r="D156" i="3" s="1"/>
  <c r="C151" i="3"/>
  <c r="D151" i="3" s="1"/>
  <c r="D160" i="3" s="1"/>
  <c r="C152" i="3"/>
  <c r="D152" i="3" s="1"/>
  <c r="D161" i="3" s="1"/>
  <c r="C153" i="3"/>
  <c r="D153" i="3" s="1"/>
  <c r="D162" i="3" s="1"/>
  <c r="C149" i="3"/>
  <c r="D149" i="3" s="1"/>
  <c r="D158" i="3" s="1"/>
  <c r="C148" i="3"/>
  <c r="D148" i="3" s="1"/>
  <c r="D157" i="3" s="1"/>
  <c r="C148" i="2"/>
  <c r="D148" i="2" s="1"/>
  <c r="D157" i="2" s="1"/>
  <c r="C150" i="2"/>
  <c r="D150" i="2" s="1"/>
  <c r="D159" i="2" s="1"/>
  <c r="C147" i="2"/>
  <c r="D147" i="2" s="1"/>
  <c r="D156" i="2" s="1"/>
  <c r="C151" i="2"/>
  <c r="D151" i="2" s="1"/>
  <c r="D160" i="2" s="1"/>
  <c r="C149" i="2"/>
  <c r="D149" i="2" s="1"/>
  <c r="D158" i="2" s="1"/>
  <c r="C152" i="2"/>
  <c r="D152" i="2" s="1"/>
  <c r="D161" i="2" s="1"/>
  <c r="O70" i="1"/>
  <c r="O69" i="1"/>
  <c r="M139" i="1" l="1"/>
  <c r="L139" i="1"/>
  <c r="K139" i="1"/>
  <c r="M138" i="1"/>
  <c r="L138" i="1"/>
  <c r="K138" i="1"/>
  <c r="I139" i="1"/>
  <c r="H139" i="1"/>
  <c r="G139" i="1"/>
  <c r="I138" i="1"/>
  <c r="I141" i="1" s="1"/>
  <c r="H138" i="1"/>
  <c r="H141" i="1" s="1"/>
  <c r="G138" i="1"/>
  <c r="G141" i="1" s="1"/>
  <c r="E139" i="1"/>
  <c r="D139" i="1"/>
  <c r="C139" i="1"/>
  <c r="E138" i="1"/>
  <c r="E141" i="1" s="1"/>
  <c r="D138" i="1"/>
  <c r="D141" i="1" s="1"/>
  <c r="C138" i="1"/>
  <c r="C141" i="1" s="1"/>
  <c r="Q70" i="1"/>
  <c r="P70" i="1"/>
  <c r="Q69" i="1"/>
  <c r="Q72" i="1" s="1"/>
  <c r="P69" i="1"/>
  <c r="P72" i="1" s="1"/>
  <c r="O72" i="1"/>
  <c r="M70" i="1"/>
  <c r="L70" i="1"/>
  <c r="K70" i="1"/>
  <c r="M69" i="1"/>
  <c r="M72" i="1" s="1"/>
  <c r="L69" i="1"/>
  <c r="L72" i="1" s="1"/>
  <c r="K69" i="1"/>
  <c r="K72" i="1" s="1"/>
  <c r="I70" i="1"/>
  <c r="H70" i="1"/>
  <c r="G70" i="1"/>
  <c r="I69" i="1"/>
  <c r="I72" i="1" s="1"/>
  <c r="H69" i="1"/>
  <c r="H72" i="1" s="1"/>
  <c r="G69" i="1"/>
  <c r="G72" i="1" s="1"/>
  <c r="D69" i="1"/>
  <c r="D72" i="1" s="1"/>
  <c r="E69" i="1"/>
  <c r="D70" i="1"/>
  <c r="E70" i="1"/>
  <c r="C70" i="1"/>
  <c r="C69" i="1"/>
  <c r="C72" i="1" s="1"/>
  <c r="M141" i="1"/>
  <c r="L141" i="1"/>
  <c r="K141" i="1"/>
  <c r="E175" i="1"/>
  <c r="E176" i="1" s="1"/>
  <c r="D175" i="1"/>
  <c r="D176" i="1" s="1"/>
  <c r="C175" i="1"/>
  <c r="C176" i="1" s="1"/>
  <c r="G156" i="1"/>
  <c r="F156" i="1"/>
  <c r="C144" i="1"/>
  <c r="C150" i="1" s="1"/>
  <c r="D150" i="1" s="1"/>
  <c r="D159" i="1" s="1"/>
  <c r="E72" i="1"/>
  <c r="C147" i="1" l="1"/>
  <c r="D147" i="1" s="1"/>
  <c r="D156" i="1" s="1"/>
  <c r="C153" i="1"/>
  <c r="D153" i="1" s="1"/>
  <c r="D162" i="1" s="1"/>
  <c r="C149" i="1"/>
  <c r="D149" i="1" s="1"/>
  <c r="D158" i="1" s="1"/>
  <c r="C152" i="1"/>
  <c r="D152" i="1" s="1"/>
  <c r="D161" i="1" s="1"/>
  <c r="C151" i="1"/>
  <c r="D151" i="1" s="1"/>
  <c r="D160" i="1" s="1"/>
  <c r="C148" i="1"/>
  <c r="D148" i="1" s="1"/>
  <c r="D157" i="1" s="1"/>
</calcChain>
</file>

<file path=xl/sharedStrings.xml><?xml version="1.0" encoding="utf-8"?>
<sst xmlns="http://schemas.openxmlformats.org/spreadsheetml/2006/main" count="538" uniqueCount="47">
  <si>
    <t>UZrXe Rad Driven Diff</t>
  </si>
  <si>
    <t>U r2</t>
  </si>
  <si>
    <t>Mo r2</t>
  </si>
  <si>
    <t>Xe r2</t>
  </si>
  <si>
    <t>diff</t>
  </si>
  <si>
    <t>time (ps)</t>
  </si>
  <si>
    <t>r2 (Å^2)</t>
  </si>
  <si>
    <t>stderr</t>
  </si>
  <si>
    <t>D (m^2/s)</t>
  </si>
  <si>
    <t>1200 K</t>
  </si>
  <si>
    <t>20 keV</t>
  </si>
  <si>
    <t>15 keV</t>
  </si>
  <si>
    <t>10 keV</t>
  </si>
  <si>
    <t>5 keV</t>
  </si>
  <si>
    <t>V</t>
  </si>
  <si>
    <t>Å^3</t>
  </si>
  <si>
    <t>nm^3</t>
  </si>
  <si>
    <t>avg</t>
  </si>
  <si>
    <t>stdev</t>
  </si>
  <si>
    <t>keV</t>
  </si>
  <si>
    <t>eV/nm^3</t>
  </si>
  <si>
    <t>MeV/m^3</t>
  </si>
  <si>
    <t>U</t>
  </si>
  <si>
    <t>Mo</t>
  </si>
  <si>
    <t>Xe</t>
  </si>
  <si>
    <t>epsB</t>
  </si>
  <si>
    <t>Ab</t>
  </si>
  <si>
    <t>D</t>
  </si>
  <si>
    <t>7.5 keV</t>
  </si>
  <si>
    <t>12.5 keV</t>
  </si>
  <si>
    <t>17.5 keV</t>
  </si>
  <si>
    <t>1300 K</t>
  </si>
  <si>
    <t>1100 K</t>
  </si>
  <si>
    <t>5 kev</t>
  </si>
  <si>
    <t>7.5 kev</t>
  </si>
  <si>
    <t>u23zr</t>
  </si>
  <si>
    <t>Zr</t>
  </si>
  <si>
    <t>T</t>
  </si>
  <si>
    <t>1/kT</t>
  </si>
  <si>
    <t>1000 K</t>
  </si>
  <si>
    <t>DU intrinsic</t>
  </si>
  <si>
    <t>10^4/T</t>
  </si>
  <si>
    <t>estimate!</t>
  </si>
  <si>
    <t>Eqn</t>
  </si>
  <si>
    <t>assuming D @ 600 K = D @ 1000K</t>
  </si>
  <si>
    <t>From adda</t>
  </si>
  <si>
    <t>fission rate of 1E20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</si>
</sst>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881744193740489"/>
                  <c:y val="-0.240480865817698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'1000'!$D$156:$D$162</c:f>
              <c:numCache>
                <c:formatCode>General</c:formatCode>
                <c:ptCount val="7"/>
                <c:pt idx="0">
                  <c:v>2.2282798753393282E+20</c:v>
                </c:pt>
                <c:pt idx="1">
                  <c:v>3.3424198130089925E+20</c:v>
                </c:pt>
                <c:pt idx="2">
                  <c:v>4.4565597506786565E+20</c:v>
                </c:pt>
                <c:pt idx="3">
                  <c:v>5.5706996883483204E+20</c:v>
                </c:pt>
                <c:pt idx="4">
                  <c:v>6.684839626017985E+20</c:v>
                </c:pt>
                <c:pt idx="5">
                  <c:v>7.7989795636876476E+20</c:v>
                </c:pt>
                <c:pt idx="6">
                  <c:v>8.9131195013573129E+20</c:v>
                </c:pt>
              </c:numCache>
            </c:numRef>
          </c:xVal>
          <c:yVal>
            <c:numRef>
              <c:f>'1000'!$E$156:$E$162</c:f>
              <c:numCache>
                <c:formatCode>General</c:formatCode>
                <c:ptCount val="7"/>
                <c:pt idx="0">
                  <c:v>1.4430500000000018E-21</c:v>
                </c:pt>
                <c:pt idx="1">
                  <c:v>3.1082499999999991E-21</c:v>
                </c:pt>
                <c:pt idx="2">
                  <c:v>4.6950526315789464E-21</c:v>
                </c:pt>
                <c:pt idx="3">
                  <c:v>6.5892999999999976E-21</c:v>
                </c:pt>
                <c:pt idx="4">
                  <c:v>7.6767999999999984E-21</c:v>
                </c:pt>
                <c:pt idx="5">
                  <c:v>1.1681850000000002E-20</c:v>
                </c:pt>
                <c:pt idx="6">
                  <c:v>1.65485E-20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C5-5B47-8445-B959E1698E6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22628200886654"/>
                  <c:y val="-0.186745406824146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'1000'!$D$156:$D$162</c:f>
              <c:numCache>
                <c:formatCode>General</c:formatCode>
                <c:ptCount val="7"/>
                <c:pt idx="0">
                  <c:v>2.2282798753393282E+20</c:v>
                </c:pt>
                <c:pt idx="1">
                  <c:v>3.3424198130089925E+20</c:v>
                </c:pt>
                <c:pt idx="2">
                  <c:v>4.4565597506786565E+20</c:v>
                </c:pt>
                <c:pt idx="3">
                  <c:v>5.5706996883483204E+20</c:v>
                </c:pt>
                <c:pt idx="4">
                  <c:v>6.684839626017985E+20</c:v>
                </c:pt>
                <c:pt idx="5">
                  <c:v>7.7989795636876476E+20</c:v>
                </c:pt>
                <c:pt idx="6">
                  <c:v>8.9131195013573129E+20</c:v>
                </c:pt>
              </c:numCache>
            </c:numRef>
          </c:xVal>
          <c:yVal>
            <c:numRef>
              <c:f>'1000'!$F$156:$F$162</c:f>
              <c:numCache>
                <c:formatCode>General</c:formatCode>
                <c:ptCount val="7"/>
                <c:pt idx="0">
                  <c:v>1.1607499999999962E-21</c:v>
                </c:pt>
                <c:pt idx="1">
                  <c:v>2.5115000000000036E-21</c:v>
                </c:pt>
                <c:pt idx="2">
                  <c:v>3.6018947368421041E-21</c:v>
                </c:pt>
                <c:pt idx="3">
                  <c:v>5.037549999999997E-21</c:v>
                </c:pt>
                <c:pt idx="4">
                  <c:v>5.5243999999999991E-21</c:v>
                </c:pt>
                <c:pt idx="5">
                  <c:v>8.7593500000000009E-21</c:v>
                </c:pt>
                <c:pt idx="6">
                  <c:v>1.2586099999999997E-20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C5-5B47-8445-B959E1698E6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772500496261496"/>
                  <c:y val="-1.3683289588801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'1000'!$D$156:$D$162</c:f>
              <c:numCache>
                <c:formatCode>General</c:formatCode>
                <c:ptCount val="7"/>
                <c:pt idx="0">
                  <c:v>2.2282798753393282E+20</c:v>
                </c:pt>
                <c:pt idx="1">
                  <c:v>3.3424198130089925E+20</c:v>
                </c:pt>
                <c:pt idx="2">
                  <c:v>4.4565597506786565E+20</c:v>
                </c:pt>
                <c:pt idx="3">
                  <c:v>5.5706996883483204E+20</c:v>
                </c:pt>
                <c:pt idx="4">
                  <c:v>6.684839626017985E+20</c:v>
                </c:pt>
                <c:pt idx="5">
                  <c:v>7.7989795636876476E+20</c:v>
                </c:pt>
                <c:pt idx="6">
                  <c:v>8.9131195013573129E+20</c:v>
                </c:pt>
              </c:numCache>
            </c:numRef>
          </c:xVal>
          <c:yVal>
            <c:numRef>
              <c:f>'1000'!$G$156:$G$162</c:f>
              <c:numCache>
                <c:formatCode>General</c:formatCode>
                <c:ptCount val="7"/>
                <c:pt idx="0">
                  <c:v>1.4832750000000001E-20</c:v>
                </c:pt>
                <c:pt idx="1">
                  <c:v>1.6187350000000002E-20</c:v>
                </c:pt>
                <c:pt idx="2">
                  <c:v>2.0436894736842106E-20</c:v>
                </c:pt>
                <c:pt idx="3">
                  <c:v>2.322855E-20</c:v>
                </c:pt>
                <c:pt idx="4">
                  <c:v>2.7708549999999992E-20</c:v>
                </c:pt>
                <c:pt idx="5">
                  <c:v>3.8190249999999985E-20</c:v>
                </c:pt>
                <c:pt idx="6">
                  <c:v>3.6801250000000004E-20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C5-5B47-8445-B959E1698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076655"/>
        <c:axId val="1678077039"/>
      </c:scatterChart>
      <c:valAx>
        <c:axId val="167807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77039"/>
        <c:crosses val="autoZero"/>
        <c:crossBetween val="midCat"/>
      </c:valAx>
      <c:valAx>
        <c:axId val="1678077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7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881744193740489"/>
                  <c:y val="-0.240480865817698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'1100'!$D$156:$D$162</c:f>
              <c:numCache>
                <c:formatCode>General</c:formatCode>
                <c:ptCount val="7"/>
                <c:pt idx="0">
                  <c:v>2.2282798753393282E+20</c:v>
                </c:pt>
                <c:pt idx="1">
                  <c:v>3.3424198130089925E+20</c:v>
                </c:pt>
                <c:pt idx="2">
                  <c:v>4.4565597506786565E+20</c:v>
                </c:pt>
                <c:pt idx="3">
                  <c:v>5.5706996883483204E+20</c:v>
                </c:pt>
                <c:pt idx="4">
                  <c:v>6.684839626017985E+20</c:v>
                </c:pt>
                <c:pt idx="5">
                  <c:v>7.7989795636876476E+20</c:v>
                </c:pt>
                <c:pt idx="6">
                  <c:v>8.9131195013573129E+20</c:v>
                </c:pt>
              </c:numCache>
            </c:numRef>
          </c:xVal>
          <c:yVal>
            <c:numRef>
              <c:f>'1100'!$E$156:$E$162</c:f>
              <c:numCache>
                <c:formatCode>General</c:formatCode>
                <c:ptCount val="7"/>
                <c:pt idx="0">
                  <c:v>1.7300500000000029E-21</c:v>
                </c:pt>
                <c:pt idx="1">
                  <c:v>3.1408000000000013E-21</c:v>
                </c:pt>
                <c:pt idx="2">
                  <c:v>5.3661000000000015E-21</c:v>
                </c:pt>
                <c:pt idx="3">
                  <c:v>6.758999999999999E-21</c:v>
                </c:pt>
                <c:pt idx="4">
                  <c:v>1.0313450000000001E-20</c:v>
                </c:pt>
                <c:pt idx="5">
                  <c:v>1.3035649999999998E-20</c:v>
                </c:pt>
                <c:pt idx="6">
                  <c:v>1.5139149999999999E-20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8-4C42-A567-B16E239BAF4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22628200886654"/>
                  <c:y val="-0.186745406824146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'1100'!$D$156:$D$162</c:f>
              <c:numCache>
                <c:formatCode>General</c:formatCode>
                <c:ptCount val="7"/>
                <c:pt idx="0">
                  <c:v>2.2282798753393282E+20</c:v>
                </c:pt>
                <c:pt idx="1">
                  <c:v>3.3424198130089925E+20</c:v>
                </c:pt>
                <c:pt idx="2">
                  <c:v>4.4565597506786565E+20</c:v>
                </c:pt>
                <c:pt idx="3">
                  <c:v>5.5706996883483204E+20</c:v>
                </c:pt>
                <c:pt idx="4">
                  <c:v>6.684839626017985E+20</c:v>
                </c:pt>
                <c:pt idx="5">
                  <c:v>7.7989795636876476E+20</c:v>
                </c:pt>
                <c:pt idx="6">
                  <c:v>8.9131195013573129E+20</c:v>
                </c:pt>
              </c:numCache>
            </c:numRef>
          </c:xVal>
          <c:yVal>
            <c:numRef>
              <c:f>'1100'!$F$156:$F$162</c:f>
              <c:numCache>
                <c:formatCode>General</c:formatCode>
                <c:ptCount val="7"/>
                <c:pt idx="0">
                  <c:v>1.2299000000000007E-21</c:v>
                </c:pt>
                <c:pt idx="1">
                  <c:v>2.3200999999999994E-21</c:v>
                </c:pt>
                <c:pt idx="2">
                  <c:v>3.8787500000000004E-21</c:v>
                </c:pt>
                <c:pt idx="3">
                  <c:v>4.8811578947368444E-21</c:v>
                </c:pt>
                <c:pt idx="4">
                  <c:v>7.4397999999999992E-21</c:v>
                </c:pt>
                <c:pt idx="5">
                  <c:v>9.1742500000000027E-21</c:v>
                </c:pt>
                <c:pt idx="6">
                  <c:v>1.1005699999999998E-20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98-4C42-A567-B16E239BAF4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772500496261496"/>
                  <c:y val="-1.3683289588801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'1100'!$D$156:$D$162</c:f>
              <c:numCache>
                <c:formatCode>General</c:formatCode>
                <c:ptCount val="7"/>
                <c:pt idx="0">
                  <c:v>2.2282798753393282E+20</c:v>
                </c:pt>
                <c:pt idx="1">
                  <c:v>3.3424198130089925E+20</c:v>
                </c:pt>
                <c:pt idx="2">
                  <c:v>4.4565597506786565E+20</c:v>
                </c:pt>
                <c:pt idx="3">
                  <c:v>5.5706996883483204E+20</c:v>
                </c:pt>
                <c:pt idx="4">
                  <c:v>6.684839626017985E+20</c:v>
                </c:pt>
                <c:pt idx="5">
                  <c:v>7.7989795636876476E+20</c:v>
                </c:pt>
                <c:pt idx="6">
                  <c:v>8.9131195013573129E+20</c:v>
                </c:pt>
              </c:numCache>
            </c:numRef>
          </c:xVal>
          <c:yVal>
            <c:numRef>
              <c:f>'1100'!$G$156:$G$162</c:f>
              <c:numCache>
                <c:formatCode>General</c:formatCode>
                <c:ptCount val="7"/>
                <c:pt idx="0">
                  <c:v>2.3965849999999992E-20</c:v>
                </c:pt>
                <c:pt idx="1">
                  <c:v>2.4730349999999998E-20</c:v>
                </c:pt>
                <c:pt idx="2">
                  <c:v>3.2266600000000001E-20</c:v>
                </c:pt>
                <c:pt idx="3">
                  <c:v>3.339926315789473E-20</c:v>
                </c:pt>
                <c:pt idx="4">
                  <c:v>3.6234599999999999E-20</c:v>
                </c:pt>
                <c:pt idx="5">
                  <c:v>4.0724099999999997E-20</c:v>
                </c:pt>
                <c:pt idx="6">
                  <c:v>4.2796749999999992E-20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98-4C42-A567-B16E239BA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076655"/>
        <c:axId val="1678077039"/>
      </c:scatterChart>
      <c:valAx>
        <c:axId val="167807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77039"/>
        <c:crosses val="autoZero"/>
        <c:crossBetween val="midCat"/>
      </c:valAx>
      <c:valAx>
        <c:axId val="1678077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7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881744193740489"/>
                  <c:y val="-0.240480865817698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'1200'!$D$156:$D$162</c:f>
              <c:numCache>
                <c:formatCode>General</c:formatCode>
                <c:ptCount val="7"/>
                <c:pt idx="0">
                  <c:v>2.2282798753393282E+20</c:v>
                </c:pt>
                <c:pt idx="1">
                  <c:v>3.3424198130089925E+20</c:v>
                </c:pt>
                <c:pt idx="2">
                  <c:v>4.4565597506786565E+20</c:v>
                </c:pt>
                <c:pt idx="3">
                  <c:v>5.5706996883483204E+20</c:v>
                </c:pt>
                <c:pt idx="4">
                  <c:v>6.684839626017985E+20</c:v>
                </c:pt>
                <c:pt idx="5">
                  <c:v>7.7989795636876476E+20</c:v>
                </c:pt>
                <c:pt idx="6">
                  <c:v>8.9131195013573129E+20</c:v>
                </c:pt>
              </c:numCache>
            </c:numRef>
          </c:xVal>
          <c:yVal>
            <c:numRef>
              <c:f>'1200'!$E$156:$E$162</c:f>
              <c:numCache>
                <c:formatCode>General</c:formatCode>
                <c:ptCount val="7"/>
                <c:pt idx="0">
                  <c:v>2.2550000000000002E-21</c:v>
                </c:pt>
                <c:pt idx="1">
                  <c:v>4.3866999999999997E-21</c:v>
                </c:pt>
                <c:pt idx="2">
                  <c:v>6.9534210526315792E-21</c:v>
                </c:pt>
                <c:pt idx="3">
                  <c:v>8.7596500000000013E-21</c:v>
                </c:pt>
                <c:pt idx="4">
                  <c:v>1.532935E-20</c:v>
                </c:pt>
                <c:pt idx="5">
                  <c:v>1.9202049999999997E-20</c:v>
                </c:pt>
                <c:pt idx="6">
                  <c:v>2.2128399999999997E-20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4-7844-96E3-553F92BDEC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22628200886654"/>
                  <c:y val="-0.186745406824146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'1200'!$D$156:$D$162</c:f>
              <c:numCache>
                <c:formatCode>General</c:formatCode>
                <c:ptCount val="7"/>
                <c:pt idx="0">
                  <c:v>2.2282798753393282E+20</c:v>
                </c:pt>
                <c:pt idx="1">
                  <c:v>3.3424198130089925E+20</c:v>
                </c:pt>
                <c:pt idx="2">
                  <c:v>4.4565597506786565E+20</c:v>
                </c:pt>
                <c:pt idx="3">
                  <c:v>5.5706996883483204E+20</c:v>
                </c:pt>
                <c:pt idx="4">
                  <c:v>6.684839626017985E+20</c:v>
                </c:pt>
                <c:pt idx="5">
                  <c:v>7.7989795636876476E+20</c:v>
                </c:pt>
                <c:pt idx="6">
                  <c:v>8.9131195013573129E+20</c:v>
                </c:pt>
              </c:numCache>
            </c:numRef>
          </c:xVal>
          <c:yVal>
            <c:numRef>
              <c:f>'1200'!$F$156:$F$162</c:f>
              <c:numCache>
                <c:formatCode>General</c:formatCode>
                <c:ptCount val="7"/>
                <c:pt idx="0">
                  <c:v>1.5017999999999978E-21</c:v>
                </c:pt>
                <c:pt idx="1">
                  <c:v>3.0253000000000011E-21</c:v>
                </c:pt>
                <c:pt idx="2">
                  <c:v>4.8192631578947349E-21</c:v>
                </c:pt>
                <c:pt idx="3">
                  <c:v>6.050050000000002E-21</c:v>
                </c:pt>
                <c:pt idx="4">
                  <c:v>1.0534799999999999E-20</c:v>
                </c:pt>
                <c:pt idx="5">
                  <c:v>1.3455799999999998E-20</c:v>
                </c:pt>
                <c:pt idx="6">
                  <c:v>1.523655E-20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4-7844-96E3-553F92BDEC3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772500496261496"/>
                  <c:y val="-1.3683289588801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'1200'!$D$156:$D$162</c:f>
              <c:numCache>
                <c:formatCode>General</c:formatCode>
                <c:ptCount val="7"/>
                <c:pt idx="0">
                  <c:v>2.2282798753393282E+20</c:v>
                </c:pt>
                <c:pt idx="1">
                  <c:v>3.3424198130089925E+20</c:v>
                </c:pt>
                <c:pt idx="2">
                  <c:v>4.4565597506786565E+20</c:v>
                </c:pt>
                <c:pt idx="3">
                  <c:v>5.5706996883483204E+20</c:v>
                </c:pt>
                <c:pt idx="4">
                  <c:v>6.684839626017985E+20</c:v>
                </c:pt>
                <c:pt idx="5">
                  <c:v>7.7989795636876476E+20</c:v>
                </c:pt>
                <c:pt idx="6">
                  <c:v>8.9131195013573129E+20</c:v>
                </c:pt>
              </c:numCache>
            </c:numRef>
          </c:xVal>
          <c:yVal>
            <c:numRef>
              <c:f>'1200'!$G$156:$G$162</c:f>
              <c:numCache>
                <c:formatCode>General</c:formatCode>
                <c:ptCount val="7"/>
                <c:pt idx="0">
                  <c:v>3.4897949999999996E-20</c:v>
                </c:pt>
                <c:pt idx="1">
                  <c:v>4.0972800000000005E-20</c:v>
                </c:pt>
                <c:pt idx="2">
                  <c:v>4.4275842105263157E-20</c:v>
                </c:pt>
                <c:pt idx="3">
                  <c:v>4.7725399999999982E-20</c:v>
                </c:pt>
                <c:pt idx="4">
                  <c:v>5.5252449999999998E-20</c:v>
                </c:pt>
                <c:pt idx="5">
                  <c:v>6.0778949999999991E-20</c:v>
                </c:pt>
                <c:pt idx="6">
                  <c:v>6.1665249999999994E-20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64-7844-96E3-553F92BDE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076655"/>
        <c:axId val="1678077039"/>
      </c:scatterChart>
      <c:valAx>
        <c:axId val="167807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77039"/>
        <c:crosses val="autoZero"/>
        <c:crossBetween val="midCat"/>
      </c:valAx>
      <c:valAx>
        <c:axId val="1678077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7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881744193740489"/>
                  <c:y val="-0.240480865817698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'1300'!$D$156:$D$162</c:f>
              <c:numCache>
                <c:formatCode>General</c:formatCode>
                <c:ptCount val="7"/>
                <c:pt idx="0">
                  <c:v>2.2282798753393282E+20</c:v>
                </c:pt>
                <c:pt idx="1">
                  <c:v>3.3424198130089925E+20</c:v>
                </c:pt>
                <c:pt idx="2">
                  <c:v>4.4565597506786565E+20</c:v>
                </c:pt>
                <c:pt idx="3">
                  <c:v>5.5706996883483204E+20</c:v>
                </c:pt>
                <c:pt idx="4">
                  <c:v>6.684839626017985E+20</c:v>
                </c:pt>
                <c:pt idx="5">
                  <c:v>7.7989795636876476E+20</c:v>
                </c:pt>
                <c:pt idx="6">
                  <c:v>8.9131195013573129E+20</c:v>
                </c:pt>
              </c:numCache>
            </c:numRef>
          </c:xVal>
          <c:yVal>
            <c:numRef>
              <c:f>'1300'!$E$156:$E$162</c:f>
              <c:numCache>
                <c:formatCode>General</c:formatCode>
                <c:ptCount val="7"/>
                <c:pt idx="0">
                  <c:v>3.0933500000000019E-21</c:v>
                </c:pt>
                <c:pt idx="1">
                  <c:v>7.226450000000002E-21</c:v>
                </c:pt>
                <c:pt idx="2">
                  <c:v>1.1137900000000003E-20</c:v>
                </c:pt>
                <c:pt idx="3">
                  <c:v>1.6011049999999996E-20</c:v>
                </c:pt>
                <c:pt idx="4">
                  <c:v>1.96137E-20</c:v>
                </c:pt>
                <c:pt idx="5">
                  <c:v>2.9288600000000001E-20</c:v>
                </c:pt>
                <c:pt idx="6">
                  <c:v>3.5942750000000002E-20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1-DB47-8ED3-CC88446C33F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22628200886654"/>
                  <c:y val="-0.186745406824146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'1300'!$D$156:$D$162</c:f>
              <c:numCache>
                <c:formatCode>General</c:formatCode>
                <c:ptCount val="7"/>
                <c:pt idx="0">
                  <c:v>2.2282798753393282E+20</c:v>
                </c:pt>
                <c:pt idx="1">
                  <c:v>3.3424198130089925E+20</c:v>
                </c:pt>
                <c:pt idx="2">
                  <c:v>4.4565597506786565E+20</c:v>
                </c:pt>
                <c:pt idx="3">
                  <c:v>5.5706996883483204E+20</c:v>
                </c:pt>
                <c:pt idx="4">
                  <c:v>6.684839626017985E+20</c:v>
                </c:pt>
                <c:pt idx="5">
                  <c:v>7.7989795636876476E+20</c:v>
                </c:pt>
                <c:pt idx="6">
                  <c:v>8.9131195013573129E+20</c:v>
                </c:pt>
              </c:numCache>
            </c:numRef>
          </c:xVal>
          <c:yVal>
            <c:numRef>
              <c:f>'1300'!$F$156:$F$162</c:f>
              <c:numCache>
                <c:formatCode>General</c:formatCode>
                <c:ptCount val="7"/>
                <c:pt idx="0">
                  <c:v>1.7385499999999993E-21</c:v>
                </c:pt>
                <c:pt idx="1">
                  <c:v>4.7000499999999896E-21</c:v>
                </c:pt>
                <c:pt idx="2">
                  <c:v>7.5921999999999998E-21</c:v>
                </c:pt>
                <c:pt idx="3">
                  <c:v>1.0613849999999994E-20</c:v>
                </c:pt>
                <c:pt idx="4">
                  <c:v>1.2924399999999998E-20</c:v>
                </c:pt>
                <c:pt idx="5">
                  <c:v>1.9686849999999998E-20</c:v>
                </c:pt>
                <c:pt idx="6">
                  <c:v>2.4118550000000001E-20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A1-DB47-8ED3-CC88446C33F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772500496261496"/>
                  <c:y val="-1.3683289588801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'1300'!$D$156:$D$162</c:f>
              <c:numCache>
                <c:formatCode>General</c:formatCode>
                <c:ptCount val="7"/>
                <c:pt idx="0">
                  <c:v>2.2282798753393282E+20</c:v>
                </c:pt>
                <c:pt idx="1">
                  <c:v>3.3424198130089925E+20</c:v>
                </c:pt>
                <c:pt idx="2">
                  <c:v>4.4565597506786565E+20</c:v>
                </c:pt>
                <c:pt idx="3">
                  <c:v>5.5706996883483204E+20</c:v>
                </c:pt>
                <c:pt idx="4">
                  <c:v>6.684839626017985E+20</c:v>
                </c:pt>
                <c:pt idx="5">
                  <c:v>7.7989795636876476E+20</c:v>
                </c:pt>
                <c:pt idx="6">
                  <c:v>8.9131195013573129E+20</c:v>
                </c:pt>
              </c:numCache>
            </c:numRef>
          </c:xVal>
          <c:yVal>
            <c:numRef>
              <c:f>'1300'!$G$156:$G$162</c:f>
              <c:numCache>
                <c:formatCode>General</c:formatCode>
                <c:ptCount val="7"/>
                <c:pt idx="0">
                  <c:v>5.6578049999999994E-20</c:v>
                </c:pt>
                <c:pt idx="1">
                  <c:v>6.4519749999999987E-20</c:v>
                </c:pt>
                <c:pt idx="2">
                  <c:v>7.0405149999999987E-20</c:v>
                </c:pt>
                <c:pt idx="3">
                  <c:v>7.5012249999999988E-20</c:v>
                </c:pt>
                <c:pt idx="4">
                  <c:v>8.231355000000002E-20</c:v>
                </c:pt>
                <c:pt idx="5">
                  <c:v>8.8909999999999959E-20</c:v>
                </c:pt>
                <c:pt idx="6">
                  <c:v>1.0256510000000002E-19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A1-DB47-8ED3-CC88446C3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076655"/>
        <c:axId val="1678077039"/>
      </c:scatterChart>
      <c:valAx>
        <c:axId val="167807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77039"/>
        <c:crosses val="autoZero"/>
        <c:crossBetween val="midCat"/>
      </c:valAx>
      <c:valAx>
        <c:axId val="1678077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7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6530104789533"/>
          <c:y val="4.7058823529411764E-2"/>
          <c:w val="0.79816778165887159"/>
          <c:h val="0.9137254901960784"/>
        </c:manualLayout>
      </c:layout>
      <c:scatterChart>
        <c:scatterStyle val="lineMarker"/>
        <c:varyColors val="0"/>
        <c:ser>
          <c:idx val="0"/>
          <c:order val="0"/>
          <c:tx>
            <c:v>D 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summary!$I$8:$I$12</c:f>
              <c:numCache>
                <c:formatCode>General</c:formatCode>
                <c:ptCount val="5"/>
                <c:pt idx="0">
                  <c:v>29.0114072853446</c:v>
                </c:pt>
                <c:pt idx="1">
                  <c:v>11.604562914137839</c:v>
                </c:pt>
                <c:pt idx="2">
                  <c:v>10.549602649216217</c:v>
                </c:pt>
                <c:pt idx="3">
                  <c:v>9.670469095114866</c:v>
                </c:pt>
                <c:pt idx="4">
                  <c:v>8.9265868570291058</c:v>
                </c:pt>
              </c:numCache>
            </c:numRef>
          </c:xVal>
          <c:yVal>
            <c:numRef>
              <c:f>summary!$J$8:$J$12</c:f>
              <c:numCache>
                <c:formatCode>General</c:formatCode>
                <c:ptCount val="5"/>
                <c:pt idx="0">
                  <c:v>2.9750000000000006E-21</c:v>
                </c:pt>
                <c:pt idx="1">
                  <c:v>2.9750000000000006E-21</c:v>
                </c:pt>
                <c:pt idx="2" formatCode="0.00E+00">
                  <c:v>2.9466666666666662E-21</c:v>
                </c:pt>
                <c:pt idx="3" formatCode="0.00E+00">
                  <c:v>4.4341666666666671E-21</c:v>
                </c:pt>
                <c:pt idx="4" formatCode="0.00E+00">
                  <c:v>6.8708333333333337E-21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E-4545-A56B-AAEE9C05DDBE}"/>
            </c:ext>
          </c:extLst>
        </c:ser>
        <c:ser>
          <c:idx val="1"/>
          <c:order val="1"/>
          <c:tx>
            <c:v>D Zr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summary!$I$8:$I$12</c:f>
              <c:numCache>
                <c:formatCode>General</c:formatCode>
                <c:ptCount val="5"/>
                <c:pt idx="0">
                  <c:v>29.0114072853446</c:v>
                </c:pt>
                <c:pt idx="1">
                  <c:v>11.604562914137839</c:v>
                </c:pt>
                <c:pt idx="2">
                  <c:v>10.549602649216217</c:v>
                </c:pt>
                <c:pt idx="3">
                  <c:v>9.670469095114866</c:v>
                </c:pt>
                <c:pt idx="4">
                  <c:v>8.9265868570291058</c:v>
                </c:pt>
              </c:numCache>
            </c:numRef>
          </c:xVal>
          <c:yVal>
            <c:numRef>
              <c:f>summary!$K$8:$K$12</c:f>
              <c:numCache>
                <c:formatCode>General</c:formatCode>
                <c:ptCount val="5"/>
                <c:pt idx="0">
                  <c:v>2.2099999999999999E-21</c:v>
                </c:pt>
                <c:pt idx="1">
                  <c:v>2.2099999999999999E-21</c:v>
                </c:pt>
                <c:pt idx="2" formatCode="0.00E+00">
                  <c:v>2.1108333333333334E-21</c:v>
                </c:pt>
                <c:pt idx="3" formatCode="0.00E+00">
                  <c:v>3.0741666666666664E-21</c:v>
                </c:pt>
                <c:pt idx="4" formatCode="0.00E+00">
                  <c:v>4.6466666666666674E-21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E-4545-A56B-AAEE9C05DDBE}"/>
            </c:ext>
          </c:extLst>
        </c:ser>
        <c:ser>
          <c:idx val="2"/>
          <c:order val="2"/>
          <c:tx>
            <c:v>D 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summary!$I$8:$I$12</c:f>
              <c:numCache>
                <c:formatCode>General</c:formatCode>
                <c:ptCount val="5"/>
                <c:pt idx="0">
                  <c:v>29.0114072853446</c:v>
                </c:pt>
                <c:pt idx="1">
                  <c:v>11.604562914137839</c:v>
                </c:pt>
                <c:pt idx="2">
                  <c:v>10.549602649216217</c:v>
                </c:pt>
                <c:pt idx="3">
                  <c:v>9.670469095114866</c:v>
                </c:pt>
                <c:pt idx="4">
                  <c:v>8.9265868570291058</c:v>
                </c:pt>
              </c:numCache>
            </c:numRef>
          </c:xVal>
          <c:yVal>
            <c:numRef>
              <c:f>summary!$L$8:$L$12</c:f>
              <c:numCache>
                <c:formatCode>General</c:formatCode>
                <c:ptCount val="5"/>
                <c:pt idx="0">
                  <c:v>5.3266666666666668E-21</c:v>
                </c:pt>
                <c:pt idx="1">
                  <c:v>5.3266666666666668E-21</c:v>
                </c:pt>
                <c:pt idx="2" formatCode="0.00E+00">
                  <c:v>4.1933333333333332E-21</c:v>
                </c:pt>
                <c:pt idx="3" formatCode="0.00E+00">
                  <c:v>5.9500000000000012E-21</c:v>
                </c:pt>
                <c:pt idx="4" formatCode="0.00E+00">
                  <c:v>9.0241666666666679E-21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6E-4545-A56B-AAEE9C05DDB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summary!$E$32:$E$36</c:f>
              <c:numCache>
                <c:formatCode>General</c:formatCode>
                <c:ptCount val="5"/>
                <c:pt idx="0">
                  <c:v>9.2836503313102714</c:v>
                </c:pt>
                <c:pt idx="1">
                  <c:v>11.604562914137839</c:v>
                </c:pt>
                <c:pt idx="2">
                  <c:v>14.5057036426723</c:v>
                </c:pt>
                <c:pt idx="3">
                  <c:v>19.340938190229732</c:v>
                </c:pt>
                <c:pt idx="4">
                  <c:v>29.0114072853446</c:v>
                </c:pt>
              </c:numCache>
            </c:numRef>
          </c:xVal>
          <c:yVal>
            <c:numRef>
              <c:f>summary!$J$32:$J$36</c:f>
              <c:numCache>
                <c:formatCode>General</c:formatCode>
                <c:ptCount val="5"/>
                <c:pt idx="0">
                  <c:v>2.8667191874101971E-10</c:v>
                </c:pt>
                <c:pt idx="1">
                  <c:v>1.8109785871181042E-11</c:v>
                </c:pt>
                <c:pt idx="2">
                  <c:v>5.735529499675272E-13</c:v>
                </c:pt>
                <c:pt idx="3">
                  <c:v>1.8183348204619909E-15</c:v>
                </c:pt>
                <c:pt idx="4">
                  <c:v>1.827572146758071E-20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5-E143-B986-ADCACFD81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395071"/>
        <c:axId val="1272034479"/>
      </c:scatterChart>
      <c:valAx>
        <c:axId val="1243395071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34479"/>
        <c:crosses val="autoZero"/>
        <c:crossBetween val="midCat"/>
      </c:valAx>
      <c:valAx>
        <c:axId val="1272034479"/>
        <c:scaling>
          <c:logBase val="10"/>
          <c:orientation val="minMax"/>
          <c:max val="1.000000000000001E-1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39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93209401456396"/>
          <c:y val="0.19289146209664967"/>
          <c:w val="0.1695641465869398"/>
          <c:h val="0.264707735062528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154</xdr:row>
      <xdr:rowOff>88900</xdr:rowOff>
    </xdr:from>
    <xdr:to>
      <xdr:col>11</xdr:col>
      <xdr:colOff>711200</xdr:colOff>
      <xdr:row>169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0FFAF-144A-EF40-BD58-D2E4E50B1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156</xdr:row>
      <xdr:rowOff>114300</xdr:rowOff>
    </xdr:from>
    <xdr:to>
      <xdr:col>12</xdr:col>
      <xdr:colOff>165100</xdr:colOff>
      <xdr:row>171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F3273-FBAC-7848-817B-47904D7E4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156</xdr:row>
      <xdr:rowOff>114300</xdr:rowOff>
    </xdr:from>
    <xdr:to>
      <xdr:col>12</xdr:col>
      <xdr:colOff>165100</xdr:colOff>
      <xdr:row>171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2C153-9CE6-C74E-BD2C-207D155C2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156</xdr:row>
      <xdr:rowOff>114300</xdr:rowOff>
    </xdr:from>
    <xdr:to>
      <xdr:col>12</xdr:col>
      <xdr:colOff>165100</xdr:colOff>
      <xdr:row>171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7C51B-C6BB-2A40-B705-907DCA4B4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15</xdr:row>
      <xdr:rowOff>190500</xdr:rowOff>
    </xdr:from>
    <xdr:to>
      <xdr:col>16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45985-28D8-2041-97A2-1F0E32503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1762-3B58-DE44-9E8A-99630E9D5F3A}">
  <dimension ref="A1:Q179"/>
  <sheetViews>
    <sheetView topLeftCell="A139" workbookViewId="0">
      <selection activeCell="C174" sqref="C174:E174"/>
    </sheetView>
  </sheetViews>
  <sheetFormatPr baseColWidth="10" defaultRowHeight="16" x14ac:dyDescent="0.2"/>
  <cols>
    <col min="4" max="5" width="12.1640625" bestFit="1" customWidth="1"/>
    <col min="7" max="7" width="12.1640625" bestFit="1" customWidth="1"/>
  </cols>
  <sheetData>
    <row r="1" spans="2:17" x14ac:dyDescent="0.2">
      <c r="B1" t="s">
        <v>0</v>
      </c>
    </row>
    <row r="4" spans="2:17" x14ac:dyDescent="0.2">
      <c r="B4" t="s">
        <v>39</v>
      </c>
    </row>
    <row r="6" spans="2:17" x14ac:dyDescent="0.2">
      <c r="B6" t="s">
        <v>33</v>
      </c>
      <c r="F6" t="s">
        <v>34</v>
      </c>
      <c r="J6" t="s">
        <v>12</v>
      </c>
      <c r="N6" t="s">
        <v>29</v>
      </c>
    </row>
    <row r="7" spans="2:17" x14ac:dyDescent="0.2">
      <c r="C7" t="s">
        <v>1</v>
      </c>
      <c r="D7" t="s">
        <v>2</v>
      </c>
      <c r="E7" t="s">
        <v>3</v>
      </c>
      <c r="G7" t="s">
        <v>1</v>
      </c>
      <c r="H7" t="s">
        <v>2</v>
      </c>
      <c r="I7" t="s">
        <v>3</v>
      </c>
      <c r="K7" t="s">
        <v>1</v>
      </c>
      <c r="L7" t="s">
        <v>2</v>
      </c>
      <c r="M7" t="s">
        <v>3</v>
      </c>
      <c r="O7" t="s">
        <v>1</v>
      </c>
      <c r="P7" t="s">
        <v>2</v>
      </c>
      <c r="Q7" t="s">
        <v>3</v>
      </c>
    </row>
    <row r="8" spans="2:17" x14ac:dyDescent="0.2">
      <c r="C8">
        <v>11.751799999999999</v>
      </c>
      <c r="D8">
        <v>11.719200000000001</v>
      </c>
      <c r="E8">
        <v>14.497299999999999</v>
      </c>
      <c r="G8">
        <v>11.720700000000001</v>
      </c>
      <c r="H8">
        <v>11.6812</v>
      </c>
      <c r="I8">
        <v>14.7415</v>
      </c>
      <c r="K8">
        <v>11.7209</v>
      </c>
      <c r="L8">
        <v>11.663600000000001</v>
      </c>
      <c r="M8">
        <v>14.884499999999999</v>
      </c>
      <c r="O8">
        <v>11.703900000000001</v>
      </c>
      <c r="P8">
        <v>11.6966</v>
      </c>
      <c r="Q8">
        <v>14.928900000000001</v>
      </c>
    </row>
    <row r="9" spans="2:17" x14ac:dyDescent="0.2">
      <c r="C9">
        <v>11.774800000000001</v>
      </c>
      <c r="D9">
        <v>11.739100000000001</v>
      </c>
      <c r="E9">
        <v>16.0154</v>
      </c>
      <c r="G9">
        <v>12.1097</v>
      </c>
      <c r="H9">
        <v>11.9659</v>
      </c>
      <c r="I9">
        <v>16.315899999999999</v>
      </c>
      <c r="K9">
        <v>12.2254</v>
      </c>
      <c r="L9">
        <v>12.089</v>
      </c>
      <c r="M9">
        <v>16.71</v>
      </c>
      <c r="O9">
        <v>11.633699999999999</v>
      </c>
      <c r="P9">
        <v>11.591100000000001</v>
      </c>
      <c r="Q9">
        <v>16.411799999999999</v>
      </c>
    </row>
    <row r="10" spans="2:17" x14ac:dyDescent="0.2">
      <c r="B10" t="s">
        <v>4</v>
      </c>
      <c r="C10">
        <v>2.3000000000001498E-2</v>
      </c>
      <c r="D10">
        <v>1.98999999999998E-2</v>
      </c>
      <c r="E10">
        <v>1.5181</v>
      </c>
      <c r="G10">
        <v>0.38899999999999901</v>
      </c>
      <c r="H10">
        <v>0.28469999999999901</v>
      </c>
      <c r="I10">
        <v>1.5744</v>
      </c>
      <c r="K10">
        <v>0.50449999999999995</v>
      </c>
      <c r="L10">
        <v>0.4254</v>
      </c>
      <c r="M10">
        <v>1.8254999999999999</v>
      </c>
      <c r="O10">
        <v>-7.0200000000001594E-2</v>
      </c>
      <c r="P10">
        <v>-0.105499999999999</v>
      </c>
      <c r="Q10">
        <v>1.4829000000000001</v>
      </c>
    </row>
    <row r="11" spans="2:17" x14ac:dyDescent="0.2">
      <c r="C11">
        <v>11.771599999999999</v>
      </c>
      <c r="D11">
        <v>11.7075</v>
      </c>
      <c r="E11">
        <v>15.5337</v>
      </c>
      <c r="G11">
        <v>11.7898</v>
      </c>
      <c r="H11">
        <v>11.7582</v>
      </c>
      <c r="I11">
        <v>15.083</v>
      </c>
      <c r="K11">
        <v>11.744999999999999</v>
      </c>
      <c r="L11">
        <v>11.6761</v>
      </c>
      <c r="M11">
        <v>15.3803</v>
      </c>
      <c r="O11">
        <v>11.674799999999999</v>
      </c>
      <c r="P11">
        <v>11.659000000000001</v>
      </c>
      <c r="Q11">
        <v>15.4931</v>
      </c>
    </row>
    <row r="12" spans="2:17" x14ac:dyDescent="0.2">
      <c r="C12">
        <v>11.727</v>
      </c>
      <c r="D12">
        <v>11.6561</v>
      </c>
      <c r="E12">
        <v>16.9024</v>
      </c>
      <c r="G12">
        <v>12.5307</v>
      </c>
      <c r="H12">
        <v>12.4283</v>
      </c>
      <c r="I12">
        <v>16.970199999999998</v>
      </c>
      <c r="K12">
        <v>11.7521</v>
      </c>
      <c r="L12">
        <v>11.671900000000001</v>
      </c>
      <c r="M12">
        <v>15.9983</v>
      </c>
      <c r="O12">
        <v>11.8538</v>
      </c>
      <c r="P12">
        <v>11.8005</v>
      </c>
      <c r="Q12">
        <v>17.0366</v>
      </c>
    </row>
    <row r="13" spans="2:17" x14ac:dyDescent="0.2">
      <c r="B13" t="s">
        <v>4</v>
      </c>
      <c r="C13">
        <v>-4.4599999999999099E-2</v>
      </c>
      <c r="D13">
        <v>-5.1399999999999203E-2</v>
      </c>
      <c r="E13">
        <v>1.3687</v>
      </c>
      <c r="G13">
        <v>0.7409</v>
      </c>
      <c r="H13">
        <v>0.67010000000000003</v>
      </c>
      <c r="I13">
        <v>1.8872</v>
      </c>
      <c r="K13">
        <v>7.1000000000012199E-3</v>
      </c>
      <c r="L13">
        <v>-4.1999999999990899E-3</v>
      </c>
      <c r="M13">
        <v>0.61799999999999999</v>
      </c>
      <c r="O13">
        <v>0.17899999999999999</v>
      </c>
      <c r="P13">
        <v>0.14149999999999899</v>
      </c>
      <c r="Q13">
        <v>1.5435000000000001</v>
      </c>
    </row>
    <row r="14" spans="2:17" x14ac:dyDescent="0.2">
      <c r="C14">
        <v>11.665699999999999</v>
      </c>
      <c r="D14">
        <v>11.656700000000001</v>
      </c>
      <c r="E14">
        <v>14.461600000000001</v>
      </c>
      <c r="G14">
        <v>11.6511</v>
      </c>
      <c r="H14">
        <v>11.621</v>
      </c>
      <c r="I14">
        <v>14.6684</v>
      </c>
      <c r="K14">
        <v>11.7438</v>
      </c>
      <c r="L14">
        <v>11.731199999999999</v>
      </c>
      <c r="M14">
        <v>15.642099999999999</v>
      </c>
      <c r="O14">
        <v>11.689299999999999</v>
      </c>
      <c r="P14">
        <v>11.6364</v>
      </c>
      <c r="Q14">
        <v>14.5624</v>
      </c>
    </row>
    <row r="15" spans="2:17" x14ac:dyDescent="0.2">
      <c r="C15">
        <v>11.9458</v>
      </c>
      <c r="D15">
        <v>11.892799999999999</v>
      </c>
      <c r="E15">
        <v>16.337</v>
      </c>
      <c r="G15">
        <v>12.5159</v>
      </c>
      <c r="H15">
        <v>12.414300000000001</v>
      </c>
      <c r="I15">
        <v>17.292300000000001</v>
      </c>
      <c r="K15">
        <v>12.7636</v>
      </c>
      <c r="L15">
        <v>12.598599999999999</v>
      </c>
      <c r="M15">
        <v>18.110700000000001</v>
      </c>
      <c r="O15">
        <v>11.9269</v>
      </c>
      <c r="P15">
        <v>11.8329</v>
      </c>
      <c r="Q15">
        <v>16.019600000000001</v>
      </c>
    </row>
    <row r="16" spans="2:17" x14ac:dyDescent="0.2">
      <c r="B16" t="s">
        <v>4</v>
      </c>
      <c r="C16">
        <v>0.28010000000000101</v>
      </c>
      <c r="D16">
        <v>0.23609999999999901</v>
      </c>
      <c r="E16">
        <v>1.8754</v>
      </c>
      <c r="G16">
        <v>0.86480000000000101</v>
      </c>
      <c r="H16">
        <v>0.79330000000000001</v>
      </c>
      <c r="I16">
        <v>2.6238999999999999</v>
      </c>
      <c r="K16">
        <v>1.0198</v>
      </c>
      <c r="L16">
        <v>0.86739999999999995</v>
      </c>
      <c r="M16">
        <v>2.4685999999999999</v>
      </c>
      <c r="O16">
        <v>0.23760000000000001</v>
      </c>
      <c r="P16">
        <v>0.19650000000000001</v>
      </c>
      <c r="Q16">
        <v>1.4572000000000001</v>
      </c>
    </row>
    <row r="17" spans="2:17" x14ac:dyDescent="0.2">
      <c r="C17">
        <v>11.745100000000001</v>
      </c>
      <c r="D17">
        <v>11.7127</v>
      </c>
      <c r="E17">
        <v>15.5761</v>
      </c>
      <c r="G17">
        <v>11.692600000000001</v>
      </c>
      <c r="H17">
        <v>11.673999999999999</v>
      </c>
      <c r="I17">
        <v>14.613300000000001</v>
      </c>
      <c r="K17">
        <v>11.78</v>
      </c>
      <c r="L17">
        <v>11.7393</v>
      </c>
      <c r="M17">
        <v>15.5549</v>
      </c>
      <c r="O17">
        <v>11.694100000000001</v>
      </c>
      <c r="P17">
        <v>11.6691</v>
      </c>
      <c r="Q17">
        <v>14.7766</v>
      </c>
    </row>
    <row r="18" spans="2:17" x14ac:dyDescent="0.2">
      <c r="C18">
        <v>11.8908</v>
      </c>
      <c r="D18">
        <v>11.8256</v>
      </c>
      <c r="E18">
        <v>16.8398</v>
      </c>
      <c r="G18">
        <v>11.8444</v>
      </c>
      <c r="H18">
        <v>11.8117</v>
      </c>
      <c r="I18">
        <v>15.9513</v>
      </c>
      <c r="K18">
        <v>12.069699999999999</v>
      </c>
      <c r="L18">
        <v>11.871</v>
      </c>
      <c r="M18">
        <v>17.6127</v>
      </c>
      <c r="O18">
        <v>12.520099999999999</v>
      </c>
      <c r="P18">
        <v>12.2818</v>
      </c>
      <c r="Q18">
        <v>16.876200000000001</v>
      </c>
    </row>
    <row r="19" spans="2:17" x14ac:dyDescent="0.2">
      <c r="B19" t="s">
        <v>4</v>
      </c>
      <c r="C19">
        <v>0.1457</v>
      </c>
      <c r="D19">
        <v>0.1129</v>
      </c>
      <c r="E19">
        <v>1.2637</v>
      </c>
      <c r="G19">
        <v>0.15179999999999999</v>
      </c>
      <c r="H19">
        <v>0.13770000000000099</v>
      </c>
      <c r="I19">
        <v>1.3380000000000001</v>
      </c>
      <c r="K19">
        <v>0.28970000000000001</v>
      </c>
      <c r="L19">
        <v>0.13170000000000001</v>
      </c>
      <c r="M19">
        <v>2.0577999999999999</v>
      </c>
      <c r="O19">
        <v>0.82599999999999896</v>
      </c>
      <c r="P19">
        <v>0.61270000000000002</v>
      </c>
      <c r="Q19">
        <v>2.0996000000000001</v>
      </c>
    </row>
    <row r="20" spans="2:17" x14ac:dyDescent="0.2">
      <c r="C20">
        <v>11.726000000000001</v>
      </c>
      <c r="D20">
        <v>11.7201</v>
      </c>
      <c r="E20">
        <v>14.4457</v>
      </c>
      <c r="G20">
        <v>11.7674</v>
      </c>
      <c r="H20">
        <v>11.7395</v>
      </c>
      <c r="I20">
        <v>15.314</v>
      </c>
      <c r="K20">
        <v>11.7713</v>
      </c>
      <c r="L20">
        <v>11.725099999999999</v>
      </c>
      <c r="M20">
        <v>15.1502</v>
      </c>
      <c r="O20">
        <v>11.6945</v>
      </c>
      <c r="P20">
        <v>11.6555</v>
      </c>
      <c r="Q20">
        <v>15.5182</v>
      </c>
    </row>
    <row r="21" spans="2:17" x14ac:dyDescent="0.2">
      <c r="C21">
        <v>11.719799999999999</v>
      </c>
      <c r="D21">
        <v>11.6739</v>
      </c>
      <c r="E21">
        <v>15.598800000000001</v>
      </c>
      <c r="G21">
        <v>11.774699999999999</v>
      </c>
      <c r="H21">
        <v>11.736800000000001</v>
      </c>
      <c r="I21">
        <v>16.8142</v>
      </c>
      <c r="K21">
        <v>12.7605</v>
      </c>
      <c r="L21">
        <v>12.5907</v>
      </c>
      <c r="M21">
        <v>18.912400000000002</v>
      </c>
      <c r="O21">
        <v>12.667400000000001</v>
      </c>
      <c r="P21">
        <v>12.4091</v>
      </c>
      <c r="Q21">
        <v>18.4406</v>
      </c>
    </row>
    <row r="22" spans="2:17" x14ac:dyDescent="0.2">
      <c r="B22" t="s">
        <v>4</v>
      </c>
      <c r="C22">
        <v>-6.1999999999997604E-3</v>
      </c>
      <c r="D22">
        <v>-4.6200000000000699E-2</v>
      </c>
      <c r="E22">
        <v>1.1531</v>
      </c>
      <c r="G22">
        <v>7.2999999999989696E-3</v>
      </c>
      <c r="H22">
        <v>-2.69999999999904E-3</v>
      </c>
      <c r="I22">
        <v>1.5002</v>
      </c>
      <c r="K22">
        <v>0.98919999999999997</v>
      </c>
      <c r="L22">
        <v>0.86560000000000104</v>
      </c>
      <c r="M22">
        <v>3.7622</v>
      </c>
      <c r="O22">
        <v>0.97290000000000099</v>
      </c>
      <c r="P22">
        <v>0.75360000000000005</v>
      </c>
      <c r="Q22">
        <v>2.9224000000000001</v>
      </c>
    </row>
    <row r="23" spans="2:17" x14ac:dyDescent="0.2">
      <c r="C23">
        <v>11.669700000000001</v>
      </c>
      <c r="D23">
        <v>11.636100000000001</v>
      </c>
      <c r="E23">
        <v>15.0632</v>
      </c>
      <c r="G23">
        <v>11.748900000000001</v>
      </c>
      <c r="H23">
        <v>11.692</v>
      </c>
      <c r="I23">
        <v>14.5846</v>
      </c>
      <c r="K23">
        <v>11.6799</v>
      </c>
      <c r="L23">
        <v>11.6532</v>
      </c>
      <c r="M23">
        <v>14.952</v>
      </c>
      <c r="O23">
        <v>11.7447</v>
      </c>
      <c r="P23">
        <v>11.7026</v>
      </c>
      <c r="Q23">
        <v>15.447100000000001</v>
      </c>
    </row>
    <row r="24" spans="2:17" x14ac:dyDescent="0.2">
      <c r="C24">
        <v>11.662000000000001</v>
      </c>
      <c r="D24">
        <v>11.6105</v>
      </c>
      <c r="E24">
        <v>16.487400000000001</v>
      </c>
      <c r="G24">
        <v>11.9483</v>
      </c>
      <c r="H24">
        <v>11.8004</v>
      </c>
      <c r="I24">
        <v>15.895300000000001</v>
      </c>
      <c r="K24">
        <v>12.446199999999999</v>
      </c>
      <c r="L24">
        <v>12.2761</v>
      </c>
      <c r="M24">
        <v>17.8081</v>
      </c>
      <c r="O24">
        <v>12.4794</v>
      </c>
      <c r="P24">
        <v>12.264699999999999</v>
      </c>
      <c r="Q24">
        <v>18.568300000000001</v>
      </c>
    </row>
    <row r="25" spans="2:17" x14ac:dyDescent="0.2">
      <c r="B25" t="s">
        <v>4</v>
      </c>
      <c r="C25">
        <v>-7.6999999999998198E-3</v>
      </c>
      <c r="D25">
        <v>-2.5600000000000699E-2</v>
      </c>
      <c r="E25">
        <v>1.4241999999999999</v>
      </c>
      <c r="G25">
        <v>0.19939999999999899</v>
      </c>
      <c r="H25">
        <v>0.1084</v>
      </c>
      <c r="I25">
        <v>1.3107</v>
      </c>
      <c r="K25">
        <v>0.76629999999999898</v>
      </c>
      <c r="L25">
        <v>0.62290000000000001</v>
      </c>
      <c r="M25">
        <v>2.8561000000000001</v>
      </c>
      <c r="O25">
        <v>0.73470000000000002</v>
      </c>
      <c r="P25">
        <v>0.56209999999999904</v>
      </c>
      <c r="Q25">
        <v>3.1212</v>
      </c>
    </row>
    <row r="26" spans="2:17" x14ac:dyDescent="0.2">
      <c r="C26">
        <v>11.7509</v>
      </c>
      <c r="D26">
        <v>11.7247</v>
      </c>
      <c r="E26">
        <v>14.6822</v>
      </c>
      <c r="G26">
        <v>11.732100000000001</v>
      </c>
      <c r="H26">
        <v>11.700200000000001</v>
      </c>
      <c r="I26">
        <v>14.492000000000001</v>
      </c>
      <c r="K26">
        <v>11.6691</v>
      </c>
      <c r="L26">
        <v>11.634600000000001</v>
      </c>
      <c r="M26">
        <v>14.8348</v>
      </c>
      <c r="O26">
        <v>11.6896</v>
      </c>
      <c r="P26">
        <v>11.648400000000001</v>
      </c>
      <c r="Q26">
        <v>14.407299999999999</v>
      </c>
    </row>
    <row r="27" spans="2:17" x14ac:dyDescent="0.2">
      <c r="C27">
        <v>11.714700000000001</v>
      </c>
      <c r="D27">
        <v>11.679600000000001</v>
      </c>
      <c r="E27">
        <v>15.7554</v>
      </c>
      <c r="G27">
        <v>12.2468</v>
      </c>
      <c r="H27">
        <v>12.1187</v>
      </c>
      <c r="I27">
        <v>16.051500000000001</v>
      </c>
      <c r="K27">
        <v>11.8576</v>
      </c>
      <c r="L27">
        <v>11.7865</v>
      </c>
      <c r="M27">
        <v>16.2928</v>
      </c>
      <c r="O27">
        <v>12.535500000000001</v>
      </c>
      <c r="P27">
        <v>12.315</v>
      </c>
      <c r="Q27">
        <v>17.958100000000002</v>
      </c>
    </row>
    <row r="28" spans="2:17" x14ac:dyDescent="0.2">
      <c r="B28" t="s">
        <v>4</v>
      </c>
      <c r="C28">
        <v>-3.6199999999999101E-2</v>
      </c>
      <c r="D28">
        <v>-4.5099999999999703E-2</v>
      </c>
      <c r="E28">
        <v>1.0731999999999999</v>
      </c>
      <c r="G28">
        <v>0.51470000000000105</v>
      </c>
      <c r="H28">
        <v>0.41849999999999998</v>
      </c>
      <c r="I28">
        <v>1.5595000000000001</v>
      </c>
      <c r="K28">
        <v>0.188499999999999</v>
      </c>
      <c r="L28">
        <v>0.15189999999999901</v>
      </c>
      <c r="M28">
        <v>1.458</v>
      </c>
      <c r="O28">
        <v>0.84589999999999999</v>
      </c>
      <c r="P28">
        <v>0.66659999999999897</v>
      </c>
      <c r="Q28">
        <v>3.5508000000000002</v>
      </c>
    </row>
    <row r="29" spans="2:17" x14ac:dyDescent="0.2">
      <c r="C29">
        <v>11.7134</v>
      </c>
      <c r="D29">
        <v>11.694100000000001</v>
      </c>
      <c r="E29">
        <v>14.918799999999999</v>
      </c>
      <c r="G29">
        <v>11.705500000000001</v>
      </c>
      <c r="H29">
        <v>11.6851</v>
      </c>
      <c r="I29">
        <v>15.201499999999999</v>
      </c>
      <c r="K29">
        <v>11.685700000000001</v>
      </c>
      <c r="L29">
        <v>11.6144</v>
      </c>
      <c r="M29">
        <v>14.563599999999999</v>
      </c>
      <c r="O29">
        <v>11.670299999999999</v>
      </c>
      <c r="P29">
        <v>11.655900000000001</v>
      </c>
      <c r="Q29">
        <v>14.5159</v>
      </c>
    </row>
    <row r="30" spans="2:17" x14ac:dyDescent="0.2">
      <c r="C30">
        <v>12.010899999999999</v>
      </c>
      <c r="D30">
        <v>11.951599999999999</v>
      </c>
      <c r="E30">
        <v>16.101700000000001</v>
      </c>
      <c r="G30">
        <v>11.944800000000001</v>
      </c>
      <c r="H30">
        <v>11.855700000000001</v>
      </c>
      <c r="I30">
        <v>16.8537</v>
      </c>
      <c r="K30">
        <v>12.316599999999999</v>
      </c>
      <c r="L30">
        <v>12.108599999999999</v>
      </c>
      <c r="M30">
        <v>17.718800000000002</v>
      </c>
      <c r="O30">
        <v>12.527100000000001</v>
      </c>
      <c r="P30">
        <v>12.3116</v>
      </c>
      <c r="Q30">
        <v>17.175999999999998</v>
      </c>
    </row>
    <row r="31" spans="2:17" x14ac:dyDescent="0.2">
      <c r="B31" t="s">
        <v>4</v>
      </c>
      <c r="C31">
        <v>0.29749999999999899</v>
      </c>
      <c r="D31">
        <v>0.25749999999999901</v>
      </c>
      <c r="E31">
        <v>1.1829000000000001</v>
      </c>
      <c r="G31">
        <v>0.23930000000000001</v>
      </c>
      <c r="H31">
        <v>0.1706</v>
      </c>
      <c r="I31">
        <v>1.6521999999999999</v>
      </c>
      <c r="K31">
        <v>0.63089999999999902</v>
      </c>
      <c r="L31">
        <v>0.49419999999999897</v>
      </c>
      <c r="M31">
        <v>3.1551999999999998</v>
      </c>
      <c r="O31">
        <v>0.856800000000002</v>
      </c>
      <c r="P31">
        <v>0.65569999999999995</v>
      </c>
      <c r="Q31">
        <v>2.6600999999999999</v>
      </c>
    </row>
    <row r="32" spans="2:17" x14ac:dyDescent="0.2">
      <c r="C32">
        <v>11.7348</v>
      </c>
      <c r="D32">
        <v>11.687799999999999</v>
      </c>
      <c r="E32">
        <v>15.215999999999999</v>
      </c>
      <c r="G32">
        <v>11.748100000000001</v>
      </c>
      <c r="H32">
        <v>11.714</v>
      </c>
      <c r="I32">
        <v>15.1302</v>
      </c>
      <c r="K32">
        <v>11.745200000000001</v>
      </c>
      <c r="L32">
        <v>11.697699999999999</v>
      </c>
      <c r="M32">
        <v>14.805899999999999</v>
      </c>
      <c r="O32">
        <v>11.729900000000001</v>
      </c>
      <c r="P32">
        <v>11.691700000000001</v>
      </c>
      <c r="Q32">
        <v>14.9223</v>
      </c>
    </row>
    <row r="33" spans="2:17" x14ac:dyDescent="0.2">
      <c r="C33">
        <v>11.795999999999999</v>
      </c>
      <c r="D33">
        <v>11.6991</v>
      </c>
      <c r="E33">
        <v>16.2011</v>
      </c>
      <c r="G33">
        <v>11.6449</v>
      </c>
      <c r="H33">
        <v>11.540100000000001</v>
      </c>
      <c r="I33">
        <v>16.1905</v>
      </c>
      <c r="K33">
        <v>12.0083</v>
      </c>
      <c r="L33">
        <v>11.8287</v>
      </c>
      <c r="M33">
        <v>16.766400000000001</v>
      </c>
      <c r="O33">
        <v>12.061</v>
      </c>
      <c r="P33">
        <v>11.996600000000001</v>
      </c>
      <c r="Q33">
        <v>16.277000000000001</v>
      </c>
    </row>
    <row r="34" spans="2:17" x14ac:dyDescent="0.2">
      <c r="B34" t="s">
        <v>4</v>
      </c>
      <c r="C34">
        <v>6.1199999999999498E-2</v>
      </c>
      <c r="D34">
        <v>1.1300000000000299E-2</v>
      </c>
      <c r="E34">
        <v>0.98510000000000097</v>
      </c>
      <c r="G34">
        <v>-0.103200000000001</v>
      </c>
      <c r="H34">
        <v>-0.1739</v>
      </c>
      <c r="I34">
        <v>1.0603</v>
      </c>
      <c r="K34">
        <v>0.2631</v>
      </c>
      <c r="L34">
        <v>0.13100000000000001</v>
      </c>
      <c r="M34">
        <v>1.9604999999999999</v>
      </c>
      <c r="O34">
        <v>0.33109999999999901</v>
      </c>
      <c r="P34">
        <v>0.3049</v>
      </c>
      <c r="Q34">
        <v>1.3547</v>
      </c>
    </row>
    <row r="35" spans="2:17" x14ac:dyDescent="0.2">
      <c r="C35">
        <v>11.706899999999999</v>
      </c>
      <c r="D35">
        <v>11.675000000000001</v>
      </c>
      <c r="E35">
        <v>14.8687</v>
      </c>
      <c r="G35">
        <v>11.7685</v>
      </c>
      <c r="H35">
        <v>11.7545</v>
      </c>
      <c r="I35">
        <v>14.677</v>
      </c>
      <c r="K35">
        <v>11.732100000000001</v>
      </c>
      <c r="L35">
        <v>11.7117</v>
      </c>
      <c r="M35">
        <v>14.9102</v>
      </c>
      <c r="O35">
        <v>11.723100000000001</v>
      </c>
      <c r="P35">
        <v>11.6747</v>
      </c>
      <c r="Q35">
        <v>15.3775</v>
      </c>
    </row>
    <row r="36" spans="2:17" x14ac:dyDescent="0.2">
      <c r="C36">
        <v>11.922599999999999</v>
      </c>
      <c r="D36">
        <v>11.842499999999999</v>
      </c>
      <c r="E36">
        <v>16.9237</v>
      </c>
      <c r="G36">
        <v>12.1898</v>
      </c>
      <c r="H36">
        <v>12.088800000000001</v>
      </c>
      <c r="I36">
        <v>16.973400000000002</v>
      </c>
      <c r="K36">
        <v>11.935600000000001</v>
      </c>
      <c r="L36">
        <v>11.892099999999999</v>
      </c>
      <c r="M36">
        <v>16.1189</v>
      </c>
      <c r="O36">
        <v>12.3843</v>
      </c>
      <c r="P36">
        <v>12.173</v>
      </c>
      <c r="Q36">
        <v>17.388000000000002</v>
      </c>
    </row>
    <row r="37" spans="2:17" x14ac:dyDescent="0.2">
      <c r="B37" t="s">
        <v>4</v>
      </c>
      <c r="C37">
        <v>0.2157</v>
      </c>
      <c r="D37">
        <v>0.16749999999999901</v>
      </c>
      <c r="E37">
        <v>2.0550000000000002</v>
      </c>
      <c r="G37">
        <v>0.42130000000000001</v>
      </c>
      <c r="H37">
        <v>0.33430000000000099</v>
      </c>
      <c r="I37">
        <v>2.2964000000000002</v>
      </c>
      <c r="K37">
        <v>0.20350000000000201</v>
      </c>
      <c r="L37">
        <v>0.18039999999999901</v>
      </c>
      <c r="M37">
        <v>1.2087000000000001</v>
      </c>
      <c r="O37">
        <v>0.66119999999999901</v>
      </c>
      <c r="P37">
        <v>0.49830000000000002</v>
      </c>
      <c r="Q37">
        <v>2.0105</v>
      </c>
    </row>
    <row r="38" spans="2:17" x14ac:dyDescent="0.2">
      <c r="C38">
        <v>11.7661</v>
      </c>
      <c r="D38">
        <v>11.7158</v>
      </c>
      <c r="E38">
        <v>15.0672</v>
      </c>
      <c r="G38">
        <v>11.7805</v>
      </c>
      <c r="H38">
        <v>11.7433</v>
      </c>
      <c r="I38">
        <v>14.189299999999999</v>
      </c>
      <c r="K38">
        <v>11.738899999999999</v>
      </c>
      <c r="L38">
        <v>11.7277</v>
      </c>
      <c r="M38">
        <v>15.4908</v>
      </c>
      <c r="O38">
        <v>11.717599999999999</v>
      </c>
      <c r="P38">
        <v>11.6974</v>
      </c>
      <c r="Q38">
        <v>14.8912</v>
      </c>
    </row>
    <row r="39" spans="2:17" x14ac:dyDescent="0.2">
      <c r="C39">
        <v>11.878399999999999</v>
      </c>
      <c r="D39">
        <v>11.8209</v>
      </c>
      <c r="E39">
        <v>16.0656</v>
      </c>
      <c r="G39">
        <v>12.5565</v>
      </c>
      <c r="H39">
        <v>12.441800000000001</v>
      </c>
      <c r="I39">
        <v>16.5139</v>
      </c>
      <c r="K39">
        <v>12.601599999999999</v>
      </c>
      <c r="L39">
        <v>12.436500000000001</v>
      </c>
      <c r="M39">
        <v>17.6631</v>
      </c>
      <c r="O39">
        <v>12.7073</v>
      </c>
      <c r="P39">
        <v>12.452299999999999</v>
      </c>
      <c r="Q39">
        <v>17.474499999999999</v>
      </c>
    </row>
    <row r="40" spans="2:17" x14ac:dyDescent="0.2">
      <c r="B40" t="s">
        <v>4</v>
      </c>
      <c r="C40">
        <v>0.112299999999999</v>
      </c>
      <c r="D40">
        <v>0.1051</v>
      </c>
      <c r="E40">
        <v>0.99839999999999995</v>
      </c>
      <c r="G40">
        <v>0.77600000000000002</v>
      </c>
      <c r="H40">
        <v>0.69850000000000101</v>
      </c>
      <c r="I40">
        <v>2.3246000000000002</v>
      </c>
      <c r="K40">
        <v>0.86270000000000002</v>
      </c>
      <c r="L40">
        <v>0.70879999999999999</v>
      </c>
      <c r="M40">
        <v>2.1722999999999999</v>
      </c>
      <c r="O40">
        <v>0.98969999999999902</v>
      </c>
      <c r="P40">
        <v>0.75489999999999902</v>
      </c>
      <c r="Q40">
        <v>2.5832999999999999</v>
      </c>
    </row>
    <row r="41" spans="2:17" x14ac:dyDescent="0.2">
      <c r="C41">
        <v>11.6951</v>
      </c>
      <c r="D41">
        <v>11.6691</v>
      </c>
      <c r="E41">
        <v>14.767099999999999</v>
      </c>
      <c r="G41">
        <v>11.764099999999999</v>
      </c>
      <c r="H41">
        <v>11.728999999999999</v>
      </c>
      <c r="I41">
        <v>15.1815</v>
      </c>
      <c r="K41">
        <v>11.725099999999999</v>
      </c>
      <c r="L41">
        <v>11.662000000000001</v>
      </c>
      <c r="M41">
        <v>15.0862</v>
      </c>
      <c r="O41">
        <v>11.703200000000001</v>
      </c>
      <c r="P41">
        <v>11.654400000000001</v>
      </c>
      <c r="Q41">
        <v>15.177</v>
      </c>
    </row>
    <row r="42" spans="2:17" x14ac:dyDescent="0.2">
      <c r="C42">
        <v>11.937099999999999</v>
      </c>
      <c r="D42">
        <v>11.877000000000001</v>
      </c>
      <c r="E42">
        <v>16.5014</v>
      </c>
      <c r="G42">
        <v>12.2532</v>
      </c>
      <c r="H42">
        <v>12.1653</v>
      </c>
      <c r="I42">
        <v>16.453099999999999</v>
      </c>
      <c r="K42">
        <v>12.270200000000001</v>
      </c>
      <c r="L42">
        <v>12.0573</v>
      </c>
      <c r="M42">
        <v>16.628</v>
      </c>
      <c r="O42">
        <v>12.5837</v>
      </c>
      <c r="P42">
        <v>12.2925</v>
      </c>
      <c r="Q42">
        <v>17.626300000000001</v>
      </c>
    </row>
    <row r="43" spans="2:17" x14ac:dyDescent="0.2">
      <c r="B43" t="s">
        <v>4</v>
      </c>
      <c r="C43">
        <v>0.24200000000000099</v>
      </c>
      <c r="D43">
        <v>0.2079</v>
      </c>
      <c r="E43">
        <v>1.7343</v>
      </c>
      <c r="G43">
        <v>0.48910000000000098</v>
      </c>
      <c r="H43">
        <v>0.43630000000000102</v>
      </c>
      <c r="I43">
        <v>1.2716000000000001</v>
      </c>
      <c r="K43">
        <v>0.54510000000000003</v>
      </c>
      <c r="L43">
        <v>0.39529999999999899</v>
      </c>
      <c r="M43">
        <v>1.5418000000000001</v>
      </c>
      <c r="O43">
        <v>0.88049999999999995</v>
      </c>
      <c r="P43">
        <v>0.6381</v>
      </c>
      <c r="Q43">
        <v>2.4493</v>
      </c>
    </row>
    <row r="44" spans="2:17" x14ac:dyDescent="0.2">
      <c r="C44">
        <v>11.7775</v>
      </c>
      <c r="D44">
        <v>11.7598</v>
      </c>
      <c r="E44">
        <v>15.126899999999999</v>
      </c>
      <c r="G44">
        <v>11.708600000000001</v>
      </c>
      <c r="H44">
        <v>11.6912</v>
      </c>
      <c r="I44">
        <v>14.8096</v>
      </c>
      <c r="K44">
        <v>11.717700000000001</v>
      </c>
      <c r="L44">
        <v>11.673999999999999</v>
      </c>
      <c r="M44">
        <v>15.292199999999999</v>
      </c>
      <c r="O44">
        <v>11.6881</v>
      </c>
      <c r="P44">
        <v>11.648199999999999</v>
      </c>
      <c r="Q44">
        <v>14.644299999999999</v>
      </c>
    </row>
    <row r="45" spans="2:17" x14ac:dyDescent="0.2">
      <c r="C45">
        <v>12.167999999999999</v>
      </c>
      <c r="D45">
        <v>12.116199999999999</v>
      </c>
      <c r="E45">
        <v>17.246300000000002</v>
      </c>
      <c r="G45">
        <v>11.8942</v>
      </c>
      <c r="H45">
        <v>11.784000000000001</v>
      </c>
      <c r="I45">
        <v>16.552800000000001</v>
      </c>
      <c r="K45">
        <v>12.1668</v>
      </c>
      <c r="L45">
        <v>11.973000000000001</v>
      </c>
      <c r="M45">
        <v>17.325900000000001</v>
      </c>
      <c r="O45">
        <v>12.233000000000001</v>
      </c>
      <c r="P45">
        <v>12.052899999999999</v>
      </c>
      <c r="Q45">
        <v>16.078299999999999</v>
      </c>
    </row>
    <row r="46" spans="2:17" x14ac:dyDescent="0.2">
      <c r="B46" t="s">
        <v>4</v>
      </c>
      <c r="C46">
        <v>0.39049999999999901</v>
      </c>
      <c r="D46">
        <v>0.356399999999999</v>
      </c>
      <c r="E46">
        <v>2.1194000000000002</v>
      </c>
      <c r="G46">
        <v>0.18559999999999899</v>
      </c>
      <c r="H46">
        <v>9.2800000000000396E-2</v>
      </c>
      <c r="I46">
        <v>1.7432000000000001</v>
      </c>
      <c r="K46">
        <v>0.4491</v>
      </c>
      <c r="L46">
        <v>0.29900000000000099</v>
      </c>
      <c r="M46">
        <v>2.0337000000000001</v>
      </c>
      <c r="O46">
        <v>0.54490000000000005</v>
      </c>
      <c r="P46">
        <v>0.4047</v>
      </c>
      <c r="Q46">
        <v>1.4339999999999999</v>
      </c>
    </row>
    <row r="47" spans="2:17" x14ac:dyDescent="0.2">
      <c r="C47">
        <v>11.693</v>
      </c>
      <c r="D47">
        <v>11.633900000000001</v>
      </c>
      <c r="E47">
        <v>14.6235</v>
      </c>
      <c r="G47">
        <v>11.761900000000001</v>
      </c>
      <c r="H47">
        <v>11.7158</v>
      </c>
      <c r="I47">
        <v>15.260199999999999</v>
      </c>
      <c r="K47">
        <v>11.730600000000001</v>
      </c>
      <c r="L47">
        <v>11.673299999999999</v>
      </c>
      <c r="M47">
        <v>15.047800000000001</v>
      </c>
      <c r="O47">
        <v>11.688800000000001</v>
      </c>
      <c r="P47">
        <v>11.687200000000001</v>
      </c>
      <c r="Q47">
        <v>15.501099999999999</v>
      </c>
    </row>
    <row r="48" spans="2:17" x14ac:dyDescent="0.2">
      <c r="C48">
        <v>12.0159</v>
      </c>
      <c r="D48">
        <v>11.9068</v>
      </c>
      <c r="E48">
        <v>16.092400000000001</v>
      </c>
      <c r="G48">
        <v>11.7799</v>
      </c>
      <c r="H48">
        <v>11.722200000000001</v>
      </c>
      <c r="I48">
        <v>16.117699999999999</v>
      </c>
      <c r="K48">
        <v>12.8773</v>
      </c>
      <c r="L48">
        <v>12.644399999999999</v>
      </c>
      <c r="M48">
        <v>18.3047</v>
      </c>
      <c r="O48">
        <v>12.7461</v>
      </c>
      <c r="P48">
        <v>12.544700000000001</v>
      </c>
      <c r="Q48">
        <v>18.911999999999999</v>
      </c>
    </row>
    <row r="49" spans="2:17" x14ac:dyDescent="0.2">
      <c r="B49" t="s">
        <v>4</v>
      </c>
      <c r="C49">
        <v>0.32290000000000102</v>
      </c>
      <c r="D49">
        <v>0.27289999999999998</v>
      </c>
      <c r="E49">
        <v>1.4689000000000001</v>
      </c>
      <c r="G49">
        <v>1.7999999999998899E-2</v>
      </c>
      <c r="H49">
        <v>6.4000000000010698E-3</v>
      </c>
      <c r="I49">
        <v>0.85750000000000004</v>
      </c>
      <c r="K49">
        <v>1.1467000000000001</v>
      </c>
      <c r="L49">
        <v>0.97109999999999996</v>
      </c>
      <c r="M49">
        <v>3.2568999999999999</v>
      </c>
      <c r="O49">
        <v>1.0572999999999999</v>
      </c>
      <c r="P49">
        <v>0.85750000000000004</v>
      </c>
      <c r="Q49">
        <v>3.4108999999999998</v>
      </c>
    </row>
    <row r="50" spans="2:17" x14ac:dyDescent="0.2">
      <c r="C50">
        <v>11.725300000000001</v>
      </c>
      <c r="D50">
        <v>11.710100000000001</v>
      </c>
      <c r="E50">
        <v>14.472300000000001</v>
      </c>
      <c r="G50">
        <v>11.719200000000001</v>
      </c>
      <c r="H50">
        <v>11.6831</v>
      </c>
      <c r="I50">
        <v>15.284599999999999</v>
      </c>
      <c r="K50">
        <v>11.775600000000001</v>
      </c>
      <c r="L50">
        <v>11.7623</v>
      </c>
      <c r="M50">
        <v>14.956300000000001</v>
      </c>
      <c r="O50">
        <v>11.6989</v>
      </c>
      <c r="P50">
        <v>11.6465</v>
      </c>
      <c r="Q50">
        <v>15.6059</v>
      </c>
    </row>
    <row r="51" spans="2:17" x14ac:dyDescent="0.2">
      <c r="C51">
        <v>11.9185</v>
      </c>
      <c r="D51">
        <v>11.863899999999999</v>
      </c>
      <c r="E51">
        <v>15.7277</v>
      </c>
      <c r="G51">
        <v>11.936</v>
      </c>
      <c r="H51">
        <v>11.8284</v>
      </c>
      <c r="I51">
        <v>16.6587</v>
      </c>
      <c r="K51">
        <v>11.8795</v>
      </c>
      <c r="L51">
        <v>11.772</v>
      </c>
      <c r="M51">
        <v>16.869900000000001</v>
      </c>
      <c r="O51">
        <v>12.7563</v>
      </c>
      <c r="P51">
        <v>12.520799999999999</v>
      </c>
      <c r="Q51">
        <v>18.699100000000001</v>
      </c>
    </row>
    <row r="52" spans="2:17" x14ac:dyDescent="0.2">
      <c r="B52" t="s">
        <v>4</v>
      </c>
      <c r="C52">
        <v>0.19319999999999901</v>
      </c>
      <c r="D52">
        <v>0.15379999999999899</v>
      </c>
      <c r="E52">
        <v>1.2554000000000001</v>
      </c>
      <c r="G52">
        <v>0.21679999999999899</v>
      </c>
      <c r="H52">
        <v>0.14530000000000101</v>
      </c>
      <c r="I52">
        <v>1.3741000000000001</v>
      </c>
      <c r="K52">
        <v>0.10389999999999899</v>
      </c>
      <c r="L52">
        <v>9.7000000000004895E-3</v>
      </c>
      <c r="M52">
        <v>1.9136</v>
      </c>
      <c r="O52">
        <v>1.0573999999999999</v>
      </c>
      <c r="P52">
        <v>0.87429999999999997</v>
      </c>
      <c r="Q52">
        <v>3.0931999999999999</v>
      </c>
    </row>
    <row r="53" spans="2:17" x14ac:dyDescent="0.2">
      <c r="C53">
        <v>11.7677</v>
      </c>
      <c r="D53">
        <v>11.7537</v>
      </c>
      <c r="E53">
        <v>15.156499999999999</v>
      </c>
      <c r="G53">
        <v>11.692600000000001</v>
      </c>
      <c r="H53">
        <v>11.673999999999999</v>
      </c>
      <c r="I53">
        <v>14.613300000000001</v>
      </c>
      <c r="K53">
        <v>11.6197</v>
      </c>
      <c r="L53">
        <v>11.609500000000001</v>
      </c>
      <c r="M53">
        <v>14.582599999999999</v>
      </c>
      <c r="O53">
        <v>11.7058</v>
      </c>
      <c r="P53">
        <v>11.6972</v>
      </c>
      <c r="Q53">
        <v>15.3804</v>
      </c>
    </row>
    <row r="54" spans="2:17" x14ac:dyDescent="0.2">
      <c r="C54">
        <v>11.8132</v>
      </c>
      <c r="D54">
        <v>11.7934</v>
      </c>
      <c r="E54">
        <v>16.901599999999998</v>
      </c>
      <c r="G54">
        <v>11.8444</v>
      </c>
      <c r="H54">
        <v>11.8117</v>
      </c>
      <c r="I54">
        <v>15.9513</v>
      </c>
      <c r="K54">
        <v>11.7819</v>
      </c>
      <c r="L54">
        <v>11.7438</v>
      </c>
      <c r="M54">
        <v>16.106400000000001</v>
      </c>
      <c r="O54">
        <v>11.932499999999999</v>
      </c>
      <c r="P54">
        <v>11.906499999999999</v>
      </c>
      <c r="Q54">
        <v>16.552900000000001</v>
      </c>
    </row>
    <row r="55" spans="2:17" x14ac:dyDescent="0.2">
      <c r="B55" t="s">
        <v>4</v>
      </c>
      <c r="C55">
        <v>4.5500000000000498E-2</v>
      </c>
      <c r="D55">
        <v>3.9699999999999798E-2</v>
      </c>
      <c r="E55">
        <v>1.7451000000000001</v>
      </c>
      <c r="G55">
        <v>0.15179999999999999</v>
      </c>
      <c r="H55">
        <v>0.13770000000000099</v>
      </c>
      <c r="I55">
        <v>1.3380000000000001</v>
      </c>
      <c r="K55">
        <v>0.16220000000000001</v>
      </c>
      <c r="L55">
        <v>0.1343</v>
      </c>
      <c r="M55">
        <v>1.5238</v>
      </c>
      <c r="O55">
        <v>0.22669999999999901</v>
      </c>
      <c r="P55">
        <v>0.20929999999999899</v>
      </c>
      <c r="Q55">
        <v>1.1725000000000001</v>
      </c>
    </row>
    <row r="56" spans="2:17" x14ac:dyDescent="0.2">
      <c r="C56">
        <v>11.718999999999999</v>
      </c>
      <c r="D56">
        <v>11.6792</v>
      </c>
      <c r="E56">
        <v>14.952999999999999</v>
      </c>
      <c r="G56">
        <v>11.746499999999999</v>
      </c>
      <c r="H56">
        <v>11.717599999999999</v>
      </c>
      <c r="I56">
        <v>14.9682</v>
      </c>
      <c r="K56">
        <v>11.7004</v>
      </c>
      <c r="L56">
        <v>11.665100000000001</v>
      </c>
      <c r="M56">
        <v>15.0845</v>
      </c>
      <c r="O56">
        <v>11.7258</v>
      </c>
      <c r="P56">
        <v>11.6533</v>
      </c>
      <c r="Q56">
        <v>14.888199999999999</v>
      </c>
    </row>
    <row r="57" spans="2:17" x14ac:dyDescent="0.2">
      <c r="C57">
        <v>11.8371</v>
      </c>
      <c r="D57">
        <v>11.789</v>
      </c>
      <c r="E57">
        <v>16.285299999999999</v>
      </c>
      <c r="G57">
        <v>12.0662</v>
      </c>
      <c r="H57">
        <v>11.957800000000001</v>
      </c>
      <c r="I57">
        <v>17.068899999999999</v>
      </c>
      <c r="K57">
        <v>11.7738</v>
      </c>
      <c r="L57">
        <v>11.7027</v>
      </c>
      <c r="M57">
        <v>16.397300000000001</v>
      </c>
      <c r="O57">
        <v>12.4598</v>
      </c>
      <c r="P57">
        <v>12.2121</v>
      </c>
      <c r="Q57">
        <v>17.717700000000001</v>
      </c>
    </row>
    <row r="58" spans="2:17" x14ac:dyDescent="0.2">
      <c r="B58" t="s">
        <v>4</v>
      </c>
      <c r="C58">
        <v>0.1181</v>
      </c>
      <c r="D58">
        <v>0.10979999999999999</v>
      </c>
      <c r="E58">
        <v>1.3323</v>
      </c>
      <c r="G58">
        <v>0.31970000000000098</v>
      </c>
      <c r="H58">
        <v>0.2402</v>
      </c>
      <c r="I58">
        <v>2.1006999999999998</v>
      </c>
      <c r="K58">
        <v>7.3399999999999493E-2</v>
      </c>
      <c r="L58">
        <v>3.7599999999999398E-2</v>
      </c>
      <c r="M58">
        <v>1.3128</v>
      </c>
      <c r="O58">
        <v>0.73399999999999999</v>
      </c>
      <c r="P58">
        <v>0.55879999999999996</v>
      </c>
      <c r="Q58">
        <v>2.8294999999999999</v>
      </c>
    </row>
    <row r="59" spans="2:17" x14ac:dyDescent="0.2">
      <c r="C59">
        <v>11.7471</v>
      </c>
      <c r="D59">
        <v>11.709099999999999</v>
      </c>
      <c r="E59">
        <v>15.102600000000001</v>
      </c>
      <c r="G59">
        <v>11.7204</v>
      </c>
      <c r="H59">
        <v>11.6646</v>
      </c>
      <c r="I59">
        <v>14.6104</v>
      </c>
      <c r="K59">
        <v>11.7182</v>
      </c>
      <c r="L59">
        <v>11.713699999999999</v>
      </c>
      <c r="M59">
        <v>15.3222</v>
      </c>
      <c r="O59">
        <v>11.7384</v>
      </c>
      <c r="P59">
        <v>11.7087</v>
      </c>
      <c r="Q59">
        <v>15.258599999999999</v>
      </c>
    </row>
    <row r="60" spans="2:17" x14ac:dyDescent="0.2">
      <c r="C60">
        <v>12.0862</v>
      </c>
      <c r="D60">
        <v>11.9948</v>
      </c>
      <c r="E60">
        <v>17.0474</v>
      </c>
      <c r="G60">
        <v>12.141500000000001</v>
      </c>
      <c r="H60">
        <v>12.0007</v>
      </c>
      <c r="I60">
        <v>16.482600000000001</v>
      </c>
      <c r="K60">
        <v>11.9916</v>
      </c>
      <c r="L60">
        <v>11.843400000000001</v>
      </c>
      <c r="M60">
        <v>16.458200000000001</v>
      </c>
      <c r="O60">
        <v>12.352600000000001</v>
      </c>
      <c r="P60">
        <v>12.1249</v>
      </c>
      <c r="Q60">
        <v>17.778199999999998</v>
      </c>
    </row>
    <row r="61" spans="2:17" x14ac:dyDescent="0.2">
      <c r="B61" t="s">
        <v>4</v>
      </c>
      <c r="C61">
        <v>0.33910000000000001</v>
      </c>
      <c r="D61">
        <v>0.28570000000000001</v>
      </c>
      <c r="E61">
        <v>1.9448000000000001</v>
      </c>
      <c r="G61">
        <v>0.42110000000000097</v>
      </c>
      <c r="H61">
        <v>0.33610000000000001</v>
      </c>
      <c r="I61">
        <v>1.8722000000000001</v>
      </c>
      <c r="K61">
        <v>0.27340000000000098</v>
      </c>
      <c r="L61">
        <v>0.12970000000000101</v>
      </c>
      <c r="M61">
        <v>1.1359999999999999</v>
      </c>
      <c r="O61">
        <v>0.61419999999999997</v>
      </c>
      <c r="P61">
        <v>0.41620000000000001</v>
      </c>
      <c r="Q61">
        <v>2.5196000000000001</v>
      </c>
    </row>
    <row r="62" spans="2:17" x14ac:dyDescent="0.2">
      <c r="C62">
        <v>11.7318</v>
      </c>
      <c r="D62">
        <v>11.698700000000001</v>
      </c>
      <c r="E62">
        <v>15.2705</v>
      </c>
      <c r="G62">
        <v>11.7555</v>
      </c>
      <c r="H62">
        <v>11.7049</v>
      </c>
      <c r="I62">
        <v>15.0032</v>
      </c>
      <c r="K62">
        <v>11.8203</v>
      </c>
      <c r="L62">
        <v>11.798500000000001</v>
      </c>
      <c r="M62">
        <v>15.168900000000001</v>
      </c>
      <c r="O62">
        <v>11.791700000000001</v>
      </c>
      <c r="P62">
        <v>11.7569</v>
      </c>
      <c r="Q62">
        <v>15.190200000000001</v>
      </c>
    </row>
    <row r="63" spans="2:17" x14ac:dyDescent="0.2">
      <c r="C63">
        <v>11.885400000000001</v>
      </c>
      <c r="D63">
        <v>11.823399999999999</v>
      </c>
      <c r="E63">
        <v>17.2469</v>
      </c>
      <c r="G63">
        <v>11.8825</v>
      </c>
      <c r="H63">
        <v>11.8194</v>
      </c>
      <c r="I63">
        <v>16.179300000000001</v>
      </c>
      <c r="K63">
        <v>12.261799999999999</v>
      </c>
      <c r="L63">
        <v>12.090299999999999</v>
      </c>
      <c r="M63">
        <v>17.737500000000001</v>
      </c>
      <c r="O63">
        <v>12.7323</v>
      </c>
      <c r="P63">
        <v>12.479699999999999</v>
      </c>
      <c r="Q63">
        <v>17.9907</v>
      </c>
    </row>
    <row r="64" spans="2:17" x14ac:dyDescent="0.2">
      <c r="B64" t="s">
        <v>4</v>
      </c>
      <c r="C64">
        <v>0.15360000000000101</v>
      </c>
      <c r="D64">
        <v>0.12469999999999901</v>
      </c>
      <c r="E64">
        <v>1.9763999999999999</v>
      </c>
      <c r="G64">
        <v>0.127000000000001</v>
      </c>
      <c r="H64">
        <v>0.1145</v>
      </c>
      <c r="I64">
        <v>1.1760999999999999</v>
      </c>
      <c r="K64">
        <v>0.4415</v>
      </c>
      <c r="L64">
        <v>0.291799999999999</v>
      </c>
      <c r="M64">
        <v>2.5686</v>
      </c>
      <c r="O64">
        <v>0.94059999999999999</v>
      </c>
      <c r="P64">
        <v>0.722799999999999</v>
      </c>
      <c r="Q64">
        <v>2.8005</v>
      </c>
    </row>
    <row r="65" spans="1:17" x14ac:dyDescent="0.2">
      <c r="C65">
        <v>11.6488</v>
      </c>
      <c r="D65">
        <v>11.5891</v>
      </c>
      <c r="E65">
        <v>15.1629</v>
      </c>
      <c r="G65">
        <v>11.757</v>
      </c>
      <c r="H65">
        <v>11.7151</v>
      </c>
      <c r="I65">
        <v>15.091100000000001</v>
      </c>
      <c r="O65">
        <v>11.7117</v>
      </c>
      <c r="P65">
        <v>11.6807</v>
      </c>
      <c r="Q65">
        <v>14.944900000000001</v>
      </c>
    </row>
    <row r="66" spans="1:17" x14ac:dyDescent="0.2">
      <c r="C66">
        <v>11.6892</v>
      </c>
      <c r="D66">
        <v>11.617699999999999</v>
      </c>
      <c r="E66">
        <v>16.353999999999999</v>
      </c>
      <c r="G66">
        <v>11.8431</v>
      </c>
      <c r="H66">
        <v>11.789300000000001</v>
      </c>
      <c r="I66">
        <v>16.605</v>
      </c>
      <c r="O66">
        <v>12.27</v>
      </c>
      <c r="P66">
        <v>12.0328</v>
      </c>
      <c r="Q66">
        <v>16.906300000000002</v>
      </c>
    </row>
    <row r="67" spans="1:17" x14ac:dyDescent="0.2">
      <c r="B67" t="s">
        <v>4</v>
      </c>
      <c r="C67">
        <v>4.0399999999999998E-2</v>
      </c>
      <c r="D67">
        <v>2.8599999999999098E-2</v>
      </c>
      <c r="E67">
        <v>1.1911</v>
      </c>
      <c r="G67">
        <v>8.6100000000000093E-2</v>
      </c>
      <c r="H67">
        <v>7.4200000000001196E-2</v>
      </c>
      <c r="I67">
        <v>1.5139</v>
      </c>
      <c r="O67">
        <v>0.55829999999999902</v>
      </c>
      <c r="P67">
        <v>0.35210000000000002</v>
      </c>
      <c r="Q67">
        <v>1.9614</v>
      </c>
    </row>
    <row r="68" spans="1:17" x14ac:dyDescent="0.2">
      <c r="B68" t="s">
        <v>5</v>
      </c>
      <c r="C68" t="s">
        <v>6</v>
      </c>
      <c r="D68" t="s">
        <v>6</v>
      </c>
      <c r="E68" t="s">
        <v>6</v>
      </c>
      <c r="F68" t="s">
        <v>5</v>
      </c>
      <c r="G68" t="s">
        <v>6</v>
      </c>
      <c r="H68" t="s">
        <v>6</v>
      </c>
      <c r="I68" t="s">
        <v>6</v>
      </c>
      <c r="J68" t="s">
        <v>5</v>
      </c>
      <c r="K68" t="s">
        <v>6</v>
      </c>
      <c r="L68" t="s">
        <v>6</v>
      </c>
      <c r="M68" t="s">
        <v>6</v>
      </c>
      <c r="N68" t="s">
        <v>5</v>
      </c>
      <c r="O68" t="s">
        <v>6</v>
      </c>
      <c r="P68" t="s">
        <v>6</v>
      </c>
      <c r="Q68" t="s">
        <v>6</v>
      </c>
    </row>
    <row r="69" spans="1:17" x14ac:dyDescent="0.2">
      <c r="B69">
        <v>25.5</v>
      </c>
      <c r="C69">
        <f>AVERAGE(C16,C13,C10,C19,C22,C25,C28,C31,C34,C37,C40,C43,C46,C49,C52,C55,C58,C61,C64,C67)</f>
        <v>0.14430500000000018</v>
      </c>
      <c r="D69">
        <f t="shared" ref="D69:E69" si="0">AVERAGE(D16,D13,D10,D19,D22,D25,D28,D31,D34,D37,D40,D43,D46,D49,D52,D55,D58,D61,D64,D67)</f>
        <v>0.11607499999999962</v>
      </c>
      <c r="E69">
        <f t="shared" si="0"/>
        <v>1.4832750000000001</v>
      </c>
      <c r="F69">
        <v>25.5</v>
      </c>
      <c r="G69">
        <f>AVERAGE(G16,G13,G10,G19,G22,G25,G28,G31,G34,G37,G40,G43,G46,G49,G52,G55,G58,G61,G64,G67)</f>
        <v>0.31082499999999991</v>
      </c>
      <c r="H69">
        <f t="shared" ref="H69:I69" si="1">AVERAGE(H16,H13,H10,H19,H22,H25,H28,H31,H34,H37,H40,H43,H46,H49,H52,H55,H58,H61,H64,H67)</f>
        <v>0.25115000000000037</v>
      </c>
      <c r="I69">
        <f t="shared" si="1"/>
        <v>1.6187350000000003</v>
      </c>
      <c r="J69">
        <v>25.5</v>
      </c>
      <c r="K69">
        <f>AVERAGE(K16,K13,K10,K19,K22,K25,K28,K31,K34,K37,K40,K43,K46,K49,K52,K55,K58,K61,K64,K67)</f>
        <v>0.46950526315789465</v>
      </c>
      <c r="L69">
        <f t="shared" ref="L69:M69" si="2">AVERAGE(L16,L13,L10,L19,L22,L25,L28,L31,L34,L37,L40,L43,L46,L49,L52,L55,L58,L61,L64,L67)</f>
        <v>0.36018947368421039</v>
      </c>
      <c r="M69">
        <f>AVERAGE(M16,M13,M10,M19,M22,M25,M28,M31,M34,M37,M40,M43,M46,M49,M52,M55,M58,M61,M64,M67)</f>
        <v>2.0436894736842106</v>
      </c>
      <c r="N69">
        <v>25.5</v>
      </c>
      <c r="O69">
        <f>AVERAGE(O16,O13,O10,O19,O22,O25,O28,O31,O34,O37,O40,O43,O46,O49,O52,O55,O58,O61,O64,O67)</f>
        <v>0.65892999999999979</v>
      </c>
      <c r="P69">
        <f t="shared" ref="P69:Q69" si="3">AVERAGE(P16,P13,P10,P19,P22,P25,P28,P31,P34,P37,P40,P43,P46,P49,P52,P55,P58,P61,P64,P67)</f>
        <v>0.50375499999999973</v>
      </c>
      <c r="Q69">
        <f t="shared" si="3"/>
        <v>2.3228550000000001</v>
      </c>
    </row>
    <row r="70" spans="1:17" x14ac:dyDescent="0.2">
      <c r="A70" t="s">
        <v>7</v>
      </c>
      <c r="C70">
        <f>STDEV(C16,C13,C10,C19,C22,C25,C28,C31,C34,C37,C40,C43,C46,C49,C52,C55,C58,C61,C64,C67)/SQRT(COUNT(C16,C13,C10,C19,C22,C25,C28,C31,C34,C37,C40,C43,C46,C49,C52,C55,C58,C61,C64))</f>
        <v>3.1021319159285739E-2</v>
      </c>
      <c r="D70">
        <f t="shared" ref="D70:E70" si="4">STDEV(D16,D13,D10,D19,D22,D25,D28,D31,D34,D37,D40,D43,D46,D49,D52,D55,D58,D61,D64,D67)/SQRT(COUNT(D16,D13,D10,D19,D22,D25,D28,D31,D34,D37,D40,D43,D46,D49,D52,D55,D58,D61,D64))</f>
        <v>2.8460809303408496E-2</v>
      </c>
      <c r="E70">
        <f t="shared" si="4"/>
        <v>8.4046729475078741E-2</v>
      </c>
      <c r="G70">
        <f>STDEV(G16,G13,G10,G19,G22,G25,G28,G31,G34,G37,G40,G43,G46,G49,G52,G55,G58,G61,G64,G67)/SQRT(COUNT(G16,G13,G10,G19,G22,G25,G28,G31,G34,G37,G40,G43,G46,G49,G52,G55,G58,G61,G64))</f>
        <v>6.0888113125179139E-2</v>
      </c>
      <c r="H70">
        <f t="shared" ref="H70:I70" si="5">STDEV(H16,H13,H10,H19,H22,H25,H28,H31,H34,H37,H40,H43,H46,H49,H52,H55,H58,H61,H64,H67)/SQRT(COUNT(H16,H13,H10,H19,H22,H25,H28,H31,H34,H37,H40,H43,H46,H49,H52,H55,H58,H61,H64))</f>
        <v>5.7441075432258439E-2</v>
      </c>
      <c r="I70">
        <f t="shared" si="5"/>
        <v>0.10398806459186692</v>
      </c>
      <c r="K70">
        <f>STDEV(K16,K13,K10,K19,K22,K25,K28,K31,K34,K37,K40,K43,K46,K49,K52,K55,K58,K61,K64,K67)/SQRT(COUNT(K16,K13,K10,K19,K22,K25,K28,K31,K34,K37,K40,K43,K46,K49,K52,K55,K58,K61,K64))</f>
        <v>7.9661414520289214E-2</v>
      </c>
      <c r="L70">
        <f t="shared" ref="L70:M70" si="6">STDEV(L16,L13,L10,L19,L22,L25,L28,L31,L34,L37,L40,L43,L46,L49,L52,L55,L58,L61,L64,L67)/SQRT(COUNT(L16,L13,L10,L19,L22,L25,L28,L31,L34,L37,L40,L43,L46,L49,L52,L55,L58,L61,L64))</f>
        <v>7.158619222881514E-2</v>
      </c>
      <c r="M70">
        <f t="shared" si="6"/>
        <v>0.18589205254265873</v>
      </c>
      <c r="O70">
        <f>STDEV(O16,O13,O10,O19,O22,O25,O28,O31,O34,O37,O40,O43,O46,O49,O52,O55,O58,O61,O64,O67)/SQRT(COUNT(O16,O13,O10,O19,O22,O25,O28,O31,O34,O37,O40,O43,O46,O49,O52,O55,O58,O61,O64))</f>
        <v>7.4918354119224512E-2</v>
      </c>
      <c r="P70">
        <f t="shared" ref="P70:Q70" si="7">STDEV(P16,P13,P10,P19,P22,P25,P28,P31,P34,P37,P40,P43,P46,P49,P52,P55,P58,P61,P64,P67)/SQRT(COUNT(P16,P13,P10,P19,P22,P25,P28,P31,P34,P37,P40,P43,P46,P49,P52,P55,P58,P61,P64))</f>
        <v>5.9672546653379205E-2</v>
      </c>
      <c r="Q70">
        <f t="shared" si="7"/>
        <v>0.16968332187226454</v>
      </c>
    </row>
    <row r="72" spans="1:17" x14ac:dyDescent="0.2">
      <c r="B72" t="s">
        <v>8</v>
      </c>
      <c r="C72">
        <f>C69/25.5/(10^-12)*(10^-20)</f>
        <v>5.6590196078431442E-11</v>
      </c>
      <c r="D72">
        <f>D69/25.5/(10^-12)*(10^-20)</f>
        <v>4.5519607843137108E-11</v>
      </c>
      <c r="E72">
        <f>E69/25.5/(10^-12)*(10^-20)</f>
        <v>5.8167647058823532E-10</v>
      </c>
      <c r="F72" t="s">
        <v>8</v>
      </c>
      <c r="G72">
        <f>G69/25.5/(10^-12)*(10^-20)</f>
        <v>1.2189215686274505E-10</v>
      </c>
      <c r="H72">
        <f>H69/25.5/(10^-12)*(10^-20)</f>
        <v>9.8490196078431505E-11</v>
      </c>
      <c r="I72">
        <f>I69/25.5/(10^-12)*(10^-20)</f>
        <v>6.3479803921568634E-10</v>
      </c>
      <c r="J72" t="s">
        <v>8</v>
      </c>
      <c r="K72">
        <f>K69/25.5/(10^-12)*(10^-20)</f>
        <v>1.8411971104231161E-10</v>
      </c>
      <c r="L72">
        <f>L69/25.5/(10^-12)*(10^-20)</f>
        <v>1.4125077399380798E-10</v>
      </c>
      <c r="M72">
        <f>M69/25.5/(10^-12)*(10^-20)</f>
        <v>8.0144685242518063E-10</v>
      </c>
      <c r="N72" t="s">
        <v>8</v>
      </c>
      <c r="O72">
        <f>O69/25.5/(10^-12)*(10^-20)</f>
        <v>2.5840392156862736E-10</v>
      </c>
      <c r="P72">
        <f>P69/25.5/(10^-12)*(10^-20)</f>
        <v>1.9755098039215674E-10</v>
      </c>
      <c r="Q72">
        <f>Q69/25.5/(10^-12)*(10^-20)</f>
        <v>9.1092352941176467E-10</v>
      </c>
    </row>
    <row r="75" spans="1:17" x14ac:dyDescent="0.2">
      <c r="B75" t="s">
        <v>11</v>
      </c>
      <c r="F75" t="s">
        <v>30</v>
      </c>
      <c r="J75" t="s">
        <v>10</v>
      </c>
    </row>
    <row r="76" spans="1:17" x14ac:dyDescent="0.2">
      <c r="C76" t="s">
        <v>1</v>
      </c>
      <c r="D76" t="s">
        <v>2</v>
      </c>
      <c r="E76" t="s">
        <v>3</v>
      </c>
      <c r="G76" t="s">
        <v>1</v>
      </c>
      <c r="H76" t="s">
        <v>2</v>
      </c>
      <c r="I76" t="s">
        <v>3</v>
      </c>
      <c r="K76" t="s">
        <v>1</v>
      </c>
      <c r="L76" t="s">
        <v>2</v>
      </c>
      <c r="M76" t="s">
        <v>3</v>
      </c>
    </row>
    <row r="77" spans="1:17" x14ac:dyDescent="0.2">
      <c r="C77">
        <v>11.787000000000001</v>
      </c>
      <c r="D77">
        <v>11.7689</v>
      </c>
      <c r="E77">
        <v>14.745100000000001</v>
      </c>
      <c r="G77">
        <v>11.743499999999999</v>
      </c>
      <c r="H77">
        <v>11.6853</v>
      </c>
      <c r="I77">
        <v>14.804500000000001</v>
      </c>
      <c r="K77">
        <v>11.753299999999999</v>
      </c>
      <c r="L77">
        <v>11.7044</v>
      </c>
      <c r="M77">
        <v>15.0464</v>
      </c>
    </row>
    <row r="78" spans="1:17" x14ac:dyDescent="0.2">
      <c r="C78">
        <v>13.715400000000001</v>
      </c>
      <c r="D78">
        <v>13.3911</v>
      </c>
      <c r="E78">
        <v>21.164400000000001</v>
      </c>
      <c r="G78">
        <v>12.9514</v>
      </c>
      <c r="H78">
        <v>12.5388</v>
      </c>
      <c r="I78">
        <v>18.2607</v>
      </c>
      <c r="K78">
        <v>13.690099999999999</v>
      </c>
      <c r="L78">
        <v>13.1578</v>
      </c>
      <c r="M78">
        <v>20.500299999999999</v>
      </c>
    </row>
    <row r="79" spans="1:17" x14ac:dyDescent="0.2">
      <c r="B79" t="s">
        <v>4</v>
      </c>
      <c r="C79">
        <v>1.9283999999999999</v>
      </c>
      <c r="D79">
        <v>1.6222000000000001</v>
      </c>
      <c r="E79">
        <v>6.4192999999999998</v>
      </c>
      <c r="G79">
        <v>1.2079</v>
      </c>
      <c r="H79">
        <v>0.85350000000000004</v>
      </c>
      <c r="I79">
        <v>3.4561999999999999</v>
      </c>
      <c r="K79">
        <v>1.9368000000000001</v>
      </c>
      <c r="L79">
        <v>1.4534</v>
      </c>
      <c r="M79">
        <v>5.4539</v>
      </c>
    </row>
    <row r="80" spans="1:17" x14ac:dyDescent="0.2">
      <c r="C80">
        <v>11.7818</v>
      </c>
      <c r="D80">
        <v>11.763</v>
      </c>
      <c r="E80">
        <v>14.7309</v>
      </c>
      <c r="G80">
        <v>11.647399999999999</v>
      </c>
      <c r="H80">
        <v>11.601699999999999</v>
      </c>
      <c r="I80">
        <v>14.9634</v>
      </c>
      <c r="K80">
        <v>11.7864</v>
      </c>
      <c r="L80">
        <v>11.738300000000001</v>
      </c>
      <c r="M80">
        <v>15.1251</v>
      </c>
    </row>
    <row r="81" spans="2:13" x14ac:dyDescent="0.2">
      <c r="C81">
        <v>11.757</v>
      </c>
      <c r="D81">
        <v>11.7011</v>
      </c>
      <c r="E81">
        <v>17.079899999999999</v>
      </c>
      <c r="G81">
        <v>12.521100000000001</v>
      </c>
      <c r="H81">
        <v>12.1813</v>
      </c>
      <c r="I81">
        <v>18.8841</v>
      </c>
      <c r="K81">
        <v>11.855700000000001</v>
      </c>
      <c r="L81">
        <v>11.738200000000001</v>
      </c>
      <c r="M81">
        <v>16.4072</v>
      </c>
    </row>
    <row r="82" spans="2:13" x14ac:dyDescent="0.2">
      <c r="B82" t="s">
        <v>4</v>
      </c>
      <c r="C82">
        <v>-2.4800000000000801E-2</v>
      </c>
      <c r="D82">
        <v>-6.1899999999999601E-2</v>
      </c>
      <c r="E82">
        <v>2.3490000000000002</v>
      </c>
      <c r="G82">
        <v>0.87370000000000103</v>
      </c>
      <c r="H82">
        <v>0.579600000000001</v>
      </c>
      <c r="I82">
        <v>3.9207000000000001</v>
      </c>
      <c r="K82">
        <v>6.9300000000000098E-2</v>
      </c>
      <c r="L82">
        <v>-1.00000000001543E-4</v>
      </c>
      <c r="M82">
        <v>1.2821</v>
      </c>
    </row>
    <row r="83" spans="2:13" x14ac:dyDescent="0.2">
      <c r="C83">
        <v>11.6805</v>
      </c>
      <c r="D83">
        <v>11.6532</v>
      </c>
      <c r="E83">
        <v>14.3972</v>
      </c>
      <c r="G83">
        <v>11.76</v>
      </c>
      <c r="H83">
        <v>11.7378</v>
      </c>
      <c r="I83">
        <v>15.3172</v>
      </c>
      <c r="K83">
        <v>11.754099999999999</v>
      </c>
      <c r="L83">
        <v>11.7095</v>
      </c>
      <c r="M83">
        <v>15.2887</v>
      </c>
    </row>
    <row r="84" spans="2:13" x14ac:dyDescent="0.2">
      <c r="C84">
        <v>12.5083</v>
      </c>
      <c r="D84">
        <v>12.2186</v>
      </c>
      <c r="E84">
        <v>16.524100000000001</v>
      </c>
      <c r="G84">
        <v>12.6364</v>
      </c>
      <c r="H84">
        <v>12.2608</v>
      </c>
      <c r="I84">
        <v>17.748100000000001</v>
      </c>
      <c r="K84">
        <v>13.223000000000001</v>
      </c>
      <c r="L84">
        <v>12.7217</v>
      </c>
      <c r="M84">
        <v>19.214200000000002</v>
      </c>
    </row>
    <row r="85" spans="2:13" x14ac:dyDescent="0.2">
      <c r="B85" t="s">
        <v>4</v>
      </c>
      <c r="C85">
        <v>0.82779999999999998</v>
      </c>
      <c r="D85">
        <v>0.56540000000000001</v>
      </c>
      <c r="E85">
        <v>2.1269</v>
      </c>
      <c r="G85">
        <v>0.87639999999999996</v>
      </c>
      <c r="H85">
        <v>0.52300000000000002</v>
      </c>
      <c r="I85">
        <v>2.4308999999999998</v>
      </c>
      <c r="K85">
        <v>1.4689000000000001</v>
      </c>
      <c r="L85">
        <v>1.0122</v>
      </c>
      <c r="M85">
        <v>3.9255</v>
      </c>
    </row>
    <row r="86" spans="2:13" x14ac:dyDescent="0.2">
      <c r="C86">
        <v>11.6807</v>
      </c>
      <c r="D86">
        <v>11.6395</v>
      </c>
      <c r="E86">
        <v>14.5351</v>
      </c>
      <c r="G86">
        <v>11.6938</v>
      </c>
      <c r="H86">
        <v>11.672700000000001</v>
      </c>
      <c r="I86">
        <v>14.9587</v>
      </c>
      <c r="K86">
        <v>11.7834</v>
      </c>
      <c r="L86">
        <v>11.7424</v>
      </c>
      <c r="M86">
        <v>15.353199999999999</v>
      </c>
    </row>
    <row r="87" spans="2:13" x14ac:dyDescent="0.2">
      <c r="C87">
        <v>12.050800000000001</v>
      </c>
      <c r="D87">
        <v>11.719900000000001</v>
      </c>
      <c r="E87">
        <v>18.585999999999999</v>
      </c>
      <c r="G87">
        <v>13.644399999999999</v>
      </c>
      <c r="H87">
        <v>13.216799999999999</v>
      </c>
      <c r="I87">
        <v>18.843699999999998</v>
      </c>
      <c r="K87">
        <v>12.252700000000001</v>
      </c>
      <c r="L87">
        <v>12.137499999999999</v>
      </c>
      <c r="M87">
        <v>17.111000000000001</v>
      </c>
    </row>
    <row r="88" spans="2:13" x14ac:dyDescent="0.2">
      <c r="B88" t="s">
        <v>4</v>
      </c>
      <c r="C88">
        <v>0.37010000000000098</v>
      </c>
      <c r="D88">
        <v>8.0399999999999097E-2</v>
      </c>
      <c r="E88">
        <v>4.0509000000000004</v>
      </c>
      <c r="G88">
        <v>1.9505999999999999</v>
      </c>
      <c r="H88">
        <v>1.5441</v>
      </c>
      <c r="I88">
        <v>3.8849999999999998</v>
      </c>
      <c r="K88">
        <v>0.46929999999999999</v>
      </c>
      <c r="L88">
        <v>0.39509999999999901</v>
      </c>
      <c r="M88">
        <v>1.7578</v>
      </c>
    </row>
    <row r="89" spans="2:13" x14ac:dyDescent="0.2">
      <c r="C89">
        <v>11.6768</v>
      </c>
      <c r="D89">
        <v>11.6572</v>
      </c>
      <c r="E89">
        <v>15.0068</v>
      </c>
      <c r="G89">
        <v>11.6945</v>
      </c>
      <c r="H89">
        <v>11.6683</v>
      </c>
      <c r="I89">
        <v>15.326599999999999</v>
      </c>
      <c r="K89">
        <v>11.8157</v>
      </c>
      <c r="L89">
        <v>11.768700000000001</v>
      </c>
      <c r="M89">
        <v>15.6408</v>
      </c>
    </row>
    <row r="90" spans="2:13" x14ac:dyDescent="0.2">
      <c r="C90">
        <v>11.7483</v>
      </c>
      <c r="D90">
        <v>11.6806</v>
      </c>
      <c r="E90">
        <v>16.1157</v>
      </c>
      <c r="G90">
        <v>13.2424</v>
      </c>
      <c r="H90">
        <v>12.8469</v>
      </c>
      <c r="I90">
        <v>20.702100000000002</v>
      </c>
      <c r="K90">
        <v>13.992800000000001</v>
      </c>
      <c r="L90">
        <v>13.465299999999999</v>
      </c>
      <c r="M90">
        <v>19.8628</v>
      </c>
    </row>
    <row r="91" spans="2:13" x14ac:dyDescent="0.2">
      <c r="B91" t="s">
        <v>4</v>
      </c>
      <c r="C91">
        <v>7.1500000000000299E-2</v>
      </c>
      <c r="D91">
        <v>2.34000000000005E-2</v>
      </c>
      <c r="E91">
        <v>1.1089</v>
      </c>
      <c r="G91">
        <v>1.5479000000000001</v>
      </c>
      <c r="H91">
        <v>1.1786000000000001</v>
      </c>
      <c r="I91">
        <v>5.3754999999999997</v>
      </c>
      <c r="K91">
        <v>2.1770999999999998</v>
      </c>
      <c r="L91">
        <v>1.6966000000000001</v>
      </c>
      <c r="M91">
        <v>4.2220000000000004</v>
      </c>
    </row>
    <row r="92" spans="2:13" x14ac:dyDescent="0.2">
      <c r="C92">
        <v>11.7118</v>
      </c>
      <c r="D92">
        <v>11.6877</v>
      </c>
      <c r="E92">
        <v>15.3995</v>
      </c>
      <c r="G92">
        <v>11.738</v>
      </c>
      <c r="H92">
        <v>11.690099999999999</v>
      </c>
      <c r="I92">
        <v>14.7468</v>
      </c>
      <c r="K92">
        <v>11.697100000000001</v>
      </c>
      <c r="L92">
        <v>11.692299999999999</v>
      </c>
      <c r="M92">
        <v>15.622199999999999</v>
      </c>
    </row>
    <row r="93" spans="2:13" x14ac:dyDescent="0.2">
      <c r="C93">
        <v>12.4109</v>
      </c>
      <c r="D93">
        <v>12.1416</v>
      </c>
      <c r="E93">
        <v>19.814499999999999</v>
      </c>
      <c r="G93">
        <v>12.610200000000001</v>
      </c>
      <c r="H93">
        <v>12.2821</v>
      </c>
      <c r="I93">
        <v>17.401599999999998</v>
      </c>
      <c r="K93">
        <v>13.8835</v>
      </c>
      <c r="L93">
        <v>13.402900000000001</v>
      </c>
      <c r="M93">
        <v>18.869199999999999</v>
      </c>
    </row>
    <row r="94" spans="2:13" x14ac:dyDescent="0.2">
      <c r="B94" t="s">
        <v>4</v>
      </c>
      <c r="C94">
        <v>0.69910000000000005</v>
      </c>
      <c r="D94">
        <v>0.45390000000000102</v>
      </c>
      <c r="E94">
        <v>4.415</v>
      </c>
      <c r="G94">
        <v>0.87220000000000097</v>
      </c>
      <c r="H94">
        <v>0.59200000000000097</v>
      </c>
      <c r="I94">
        <v>2.6547999999999998</v>
      </c>
      <c r="K94">
        <v>2.1863999999999999</v>
      </c>
      <c r="L94">
        <v>1.7105999999999999</v>
      </c>
      <c r="M94">
        <v>3.2469999999999999</v>
      </c>
    </row>
    <row r="95" spans="2:13" x14ac:dyDescent="0.2">
      <c r="C95">
        <v>11.711399999999999</v>
      </c>
      <c r="D95">
        <v>11.654</v>
      </c>
      <c r="E95">
        <v>14.3444</v>
      </c>
      <c r="G95">
        <v>11.751799999999999</v>
      </c>
      <c r="H95">
        <v>11.701700000000001</v>
      </c>
      <c r="I95">
        <v>15.057600000000001</v>
      </c>
      <c r="K95">
        <v>11.737500000000001</v>
      </c>
      <c r="L95">
        <v>11.667199999999999</v>
      </c>
      <c r="M95">
        <v>14.869199999999999</v>
      </c>
    </row>
    <row r="96" spans="2:13" x14ac:dyDescent="0.2">
      <c r="C96">
        <v>12.207800000000001</v>
      </c>
      <c r="D96">
        <v>11.862299999999999</v>
      </c>
      <c r="E96">
        <v>16.539100000000001</v>
      </c>
      <c r="G96">
        <v>13.084199999999999</v>
      </c>
      <c r="H96">
        <v>12.828200000000001</v>
      </c>
      <c r="I96">
        <v>27.504000000000001</v>
      </c>
      <c r="K96">
        <v>13.7879</v>
      </c>
      <c r="L96">
        <v>13.2698</v>
      </c>
      <c r="M96">
        <v>20.342600000000001</v>
      </c>
    </row>
    <row r="97" spans="2:13" x14ac:dyDescent="0.2">
      <c r="B97" t="s">
        <v>4</v>
      </c>
      <c r="C97">
        <v>0.49640000000000101</v>
      </c>
      <c r="D97">
        <v>0.20829999999999901</v>
      </c>
      <c r="E97">
        <v>2.1947000000000001</v>
      </c>
      <c r="G97">
        <v>1.3324</v>
      </c>
      <c r="H97">
        <v>1.1265000000000001</v>
      </c>
      <c r="I97">
        <v>12.446400000000001</v>
      </c>
      <c r="K97">
        <v>2.0503999999999998</v>
      </c>
      <c r="L97">
        <v>1.6026</v>
      </c>
      <c r="M97">
        <v>5.4733999999999998</v>
      </c>
    </row>
    <row r="98" spans="2:13" x14ac:dyDescent="0.2">
      <c r="C98">
        <v>11.7311</v>
      </c>
      <c r="D98">
        <v>11.6995</v>
      </c>
      <c r="E98">
        <v>15.2165</v>
      </c>
      <c r="G98">
        <v>11.7081</v>
      </c>
      <c r="H98">
        <v>11.683</v>
      </c>
      <c r="I98">
        <v>15.069699999999999</v>
      </c>
      <c r="K98">
        <v>11.680099999999999</v>
      </c>
      <c r="L98">
        <v>11.643000000000001</v>
      </c>
      <c r="M98">
        <v>15.1677</v>
      </c>
    </row>
    <row r="99" spans="2:13" x14ac:dyDescent="0.2">
      <c r="C99">
        <v>12.896599999999999</v>
      </c>
      <c r="D99">
        <v>12.601000000000001</v>
      </c>
      <c r="E99">
        <v>18.2943</v>
      </c>
      <c r="G99">
        <v>13.517300000000001</v>
      </c>
      <c r="H99">
        <v>13.141500000000001</v>
      </c>
      <c r="I99">
        <v>18.289200000000001</v>
      </c>
      <c r="K99">
        <v>13.0083</v>
      </c>
      <c r="L99">
        <v>12.5472</v>
      </c>
      <c r="M99">
        <v>18.8979</v>
      </c>
    </row>
    <row r="100" spans="2:13" x14ac:dyDescent="0.2">
      <c r="B100" t="s">
        <v>4</v>
      </c>
      <c r="C100">
        <v>1.1655</v>
      </c>
      <c r="D100">
        <v>0.90149999999999897</v>
      </c>
      <c r="E100">
        <v>3.0777999999999999</v>
      </c>
      <c r="G100">
        <v>1.8091999999999999</v>
      </c>
      <c r="H100">
        <v>1.4584999999999999</v>
      </c>
      <c r="I100">
        <v>3.2195</v>
      </c>
      <c r="K100">
        <v>1.3282</v>
      </c>
      <c r="L100">
        <v>0.904199999999999</v>
      </c>
      <c r="M100">
        <v>3.7302</v>
      </c>
    </row>
    <row r="101" spans="2:13" x14ac:dyDescent="0.2">
      <c r="C101">
        <v>11.714700000000001</v>
      </c>
      <c r="D101">
        <v>11.6799</v>
      </c>
      <c r="E101">
        <v>15.029400000000001</v>
      </c>
      <c r="G101">
        <v>11.7134</v>
      </c>
      <c r="H101">
        <v>11.666499999999999</v>
      </c>
      <c r="I101">
        <v>14.846500000000001</v>
      </c>
      <c r="K101">
        <v>11.758599999999999</v>
      </c>
      <c r="L101">
        <v>11.731199999999999</v>
      </c>
      <c r="M101">
        <v>15.084899999999999</v>
      </c>
    </row>
    <row r="102" spans="2:13" x14ac:dyDescent="0.2">
      <c r="C102">
        <v>12.4091</v>
      </c>
      <c r="D102">
        <v>12.140499999999999</v>
      </c>
      <c r="E102">
        <v>17.693200000000001</v>
      </c>
      <c r="G102">
        <v>12.6999</v>
      </c>
      <c r="H102">
        <v>12.2614</v>
      </c>
      <c r="I102">
        <v>17.747800000000002</v>
      </c>
      <c r="K102">
        <v>14.071899999999999</v>
      </c>
      <c r="L102">
        <v>13.640599999999999</v>
      </c>
      <c r="M102">
        <v>18.459800000000001</v>
      </c>
    </row>
    <row r="103" spans="2:13" x14ac:dyDescent="0.2">
      <c r="B103" t="s">
        <v>4</v>
      </c>
      <c r="C103">
        <v>0.69440000000000002</v>
      </c>
      <c r="D103">
        <v>0.46059999999999901</v>
      </c>
      <c r="E103">
        <v>2.6638000000000002</v>
      </c>
      <c r="G103">
        <v>0.98649999999999904</v>
      </c>
      <c r="H103">
        <v>0.59490000000000098</v>
      </c>
      <c r="I103">
        <v>2.9013</v>
      </c>
      <c r="K103">
        <v>2.3132999999999999</v>
      </c>
      <c r="L103">
        <v>1.9094</v>
      </c>
      <c r="M103">
        <v>3.3748999999999998</v>
      </c>
    </row>
    <row r="104" spans="2:13" x14ac:dyDescent="0.2">
      <c r="C104">
        <v>11.7095</v>
      </c>
      <c r="D104">
        <v>11.645300000000001</v>
      </c>
      <c r="E104">
        <v>14.741</v>
      </c>
      <c r="G104">
        <v>11.6813</v>
      </c>
      <c r="H104">
        <v>11.637600000000001</v>
      </c>
      <c r="I104">
        <v>15.2056</v>
      </c>
      <c r="K104">
        <v>11.702999999999999</v>
      </c>
      <c r="L104">
        <v>11.6602</v>
      </c>
      <c r="M104">
        <v>14.5199</v>
      </c>
    </row>
    <row r="105" spans="2:13" x14ac:dyDescent="0.2">
      <c r="C105">
        <v>12.430899999999999</v>
      </c>
      <c r="D105">
        <v>12.1356</v>
      </c>
      <c r="E105">
        <v>16.755099999999999</v>
      </c>
      <c r="G105">
        <v>11.8711</v>
      </c>
      <c r="H105">
        <v>11.755000000000001</v>
      </c>
      <c r="I105">
        <v>16.661300000000001</v>
      </c>
      <c r="K105">
        <v>13.405200000000001</v>
      </c>
      <c r="L105">
        <v>12.930400000000001</v>
      </c>
      <c r="M105">
        <v>18.900099999999998</v>
      </c>
    </row>
    <row r="106" spans="2:13" x14ac:dyDescent="0.2">
      <c r="B106" t="s">
        <v>4</v>
      </c>
      <c r="C106">
        <v>0.72139999999999904</v>
      </c>
      <c r="D106">
        <v>0.49030000000000001</v>
      </c>
      <c r="E106">
        <v>2.0141</v>
      </c>
      <c r="G106">
        <v>0.1898</v>
      </c>
      <c r="H106">
        <v>0.117400000000002</v>
      </c>
      <c r="I106">
        <v>1.4557</v>
      </c>
      <c r="K106">
        <v>1.7021999999999999</v>
      </c>
      <c r="L106">
        <v>1.2702</v>
      </c>
      <c r="M106">
        <v>4.3802000000000003</v>
      </c>
    </row>
    <row r="107" spans="2:13" x14ac:dyDescent="0.2">
      <c r="C107">
        <v>11.749499999999999</v>
      </c>
      <c r="D107">
        <v>11.715999999999999</v>
      </c>
      <c r="E107">
        <v>14.643599999999999</v>
      </c>
      <c r="G107">
        <v>11.7471</v>
      </c>
      <c r="H107">
        <v>11.729900000000001</v>
      </c>
      <c r="I107">
        <v>14.298</v>
      </c>
      <c r="K107">
        <v>11.7277</v>
      </c>
      <c r="L107">
        <v>11.6981</v>
      </c>
      <c r="M107">
        <v>15.0427</v>
      </c>
    </row>
    <row r="108" spans="2:13" x14ac:dyDescent="0.2">
      <c r="C108">
        <v>12.5528</v>
      </c>
      <c r="D108">
        <v>12.2264</v>
      </c>
      <c r="E108">
        <v>16.840699999999998</v>
      </c>
      <c r="G108">
        <v>11.8528</v>
      </c>
      <c r="H108">
        <v>11.7766</v>
      </c>
      <c r="I108">
        <v>16.105</v>
      </c>
      <c r="K108">
        <v>13.391999999999999</v>
      </c>
      <c r="L108">
        <v>12.952400000000001</v>
      </c>
      <c r="M108">
        <v>17.5764</v>
      </c>
    </row>
    <row r="109" spans="2:13" x14ac:dyDescent="0.2">
      <c r="B109" t="s">
        <v>4</v>
      </c>
      <c r="C109">
        <v>0.80330000000000001</v>
      </c>
      <c r="D109">
        <v>0.51040000000000096</v>
      </c>
      <c r="E109">
        <v>2.1970999999999998</v>
      </c>
      <c r="G109">
        <v>0.105700000000001</v>
      </c>
      <c r="H109">
        <v>4.6699999999999499E-2</v>
      </c>
      <c r="I109">
        <v>1.8069999999999999</v>
      </c>
      <c r="K109">
        <v>1.6642999999999999</v>
      </c>
      <c r="L109">
        <v>1.2543</v>
      </c>
      <c r="M109">
        <v>2.5337000000000001</v>
      </c>
    </row>
    <row r="110" spans="2:13" x14ac:dyDescent="0.2">
      <c r="C110">
        <v>11.7767</v>
      </c>
      <c r="D110">
        <v>11.7409</v>
      </c>
      <c r="E110">
        <v>15.1105</v>
      </c>
      <c r="G110">
        <v>11.767300000000001</v>
      </c>
      <c r="H110">
        <v>11.747</v>
      </c>
      <c r="I110">
        <v>14.9793</v>
      </c>
      <c r="K110">
        <v>11.716699999999999</v>
      </c>
      <c r="L110">
        <v>11.6845</v>
      </c>
      <c r="M110">
        <v>15.128299999999999</v>
      </c>
    </row>
    <row r="111" spans="2:13" x14ac:dyDescent="0.2">
      <c r="C111">
        <v>11.925700000000001</v>
      </c>
      <c r="D111">
        <v>11.828200000000001</v>
      </c>
      <c r="E111">
        <v>16.4819</v>
      </c>
      <c r="G111">
        <v>13.156599999999999</v>
      </c>
      <c r="H111">
        <v>12.7524</v>
      </c>
      <c r="I111">
        <v>19.568899999999999</v>
      </c>
      <c r="K111">
        <v>13.7806</v>
      </c>
      <c r="L111">
        <v>13.2979</v>
      </c>
      <c r="M111">
        <v>18.874099999999999</v>
      </c>
    </row>
    <row r="112" spans="2:13" x14ac:dyDescent="0.2">
      <c r="B112" t="s">
        <v>4</v>
      </c>
      <c r="C112">
        <v>0.14899999999999899</v>
      </c>
      <c r="D112">
        <v>8.7300000000000794E-2</v>
      </c>
      <c r="E112">
        <v>1.3714</v>
      </c>
      <c r="G112">
        <v>1.3893</v>
      </c>
      <c r="H112">
        <v>1.0054000000000001</v>
      </c>
      <c r="I112">
        <v>4.5895999999999999</v>
      </c>
      <c r="K112">
        <v>2.0638999999999998</v>
      </c>
      <c r="L112">
        <v>1.6133999999999999</v>
      </c>
      <c r="M112">
        <v>3.7458</v>
      </c>
    </row>
    <row r="113" spans="2:13" x14ac:dyDescent="0.2">
      <c r="C113">
        <v>11.705500000000001</v>
      </c>
      <c r="D113">
        <v>11.670400000000001</v>
      </c>
      <c r="E113">
        <v>15.2118</v>
      </c>
      <c r="G113">
        <v>11.731199999999999</v>
      </c>
      <c r="H113">
        <v>11.6874</v>
      </c>
      <c r="I113">
        <v>14.834899999999999</v>
      </c>
      <c r="K113">
        <v>11.7628</v>
      </c>
      <c r="L113">
        <v>11.716200000000001</v>
      </c>
      <c r="M113">
        <v>15.401300000000001</v>
      </c>
    </row>
    <row r="114" spans="2:13" x14ac:dyDescent="0.2">
      <c r="C114">
        <v>12.604799999999999</v>
      </c>
      <c r="D114">
        <v>12.3043</v>
      </c>
      <c r="E114">
        <v>17.498100000000001</v>
      </c>
      <c r="G114">
        <v>13.1373</v>
      </c>
      <c r="H114">
        <v>12.7826</v>
      </c>
      <c r="I114">
        <v>19.232800000000001</v>
      </c>
      <c r="K114">
        <v>13.9968</v>
      </c>
      <c r="L114">
        <v>13.560700000000001</v>
      </c>
      <c r="M114">
        <v>19.585100000000001</v>
      </c>
    </row>
    <row r="115" spans="2:13" x14ac:dyDescent="0.2">
      <c r="B115" t="s">
        <v>4</v>
      </c>
      <c r="C115">
        <v>0.89929999999999999</v>
      </c>
      <c r="D115">
        <v>0.63389999999999902</v>
      </c>
      <c r="E115">
        <v>2.2863000000000002</v>
      </c>
      <c r="G115">
        <v>1.4060999999999999</v>
      </c>
      <c r="H115">
        <v>1.0952</v>
      </c>
      <c r="I115">
        <v>4.3978999999999999</v>
      </c>
      <c r="K115">
        <v>2.234</v>
      </c>
      <c r="L115">
        <v>1.8445</v>
      </c>
      <c r="M115">
        <v>4.1837999999999997</v>
      </c>
    </row>
    <row r="116" spans="2:13" x14ac:dyDescent="0.2">
      <c r="C116">
        <v>11.723699999999999</v>
      </c>
      <c r="D116">
        <v>11.729200000000001</v>
      </c>
      <c r="E116">
        <v>15.488899999999999</v>
      </c>
      <c r="G116">
        <v>11.702199999999999</v>
      </c>
      <c r="H116">
        <v>11.6584</v>
      </c>
      <c r="I116">
        <v>14.686400000000001</v>
      </c>
      <c r="K116">
        <v>11.632</v>
      </c>
      <c r="L116">
        <v>11.5768</v>
      </c>
      <c r="M116">
        <v>15.588100000000001</v>
      </c>
    </row>
    <row r="117" spans="2:13" x14ac:dyDescent="0.2">
      <c r="C117">
        <v>12.7804</v>
      </c>
      <c r="D117">
        <v>12.458399999999999</v>
      </c>
      <c r="E117">
        <v>18.1053</v>
      </c>
      <c r="G117">
        <v>13.5672</v>
      </c>
      <c r="H117">
        <v>13.1762</v>
      </c>
      <c r="I117">
        <v>17.437999999999999</v>
      </c>
      <c r="K117">
        <v>13.0441</v>
      </c>
      <c r="L117">
        <v>12.580299999999999</v>
      </c>
      <c r="M117">
        <v>18.0244</v>
      </c>
    </row>
    <row r="118" spans="2:13" x14ac:dyDescent="0.2">
      <c r="B118" t="s">
        <v>4</v>
      </c>
      <c r="C118">
        <v>1.0567</v>
      </c>
      <c r="D118">
        <v>0.72919999999999896</v>
      </c>
      <c r="E118">
        <v>2.6164000000000001</v>
      </c>
      <c r="G118">
        <v>1.865</v>
      </c>
      <c r="H118">
        <v>1.5178</v>
      </c>
      <c r="I118">
        <v>2.7515999999999998</v>
      </c>
      <c r="K118">
        <v>1.4120999999999999</v>
      </c>
      <c r="L118">
        <v>1.0035000000000001</v>
      </c>
      <c r="M118">
        <v>2.4363000000000001</v>
      </c>
    </row>
    <row r="119" spans="2:13" x14ac:dyDescent="0.2">
      <c r="C119">
        <v>11.754899999999999</v>
      </c>
      <c r="D119">
        <v>11.7195</v>
      </c>
      <c r="E119">
        <v>15.2271</v>
      </c>
      <c r="G119">
        <v>11.7684</v>
      </c>
      <c r="H119">
        <v>11.756600000000001</v>
      </c>
      <c r="I119">
        <v>14.265700000000001</v>
      </c>
      <c r="K119">
        <v>11.749599999999999</v>
      </c>
      <c r="L119">
        <v>11.6898</v>
      </c>
      <c r="M119">
        <v>15.4886</v>
      </c>
    </row>
    <row r="120" spans="2:13" x14ac:dyDescent="0.2">
      <c r="C120">
        <v>13.093500000000001</v>
      </c>
      <c r="D120">
        <v>12.7971</v>
      </c>
      <c r="E120">
        <v>18.807500000000001</v>
      </c>
      <c r="G120">
        <v>12.1823</v>
      </c>
      <c r="H120">
        <v>12.0975</v>
      </c>
      <c r="I120">
        <v>15.5784</v>
      </c>
      <c r="K120">
        <v>13.554</v>
      </c>
      <c r="L120">
        <v>13.083</v>
      </c>
      <c r="M120">
        <v>19.0501</v>
      </c>
    </row>
    <row r="121" spans="2:13" x14ac:dyDescent="0.2">
      <c r="B121" t="s">
        <v>4</v>
      </c>
      <c r="C121">
        <v>1.3386</v>
      </c>
      <c r="D121">
        <v>1.0775999999999999</v>
      </c>
      <c r="E121">
        <v>3.5804</v>
      </c>
      <c r="G121">
        <v>0.41389999999999999</v>
      </c>
      <c r="H121">
        <v>0.34089999999999998</v>
      </c>
      <c r="I121">
        <v>1.3127</v>
      </c>
      <c r="K121">
        <v>1.8044</v>
      </c>
      <c r="L121">
        <v>1.3932</v>
      </c>
      <c r="M121">
        <v>3.5615000000000001</v>
      </c>
    </row>
    <row r="122" spans="2:13" x14ac:dyDescent="0.2">
      <c r="C122">
        <v>11.7163</v>
      </c>
      <c r="D122">
        <v>11.663</v>
      </c>
      <c r="E122">
        <v>15.1569</v>
      </c>
      <c r="G122">
        <v>11.7102</v>
      </c>
      <c r="H122">
        <v>11.7003</v>
      </c>
      <c r="I122">
        <v>15.2576</v>
      </c>
      <c r="K122">
        <v>11.728</v>
      </c>
      <c r="L122">
        <v>11.6807</v>
      </c>
      <c r="M122">
        <v>14.7636</v>
      </c>
    </row>
    <row r="123" spans="2:13" x14ac:dyDescent="0.2">
      <c r="C123">
        <v>11.9224</v>
      </c>
      <c r="D123">
        <v>11.8201</v>
      </c>
      <c r="E123">
        <v>16.875</v>
      </c>
      <c r="G123">
        <v>13.1614</v>
      </c>
      <c r="H123">
        <v>12.780900000000001</v>
      </c>
      <c r="I123">
        <v>19.596800000000002</v>
      </c>
      <c r="K123">
        <v>13.475899999999999</v>
      </c>
      <c r="L123">
        <v>13.0214</v>
      </c>
      <c r="M123">
        <v>19.1812</v>
      </c>
    </row>
    <row r="124" spans="2:13" x14ac:dyDescent="0.2">
      <c r="B124" t="s">
        <v>4</v>
      </c>
      <c r="C124">
        <v>0.20609999999999901</v>
      </c>
      <c r="D124">
        <v>0.15709999999999999</v>
      </c>
      <c r="E124">
        <v>1.7181</v>
      </c>
      <c r="G124">
        <v>1.4512</v>
      </c>
      <c r="H124">
        <v>1.0806</v>
      </c>
      <c r="I124">
        <v>4.3391999999999999</v>
      </c>
      <c r="K124">
        <v>1.7479</v>
      </c>
      <c r="L124">
        <v>1.3407</v>
      </c>
      <c r="M124">
        <v>4.4176000000000002</v>
      </c>
    </row>
    <row r="125" spans="2:13" x14ac:dyDescent="0.2">
      <c r="C125">
        <v>11.641999999999999</v>
      </c>
      <c r="D125">
        <v>11.65</v>
      </c>
      <c r="E125">
        <v>15.4443</v>
      </c>
      <c r="G125">
        <v>11.8428</v>
      </c>
      <c r="H125">
        <v>11.815200000000001</v>
      </c>
      <c r="I125">
        <v>14.961499999999999</v>
      </c>
      <c r="K125">
        <v>11.677899999999999</v>
      </c>
      <c r="L125">
        <v>11.643800000000001</v>
      </c>
      <c r="M125">
        <v>14.845599999999999</v>
      </c>
    </row>
    <row r="126" spans="2:13" x14ac:dyDescent="0.2">
      <c r="C126">
        <v>12.061500000000001</v>
      </c>
      <c r="D126">
        <v>12.030099999999999</v>
      </c>
      <c r="E126">
        <v>17.022300000000001</v>
      </c>
      <c r="G126">
        <v>12.2936</v>
      </c>
      <c r="H126">
        <v>12.2013</v>
      </c>
      <c r="I126">
        <v>16.395099999999999</v>
      </c>
      <c r="K126">
        <v>13.5862</v>
      </c>
      <c r="L126">
        <v>13.085100000000001</v>
      </c>
      <c r="M126">
        <v>20.7653</v>
      </c>
    </row>
    <row r="127" spans="2:13" x14ac:dyDescent="0.2">
      <c r="B127" t="s">
        <v>4</v>
      </c>
      <c r="C127">
        <v>0.41950000000000098</v>
      </c>
      <c r="D127">
        <v>0.38009999999999899</v>
      </c>
      <c r="E127">
        <v>1.5780000000000001</v>
      </c>
      <c r="G127">
        <v>0.45079999999999898</v>
      </c>
      <c r="H127">
        <v>0.386099999999999</v>
      </c>
      <c r="I127">
        <v>1.4336</v>
      </c>
      <c r="K127">
        <v>1.9083000000000001</v>
      </c>
      <c r="L127">
        <v>1.4413</v>
      </c>
      <c r="M127">
        <v>5.9196999999999997</v>
      </c>
    </row>
    <row r="128" spans="2:13" x14ac:dyDescent="0.2">
      <c r="C128">
        <v>11.735300000000001</v>
      </c>
      <c r="D128">
        <v>11.69</v>
      </c>
      <c r="E128">
        <v>15.116099999999999</v>
      </c>
      <c r="G128">
        <v>11.6915</v>
      </c>
      <c r="H128">
        <v>11.6457</v>
      </c>
      <c r="I128">
        <v>15.478300000000001</v>
      </c>
      <c r="K128">
        <v>11.737299999999999</v>
      </c>
      <c r="L128">
        <v>11.715299999999999</v>
      </c>
      <c r="M128">
        <v>15.521000000000001</v>
      </c>
    </row>
    <row r="129" spans="1:13" x14ac:dyDescent="0.2">
      <c r="C129">
        <v>12.772600000000001</v>
      </c>
      <c r="D129">
        <v>12.4907</v>
      </c>
      <c r="E129">
        <v>18.3611</v>
      </c>
      <c r="G129">
        <v>13.096399999999999</v>
      </c>
      <c r="H129">
        <v>12.666600000000001</v>
      </c>
      <c r="I129">
        <v>20.025400000000001</v>
      </c>
      <c r="K129">
        <v>12.9899</v>
      </c>
      <c r="L129">
        <v>12.5618</v>
      </c>
      <c r="M129">
        <v>18.157</v>
      </c>
    </row>
    <row r="130" spans="1:13" x14ac:dyDescent="0.2">
      <c r="B130" t="s">
        <v>4</v>
      </c>
      <c r="C130">
        <v>1.0373000000000001</v>
      </c>
      <c r="D130">
        <v>0.80070000000000097</v>
      </c>
      <c r="E130">
        <v>3.2450000000000001</v>
      </c>
      <c r="G130">
        <v>1.4049</v>
      </c>
      <c r="H130">
        <v>1.0208999999999999</v>
      </c>
      <c r="I130">
        <v>4.5471000000000004</v>
      </c>
      <c r="K130">
        <v>1.2525999999999999</v>
      </c>
      <c r="L130">
        <v>0.84650000000000103</v>
      </c>
      <c r="M130">
        <v>2.6360000000000001</v>
      </c>
    </row>
    <row r="131" spans="1:13" x14ac:dyDescent="0.2">
      <c r="C131">
        <v>11.6496</v>
      </c>
      <c r="D131">
        <v>11.6119</v>
      </c>
      <c r="E131">
        <v>15.238200000000001</v>
      </c>
      <c r="G131">
        <v>11.7036</v>
      </c>
      <c r="H131">
        <v>11.6585</v>
      </c>
      <c r="I131">
        <v>14.8459</v>
      </c>
      <c r="K131">
        <v>11.7418</v>
      </c>
      <c r="L131">
        <v>11.6936</v>
      </c>
      <c r="M131">
        <v>14.6365</v>
      </c>
    </row>
    <row r="132" spans="1:13" x14ac:dyDescent="0.2">
      <c r="C132">
        <v>13.2264</v>
      </c>
      <c r="D132">
        <v>12.877599999999999</v>
      </c>
      <c r="E132">
        <v>18.611000000000001</v>
      </c>
      <c r="G132">
        <v>13.5753</v>
      </c>
      <c r="H132">
        <v>13.125500000000001</v>
      </c>
      <c r="I132">
        <v>19.6204</v>
      </c>
      <c r="K132">
        <v>13.554</v>
      </c>
      <c r="L132">
        <v>13.100899999999999</v>
      </c>
      <c r="M132">
        <v>18.651800000000001</v>
      </c>
    </row>
    <row r="133" spans="1:13" x14ac:dyDescent="0.2">
      <c r="B133" t="s">
        <v>4</v>
      </c>
      <c r="C133">
        <v>1.5768</v>
      </c>
      <c r="D133">
        <v>1.2657</v>
      </c>
      <c r="E133">
        <v>3.3727999999999998</v>
      </c>
      <c r="G133">
        <v>1.8716999999999999</v>
      </c>
      <c r="H133">
        <v>1.4670000000000001</v>
      </c>
      <c r="I133">
        <v>4.7744999999999997</v>
      </c>
      <c r="K133">
        <v>1.8122</v>
      </c>
      <c r="L133">
        <v>1.4073</v>
      </c>
      <c r="M133">
        <v>4.0152999999999999</v>
      </c>
    </row>
    <row r="134" spans="1:13" x14ac:dyDescent="0.2">
      <c r="C134">
        <v>11.752700000000001</v>
      </c>
      <c r="D134">
        <v>11.716799999999999</v>
      </c>
      <c r="E134">
        <v>15.5763</v>
      </c>
      <c r="G134">
        <v>11.764099999999999</v>
      </c>
      <c r="H134">
        <v>11.729200000000001</v>
      </c>
      <c r="I134">
        <v>14.862299999999999</v>
      </c>
      <c r="K134">
        <v>11.6714</v>
      </c>
      <c r="L134">
        <v>11.6547</v>
      </c>
      <c r="M134">
        <v>15.207000000000001</v>
      </c>
    </row>
    <row r="135" spans="1:13" x14ac:dyDescent="0.2">
      <c r="C135">
        <v>12.6699</v>
      </c>
      <c r="D135">
        <v>12.3795</v>
      </c>
      <c r="E135">
        <v>18.607500000000002</v>
      </c>
      <c r="G135">
        <v>13.1226</v>
      </c>
      <c r="H135">
        <v>12.719200000000001</v>
      </c>
      <c r="I135">
        <v>19.543600000000001</v>
      </c>
      <c r="K135">
        <v>13.1668</v>
      </c>
      <c r="L135">
        <v>12.728</v>
      </c>
      <c r="M135">
        <v>18.512799999999999</v>
      </c>
    </row>
    <row r="136" spans="1:13" x14ac:dyDescent="0.2">
      <c r="B136" t="s">
        <v>4</v>
      </c>
      <c r="C136">
        <v>0.91719999999999902</v>
      </c>
      <c r="D136">
        <v>0.66270000000000095</v>
      </c>
      <c r="E136">
        <v>3.0312000000000001</v>
      </c>
      <c r="G136">
        <v>1.3585</v>
      </c>
      <c r="H136">
        <v>0.99</v>
      </c>
      <c r="I136">
        <v>4.6813000000000002</v>
      </c>
      <c r="K136">
        <v>1.4954000000000001</v>
      </c>
      <c r="L136">
        <v>1.0732999999999999</v>
      </c>
      <c r="M136">
        <v>3.3058000000000001</v>
      </c>
    </row>
    <row r="137" spans="1:13" x14ac:dyDescent="0.2">
      <c r="B137" t="s">
        <v>5</v>
      </c>
      <c r="C137" t="s">
        <v>6</v>
      </c>
      <c r="D137" t="s">
        <v>6</v>
      </c>
      <c r="E137" t="s">
        <v>6</v>
      </c>
      <c r="F137" t="s">
        <v>5</v>
      </c>
      <c r="G137" t="s">
        <v>6</v>
      </c>
      <c r="H137" t="s">
        <v>6</v>
      </c>
      <c r="I137" t="s">
        <v>6</v>
      </c>
      <c r="J137" t="s">
        <v>5</v>
      </c>
      <c r="K137" t="s">
        <v>6</v>
      </c>
      <c r="L137" t="s">
        <v>6</v>
      </c>
      <c r="M137" t="s">
        <v>6</v>
      </c>
    </row>
    <row r="138" spans="1:13" x14ac:dyDescent="0.2">
      <c r="B138">
        <v>25.5</v>
      </c>
      <c r="C138">
        <f>AVERAGE(C85,C82,C79,C88,C91,C94,C97,C100,C103,C106,C109,C112,C115,C118,C121,C124,C127,C130,C133,C136)</f>
        <v>0.76767999999999992</v>
      </c>
      <c r="D138">
        <f t="shared" ref="D138:E138" si="8">AVERAGE(D85,D82,D79,D88,D91,D94,D97,D100,D103,D106,D109,D112,D115,D118,D121,D124,D127,D130,D133,D136)</f>
        <v>0.55243999999999993</v>
      </c>
      <c r="E138">
        <f t="shared" si="8"/>
        <v>2.7708549999999996</v>
      </c>
      <c r="F138">
        <v>25.5</v>
      </c>
      <c r="G138">
        <f>AVERAGE(G85,G82,G79,G88,G91,G94,G97,G100,G103,G106,G109,G112,G115,G118,G121,G124,G127,G130,G133,G136)</f>
        <v>1.1681850000000003</v>
      </c>
      <c r="H138">
        <f t="shared" ref="H138:I138" si="9">AVERAGE(H85,H82,H79,H88,H91,H94,H97,H100,H103,H106,H109,H112,H115,H118,H121,H124,H127,H130,H133,H136)</f>
        <v>0.87593500000000013</v>
      </c>
      <c r="I138">
        <f t="shared" si="9"/>
        <v>3.819024999999999</v>
      </c>
      <c r="J138">
        <v>25.5</v>
      </c>
      <c r="K138">
        <f>AVERAGE(K85,K82,K79,K88,K91,K94,K97,K100,K103,K106,K109,K112,K115,K118,K121,K124,K127,K130,K133,K136)</f>
        <v>1.6548500000000002</v>
      </c>
      <c r="L138">
        <f t="shared" ref="L138:M138" si="10">AVERAGE(L85,L82,L79,L88,L91,L94,L97,L100,L103,L106,L109,L112,L115,L118,L121,L124,L127,L130,L133,L136)</f>
        <v>1.2586099999999998</v>
      </c>
      <c r="M138">
        <f t="shared" si="10"/>
        <v>3.6801250000000003</v>
      </c>
    </row>
    <row r="139" spans="1:13" x14ac:dyDescent="0.2">
      <c r="A139" t="s">
        <v>7</v>
      </c>
      <c r="C139">
        <f>STDEV(C85,C82,C79,C88,C91,C94,C97,C100,C103,C106,C109,C112,C115,C118,C121,C124,C127,C130,C133,C136)/SQRT(COUNT(C85,C82,C79,C88,C91,C94,C97,C100,C103,C106,C109,C112,C115,C118,C121,C124,C127,C130,C133))</f>
        <v>0.11606286447307461</v>
      </c>
      <c r="D139">
        <f t="shared" ref="D139:E139" si="11">STDEV(D85,D82,D79,D88,D91,D94,D97,D100,D103,D106,D109,D112,D115,D118,D121,D124,D127,D130,D133,D136)/SQRT(COUNT(D85,D82,D79,D88,D91,D94,D97,D100,D103,D106,D109,D112,D115,D118,D121,D124,D127,D130,D133))</f>
        <v>9.9684749734550104E-2</v>
      </c>
      <c r="E139">
        <f t="shared" si="11"/>
        <v>0.28051066782416317</v>
      </c>
      <c r="G139">
        <f>STDEV(G85,G82,G79,G88,G91,G94,G97,G100,G103,G106,G109,G112,G115,G118,G121,G124,G127,G130,G133,G136)/SQRT(COUNT(G85,G82,G79,G88,G91,G94,G97,G100,G103,G106,G109,G112,G115,G118,G121,G124,G127,G130,G133))</f>
        <v>0.12801821097838084</v>
      </c>
      <c r="H139">
        <f t="shared" ref="H139:I139" si="12">STDEV(H85,H82,H79,H88,H91,H94,H97,H100,H103,H106,H109,H112,H115,H118,H121,H124,H127,H130,H133,H136)/SQRT(COUNT(H85,H82,H79,H88,H91,H94,H97,H100,H103,H106,H109,H112,H115,H118,H121,H124,H127,H130,H133))</f>
        <v>0.10531581690075655</v>
      </c>
      <c r="I139">
        <f t="shared" si="12"/>
        <v>0.545988589212139</v>
      </c>
      <c r="K139">
        <f>STDEV(K85,K82,K79,K88,K91,K94,K97,K100,K103,K106,K109,K112,K115,K118,K121,K124,K127,K130,K133,K136)/SQRT(COUNT(K85,K82,K79,K88,K91,K94,K97,K100,K103,K106,K109,K112,K115,K118,K121,K124,K127,K130,K133))</f>
        <v>0.13059444327749342</v>
      </c>
      <c r="L139">
        <f t="shared" ref="L139:M139" si="13">STDEV(L85,L82,L79,L88,L91,L94,L97,L100,L103,L106,L109,L112,L115,L118,L121,L124,L127,L130,L133,L136)/SQRT(COUNT(L85,L82,L79,L88,L91,L94,L97,L100,L103,L106,L109,L112,L115,L118,L121,L124,L127,L130,L133))</f>
        <v>0.10928049626656144</v>
      </c>
      <c r="M139">
        <f t="shared" si="13"/>
        <v>0.27333413003368956</v>
      </c>
    </row>
    <row r="141" spans="1:13" x14ac:dyDescent="0.2">
      <c r="B141" t="s">
        <v>8</v>
      </c>
      <c r="C141">
        <f>C138/25.5/(10^-12)*(10^-20)</f>
        <v>3.010509803921568E-10</v>
      </c>
      <c r="D141">
        <f>D138/25.5/(10^-12)*(10^-20)</f>
        <v>2.1664313725490192E-10</v>
      </c>
      <c r="E141">
        <f>E138/25.5/(10^-12)*(10^-20)</f>
        <v>1.0866098039215685E-9</v>
      </c>
      <c r="F141" t="s">
        <v>8</v>
      </c>
      <c r="G141">
        <f>G138/25.5/(10^-12)*(10^-20)</f>
        <v>4.5811176470588237E-10</v>
      </c>
      <c r="H141">
        <f>H138/25.5/(10^-12)*(10^-20)</f>
        <v>3.4350392156862751E-10</v>
      </c>
      <c r="I141">
        <f>I138/25.5/(10^-12)*(10^-20)</f>
        <v>1.4976568627450976E-9</v>
      </c>
      <c r="J141" t="s">
        <v>8</v>
      </c>
      <c r="K141">
        <f>K138/25.5/(10^-12)*(10^-20)</f>
        <v>6.4896078431372555E-10</v>
      </c>
      <c r="L141">
        <f>L138/25.5/(10^-12)*(10^-20)</f>
        <v>4.9357254901960772E-10</v>
      </c>
      <c r="M141">
        <f>M138/25.5/(10^-12)*(10^-20)</f>
        <v>1.443186274509804E-9</v>
      </c>
    </row>
    <row r="143" spans="1:13" x14ac:dyDescent="0.2">
      <c r="B143" t="s">
        <v>14</v>
      </c>
      <c r="C143">
        <v>22438833</v>
      </c>
      <c r="D143" t="s">
        <v>15</v>
      </c>
    </row>
    <row r="144" spans="1:13" x14ac:dyDescent="0.2">
      <c r="C144">
        <f>C143/(10^3)</f>
        <v>22438.832999999999</v>
      </c>
      <c r="D144" t="s">
        <v>16</v>
      </c>
    </row>
    <row r="145" spans="2:8" x14ac:dyDescent="0.2">
      <c r="E145" t="s">
        <v>17</v>
      </c>
      <c r="H145" t="s">
        <v>18</v>
      </c>
    </row>
    <row r="146" spans="2:8" x14ac:dyDescent="0.2">
      <c r="B146" t="s">
        <v>19</v>
      </c>
      <c r="C146" t="s">
        <v>20</v>
      </c>
      <c r="D146" t="s">
        <v>21</v>
      </c>
      <c r="E146" t="s">
        <v>22</v>
      </c>
      <c r="F146" t="s">
        <v>23</v>
      </c>
      <c r="G146" t="s">
        <v>24</v>
      </c>
    </row>
    <row r="147" spans="2:8" x14ac:dyDescent="0.2">
      <c r="B147">
        <v>5</v>
      </c>
      <c r="C147">
        <f>B147*1000/$C$144</f>
        <v>0.22282798753393282</v>
      </c>
      <c r="D147">
        <f>C147/(10^-27)/(10^6)</f>
        <v>2.2282798753393282E+20</v>
      </c>
      <c r="E147">
        <v>0.14430500000000018</v>
      </c>
      <c r="F147">
        <v>0.11607499999999962</v>
      </c>
      <c r="G147">
        <v>1.4832750000000001</v>
      </c>
    </row>
    <row r="148" spans="2:8" x14ac:dyDescent="0.2">
      <c r="B148">
        <v>7.5</v>
      </c>
      <c r="C148">
        <f t="shared" ref="C148:C153" si="14">B148*1000/$C$144</f>
        <v>0.33424198130089922</v>
      </c>
      <c r="D148">
        <f t="shared" ref="D148:D153" si="15">C148/(10^-27)/(10^6)</f>
        <v>3.3424198130089925E+20</v>
      </c>
      <c r="E148">
        <v>0.31082499999999991</v>
      </c>
      <c r="F148">
        <v>0.25115000000000037</v>
      </c>
      <c r="G148">
        <v>1.6187350000000003</v>
      </c>
    </row>
    <row r="149" spans="2:8" x14ac:dyDescent="0.2">
      <c r="B149">
        <v>10</v>
      </c>
      <c r="C149">
        <f t="shared" si="14"/>
        <v>0.44565597506786564</v>
      </c>
      <c r="D149">
        <f t="shared" si="15"/>
        <v>4.4565597506786565E+20</v>
      </c>
      <c r="E149">
        <v>0.46950526315789465</v>
      </c>
      <c r="F149">
        <v>0.36018947368421039</v>
      </c>
      <c r="G149">
        <v>2.0436894736842106</v>
      </c>
    </row>
    <row r="150" spans="2:8" x14ac:dyDescent="0.2">
      <c r="B150">
        <v>12.5</v>
      </c>
      <c r="C150">
        <f t="shared" si="14"/>
        <v>0.55706996883483206</v>
      </c>
      <c r="D150">
        <f t="shared" si="15"/>
        <v>5.5706996883483204E+20</v>
      </c>
      <c r="E150">
        <v>0.65892999999999979</v>
      </c>
      <c r="F150">
        <v>0.50375499999999973</v>
      </c>
      <c r="G150">
        <v>2.3228550000000001</v>
      </c>
    </row>
    <row r="151" spans="2:8" x14ac:dyDescent="0.2">
      <c r="B151">
        <v>15</v>
      </c>
      <c r="C151">
        <f t="shared" si="14"/>
        <v>0.66848396260179843</v>
      </c>
      <c r="D151">
        <f t="shared" si="15"/>
        <v>6.684839626017985E+20</v>
      </c>
      <c r="E151">
        <v>0.76767999999999992</v>
      </c>
      <c r="F151">
        <v>0.55243999999999993</v>
      </c>
      <c r="G151">
        <v>2.7708549999999996</v>
      </c>
    </row>
    <row r="152" spans="2:8" x14ac:dyDescent="0.2">
      <c r="B152">
        <v>17.5</v>
      </c>
      <c r="C152">
        <f t="shared" si="14"/>
        <v>0.7798979563687648</v>
      </c>
      <c r="D152">
        <f t="shared" si="15"/>
        <v>7.7989795636876476E+20</v>
      </c>
      <c r="E152">
        <v>1.1681850000000003</v>
      </c>
      <c r="F152">
        <v>0.87593500000000013</v>
      </c>
      <c r="G152">
        <v>3.819024999999999</v>
      </c>
    </row>
    <row r="153" spans="2:8" x14ac:dyDescent="0.2">
      <c r="B153">
        <v>20</v>
      </c>
      <c r="C153">
        <f t="shared" si="14"/>
        <v>0.89131195013573128</v>
      </c>
      <c r="D153">
        <f t="shared" si="15"/>
        <v>8.9131195013573129E+20</v>
      </c>
      <c r="E153">
        <v>1.6548500000000002</v>
      </c>
      <c r="F153">
        <v>1.2586099999999998</v>
      </c>
      <c r="G153">
        <v>3.6801250000000003</v>
      </c>
    </row>
    <row r="156" spans="2:8" x14ac:dyDescent="0.2">
      <c r="D156">
        <f>D147</f>
        <v>2.2282798753393282E+20</v>
      </c>
      <c r="E156">
        <f t="shared" ref="E156:G156" si="16">E147*(10^-20)</f>
        <v>1.4430500000000018E-21</v>
      </c>
      <c r="F156">
        <f t="shared" si="16"/>
        <v>1.1607499999999962E-21</v>
      </c>
      <c r="G156">
        <f>G147*(10^-20)</f>
        <v>1.4832750000000001E-20</v>
      </c>
    </row>
    <row r="157" spans="2:8" x14ac:dyDescent="0.2">
      <c r="D157">
        <f t="shared" ref="D157:D161" si="17">D148</f>
        <v>3.3424198130089925E+20</v>
      </c>
      <c r="E157">
        <f t="shared" ref="E157:G157" si="18">E148*(10^-20)</f>
        <v>3.1082499999999991E-21</v>
      </c>
      <c r="F157">
        <f t="shared" si="18"/>
        <v>2.5115000000000036E-21</v>
      </c>
      <c r="G157">
        <f t="shared" si="18"/>
        <v>1.6187350000000002E-20</v>
      </c>
    </row>
    <row r="158" spans="2:8" x14ac:dyDescent="0.2">
      <c r="D158">
        <f t="shared" si="17"/>
        <v>4.4565597506786565E+20</v>
      </c>
      <c r="E158">
        <f t="shared" ref="E158:G158" si="19">E149*(10^-20)</f>
        <v>4.6950526315789464E-21</v>
      </c>
      <c r="F158">
        <f t="shared" si="19"/>
        <v>3.6018947368421041E-21</v>
      </c>
      <c r="G158">
        <f t="shared" si="19"/>
        <v>2.0436894736842106E-20</v>
      </c>
    </row>
    <row r="159" spans="2:8" x14ac:dyDescent="0.2">
      <c r="D159">
        <f t="shared" si="17"/>
        <v>5.5706996883483204E+20</v>
      </c>
      <c r="E159">
        <f t="shared" ref="E159:G159" si="20">E150*(10^-20)</f>
        <v>6.5892999999999976E-21</v>
      </c>
      <c r="F159">
        <f t="shared" si="20"/>
        <v>5.037549999999997E-21</v>
      </c>
      <c r="G159">
        <f t="shared" si="20"/>
        <v>2.322855E-20</v>
      </c>
    </row>
    <row r="160" spans="2:8" x14ac:dyDescent="0.2">
      <c r="D160">
        <f t="shared" si="17"/>
        <v>6.684839626017985E+20</v>
      </c>
      <c r="E160">
        <f t="shared" ref="E160:G160" si="21">E151*(10^-20)</f>
        <v>7.6767999999999984E-21</v>
      </c>
      <c r="F160">
        <f t="shared" si="21"/>
        <v>5.5243999999999991E-21</v>
      </c>
      <c r="G160">
        <f t="shared" si="21"/>
        <v>2.7708549999999992E-20</v>
      </c>
    </row>
    <row r="161" spans="2:7" x14ac:dyDescent="0.2">
      <c r="D161">
        <f t="shared" si="17"/>
        <v>7.7989795636876476E+20</v>
      </c>
      <c r="E161">
        <f t="shared" ref="E161:G162" si="22">E152*(10^-20)</f>
        <v>1.1681850000000002E-20</v>
      </c>
      <c r="F161">
        <f t="shared" si="22"/>
        <v>8.7593500000000009E-21</v>
      </c>
      <c r="G161">
        <f t="shared" si="22"/>
        <v>3.8190249999999985E-20</v>
      </c>
    </row>
    <row r="162" spans="2:7" x14ac:dyDescent="0.2">
      <c r="D162">
        <f>D153</f>
        <v>8.9131195013573129E+20</v>
      </c>
      <c r="E162">
        <f t="shared" si="22"/>
        <v>1.65485E-20</v>
      </c>
      <c r="F162">
        <f t="shared" si="22"/>
        <v>1.2586099999999997E-20</v>
      </c>
      <c r="G162">
        <f t="shared" si="22"/>
        <v>3.6801250000000004E-20</v>
      </c>
    </row>
    <row r="173" spans="2:7" x14ac:dyDescent="0.2">
      <c r="C173" t="s">
        <v>22</v>
      </c>
      <c r="D173" t="s">
        <v>36</v>
      </c>
      <c r="E173" t="s">
        <v>24</v>
      </c>
    </row>
    <row r="174" spans="2:7" x14ac:dyDescent="0.2">
      <c r="B174" t="s">
        <v>25</v>
      </c>
      <c r="C174" s="1">
        <v>2.1000000000000001E-41</v>
      </c>
      <c r="D174" s="1">
        <v>1.5600000000000001E-41</v>
      </c>
      <c r="E174" s="1">
        <v>3.7600000000000001E-41</v>
      </c>
    </row>
    <row r="175" spans="2:7" x14ac:dyDescent="0.2">
      <c r="B175" t="s">
        <v>26</v>
      </c>
      <c r="C175" s="1">
        <f>C174*0.1/6*170</f>
        <v>5.9500000000000013E-41</v>
      </c>
      <c r="D175" s="1">
        <f>D174*0.1/6*170</f>
        <v>4.4200000000000001E-41</v>
      </c>
      <c r="E175" s="1">
        <f>E174*0.1/6*170</f>
        <v>1.0653333333333333E-40</v>
      </c>
    </row>
    <row r="176" spans="2:7" x14ac:dyDescent="0.2">
      <c r="B176" t="s">
        <v>27</v>
      </c>
      <c r="C176" s="1">
        <f>C175*10^19</f>
        <v>5.9500000000000014E-22</v>
      </c>
      <c r="D176" s="1">
        <f>D175*10^19</f>
        <v>4.4200000000000004E-22</v>
      </c>
      <c r="E176" s="1">
        <f>E175*10^19</f>
        <v>1.0653333333333332E-21</v>
      </c>
    </row>
    <row r="179" spans="3:5" x14ac:dyDescent="0.2">
      <c r="C179" s="1"/>
      <c r="D179" s="1"/>
      <c r="E17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133E7-9044-EB41-84EB-9ED7A689020C}">
  <dimension ref="A1:Q179"/>
  <sheetViews>
    <sheetView topLeftCell="A59" workbookViewId="0">
      <selection activeCell="P78" sqref="A1:XFD1048576"/>
    </sheetView>
  </sheetViews>
  <sheetFormatPr baseColWidth="10" defaultRowHeight="16" x14ac:dyDescent="0.2"/>
  <cols>
    <col min="4" max="5" width="12.1640625" bestFit="1" customWidth="1"/>
  </cols>
  <sheetData>
    <row r="1" spans="2:17" x14ac:dyDescent="0.2">
      <c r="B1" t="s">
        <v>0</v>
      </c>
    </row>
    <row r="4" spans="2:17" x14ac:dyDescent="0.2">
      <c r="B4" t="s">
        <v>32</v>
      </c>
    </row>
    <row r="6" spans="2:17" x14ac:dyDescent="0.2">
      <c r="B6" t="s">
        <v>33</v>
      </c>
      <c r="F6" t="s">
        <v>34</v>
      </c>
      <c r="J6" t="s">
        <v>12</v>
      </c>
      <c r="N6" t="s">
        <v>29</v>
      </c>
    </row>
    <row r="7" spans="2:17" x14ac:dyDescent="0.2">
      <c r="C7" t="s">
        <v>1</v>
      </c>
      <c r="D7" t="s">
        <v>2</v>
      </c>
      <c r="E7" t="s">
        <v>3</v>
      </c>
      <c r="G7" t="s">
        <v>1</v>
      </c>
      <c r="H7" t="s">
        <v>2</v>
      </c>
      <c r="I7" t="s">
        <v>3</v>
      </c>
      <c r="K7" t="s">
        <v>1</v>
      </c>
      <c r="L7" t="s">
        <v>2</v>
      </c>
      <c r="M7" t="s">
        <v>3</v>
      </c>
      <c r="O7" t="s">
        <v>1</v>
      </c>
      <c r="P7" t="s">
        <v>2</v>
      </c>
      <c r="Q7" t="s">
        <v>3</v>
      </c>
    </row>
    <row r="8" spans="2:17" x14ac:dyDescent="0.2">
      <c r="C8">
        <v>13.2165</v>
      </c>
      <c r="D8">
        <v>13.188700000000001</v>
      </c>
      <c r="E8">
        <v>17.546500000000002</v>
      </c>
      <c r="G8">
        <v>13.194599999999999</v>
      </c>
      <c r="H8">
        <v>13.1723</v>
      </c>
      <c r="I8">
        <v>17.337900000000001</v>
      </c>
      <c r="K8">
        <v>13.0924</v>
      </c>
      <c r="L8">
        <v>13.057499999999999</v>
      </c>
      <c r="M8">
        <v>16.933800000000002</v>
      </c>
      <c r="O8">
        <v>13.182</v>
      </c>
      <c r="P8">
        <v>13.1441</v>
      </c>
      <c r="Q8">
        <v>17.2927</v>
      </c>
    </row>
    <row r="9" spans="2:17" x14ac:dyDescent="0.2">
      <c r="C9">
        <v>13.3226</v>
      </c>
      <c r="D9">
        <v>13.2408</v>
      </c>
      <c r="E9">
        <v>19.952400000000001</v>
      </c>
      <c r="G9">
        <v>13.7003</v>
      </c>
      <c r="H9">
        <v>13.559799999999999</v>
      </c>
      <c r="I9">
        <v>19.9377</v>
      </c>
      <c r="K9">
        <v>13.2104</v>
      </c>
      <c r="L9">
        <v>13.1463</v>
      </c>
      <c r="M9">
        <v>19.382400000000001</v>
      </c>
      <c r="O9">
        <v>13.2796</v>
      </c>
      <c r="P9">
        <v>13.180199999999999</v>
      </c>
      <c r="Q9">
        <v>19.5867</v>
      </c>
    </row>
    <row r="10" spans="2:17" x14ac:dyDescent="0.2">
      <c r="B10" t="s">
        <v>4</v>
      </c>
      <c r="C10">
        <v>0.1061</v>
      </c>
      <c r="D10">
        <v>5.2099999999999397E-2</v>
      </c>
      <c r="E10">
        <v>2.4058999999999999</v>
      </c>
      <c r="G10">
        <v>0.50570000000000104</v>
      </c>
      <c r="H10">
        <v>0.38749999999999901</v>
      </c>
      <c r="I10">
        <v>2.5998000000000001</v>
      </c>
      <c r="K10">
        <v>0.11799999999999999</v>
      </c>
      <c r="L10">
        <v>8.8800000000000906E-2</v>
      </c>
      <c r="M10">
        <v>2.4485999999999999</v>
      </c>
      <c r="O10">
        <v>9.7599999999999895E-2</v>
      </c>
      <c r="P10">
        <v>3.6099999999999403E-2</v>
      </c>
      <c r="Q10">
        <v>2.294</v>
      </c>
    </row>
    <row r="11" spans="2:17" x14ac:dyDescent="0.2">
      <c r="C11">
        <v>13.084199999999999</v>
      </c>
      <c r="D11">
        <v>13.053599999999999</v>
      </c>
      <c r="E11">
        <v>16.953600000000002</v>
      </c>
      <c r="G11">
        <v>13.2433</v>
      </c>
      <c r="H11">
        <v>13.1775</v>
      </c>
      <c r="I11">
        <v>16.9483</v>
      </c>
      <c r="K11">
        <v>13.220599999999999</v>
      </c>
      <c r="L11">
        <v>13.172499999999999</v>
      </c>
      <c r="M11">
        <v>16.993099999999998</v>
      </c>
      <c r="O11">
        <v>13.2377</v>
      </c>
      <c r="P11">
        <v>13.1838</v>
      </c>
      <c r="Q11">
        <v>16.725200000000001</v>
      </c>
    </row>
    <row r="12" spans="2:17" x14ac:dyDescent="0.2">
      <c r="C12">
        <v>13.1045</v>
      </c>
      <c r="D12">
        <v>13.0663</v>
      </c>
      <c r="E12">
        <v>18.983599999999999</v>
      </c>
      <c r="G12">
        <v>13.3565</v>
      </c>
      <c r="H12">
        <v>13.2601</v>
      </c>
      <c r="I12">
        <v>18.8522</v>
      </c>
      <c r="K12">
        <v>14.059900000000001</v>
      </c>
      <c r="L12">
        <v>13.8299</v>
      </c>
      <c r="M12">
        <v>19.582899999999999</v>
      </c>
      <c r="O12">
        <v>14.322900000000001</v>
      </c>
      <c r="P12">
        <v>13.992100000000001</v>
      </c>
      <c r="Q12">
        <v>20.4526</v>
      </c>
    </row>
    <row r="13" spans="2:17" x14ac:dyDescent="0.2">
      <c r="B13" t="s">
        <v>4</v>
      </c>
      <c r="C13">
        <v>2.0300000000000699E-2</v>
      </c>
      <c r="D13">
        <v>1.27000000000006E-2</v>
      </c>
      <c r="E13">
        <v>2.0299999999999998</v>
      </c>
      <c r="G13">
        <v>0.11320000000000099</v>
      </c>
      <c r="H13">
        <v>8.2599999999999299E-2</v>
      </c>
      <c r="I13">
        <v>1.9038999999999999</v>
      </c>
      <c r="K13">
        <v>0.83930000000000105</v>
      </c>
      <c r="L13">
        <v>0.65740000000000098</v>
      </c>
      <c r="M13">
        <v>2.5897999999999999</v>
      </c>
      <c r="O13">
        <v>1.0851999999999999</v>
      </c>
      <c r="P13">
        <v>0.80830000000000102</v>
      </c>
      <c r="Q13">
        <v>3.7273999999999998</v>
      </c>
    </row>
    <row r="14" spans="2:17" x14ac:dyDescent="0.2">
      <c r="C14">
        <v>13.124499999999999</v>
      </c>
      <c r="D14">
        <v>13.0853</v>
      </c>
      <c r="E14">
        <v>16.232500000000002</v>
      </c>
      <c r="G14">
        <v>13.283899999999999</v>
      </c>
      <c r="H14">
        <v>13.2357</v>
      </c>
      <c r="I14">
        <v>16.908799999999999</v>
      </c>
      <c r="K14">
        <v>13.2057</v>
      </c>
      <c r="L14">
        <v>13.174799999999999</v>
      </c>
      <c r="M14">
        <v>16.761199999999999</v>
      </c>
      <c r="O14">
        <v>13.107200000000001</v>
      </c>
      <c r="P14">
        <v>13.053900000000001</v>
      </c>
      <c r="Q14">
        <v>16.7667</v>
      </c>
    </row>
    <row r="15" spans="2:17" x14ac:dyDescent="0.2">
      <c r="C15">
        <v>13.234500000000001</v>
      </c>
      <c r="D15">
        <v>13.149699999999999</v>
      </c>
      <c r="E15">
        <v>18.245899999999999</v>
      </c>
      <c r="G15">
        <v>13.6203</v>
      </c>
      <c r="H15">
        <v>13.47</v>
      </c>
      <c r="I15">
        <v>19.4709</v>
      </c>
      <c r="K15">
        <v>13.235099999999999</v>
      </c>
      <c r="L15">
        <v>13.1579</v>
      </c>
      <c r="M15">
        <v>18.482500000000002</v>
      </c>
      <c r="O15">
        <v>13.379099999999999</v>
      </c>
      <c r="P15">
        <v>13.2699</v>
      </c>
      <c r="Q15">
        <v>19.590299999999999</v>
      </c>
    </row>
    <row r="16" spans="2:17" x14ac:dyDescent="0.2">
      <c r="B16" t="s">
        <v>4</v>
      </c>
      <c r="C16">
        <v>0.110000000000001</v>
      </c>
      <c r="D16">
        <v>6.4399999999999097E-2</v>
      </c>
      <c r="E16">
        <v>2.0133999999999999</v>
      </c>
      <c r="G16">
        <v>0.33640000000000098</v>
      </c>
      <c r="H16">
        <v>0.23430000000000101</v>
      </c>
      <c r="I16">
        <v>2.5621</v>
      </c>
      <c r="K16">
        <v>2.9399999999999E-2</v>
      </c>
      <c r="L16">
        <v>-1.68999999999997E-2</v>
      </c>
      <c r="M16">
        <v>1.7213000000000001</v>
      </c>
      <c r="O16">
        <v>0.27189999999999898</v>
      </c>
      <c r="P16">
        <v>0.215999999999999</v>
      </c>
      <c r="Q16">
        <v>2.8235999999999999</v>
      </c>
    </row>
    <row r="17" spans="2:17" x14ac:dyDescent="0.2">
      <c r="C17">
        <v>13.2699</v>
      </c>
      <c r="D17">
        <v>13.237</v>
      </c>
      <c r="E17">
        <v>16.1721</v>
      </c>
      <c r="G17">
        <v>13.324999999999999</v>
      </c>
      <c r="H17">
        <v>13.277799999999999</v>
      </c>
      <c r="I17">
        <v>16.6219</v>
      </c>
      <c r="K17">
        <v>13.212300000000001</v>
      </c>
      <c r="L17">
        <v>13.204499999999999</v>
      </c>
      <c r="M17">
        <v>16.828099999999999</v>
      </c>
      <c r="O17">
        <v>13.170299999999999</v>
      </c>
      <c r="P17">
        <v>13.145799999999999</v>
      </c>
      <c r="Q17">
        <v>16.8277</v>
      </c>
    </row>
    <row r="18" spans="2:17" x14ac:dyDescent="0.2">
      <c r="C18">
        <v>13.395200000000001</v>
      </c>
      <c r="D18">
        <v>13.3063</v>
      </c>
      <c r="E18">
        <v>18.731100000000001</v>
      </c>
      <c r="G18">
        <v>13.3926</v>
      </c>
      <c r="H18">
        <v>13.312799999999999</v>
      </c>
      <c r="I18">
        <v>18.859500000000001</v>
      </c>
      <c r="K18">
        <v>13.7973</v>
      </c>
      <c r="L18">
        <v>13.605</v>
      </c>
      <c r="M18">
        <v>20.227699999999999</v>
      </c>
      <c r="O18">
        <v>14.016500000000001</v>
      </c>
      <c r="P18">
        <v>13.677300000000001</v>
      </c>
      <c r="Q18">
        <v>20.278199999999998</v>
      </c>
    </row>
    <row r="19" spans="2:17" x14ac:dyDescent="0.2">
      <c r="B19" t="s">
        <v>4</v>
      </c>
      <c r="C19">
        <v>0.125299999999999</v>
      </c>
      <c r="D19">
        <v>6.9300000000000098E-2</v>
      </c>
      <c r="E19">
        <v>2.5590000000000002</v>
      </c>
      <c r="G19">
        <v>6.7600000000000507E-2</v>
      </c>
      <c r="H19">
        <v>3.50000000000001E-2</v>
      </c>
      <c r="I19">
        <v>2.2376</v>
      </c>
      <c r="K19">
        <v>0.58499999999999897</v>
      </c>
      <c r="L19">
        <v>0.40050000000000102</v>
      </c>
      <c r="M19">
        <v>3.3996</v>
      </c>
      <c r="O19">
        <v>0.84620000000000095</v>
      </c>
      <c r="P19">
        <v>0.53150000000000097</v>
      </c>
      <c r="Q19">
        <v>3.4504999999999999</v>
      </c>
    </row>
    <row r="20" spans="2:17" x14ac:dyDescent="0.2">
      <c r="C20">
        <v>13.1822</v>
      </c>
      <c r="D20">
        <v>13.1347</v>
      </c>
      <c r="E20">
        <v>17.132999999999999</v>
      </c>
      <c r="G20">
        <v>13.217599999999999</v>
      </c>
      <c r="H20">
        <v>13.178900000000001</v>
      </c>
      <c r="I20">
        <v>16.905899999999999</v>
      </c>
      <c r="K20">
        <v>13.1526</v>
      </c>
      <c r="L20">
        <v>13.108700000000001</v>
      </c>
      <c r="M20">
        <v>16.497499999999999</v>
      </c>
      <c r="O20">
        <v>13.191000000000001</v>
      </c>
      <c r="P20">
        <v>13.161300000000001</v>
      </c>
      <c r="Q20">
        <v>16.674199999999999</v>
      </c>
    </row>
    <row r="21" spans="2:17" x14ac:dyDescent="0.2">
      <c r="C21">
        <v>13.4855</v>
      </c>
      <c r="D21">
        <v>13.358700000000001</v>
      </c>
      <c r="E21">
        <v>19.847999999999999</v>
      </c>
      <c r="G21">
        <v>13.3279</v>
      </c>
      <c r="H21">
        <v>13.260999999999999</v>
      </c>
      <c r="I21">
        <v>18.7728</v>
      </c>
      <c r="K21">
        <v>14.0519</v>
      </c>
      <c r="L21">
        <v>13.834199999999999</v>
      </c>
      <c r="M21">
        <v>22.0549</v>
      </c>
      <c r="O21">
        <v>13.279400000000001</v>
      </c>
      <c r="P21">
        <v>13.21</v>
      </c>
      <c r="Q21">
        <v>18.7316</v>
      </c>
    </row>
    <row r="22" spans="2:17" x14ac:dyDescent="0.2">
      <c r="B22" t="s">
        <v>4</v>
      </c>
      <c r="C22">
        <v>0.30330000000000001</v>
      </c>
      <c r="D22">
        <v>0.224</v>
      </c>
      <c r="E22">
        <v>2.7149999999999999</v>
      </c>
      <c r="G22">
        <v>0.11030000000000099</v>
      </c>
      <c r="H22">
        <v>8.2099999999998702E-2</v>
      </c>
      <c r="I22">
        <v>1.8669</v>
      </c>
      <c r="K22">
        <v>0.89929999999999999</v>
      </c>
      <c r="L22">
        <v>0.72549999999999804</v>
      </c>
      <c r="M22">
        <v>5.5574000000000003</v>
      </c>
      <c r="O22">
        <v>8.8400000000000006E-2</v>
      </c>
      <c r="P22">
        <v>4.8700000000000201E-2</v>
      </c>
      <c r="Q22">
        <v>2.0573999999999999</v>
      </c>
    </row>
    <row r="23" spans="2:17" x14ac:dyDescent="0.2">
      <c r="C23">
        <v>13.2035</v>
      </c>
      <c r="D23">
        <v>13.174099999999999</v>
      </c>
      <c r="E23">
        <v>17.178699999999999</v>
      </c>
      <c r="G23">
        <v>13.231299999999999</v>
      </c>
      <c r="H23">
        <v>13.214</v>
      </c>
      <c r="I23">
        <v>17.3629</v>
      </c>
      <c r="K23">
        <v>13.113099999999999</v>
      </c>
      <c r="L23">
        <v>13.087999999999999</v>
      </c>
      <c r="M23">
        <v>16.472999999999999</v>
      </c>
      <c r="O23">
        <v>13.1724</v>
      </c>
      <c r="P23">
        <v>13.1463</v>
      </c>
      <c r="Q23">
        <v>16.563099999999999</v>
      </c>
    </row>
    <row r="24" spans="2:17" x14ac:dyDescent="0.2">
      <c r="C24">
        <v>13.2509</v>
      </c>
      <c r="D24">
        <v>13.1999</v>
      </c>
      <c r="E24">
        <v>19.067599999999999</v>
      </c>
      <c r="G24">
        <v>13.207700000000001</v>
      </c>
      <c r="H24">
        <v>13.167199999999999</v>
      </c>
      <c r="I24">
        <v>19.257000000000001</v>
      </c>
      <c r="K24">
        <v>13.337</v>
      </c>
      <c r="L24">
        <v>13.2575</v>
      </c>
      <c r="M24">
        <v>18.8094</v>
      </c>
      <c r="O24">
        <v>14.0402</v>
      </c>
      <c r="P24">
        <v>13.7623</v>
      </c>
      <c r="Q24">
        <v>19.891300000000001</v>
      </c>
    </row>
    <row r="25" spans="2:17" x14ac:dyDescent="0.2">
      <c r="B25" t="s">
        <v>4</v>
      </c>
      <c r="C25">
        <v>4.7399999999999699E-2</v>
      </c>
      <c r="D25">
        <v>2.5800000000000298E-2</v>
      </c>
      <c r="E25">
        <v>1.8889</v>
      </c>
      <c r="G25">
        <v>-2.36000000000001E-2</v>
      </c>
      <c r="H25">
        <v>-4.6800000000001098E-2</v>
      </c>
      <c r="I25">
        <v>1.8940999999999999</v>
      </c>
      <c r="K25">
        <v>0.22389999999999999</v>
      </c>
      <c r="L25">
        <v>0.16950000000000101</v>
      </c>
      <c r="M25">
        <v>2.3363999999999998</v>
      </c>
      <c r="O25">
        <v>0.86780000000000102</v>
      </c>
      <c r="P25">
        <v>0.61599999999999999</v>
      </c>
      <c r="Q25">
        <v>3.3281999999999998</v>
      </c>
    </row>
    <row r="26" spans="2:17" x14ac:dyDescent="0.2">
      <c r="C26">
        <v>13.137499999999999</v>
      </c>
      <c r="D26">
        <v>13.1073</v>
      </c>
      <c r="E26">
        <v>16.645099999999999</v>
      </c>
      <c r="G26">
        <v>13.0923</v>
      </c>
      <c r="H26">
        <v>13.0495</v>
      </c>
      <c r="I26">
        <v>17.194800000000001</v>
      </c>
      <c r="K26">
        <v>13.1973</v>
      </c>
      <c r="L26">
        <v>13.152900000000001</v>
      </c>
      <c r="M26">
        <v>17.033200000000001</v>
      </c>
      <c r="O26">
        <v>13.200900000000001</v>
      </c>
      <c r="P26">
        <v>13.1297</v>
      </c>
      <c r="Q26">
        <v>17.239100000000001</v>
      </c>
    </row>
    <row r="27" spans="2:17" x14ac:dyDescent="0.2">
      <c r="C27">
        <v>13.169700000000001</v>
      </c>
      <c r="D27">
        <v>13.114100000000001</v>
      </c>
      <c r="E27">
        <v>18.5809</v>
      </c>
      <c r="G27">
        <v>13.3202</v>
      </c>
      <c r="H27">
        <v>13.2455</v>
      </c>
      <c r="I27">
        <v>19.377400000000002</v>
      </c>
      <c r="K27">
        <v>13.7371</v>
      </c>
      <c r="L27">
        <v>13.4803</v>
      </c>
      <c r="M27">
        <v>19.227</v>
      </c>
      <c r="O27">
        <v>13.5146</v>
      </c>
      <c r="P27">
        <v>13.391400000000001</v>
      </c>
      <c r="Q27">
        <v>20.026199999999999</v>
      </c>
    </row>
    <row r="28" spans="2:17" x14ac:dyDescent="0.2">
      <c r="B28" t="s">
        <v>4</v>
      </c>
      <c r="C28">
        <v>3.2200000000001297E-2</v>
      </c>
      <c r="D28">
        <v>6.8000000000001401E-3</v>
      </c>
      <c r="E28">
        <v>1.9358</v>
      </c>
      <c r="G28">
        <v>0.22789999999999999</v>
      </c>
      <c r="H28">
        <v>0.19600000000000001</v>
      </c>
      <c r="I28">
        <v>2.1825999999999999</v>
      </c>
      <c r="K28">
        <v>0.53979999999999995</v>
      </c>
      <c r="L28">
        <v>0.32739999999999903</v>
      </c>
      <c r="M28">
        <v>2.1938</v>
      </c>
      <c r="O28">
        <v>0.31369999999999898</v>
      </c>
      <c r="P28">
        <v>0.26170000000000099</v>
      </c>
      <c r="Q28">
        <v>2.7871000000000001</v>
      </c>
    </row>
    <row r="29" spans="2:17" x14ac:dyDescent="0.2">
      <c r="C29">
        <v>13.206</v>
      </c>
      <c r="D29">
        <v>13.1839</v>
      </c>
      <c r="E29">
        <v>16.876899999999999</v>
      </c>
      <c r="G29">
        <v>13.168200000000001</v>
      </c>
      <c r="H29">
        <v>13.1671</v>
      </c>
      <c r="I29">
        <v>16.780100000000001</v>
      </c>
      <c r="K29">
        <v>13.245699999999999</v>
      </c>
      <c r="L29">
        <v>13.2166</v>
      </c>
      <c r="M29">
        <v>17.081499999999998</v>
      </c>
      <c r="O29">
        <v>13.2295</v>
      </c>
      <c r="P29">
        <v>13.1816</v>
      </c>
      <c r="Q29">
        <v>17.160799999999998</v>
      </c>
    </row>
    <row r="30" spans="2:17" x14ac:dyDescent="0.2">
      <c r="C30">
        <v>13.395799999999999</v>
      </c>
      <c r="D30">
        <v>13.322900000000001</v>
      </c>
      <c r="E30">
        <v>19.185600000000001</v>
      </c>
      <c r="G30">
        <v>13.272</v>
      </c>
      <c r="H30">
        <v>13.2478</v>
      </c>
      <c r="I30">
        <v>19.0334</v>
      </c>
      <c r="K30">
        <v>13.8017</v>
      </c>
      <c r="L30">
        <v>13.619400000000001</v>
      </c>
      <c r="M30">
        <v>20.6172</v>
      </c>
      <c r="O30">
        <v>14.152799999999999</v>
      </c>
      <c r="P30">
        <v>13.909700000000001</v>
      </c>
      <c r="Q30">
        <v>21.698399999999999</v>
      </c>
    </row>
    <row r="31" spans="2:17" x14ac:dyDescent="0.2">
      <c r="B31" t="s">
        <v>4</v>
      </c>
      <c r="C31">
        <v>0.1898</v>
      </c>
      <c r="D31">
        <v>0.13900000000000101</v>
      </c>
      <c r="E31">
        <v>2.3087</v>
      </c>
      <c r="G31">
        <v>0.1038</v>
      </c>
      <c r="H31">
        <v>8.0700000000000202E-2</v>
      </c>
      <c r="I31">
        <v>2.2532999999999999</v>
      </c>
      <c r="K31">
        <v>0.55600000000000105</v>
      </c>
      <c r="L31">
        <v>0.40280000000000099</v>
      </c>
      <c r="M31">
        <v>3.5356999999999998</v>
      </c>
      <c r="O31">
        <v>0.92329999999999901</v>
      </c>
      <c r="P31">
        <v>0.72810000000000097</v>
      </c>
      <c r="Q31">
        <v>4.5376000000000003</v>
      </c>
    </row>
    <row r="32" spans="2:17" x14ac:dyDescent="0.2">
      <c r="C32">
        <v>13.1746</v>
      </c>
      <c r="D32">
        <v>13.1374</v>
      </c>
      <c r="E32">
        <v>16.139399999999998</v>
      </c>
      <c r="G32">
        <v>13.217700000000001</v>
      </c>
      <c r="H32">
        <v>13.173299999999999</v>
      </c>
      <c r="I32">
        <v>16.8828</v>
      </c>
      <c r="K32">
        <v>13.2104</v>
      </c>
      <c r="L32">
        <v>13.160500000000001</v>
      </c>
      <c r="M32">
        <v>17.356000000000002</v>
      </c>
      <c r="O32">
        <v>13.2432</v>
      </c>
      <c r="P32">
        <v>13.193199999999999</v>
      </c>
      <c r="Q32">
        <v>17.0961</v>
      </c>
    </row>
    <row r="33" spans="2:17" x14ac:dyDescent="0.2">
      <c r="C33">
        <v>13.4405</v>
      </c>
      <c r="D33">
        <v>13.3447</v>
      </c>
      <c r="E33">
        <v>19.008199999999999</v>
      </c>
      <c r="G33">
        <v>13.6671</v>
      </c>
      <c r="H33">
        <v>13.483499999999999</v>
      </c>
      <c r="I33">
        <v>19.366800000000001</v>
      </c>
      <c r="K33">
        <v>13.892899999999999</v>
      </c>
      <c r="L33">
        <v>13.642099999999999</v>
      </c>
      <c r="M33">
        <v>20.455400000000001</v>
      </c>
      <c r="O33">
        <v>14.2224</v>
      </c>
      <c r="P33">
        <v>13.9129</v>
      </c>
      <c r="Q33">
        <v>21.334700000000002</v>
      </c>
    </row>
    <row r="34" spans="2:17" x14ac:dyDescent="0.2">
      <c r="B34" t="s">
        <v>4</v>
      </c>
      <c r="C34">
        <v>0.26590000000000003</v>
      </c>
      <c r="D34">
        <v>0.20730000000000001</v>
      </c>
      <c r="E34">
        <v>2.8687999999999998</v>
      </c>
      <c r="G34">
        <v>0.44939999999999902</v>
      </c>
      <c r="H34">
        <v>0.31019999999999998</v>
      </c>
      <c r="I34">
        <v>2.484</v>
      </c>
      <c r="K34">
        <v>0.68250000000000099</v>
      </c>
      <c r="L34">
        <v>0.48159999999999797</v>
      </c>
      <c r="M34">
        <v>3.0994000000000002</v>
      </c>
      <c r="O34">
        <v>0.97920000000000096</v>
      </c>
      <c r="P34">
        <v>0.71970000000000101</v>
      </c>
      <c r="Q34">
        <v>4.2385999999999999</v>
      </c>
    </row>
    <row r="35" spans="2:17" x14ac:dyDescent="0.2">
      <c r="C35">
        <v>13.349500000000001</v>
      </c>
      <c r="D35">
        <v>13.283099999999999</v>
      </c>
      <c r="E35">
        <v>17.112100000000002</v>
      </c>
      <c r="G35">
        <v>13.155900000000001</v>
      </c>
      <c r="H35">
        <v>13.1205</v>
      </c>
      <c r="I35">
        <v>17.0717</v>
      </c>
      <c r="K35">
        <v>13.1617</v>
      </c>
      <c r="L35">
        <v>13.0997</v>
      </c>
      <c r="M35">
        <v>17.067799999999998</v>
      </c>
      <c r="O35">
        <v>13.225199999999999</v>
      </c>
      <c r="P35">
        <v>13.196099999999999</v>
      </c>
      <c r="Q35">
        <v>17.253900000000002</v>
      </c>
    </row>
    <row r="36" spans="2:17" x14ac:dyDescent="0.2">
      <c r="C36">
        <v>13.516299999999999</v>
      </c>
      <c r="D36">
        <v>13.388</v>
      </c>
      <c r="E36">
        <v>20.312100000000001</v>
      </c>
      <c r="G36">
        <v>13.4396</v>
      </c>
      <c r="H36">
        <v>13.2797</v>
      </c>
      <c r="I36">
        <v>19.3264</v>
      </c>
      <c r="K36">
        <v>14.1068</v>
      </c>
      <c r="L36">
        <v>13.8604</v>
      </c>
      <c r="M36">
        <v>22.149899999999999</v>
      </c>
      <c r="O36">
        <v>14.328799999999999</v>
      </c>
      <c r="P36">
        <v>13.988</v>
      </c>
      <c r="Q36">
        <v>21.987200000000001</v>
      </c>
    </row>
    <row r="37" spans="2:17" x14ac:dyDescent="0.2">
      <c r="B37" t="s">
        <v>4</v>
      </c>
      <c r="C37">
        <v>0.166799999999999</v>
      </c>
      <c r="D37">
        <v>0.10490000000000101</v>
      </c>
      <c r="E37">
        <v>3.2</v>
      </c>
      <c r="G37">
        <v>0.28370000000000001</v>
      </c>
      <c r="H37">
        <v>0.15920000000000001</v>
      </c>
      <c r="I37">
        <v>2.2547000000000001</v>
      </c>
      <c r="K37">
        <v>0.94510000000000005</v>
      </c>
      <c r="L37">
        <v>0.76070000000000004</v>
      </c>
      <c r="M37">
        <v>5.0820999999999996</v>
      </c>
      <c r="O37">
        <v>1.1035999999999999</v>
      </c>
      <c r="P37">
        <v>0.79190000000000005</v>
      </c>
      <c r="Q37">
        <v>4.7332999999999998</v>
      </c>
    </row>
    <row r="38" spans="2:17" x14ac:dyDescent="0.2">
      <c r="C38">
        <v>13.130699999999999</v>
      </c>
      <c r="D38">
        <v>13.114699999999999</v>
      </c>
      <c r="E38">
        <v>16.966999999999999</v>
      </c>
      <c r="G38">
        <v>13.2216</v>
      </c>
      <c r="H38">
        <v>13.207599999999999</v>
      </c>
      <c r="I38">
        <v>17.212499999999999</v>
      </c>
      <c r="K38">
        <v>13.1082</v>
      </c>
      <c r="L38">
        <v>13.074199999999999</v>
      </c>
      <c r="M38">
        <v>16.2362</v>
      </c>
      <c r="O38">
        <v>13.110099999999999</v>
      </c>
      <c r="P38">
        <v>13.0646</v>
      </c>
      <c r="Q38">
        <v>17.299800000000001</v>
      </c>
    </row>
    <row r="39" spans="2:17" x14ac:dyDescent="0.2">
      <c r="C39">
        <v>13.434100000000001</v>
      </c>
      <c r="D39">
        <v>13.354699999999999</v>
      </c>
      <c r="E39">
        <v>19.594799999999999</v>
      </c>
      <c r="G39">
        <v>13.498699999999999</v>
      </c>
      <c r="H39">
        <v>13.3743</v>
      </c>
      <c r="I39">
        <v>19.228400000000001</v>
      </c>
      <c r="K39">
        <v>14.13</v>
      </c>
      <c r="L39">
        <v>13.8414</v>
      </c>
      <c r="M39">
        <v>20.7852</v>
      </c>
      <c r="O39">
        <v>13.354900000000001</v>
      </c>
      <c r="P39">
        <v>13.2475</v>
      </c>
      <c r="Q39">
        <v>19.627099999999999</v>
      </c>
    </row>
    <row r="40" spans="2:17" x14ac:dyDescent="0.2">
      <c r="B40" t="s">
        <v>4</v>
      </c>
      <c r="C40">
        <v>0.303400000000002</v>
      </c>
      <c r="D40">
        <v>0.24</v>
      </c>
      <c r="E40">
        <v>2.6278000000000001</v>
      </c>
      <c r="G40">
        <v>0.27709999999999901</v>
      </c>
      <c r="H40">
        <v>0.16670000000000099</v>
      </c>
      <c r="I40">
        <v>2.0158999999999998</v>
      </c>
      <c r="K40">
        <v>1.0218</v>
      </c>
      <c r="L40">
        <v>0.76720000000000099</v>
      </c>
      <c r="M40">
        <v>4.5490000000000004</v>
      </c>
      <c r="O40">
        <v>0.24480000000000099</v>
      </c>
      <c r="P40">
        <v>0.18290000000000001</v>
      </c>
      <c r="Q40">
        <v>2.3273000000000001</v>
      </c>
    </row>
    <row r="41" spans="2:17" x14ac:dyDescent="0.2">
      <c r="C41">
        <v>13.1616</v>
      </c>
      <c r="D41">
        <v>13.118399999999999</v>
      </c>
      <c r="E41">
        <v>16.896100000000001</v>
      </c>
      <c r="G41">
        <v>13.2004</v>
      </c>
      <c r="H41">
        <v>13.197900000000001</v>
      </c>
      <c r="I41">
        <v>16.800799999999999</v>
      </c>
      <c r="K41">
        <v>13.195600000000001</v>
      </c>
      <c r="L41">
        <v>13.1548</v>
      </c>
      <c r="M41">
        <v>16.955500000000001</v>
      </c>
      <c r="O41">
        <v>13.160600000000001</v>
      </c>
      <c r="P41">
        <v>13.106</v>
      </c>
      <c r="Q41">
        <v>17.4558</v>
      </c>
    </row>
    <row r="42" spans="2:17" x14ac:dyDescent="0.2">
      <c r="C42">
        <v>13.513</v>
      </c>
      <c r="D42">
        <v>13.423299999999999</v>
      </c>
      <c r="E42">
        <v>18.896000000000001</v>
      </c>
      <c r="G42">
        <v>13.541499999999999</v>
      </c>
      <c r="H42">
        <v>13.420999999999999</v>
      </c>
      <c r="I42">
        <v>19.000699999999998</v>
      </c>
      <c r="K42">
        <v>13.8695</v>
      </c>
      <c r="L42">
        <v>13.6533</v>
      </c>
      <c r="M42">
        <v>20.3232</v>
      </c>
      <c r="O42">
        <v>13.9689</v>
      </c>
      <c r="P42">
        <v>13.7118</v>
      </c>
      <c r="Q42">
        <v>20.714500000000001</v>
      </c>
    </row>
    <row r="43" spans="2:17" x14ac:dyDescent="0.2">
      <c r="B43" t="s">
        <v>4</v>
      </c>
      <c r="C43">
        <v>0.35139999999999999</v>
      </c>
      <c r="D43">
        <v>0.3049</v>
      </c>
      <c r="E43">
        <v>1.9999</v>
      </c>
      <c r="G43">
        <v>0.34109999999999902</v>
      </c>
      <c r="H43">
        <v>0.22309999999999899</v>
      </c>
      <c r="I43">
        <v>2.1999</v>
      </c>
      <c r="K43">
        <v>0.67390000000000005</v>
      </c>
      <c r="L43">
        <v>0.4985</v>
      </c>
      <c r="M43">
        <v>3.3677000000000001</v>
      </c>
      <c r="O43">
        <v>0.80829999999999902</v>
      </c>
      <c r="P43">
        <v>0.60580000000000001</v>
      </c>
      <c r="Q43">
        <v>3.2587000000000002</v>
      </c>
    </row>
    <row r="44" spans="2:17" x14ac:dyDescent="0.2">
      <c r="C44">
        <v>13.170999999999999</v>
      </c>
      <c r="D44">
        <v>13.1197</v>
      </c>
      <c r="E44">
        <v>16.5458</v>
      </c>
      <c r="G44">
        <v>13.261200000000001</v>
      </c>
      <c r="H44">
        <v>13.184699999999999</v>
      </c>
      <c r="I44">
        <v>17.3109</v>
      </c>
      <c r="K44">
        <v>13.202</v>
      </c>
      <c r="L44">
        <v>13.194900000000001</v>
      </c>
      <c r="M44">
        <v>16.552</v>
      </c>
      <c r="O44">
        <v>13.1919</v>
      </c>
      <c r="P44">
        <v>13.1829</v>
      </c>
      <c r="Q44">
        <v>16.6234</v>
      </c>
    </row>
    <row r="45" spans="2:17" x14ac:dyDescent="0.2">
      <c r="C45">
        <v>13.514200000000001</v>
      </c>
      <c r="D45">
        <v>13.4015</v>
      </c>
      <c r="E45">
        <v>18.8504</v>
      </c>
      <c r="G45">
        <v>13.751300000000001</v>
      </c>
      <c r="H45">
        <v>13.548400000000001</v>
      </c>
      <c r="I45">
        <v>20.788799999999998</v>
      </c>
      <c r="K45">
        <v>13.334899999999999</v>
      </c>
      <c r="L45">
        <v>13.279400000000001</v>
      </c>
      <c r="M45">
        <v>19.087</v>
      </c>
      <c r="O45">
        <v>14.244999999999999</v>
      </c>
      <c r="P45">
        <v>13.9389</v>
      </c>
      <c r="Q45">
        <v>19.851500000000001</v>
      </c>
    </row>
    <row r="46" spans="2:17" x14ac:dyDescent="0.2">
      <c r="B46" t="s">
        <v>4</v>
      </c>
      <c r="C46">
        <v>0.343200000000001</v>
      </c>
      <c r="D46">
        <v>0.28179999999999999</v>
      </c>
      <c r="E46">
        <v>2.3046000000000002</v>
      </c>
      <c r="G46">
        <v>0.49009999999999998</v>
      </c>
      <c r="H46">
        <v>0.36370000000000102</v>
      </c>
      <c r="I46">
        <v>3.4779</v>
      </c>
      <c r="K46">
        <v>0.13289999999999899</v>
      </c>
      <c r="L46">
        <v>8.45000000000002E-2</v>
      </c>
      <c r="M46">
        <v>2.5350000000000001</v>
      </c>
      <c r="O46">
        <v>1.0530999999999999</v>
      </c>
      <c r="P46">
        <v>0.75600000000000001</v>
      </c>
      <c r="Q46">
        <v>3.2281</v>
      </c>
    </row>
    <row r="47" spans="2:17" x14ac:dyDescent="0.2">
      <c r="C47">
        <v>13.1463</v>
      </c>
      <c r="D47">
        <v>13.129899999999999</v>
      </c>
      <c r="E47">
        <v>16.346399999999999</v>
      </c>
      <c r="G47">
        <v>13.119400000000001</v>
      </c>
      <c r="H47">
        <v>13.087999999999999</v>
      </c>
      <c r="I47">
        <v>16.3187</v>
      </c>
      <c r="K47">
        <v>13.1822</v>
      </c>
      <c r="L47">
        <v>13.1319</v>
      </c>
      <c r="M47">
        <v>16.8916</v>
      </c>
      <c r="O47">
        <v>13.201700000000001</v>
      </c>
      <c r="P47">
        <v>13.1525</v>
      </c>
      <c r="Q47">
        <v>16.635200000000001</v>
      </c>
    </row>
    <row r="48" spans="2:17" x14ac:dyDescent="0.2">
      <c r="C48">
        <v>13.4802</v>
      </c>
      <c r="D48">
        <v>13.3996</v>
      </c>
      <c r="E48">
        <v>18.967600000000001</v>
      </c>
      <c r="G48">
        <v>13.7354</v>
      </c>
      <c r="H48">
        <v>13.5831</v>
      </c>
      <c r="I48">
        <v>19.635100000000001</v>
      </c>
      <c r="K48">
        <v>14.1303</v>
      </c>
      <c r="L48">
        <v>13.8887</v>
      </c>
      <c r="M48">
        <v>20.1449</v>
      </c>
      <c r="O48">
        <v>13.956899999999999</v>
      </c>
      <c r="P48">
        <v>13.645099999999999</v>
      </c>
      <c r="Q48">
        <v>20.793900000000001</v>
      </c>
    </row>
    <row r="49" spans="2:17" x14ac:dyDescent="0.2">
      <c r="B49" t="s">
        <v>4</v>
      </c>
      <c r="C49">
        <v>0.33389999999999997</v>
      </c>
      <c r="D49">
        <v>0.2697</v>
      </c>
      <c r="E49">
        <v>2.6212</v>
      </c>
      <c r="G49">
        <v>0.61599999999999999</v>
      </c>
      <c r="H49">
        <v>0.49510000000000098</v>
      </c>
      <c r="I49">
        <v>3.3163999999999998</v>
      </c>
      <c r="K49">
        <v>0.94810000000000005</v>
      </c>
      <c r="L49">
        <v>0.75680000000000003</v>
      </c>
      <c r="M49">
        <v>3.2532999999999999</v>
      </c>
      <c r="O49">
        <v>0.75519999999999898</v>
      </c>
      <c r="P49">
        <v>0.49259999999999898</v>
      </c>
      <c r="Q49">
        <v>4.1586999999999996</v>
      </c>
    </row>
    <row r="50" spans="2:17" x14ac:dyDescent="0.2">
      <c r="C50">
        <v>13.243499999999999</v>
      </c>
      <c r="D50">
        <v>13.2332</v>
      </c>
      <c r="E50">
        <v>16.9329</v>
      </c>
      <c r="G50">
        <v>13.206</v>
      </c>
      <c r="H50">
        <v>13.174300000000001</v>
      </c>
      <c r="I50">
        <v>16.732399999999998</v>
      </c>
      <c r="K50">
        <v>13.216100000000001</v>
      </c>
      <c r="L50">
        <v>13.1778</v>
      </c>
      <c r="M50">
        <v>16.684000000000001</v>
      </c>
      <c r="O50">
        <v>13.1531</v>
      </c>
      <c r="P50">
        <v>13.1092</v>
      </c>
      <c r="Q50">
        <v>16.9892</v>
      </c>
    </row>
    <row r="51" spans="2:17" x14ac:dyDescent="0.2">
      <c r="C51">
        <v>13.331300000000001</v>
      </c>
      <c r="D51">
        <v>13.263299999999999</v>
      </c>
      <c r="E51">
        <v>18.712900000000001</v>
      </c>
      <c r="G51">
        <v>13.688000000000001</v>
      </c>
      <c r="H51">
        <v>13.574999999999999</v>
      </c>
      <c r="I51">
        <v>19.2546</v>
      </c>
      <c r="K51">
        <v>13.366199999999999</v>
      </c>
      <c r="L51">
        <v>13.281499999999999</v>
      </c>
      <c r="M51">
        <v>19.210599999999999</v>
      </c>
      <c r="O51">
        <v>13.3187</v>
      </c>
      <c r="P51">
        <v>13.224600000000001</v>
      </c>
      <c r="Q51">
        <v>18.95</v>
      </c>
    </row>
    <row r="52" spans="2:17" x14ac:dyDescent="0.2">
      <c r="B52" t="s">
        <v>4</v>
      </c>
      <c r="C52">
        <v>8.7800000000001405E-2</v>
      </c>
      <c r="D52">
        <v>3.00999999999991E-2</v>
      </c>
      <c r="E52">
        <v>1.78</v>
      </c>
      <c r="G52">
        <v>0.48200000000000098</v>
      </c>
      <c r="H52">
        <v>0.400699999999999</v>
      </c>
      <c r="I52">
        <v>2.5222000000000002</v>
      </c>
      <c r="K52">
        <v>0.15009999999999801</v>
      </c>
      <c r="L52">
        <v>0.1037</v>
      </c>
      <c r="M52">
        <v>2.5266000000000002</v>
      </c>
      <c r="O52">
        <v>0.1656</v>
      </c>
      <c r="P52">
        <v>0.115400000000001</v>
      </c>
      <c r="Q52">
        <v>1.9608000000000001</v>
      </c>
    </row>
    <row r="53" spans="2:17" x14ac:dyDescent="0.2">
      <c r="C53">
        <v>13.205299999999999</v>
      </c>
      <c r="D53">
        <v>13.139099999999999</v>
      </c>
      <c r="E53">
        <v>17.334199999999999</v>
      </c>
      <c r="G53">
        <v>13.1915</v>
      </c>
      <c r="H53">
        <v>13.177</v>
      </c>
      <c r="I53">
        <v>17.405100000000001</v>
      </c>
      <c r="K53">
        <v>13.2044</v>
      </c>
      <c r="L53">
        <v>13.1469</v>
      </c>
      <c r="M53">
        <v>16.650099999999998</v>
      </c>
      <c r="O53">
        <v>13.1714</v>
      </c>
      <c r="P53">
        <v>13.1439</v>
      </c>
      <c r="Q53">
        <v>16.8276</v>
      </c>
    </row>
    <row r="54" spans="2:17" x14ac:dyDescent="0.2">
      <c r="C54">
        <v>13.3337</v>
      </c>
      <c r="D54">
        <v>13.209300000000001</v>
      </c>
      <c r="E54">
        <v>19.552600000000002</v>
      </c>
      <c r="G54">
        <v>13.568199999999999</v>
      </c>
      <c r="H54">
        <v>13.475</v>
      </c>
      <c r="I54">
        <v>20.212199999999999</v>
      </c>
      <c r="K54">
        <v>13.3018</v>
      </c>
      <c r="L54">
        <v>13.201599999999999</v>
      </c>
      <c r="M54">
        <v>18.631</v>
      </c>
      <c r="O54">
        <v>14.255800000000001</v>
      </c>
      <c r="P54">
        <v>13.982799999999999</v>
      </c>
      <c r="Q54">
        <v>21.906500000000001</v>
      </c>
    </row>
    <row r="55" spans="2:17" x14ac:dyDescent="0.2">
      <c r="B55" t="s">
        <v>4</v>
      </c>
      <c r="C55">
        <v>0.12840000000000101</v>
      </c>
      <c r="D55">
        <v>7.0200000000001594E-2</v>
      </c>
      <c r="E55">
        <v>2.2183999999999999</v>
      </c>
      <c r="G55">
        <v>0.37670000000000098</v>
      </c>
      <c r="H55">
        <v>0.29799999999999999</v>
      </c>
      <c r="I55">
        <v>2.8071000000000002</v>
      </c>
      <c r="K55">
        <v>9.7400000000000403E-2</v>
      </c>
      <c r="L55">
        <v>5.4699999999998597E-2</v>
      </c>
      <c r="M55">
        <v>1.9809000000000001</v>
      </c>
      <c r="O55">
        <v>1.0844</v>
      </c>
      <c r="P55">
        <v>0.83889999999999898</v>
      </c>
      <c r="Q55">
        <v>5.0789</v>
      </c>
    </row>
    <row r="56" spans="2:17" x14ac:dyDescent="0.2">
      <c r="C56">
        <v>13.230600000000001</v>
      </c>
      <c r="D56">
        <v>13.215</v>
      </c>
      <c r="E56">
        <v>17.557300000000001</v>
      </c>
      <c r="G56">
        <v>13.2134</v>
      </c>
      <c r="H56">
        <v>13.176399999999999</v>
      </c>
      <c r="I56">
        <v>16.8628</v>
      </c>
      <c r="K56">
        <v>13.2494</v>
      </c>
      <c r="L56">
        <v>13.1967</v>
      </c>
      <c r="M56">
        <v>16.803000000000001</v>
      </c>
      <c r="O56">
        <v>13.2536</v>
      </c>
      <c r="P56">
        <v>13.2059</v>
      </c>
      <c r="Q56">
        <v>16.8948</v>
      </c>
    </row>
    <row r="57" spans="2:17" x14ac:dyDescent="0.2">
      <c r="C57">
        <v>13.2578</v>
      </c>
      <c r="D57">
        <v>13.183299999999999</v>
      </c>
      <c r="E57">
        <v>20.825600000000001</v>
      </c>
      <c r="G57">
        <v>13.332700000000001</v>
      </c>
      <c r="H57">
        <v>13.2615</v>
      </c>
      <c r="I57">
        <v>19.264600000000002</v>
      </c>
      <c r="K57">
        <v>13.905200000000001</v>
      </c>
      <c r="L57">
        <v>13.644299999999999</v>
      </c>
      <c r="M57">
        <v>19.704999999999998</v>
      </c>
      <c r="O57">
        <v>14.3162</v>
      </c>
      <c r="P57">
        <v>13.9716</v>
      </c>
      <c r="Q57">
        <v>20.983000000000001</v>
      </c>
    </row>
    <row r="58" spans="2:17" x14ac:dyDescent="0.2">
      <c r="B58" t="s">
        <v>4</v>
      </c>
      <c r="C58">
        <v>2.7199999999998802E-2</v>
      </c>
      <c r="D58">
        <v>-3.17000000000007E-2</v>
      </c>
      <c r="E58">
        <v>3.2683</v>
      </c>
      <c r="G58">
        <v>0.119299999999999</v>
      </c>
      <c r="H58">
        <v>8.5100000000000606E-2</v>
      </c>
      <c r="I58">
        <v>2.4018000000000002</v>
      </c>
      <c r="K58">
        <v>0.65580000000000105</v>
      </c>
      <c r="L58">
        <v>0.4476</v>
      </c>
      <c r="M58">
        <v>2.9020000000000001</v>
      </c>
      <c r="O58">
        <v>1.0626</v>
      </c>
      <c r="P58">
        <v>0.76570000000000105</v>
      </c>
      <c r="Q58">
        <v>4.0881999999999996</v>
      </c>
    </row>
    <row r="59" spans="2:17" x14ac:dyDescent="0.2">
      <c r="C59">
        <v>13.140599999999999</v>
      </c>
      <c r="D59">
        <v>13.1059</v>
      </c>
      <c r="E59">
        <v>16.845300000000002</v>
      </c>
      <c r="G59">
        <v>13.1348</v>
      </c>
      <c r="H59">
        <v>13.113899999999999</v>
      </c>
      <c r="I59">
        <v>16.561800000000002</v>
      </c>
      <c r="K59">
        <v>13.2918</v>
      </c>
      <c r="L59">
        <v>13.272</v>
      </c>
      <c r="M59">
        <v>17.1755</v>
      </c>
      <c r="O59">
        <v>13.1708</v>
      </c>
      <c r="P59">
        <v>13.1221</v>
      </c>
      <c r="Q59">
        <v>16.802800000000001</v>
      </c>
    </row>
    <row r="60" spans="2:17" x14ac:dyDescent="0.2">
      <c r="C60">
        <v>13.3263</v>
      </c>
      <c r="D60">
        <v>13.230399999999999</v>
      </c>
      <c r="E60">
        <v>19.283799999999999</v>
      </c>
      <c r="G60">
        <v>13.441700000000001</v>
      </c>
      <c r="H60">
        <v>13.324299999999999</v>
      </c>
      <c r="I60">
        <v>19.378799999999998</v>
      </c>
      <c r="K60">
        <v>14.072900000000001</v>
      </c>
      <c r="L60">
        <v>13.830399999999999</v>
      </c>
      <c r="M60">
        <v>21.575299999999999</v>
      </c>
      <c r="O60">
        <v>13.4755</v>
      </c>
      <c r="P60">
        <v>13.368399999999999</v>
      </c>
      <c r="Q60">
        <v>19.1999</v>
      </c>
    </row>
    <row r="61" spans="2:17" x14ac:dyDescent="0.2">
      <c r="B61" t="s">
        <v>4</v>
      </c>
      <c r="C61">
        <v>0.185700000000001</v>
      </c>
      <c r="D61">
        <v>0.124499999999999</v>
      </c>
      <c r="E61">
        <v>2.4384999999999999</v>
      </c>
      <c r="G61">
        <v>0.30690000000000101</v>
      </c>
      <c r="H61">
        <v>0.2104</v>
      </c>
      <c r="I61">
        <v>2.8170000000000002</v>
      </c>
      <c r="K61">
        <v>0.78110000000000002</v>
      </c>
      <c r="L61">
        <v>0.55840000000000101</v>
      </c>
      <c r="M61">
        <v>4.3997999999999999</v>
      </c>
      <c r="O61">
        <v>0.30470000000000003</v>
      </c>
      <c r="P61">
        <v>0.24629999999999999</v>
      </c>
      <c r="Q61">
        <v>2.3971</v>
      </c>
    </row>
    <row r="62" spans="2:17" x14ac:dyDescent="0.2">
      <c r="C62">
        <v>13.2341</v>
      </c>
      <c r="D62">
        <v>13.170299999999999</v>
      </c>
      <c r="E62">
        <v>17.308399999999999</v>
      </c>
      <c r="G62">
        <v>13.176</v>
      </c>
      <c r="H62">
        <v>13.136900000000001</v>
      </c>
      <c r="I62">
        <v>16.691299999999998</v>
      </c>
      <c r="K62">
        <v>13.1617</v>
      </c>
      <c r="L62">
        <v>13.145300000000001</v>
      </c>
      <c r="M62">
        <v>17.3977</v>
      </c>
      <c r="O62">
        <v>13.1945</v>
      </c>
      <c r="P62">
        <v>13.1449</v>
      </c>
      <c r="Q62">
        <v>17.226299999999998</v>
      </c>
    </row>
    <row r="63" spans="2:17" x14ac:dyDescent="0.2">
      <c r="C63">
        <v>13.5084</v>
      </c>
      <c r="D63">
        <v>13.393599999999999</v>
      </c>
      <c r="E63">
        <v>19.845800000000001</v>
      </c>
      <c r="G63">
        <v>13.8177</v>
      </c>
      <c r="H63">
        <v>13.648099999999999</v>
      </c>
      <c r="I63">
        <v>19.998000000000001</v>
      </c>
      <c r="K63">
        <v>13.633800000000001</v>
      </c>
      <c r="L63">
        <v>13.444000000000001</v>
      </c>
      <c r="M63">
        <v>21.0242</v>
      </c>
      <c r="O63">
        <v>13.981</v>
      </c>
      <c r="P63">
        <v>13.657500000000001</v>
      </c>
      <c r="Q63">
        <v>20.209399999999999</v>
      </c>
    </row>
    <row r="64" spans="2:17" x14ac:dyDescent="0.2">
      <c r="B64" t="s">
        <v>4</v>
      </c>
      <c r="C64">
        <v>0.27429999999999999</v>
      </c>
      <c r="D64">
        <v>0.2233</v>
      </c>
      <c r="E64">
        <v>2.5373999999999999</v>
      </c>
      <c r="G64">
        <v>0.64170000000000005</v>
      </c>
      <c r="H64">
        <v>0.51119999999999899</v>
      </c>
      <c r="I64">
        <v>3.3067000000000002</v>
      </c>
      <c r="K64">
        <v>0.47210000000000102</v>
      </c>
      <c r="L64">
        <v>0.29870000000000002</v>
      </c>
      <c r="M64">
        <v>3.6265000000000001</v>
      </c>
      <c r="O64">
        <v>0.78649999999999998</v>
      </c>
      <c r="P64">
        <v>0.51260000000000105</v>
      </c>
      <c r="Q64">
        <v>2.9830999999999999</v>
      </c>
    </row>
    <row r="65" spans="1:17" x14ac:dyDescent="0.2">
      <c r="C65">
        <v>13.154299999999999</v>
      </c>
      <c r="D65">
        <v>13.135899999999999</v>
      </c>
      <c r="E65">
        <v>17.125499999999999</v>
      </c>
      <c r="G65">
        <v>13.104200000000001</v>
      </c>
      <c r="H65">
        <v>13.049099999999999</v>
      </c>
      <c r="I65">
        <v>17.3811</v>
      </c>
      <c r="K65">
        <v>13.139099999999999</v>
      </c>
      <c r="L65">
        <v>13.107799999999999</v>
      </c>
      <c r="M65">
        <v>17.827000000000002</v>
      </c>
    </row>
    <row r="66" spans="1:17" x14ac:dyDescent="0.2">
      <c r="C66">
        <v>13.212</v>
      </c>
      <c r="D66">
        <v>13.176600000000001</v>
      </c>
      <c r="E66">
        <v>19.335599999999999</v>
      </c>
      <c r="G66">
        <v>13.560499999999999</v>
      </c>
      <c r="H66">
        <v>13.4145</v>
      </c>
      <c r="I66">
        <v>19.7379</v>
      </c>
      <c r="K66">
        <v>13.5198</v>
      </c>
      <c r="L66">
        <v>13.2979</v>
      </c>
      <c r="M66">
        <v>21.255299999999998</v>
      </c>
    </row>
    <row r="67" spans="1:17" x14ac:dyDescent="0.2">
      <c r="B67" t="s">
        <v>4</v>
      </c>
      <c r="C67">
        <v>5.7700000000000501E-2</v>
      </c>
      <c r="D67">
        <v>4.0700000000001103E-2</v>
      </c>
      <c r="E67">
        <v>2.2101000000000002</v>
      </c>
      <c r="G67">
        <v>0.45629999999999898</v>
      </c>
      <c r="H67">
        <v>0.365400000000001</v>
      </c>
      <c r="I67">
        <v>2.3567999999999998</v>
      </c>
      <c r="K67">
        <v>0.38070000000000098</v>
      </c>
      <c r="L67">
        <v>0.19010000000000099</v>
      </c>
      <c r="M67">
        <v>3.4283000000000001</v>
      </c>
    </row>
    <row r="68" spans="1:17" x14ac:dyDescent="0.2">
      <c r="B68" t="s">
        <v>5</v>
      </c>
      <c r="C68" t="s">
        <v>6</v>
      </c>
      <c r="D68" t="s">
        <v>6</v>
      </c>
      <c r="E68" t="s">
        <v>6</v>
      </c>
      <c r="F68" t="s">
        <v>5</v>
      </c>
      <c r="G68" t="s">
        <v>6</v>
      </c>
      <c r="H68" t="s">
        <v>6</v>
      </c>
      <c r="I68" t="s">
        <v>6</v>
      </c>
      <c r="J68" t="s">
        <v>5</v>
      </c>
      <c r="K68" t="s">
        <v>6</v>
      </c>
      <c r="L68" t="s">
        <v>6</v>
      </c>
      <c r="M68" t="s">
        <v>6</v>
      </c>
      <c r="N68" t="s">
        <v>5</v>
      </c>
      <c r="O68" t="s">
        <v>6</v>
      </c>
      <c r="P68" t="s">
        <v>6</v>
      </c>
      <c r="Q68" t="s">
        <v>6</v>
      </c>
    </row>
    <row r="69" spans="1:17" x14ac:dyDescent="0.2">
      <c r="B69">
        <v>25.5</v>
      </c>
      <c r="C69">
        <f>AVERAGE(C16,C13,C10,C19,C22,C25,C28,C31,C34,C37,C40,C43,C46,C49,C52,C55,C58,C61,C64,C67)</f>
        <v>0.1730050000000003</v>
      </c>
      <c r="D69">
        <f t="shared" ref="D69:E69" si="0">AVERAGE(D16,D13,D10,D19,D22,D25,D28,D31,D34,D37,D40,D43,D46,D49,D52,D55,D58,D61,D64,D67)</f>
        <v>0.12299000000000009</v>
      </c>
      <c r="E69">
        <f t="shared" si="0"/>
        <v>2.3965849999999995</v>
      </c>
      <c r="F69">
        <v>25.5</v>
      </c>
      <c r="G69">
        <f>AVERAGE(G16,G13,G10,G19,G22,G25,G28,G31,G34,G37,G40,G43,G46,G49,G52,G55,G58,G61,G64,G67)</f>
        <v>0.31408000000000014</v>
      </c>
      <c r="H69">
        <f t="shared" ref="H69:I69" si="1">AVERAGE(H16,H13,H10,H19,H22,H25,H28,H31,H34,H37,H40,H43,H46,H49,H52,H55,H58,H61,H64,H67)</f>
        <v>0.23200999999999997</v>
      </c>
      <c r="I69">
        <f t="shared" si="1"/>
        <v>2.4730349999999999</v>
      </c>
      <c r="J69">
        <v>25.5</v>
      </c>
      <c r="K69">
        <f>AVERAGE(K16,K13,K10,K19,K22,K25,K28,K31,K34,K37,K40,K43,K46,K49,K52,K55,K58,K61,K64,K67)</f>
        <v>0.53661000000000014</v>
      </c>
      <c r="L69">
        <f t="shared" ref="L69:M69" si="2">AVERAGE(L16,L13,L10,L19,L22,L25,L28,L31,L34,L37,L40,L43,L46,L49,L52,L55,L58,L61,L64,L67)</f>
        <v>0.38787500000000008</v>
      </c>
      <c r="M69">
        <f t="shared" si="2"/>
        <v>3.2266600000000003</v>
      </c>
      <c r="N69">
        <v>25.5</v>
      </c>
      <c r="O69">
        <f>AVERAGE(O16,O13,O10,O19,O22,O25,O28,O31,O34,O37,O40,O43,O46,O49,O52,O55,O58,O61,O64,O67)</f>
        <v>0.67589999999999995</v>
      </c>
      <c r="P69">
        <f t="shared" ref="P69:Q69" si="3">AVERAGE(P16,P13,P10,P19,P22,P25,P28,P31,P34,P37,P40,P43,P46,P49,P52,P55,P58,P61,P64,P67)</f>
        <v>0.48811578947368445</v>
      </c>
      <c r="Q69">
        <f t="shared" si="3"/>
        <v>3.339926315789473</v>
      </c>
    </row>
    <row r="70" spans="1:17" x14ac:dyDescent="0.2">
      <c r="A70" t="s">
        <v>7</v>
      </c>
      <c r="C70">
        <f>STDEV(C16,C13,C10,C19,C22,C25,C28,C31,C34,C37,C40,C43,C46,C49,C52,C55,C58,C61,C64,C67)/SQRT(COUNT(C16,C13,C10,C19,C22,C25,C28,C31,C34,C37,C40,C43,C46,C49,C52,C55,C58,C61,C64))</f>
        <v>2.6498149702821352E-2</v>
      </c>
      <c r="D70">
        <f t="shared" ref="D70:E70" si="4">STDEV(D16,D13,D10,D19,D22,D25,D28,D31,D34,D37,D40,D43,D46,D49,D52,D55,D58,D61,D64,D67)/SQRT(COUNT(D16,D13,D10,D19,D22,D25,D28,D31,D34,D37,D40,D43,D46,D49,D52,D55,D58,D61,D64))</f>
        <v>2.412185351863565E-2</v>
      </c>
      <c r="E70">
        <f t="shared" si="4"/>
        <v>9.4930081071512018E-2</v>
      </c>
      <c r="G70">
        <f>STDEV(G16,G13,G10,G19,G22,G25,G28,G31,G34,G37,G40,G43,G46,G49,G52,G55,G58,G61,G64,G67)/SQRT(COUNT(G16,G13,G10,G19,G22,G25,G28,G31,G34,G37,G40,G43,G46,G49,G52,G55,G58,G61,G64))</f>
        <v>4.3613184872660235E-2</v>
      </c>
      <c r="H70">
        <f t="shared" ref="H70:I70" si="5">STDEV(H16,H13,H10,H19,H22,H25,H28,H31,H34,H37,H40,H43,H46,H49,H52,H55,H58,H61,H64,H67)/SQRT(COUNT(H16,H13,H10,H19,H22,H25,H28,H31,H34,H37,H40,H43,H46,H49,H52,H55,H58,H61,H64))</f>
        <v>3.5798643484722455E-2</v>
      </c>
      <c r="I70">
        <f t="shared" si="5"/>
        <v>0.10833468923009756</v>
      </c>
      <c r="K70">
        <f>STDEV(K16,K13,K10,K19,K22,K25,K28,K31,K34,K37,K40,K43,K46,K49,K52,K55,K58,K61,K64,K67)/SQRT(COUNT(K16,K13,K10,K19,K22,K25,K28,K31,K34,K37,K40,K43,K46,K49,K52,K55,K58,K61,K64))</f>
        <v>7.3977517697296033E-2</v>
      </c>
      <c r="L70">
        <f t="shared" ref="L70:M70" si="6">STDEV(L16,L13,L10,L19,L22,L25,L28,L31,L34,L37,L40,L43,L46,L49,L52,L55,L58,L61,L64,L67)/SQRT(COUNT(L16,L13,L10,L19,L22,L25,L28,L31,L34,L37,L40,L43,L46,L49,L52,L55,L58,L61,L64))</f>
        <v>5.9897749380810821E-2</v>
      </c>
      <c r="M70">
        <f t="shared" si="6"/>
        <v>0.23610896991247465</v>
      </c>
      <c r="O70">
        <f>STDEV(O16,O13,O10,O19,O22,O25,O28,O31,O34,O37,O40,O43,O46,O49,O52,O55,O58,O61,O64,O67)/SQRT(COUNT(O16,O13,O10,O19,O22,O25,O28,O31,O34,O37,O40,O43,O46,O49,O52,O55,O58,O61,O64))</f>
        <v>8.7563735183569288E-2</v>
      </c>
      <c r="P70">
        <f t="shared" ref="P70:Q70" si="7">STDEV(P16,P13,P10,P19,P22,P25,P28,P31,P34,P37,P40,P43,P46,P49,P52,P55,P58,P61,P64,P67)/SQRT(COUNT(P16,P13,P10,P19,P22,P25,P28,P31,P34,P37,P40,P43,P46,P49,P52,P55,P58,P61,P64))</f>
        <v>6.4523917893302474E-2</v>
      </c>
      <c r="Q70">
        <f t="shared" si="7"/>
        <v>0.21544294286003751</v>
      </c>
    </row>
    <row r="72" spans="1:17" x14ac:dyDescent="0.2">
      <c r="B72" t="s">
        <v>8</v>
      </c>
      <c r="C72">
        <f>C69/25.5/(10^-12)*(10^-20)</f>
        <v>6.7845098039215797E-11</v>
      </c>
      <c r="D72">
        <f>D69/25.5/(10^-12)*(10^-20)</f>
        <v>4.8231372549019639E-11</v>
      </c>
      <c r="E72">
        <f>E69/25.5/(10^-12)*(10^-20)</f>
        <v>9.3983725490196049E-10</v>
      </c>
      <c r="F72" t="s">
        <v>8</v>
      </c>
      <c r="G72">
        <f>G69/25.5/(10^-12)*(10^-20)</f>
        <v>1.2316862745098044E-10</v>
      </c>
      <c r="H72">
        <f>H69/25.5/(10^-12)*(10^-20)</f>
        <v>9.0984313725490189E-11</v>
      </c>
      <c r="I72">
        <f>I69/25.5/(10^-12)*(10^-20)</f>
        <v>9.6981764705882341E-10</v>
      </c>
      <c r="J72" t="s">
        <v>8</v>
      </c>
      <c r="K72">
        <f>K69/25.5/(10^-12)*(10^-20)</f>
        <v>2.1043529411764709E-10</v>
      </c>
      <c r="L72">
        <f>L69/25.5/(10^-12)*(10^-20)</f>
        <v>1.5210784313725494E-10</v>
      </c>
      <c r="M72">
        <f>M69/25.5/(10^-12)*(10^-20)</f>
        <v>1.2653568627450981E-9</v>
      </c>
      <c r="N72" t="s">
        <v>8</v>
      </c>
      <c r="O72">
        <f>O69/25.5/(10^-12)*(10^-20)</f>
        <v>2.6505882352941173E-10</v>
      </c>
      <c r="P72">
        <f>P69/25.5/(10^-12)*(10^-20)</f>
        <v>1.9141795665634683E-10</v>
      </c>
      <c r="Q72">
        <f>Q69/25.5/(10^-12)*(10^-20)</f>
        <v>1.3097750257997934E-9</v>
      </c>
    </row>
    <row r="75" spans="1:17" x14ac:dyDescent="0.2">
      <c r="B75" t="s">
        <v>11</v>
      </c>
      <c r="F75" t="s">
        <v>30</v>
      </c>
      <c r="J75" t="s">
        <v>10</v>
      </c>
    </row>
    <row r="76" spans="1:17" x14ac:dyDescent="0.2">
      <c r="C76" t="s">
        <v>1</v>
      </c>
      <c r="D76" t="s">
        <v>2</v>
      </c>
      <c r="E76" t="s">
        <v>3</v>
      </c>
      <c r="G76" t="s">
        <v>1</v>
      </c>
      <c r="H76" t="s">
        <v>2</v>
      </c>
      <c r="I76" t="s">
        <v>3</v>
      </c>
      <c r="K76" t="s">
        <v>1</v>
      </c>
      <c r="L76" t="s">
        <v>2</v>
      </c>
      <c r="M76" t="s">
        <v>3</v>
      </c>
    </row>
    <row r="77" spans="1:17" x14ac:dyDescent="0.2">
      <c r="C77">
        <v>13.283300000000001</v>
      </c>
      <c r="D77">
        <v>13.2522</v>
      </c>
      <c r="E77">
        <v>16.2623</v>
      </c>
      <c r="G77">
        <v>13.205299999999999</v>
      </c>
      <c r="H77">
        <v>13.1534</v>
      </c>
      <c r="I77">
        <v>16.753599999999999</v>
      </c>
      <c r="K77">
        <v>13.190200000000001</v>
      </c>
      <c r="L77">
        <v>13.154299999999999</v>
      </c>
      <c r="M77">
        <v>17.5059</v>
      </c>
    </row>
    <row r="78" spans="1:17" x14ac:dyDescent="0.2">
      <c r="C78">
        <v>14.4742</v>
      </c>
      <c r="D78">
        <v>14.106299999999999</v>
      </c>
      <c r="E78">
        <v>20.148800000000001</v>
      </c>
      <c r="G78">
        <v>14.9047</v>
      </c>
      <c r="H78">
        <v>14.4123</v>
      </c>
      <c r="I78">
        <v>21.0136</v>
      </c>
      <c r="K78">
        <v>15.4978</v>
      </c>
      <c r="L78">
        <v>14.7745</v>
      </c>
      <c r="M78">
        <v>24.095500000000001</v>
      </c>
    </row>
    <row r="79" spans="1:17" x14ac:dyDescent="0.2">
      <c r="B79" t="s">
        <v>4</v>
      </c>
      <c r="C79">
        <v>1.1909000000000001</v>
      </c>
      <c r="D79">
        <v>0.85409999999999897</v>
      </c>
      <c r="E79">
        <v>3.8864999999999998</v>
      </c>
      <c r="G79">
        <v>1.6994</v>
      </c>
      <c r="H79">
        <v>1.2588999999999999</v>
      </c>
      <c r="I79">
        <v>4.26</v>
      </c>
      <c r="K79">
        <v>2.3075999999999999</v>
      </c>
      <c r="L79">
        <v>1.6202000000000001</v>
      </c>
      <c r="M79">
        <v>6.5895999999999999</v>
      </c>
    </row>
    <row r="80" spans="1:17" x14ac:dyDescent="0.2">
      <c r="C80">
        <v>13.2743</v>
      </c>
      <c r="D80">
        <v>13.2492</v>
      </c>
      <c r="E80">
        <v>16.414200000000001</v>
      </c>
      <c r="G80">
        <v>13.102600000000001</v>
      </c>
      <c r="H80">
        <v>13.052199999999999</v>
      </c>
      <c r="I80">
        <v>16.9406</v>
      </c>
      <c r="K80">
        <v>13.137499999999999</v>
      </c>
      <c r="L80">
        <v>13.130100000000001</v>
      </c>
      <c r="M80">
        <v>17.154199999999999</v>
      </c>
    </row>
    <row r="81" spans="2:13" x14ac:dyDescent="0.2">
      <c r="C81">
        <v>13.7037</v>
      </c>
      <c r="D81">
        <v>13.6006</v>
      </c>
      <c r="E81">
        <v>19.0014</v>
      </c>
      <c r="G81">
        <v>14.769399999999999</v>
      </c>
      <c r="H81">
        <v>14.2057</v>
      </c>
      <c r="I81">
        <v>20.779900000000001</v>
      </c>
      <c r="K81">
        <v>15.749499999999999</v>
      </c>
      <c r="L81">
        <v>15.133100000000001</v>
      </c>
      <c r="M81">
        <v>22.543099999999999</v>
      </c>
    </row>
    <row r="82" spans="2:13" x14ac:dyDescent="0.2">
      <c r="B82" t="s">
        <v>4</v>
      </c>
      <c r="C82">
        <v>0.429399999999999</v>
      </c>
      <c r="D82">
        <v>0.35139999999999999</v>
      </c>
      <c r="E82">
        <v>2.5872000000000002</v>
      </c>
      <c r="G82">
        <v>1.6668000000000001</v>
      </c>
      <c r="H82">
        <v>1.1535</v>
      </c>
      <c r="I82">
        <v>3.8393000000000002</v>
      </c>
      <c r="K82">
        <v>2.6120000000000001</v>
      </c>
      <c r="L82">
        <v>2.0030000000000001</v>
      </c>
      <c r="M82">
        <v>5.3888999999999996</v>
      </c>
    </row>
    <row r="83" spans="2:13" x14ac:dyDescent="0.2">
      <c r="C83">
        <v>13.1717</v>
      </c>
      <c r="D83">
        <v>13.144299999999999</v>
      </c>
      <c r="E83">
        <v>16.854600000000001</v>
      </c>
      <c r="G83">
        <v>13.2462</v>
      </c>
      <c r="H83">
        <v>13.1921</v>
      </c>
      <c r="I83">
        <v>17.139900000000001</v>
      </c>
      <c r="K83">
        <v>13.200100000000001</v>
      </c>
      <c r="L83">
        <v>13.165699999999999</v>
      </c>
      <c r="M83">
        <v>16.415400000000002</v>
      </c>
    </row>
    <row r="84" spans="2:13" x14ac:dyDescent="0.2">
      <c r="C84">
        <v>14.8116</v>
      </c>
      <c r="D84">
        <v>14.442399999999999</v>
      </c>
      <c r="E84">
        <v>20.177600000000002</v>
      </c>
      <c r="G84">
        <v>15.0862</v>
      </c>
      <c r="H84">
        <v>14.481199999999999</v>
      </c>
      <c r="I84">
        <v>22.0153</v>
      </c>
      <c r="K84">
        <v>15.1487</v>
      </c>
      <c r="L84">
        <v>14.588100000000001</v>
      </c>
      <c r="M84">
        <v>22.038599999999999</v>
      </c>
    </row>
    <row r="85" spans="2:13" x14ac:dyDescent="0.2">
      <c r="B85" t="s">
        <v>4</v>
      </c>
      <c r="C85">
        <v>1.6398999999999999</v>
      </c>
      <c r="D85">
        <v>1.2981</v>
      </c>
      <c r="E85">
        <v>3.323</v>
      </c>
      <c r="G85">
        <v>1.84</v>
      </c>
      <c r="H85">
        <v>1.2890999999999999</v>
      </c>
      <c r="I85">
        <v>4.8754</v>
      </c>
      <c r="K85">
        <v>1.9486000000000001</v>
      </c>
      <c r="L85">
        <v>1.4224000000000001</v>
      </c>
      <c r="M85">
        <v>5.6231999999999998</v>
      </c>
    </row>
    <row r="86" spans="2:13" x14ac:dyDescent="0.2">
      <c r="C86">
        <v>13.139799999999999</v>
      </c>
      <c r="D86">
        <v>13.1297</v>
      </c>
      <c r="E86">
        <v>17.534500000000001</v>
      </c>
      <c r="G86">
        <v>13.1991</v>
      </c>
      <c r="H86">
        <v>13.205399999999999</v>
      </c>
      <c r="I86">
        <v>17.0502</v>
      </c>
      <c r="K86">
        <v>13.212999999999999</v>
      </c>
      <c r="L86">
        <v>13.164</v>
      </c>
      <c r="M86">
        <v>16.5215</v>
      </c>
    </row>
    <row r="87" spans="2:13" x14ac:dyDescent="0.2">
      <c r="C87">
        <v>13.402200000000001</v>
      </c>
      <c r="D87">
        <v>13.323</v>
      </c>
      <c r="E87">
        <v>20.987300000000001</v>
      </c>
      <c r="G87">
        <v>14.479699999999999</v>
      </c>
      <c r="H87">
        <v>14.1273</v>
      </c>
      <c r="I87">
        <v>20.582699999999999</v>
      </c>
      <c r="K87">
        <v>15.1775</v>
      </c>
      <c r="L87">
        <v>14.605399999999999</v>
      </c>
      <c r="M87">
        <v>20.854700000000001</v>
      </c>
    </row>
    <row r="88" spans="2:13" x14ac:dyDescent="0.2">
      <c r="B88" t="s">
        <v>4</v>
      </c>
      <c r="C88">
        <v>0.26240000000000102</v>
      </c>
      <c r="D88">
        <v>0.193300000000001</v>
      </c>
      <c r="E88">
        <v>3.4527999999999999</v>
      </c>
      <c r="G88">
        <v>1.2806</v>
      </c>
      <c r="H88">
        <v>0.92190000000000105</v>
      </c>
      <c r="I88">
        <v>3.5325000000000002</v>
      </c>
      <c r="K88">
        <v>1.9644999999999999</v>
      </c>
      <c r="L88">
        <v>1.4414</v>
      </c>
      <c r="M88">
        <v>4.3331999999999997</v>
      </c>
    </row>
    <row r="89" spans="2:13" x14ac:dyDescent="0.2">
      <c r="C89">
        <v>13.184900000000001</v>
      </c>
      <c r="D89">
        <v>13.166600000000001</v>
      </c>
      <c r="E89">
        <v>16.830500000000001</v>
      </c>
      <c r="G89">
        <v>13.200100000000001</v>
      </c>
      <c r="H89">
        <v>13.159800000000001</v>
      </c>
      <c r="I89">
        <v>16.5947</v>
      </c>
      <c r="K89">
        <v>13.1759</v>
      </c>
      <c r="L89">
        <v>13.138500000000001</v>
      </c>
      <c r="M89">
        <v>17.058</v>
      </c>
    </row>
    <row r="90" spans="2:13" x14ac:dyDescent="0.2">
      <c r="C90">
        <v>14.386200000000001</v>
      </c>
      <c r="D90">
        <v>13.9581</v>
      </c>
      <c r="E90">
        <v>21.538900000000002</v>
      </c>
      <c r="G90">
        <v>14.632199999999999</v>
      </c>
      <c r="H90">
        <v>14.093</v>
      </c>
      <c r="I90">
        <v>20.419</v>
      </c>
      <c r="K90">
        <v>13.721</v>
      </c>
      <c r="L90">
        <v>13.5649</v>
      </c>
      <c r="M90">
        <v>19.805099999999999</v>
      </c>
    </row>
    <row r="91" spans="2:13" x14ac:dyDescent="0.2">
      <c r="B91" t="s">
        <v>4</v>
      </c>
      <c r="C91">
        <v>1.2013</v>
      </c>
      <c r="D91">
        <v>0.79149999999999898</v>
      </c>
      <c r="E91">
        <v>4.7084000000000001</v>
      </c>
      <c r="G91">
        <v>1.4320999999999999</v>
      </c>
      <c r="H91">
        <v>0.93319999999999903</v>
      </c>
      <c r="I91">
        <v>3.8243</v>
      </c>
      <c r="K91">
        <v>0.54510000000000003</v>
      </c>
      <c r="L91">
        <v>0.426399999999999</v>
      </c>
      <c r="M91">
        <v>2.7471000000000001</v>
      </c>
    </row>
    <row r="92" spans="2:13" x14ac:dyDescent="0.2">
      <c r="C92">
        <v>13.1952</v>
      </c>
      <c r="D92">
        <v>13.179500000000001</v>
      </c>
      <c r="E92">
        <v>17.0124</v>
      </c>
      <c r="G92">
        <v>13.151300000000001</v>
      </c>
      <c r="H92">
        <v>13.138199999999999</v>
      </c>
      <c r="I92">
        <v>16.731999999999999</v>
      </c>
      <c r="K92">
        <v>13.22</v>
      </c>
      <c r="L92">
        <v>13.189299999999999</v>
      </c>
      <c r="M92">
        <v>17.069800000000001</v>
      </c>
    </row>
    <row r="93" spans="2:13" x14ac:dyDescent="0.2">
      <c r="C93">
        <v>14.518000000000001</v>
      </c>
      <c r="D93">
        <v>14.128399999999999</v>
      </c>
      <c r="E93">
        <v>20.474499999999999</v>
      </c>
      <c r="G93">
        <v>14.8902</v>
      </c>
      <c r="H93">
        <v>14.4064</v>
      </c>
      <c r="I93">
        <v>21.410399999999999</v>
      </c>
      <c r="K93">
        <v>13.416399999999999</v>
      </c>
      <c r="L93">
        <v>13.2822</v>
      </c>
      <c r="M93">
        <v>19.0885</v>
      </c>
    </row>
    <row r="94" spans="2:13" x14ac:dyDescent="0.2">
      <c r="B94" t="s">
        <v>4</v>
      </c>
      <c r="C94">
        <v>1.3228</v>
      </c>
      <c r="D94">
        <v>0.94889999999999797</v>
      </c>
      <c r="E94">
        <v>3.4621</v>
      </c>
      <c r="G94">
        <v>1.7388999999999999</v>
      </c>
      <c r="H94">
        <v>1.2682</v>
      </c>
      <c r="I94">
        <v>4.6783999999999999</v>
      </c>
      <c r="K94">
        <v>0.19639999999999899</v>
      </c>
      <c r="L94">
        <v>9.2900000000000205E-2</v>
      </c>
      <c r="M94">
        <v>2.0186999999999999</v>
      </c>
    </row>
    <row r="95" spans="2:13" x14ac:dyDescent="0.2">
      <c r="C95">
        <v>13.150700000000001</v>
      </c>
      <c r="D95">
        <v>13.0868</v>
      </c>
      <c r="E95">
        <v>16.610399999999998</v>
      </c>
      <c r="G95">
        <v>13.2347</v>
      </c>
      <c r="H95">
        <v>13.1904</v>
      </c>
      <c r="I95">
        <v>16.942599999999999</v>
      </c>
      <c r="K95">
        <v>13.125400000000001</v>
      </c>
      <c r="L95">
        <v>13.0617</v>
      </c>
      <c r="M95">
        <v>16.7531</v>
      </c>
    </row>
    <row r="96" spans="2:13" x14ac:dyDescent="0.2">
      <c r="C96">
        <v>14.232200000000001</v>
      </c>
      <c r="D96">
        <v>13.799899999999999</v>
      </c>
      <c r="E96">
        <v>20.7041</v>
      </c>
      <c r="G96">
        <v>13.4376</v>
      </c>
      <c r="H96">
        <v>13.393800000000001</v>
      </c>
      <c r="I96">
        <v>18.766500000000001</v>
      </c>
      <c r="K96">
        <v>15.404299999999999</v>
      </c>
      <c r="L96">
        <v>14.717499999999999</v>
      </c>
      <c r="M96">
        <v>20.527999999999999</v>
      </c>
    </row>
    <row r="97" spans="2:13" x14ac:dyDescent="0.2">
      <c r="B97" t="s">
        <v>4</v>
      </c>
      <c r="C97">
        <v>1.0814999999999999</v>
      </c>
      <c r="D97">
        <v>0.71310000000000096</v>
      </c>
      <c r="E97">
        <v>4.0937000000000001</v>
      </c>
      <c r="G97">
        <v>0.2029</v>
      </c>
      <c r="H97">
        <v>0.2034</v>
      </c>
      <c r="I97">
        <v>1.8239000000000001</v>
      </c>
      <c r="K97">
        <v>2.2789000000000001</v>
      </c>
      <c r="L97">
        <v>1.6557999999999999</v>
      </c>
      <c r="M97">
        <v>3.7749000000000001</v>
      </c>
    </row>
    <row r="98" spans="2:13" x14ac:dyDescent="0.2">
      <c r="C98">
        <v>13.2195</v>
      </c>
      <c r="D98">
        <v>13.170199999999999</v>
      </c>
      <c r="E98">
        <v>17.484100000000002</v>
      </c>
      <c r="G98">
        <v>13.1591</v>
      </c>
      <c r="H98">
        <v>13.117699999999999</v>
      </c>
      <c r="I98">
        <v>17.425999999999998</v>
      </c>
      <c r="K98">
        <v>13.1723</v>
      </c>
      <c r="L98">
        <v>13.1273</v>
      </c>
      <c r="M98">
        <v>16.786899999999999</v>
      </c>
    </row>
    <row r="99" spans="2:13" x14ac:dyDescent="0.2">
      <c r="C99">
        <v>14.924899999999999</v>
      </c>
      <c r="D99">
        <v>14.446099999999999</v>
      </c>
      <c r="E99">
        <v>22.288</v>
      </c>
      <c r="G99">
        <v>14.7552</v>
      </c>
      <c r="H99">
        <v>14.2864</v>
      </c>
      <c r="I99">
        <v>22.826000000000001</v>
      </c>
      <c r="K99">
        <v>15.3216</v>
      </c>
      <c r="L99">
        <v>14.707700000000001</v>
      </c>
      <c r="M99">
        <v>21.427700000000002</v>
      </c>
    </row>
    <row r="100" spans="2:13" x14ac:dyDescent="0.2">
      <c r="B100" t="s">
        <v>4</v>
      </c>
      <c r="C100">
        <v>1.7054</v>
      </c>
      <c r="D100">
        <v>1.2759</v>
      </c>
      <c r="E100">
        <v>4.8038999999999996</v>
      </c>
      <c r="G100">
        <v>1.5961000000000001</v>
      </c>
      <c r="H100">
        <v>1.1687000000000001</v>
      </c>
      <c r="I100">
        <v>5.4</v>
      </c>
      <c r="K100">
        <v>2.1493000000000002</v>
      </c>
      <c r="L100">
        <v>1.5804</v>
      </c>
      <c r="M100">
        <v>4.6407999999999996</v>
      </c>
    </row>
    <row r="101" spans="2:13" x14ac:dyDescent="0.2">
      <c r="C101">
        <v>13.2319</v>
      </c>
      <c r="D101">
        <v>13.194800000000001</v>
      </c>
      <c r="E101">
        <v>16.395099999999999</v>
      </c>
      <c r="G101">
        <v>13.236000000000001</v>
      </c>
      <c r="H101">
        <v>13.244</v>
      </c>
      <c r="I101">
        <v>16.959199999999999</v>
      </c>
      <c r="K101">
        <v>13.238</v>
      </c>
      <c r="L101">
        <v>13.164199999999999</v>
      </c>
      <c r="M101">
        <v>16.8156</v>
      </c>
    </row>
    <row r="102" spans="2:13" x14ac:dyDescent="0.2">
      <c r="C102">
        <v>14.6457</v>
      </c>
      <c r="D102">
        <v>14.231299999999999</v>
      </c>
      <c r="E102">
        <v>20.729199999999999</v>
      </c>
      <c r="G102">
        <v>14.676500000000001</v>
      </c>
      <c r="H102">
        <v>14.2843</v>
      </c>
      <c r="I102">
        <v>21.376200000000001</v>
      </c>
      <c r="K102">
        <v>13.587199999999999</v>
      </c>
      <c r="L102">
        <v>13.4199</v>
      </c>
      <c r="M102">
        <v>20.304600000000001</v>
      </c>
    </row>
    <row r="103" spans="2:13" x14ac:dyDescent="0.2">
      <c r="B103" t="s">
        <v>4</v>
      </c>
      <c r="C103">
        <v>1.4137999999999999</v>
      </c>
      <c r="D103">
        <v>1.0365</v>
      </c>
      <c r="E103">
        <v>4.3341000000000003</v>
      </c>
      <c r="G103">
        <v>1.4404999999999999</v>
      </c>
      <c r="H103">
        <v>1.0403</v>
      </c>
      <c r="I103">
        <v>4.4169999999999998</v>
      </c>
      <c r="K103">
        <v>0.34920000000000001</v>
      </c>
      <c r="L103">
        <v>0.25570000000000098</v>
      </c>
      <c r="M103">
        <v>3.4889999999999999</v>
      </c>
    </row>
    <row r="104" spans="2:13" x14ac:dyDescent="0.2">
      <c r="C104">
        <v>13.1465</v>
      </c>
      <c r="D104">
        <v>13.1379</v>
      </c>
      <c r="E104">
        <v>17.0654</v>
      </c>
      <c r="G104">
        <v>13.138</v>
      </c>
      <c r="H104">
        <v>13.117900000000001</v>
      </c>
      <c r="I104">
        <v>17.179300000000001</v>
      </c>
      <c r="K104">
        <v>13.15</v>
      </c>
      <c r="L104">
        <v>13.081799999999999</v>
      </c>
      <c r="M104">
        <v>16.959199999999999</v>
      </c>
    </row>
    <row r="105" spans="2:13" x14ac:dyDescent="0.2">
      <c r="C105">
        <v>14.464600000000001</v>
      </c>
      <c r="D105">
        <v>14.0449</v>
      </c>
      <c r="E105">
        <v>20.291599999999999</v>
      </c>
      <c r="G105">
        <v>14.767899999999999</v>
      </c>
      <c r="H105">
        <v>14.289</v>
      </c>
      <c r="I105">
        <v>21.863800000000001</v>
      </c>
      <c r="K105">
        <v>15.064500000000001</v>
      </c>
      <c r="L105">
        <v>14.4772</v>
      </c>
      <c r="M105">
        <v>21.062999999999999</v>
      </c>
    </row>
    <row r="106" spans="2:13" x14ac:dyDescent="0.2">
      <c r="B106" t="s">
        <v>4</v>
      </c>
      <c r="C106">
        <v>1.3181</v>
      </c>
      <c r="D106">
        <v>0.90700000000000003</v>
      </c>
      <c r="E106">
        <v>3.2262</v>
      </c>
      <c r="G106">
        <v>1.6298999999999999</v>
      </c>
      <c r="H106">
        <v>1.1711</v>
      </c>
      <c r="I106">
        <v>4.6844999999999999</v>
      </c>
      <c r="K106">
        <v>1.9145000000000001</v>
      </c>
      <c r="L106">
        <v>1.3954</v>
      </c>
      <c r="M106">
        <v>4.1037999999999997</v>
      </c>
    </row>
    <row r="107" spans="2:13" x14ac:dyDescent="0.2">
      <c r="C107">
        <v>13.1843</v>
      </c>
      <c r="D107">
        <v>13.1457</v>
      </c>
      <c r="E107">
        <v>16.784600000000001</v>
      </c>
      <c r="G107">
        <v>13.1806</v>
      </c>
      <c r="H107">
        <v>13.1349</v>
      </c>
      <c r="I107">
        <v>16.914000000000001</v>
      </c>
      <c r="K107">
        <v>13.176</v>
      </c>
      <c r="L107">
        <v>13.146599999999999</v>
      </c>
      <c r="M107">
        <v>17.0486</v>
      </c>
    </row>
    <row r="108" spans="2:13" x14ac:dyDescent="0.2">
      <c r="C108">
        <v>14.533200000000001</v>
      </c>
      <c r="D108">
        <v>14.1213</v>
      </c>
      <c r="E108">
        <v>20.186399999999999</v>
      </c>
      <c r="G108">
        <v>14.600300000000001</v>
      </c>
      <c r="H108">
        <v>14.095000000000001</v>
      </c>
      <c r="I108">
        <v>20.233899999999998</v>
      </c>
      <c r="K108">
        <v>13.775</v>
      </c>
      <c r="L108">
        <v>13.591200000000001</v>
      </c>
      <c r="M108">
        <v>21.5351</v>
      </c>
    </row>
    <row r="109" spans="2:13" x14ac:dyDescent="0.2">
      <c r="B109" t="s">
        <v>4</v>
      </c>
      <c r="C109">
        <v>1.3489</v>
      </c>
      <c r="D109">
        <v>0.97560000000000002</v>
      </c>
      <c r="E109">
        <v>3.4018000000000002</v>
      </c>
      <c r="G109">
        <v>1.4197</v>
      </c>
      <c r="H109">
        <v>0.96010000000000095</v>
      </c>
      <c r="I109">
        <v>3.3199000000000001</v>
      </c>
      <c r="K109">
        <v>0.59899999999999998</v>
      </c>
      <c r="L109">
        <v>0.44460000000000099</v>
      </c>
      <c r="M109">
        <v>4.4865000000000004</v>
      </c>
    </row>
    <row r="110" spans="2:13" x14ac:dyDescent="0.2">
      <c r="C110">
        <v>13.194100000000001</v>
      </c>
      <c r="D110">
        <v>13.1408</v>
      </c>
      <c r="E110">
        <v>17.107900000000001</v>
      </c>
      <c r="G110">
        <v>13.198499999999999</v>
      </c>
      <c r="H110">
        <v>13.1404</v>
      </c>
      <c r="I110">
        <v>17.399799999999999</v>
      </c>
      <c r="K110">
        <v>13.137</v>
      </c>
      <c r="L110">
        <v>13.1036</v>
      </c>
      <c r="M110">
        <v>17.005700000000001</v>
      </c>
    </row>
    <row r="111" spans="2:13" x14ac:dyDescent="0.2">
      <c r="C111">
        <v>13.3841</v>
      </c>
      <c r="D111">
        <v>13.2685</v>
      </c>
      <c r="E111">
        <v>19.7684</v>
      </c>
      <c r="G111">
        <v>14.357799999999999</v>
      </c>
      <c r="H111">
        <v>13.9442</v>
      </c>
      <c r="I111">
        <v>20.9453</v>
      </c>
      <c r="K111">
        <v>14.974500000000001</v>
      </c>
      <c r="L111">
        <v>14.446099999999999</v>
      </c>
      <c r="M111">
        <v>21.8886</v>
      </c>
    </row>
    <row r="112" spans="2:13" x14ac:dyDescent="0.2">
      <c r="B112" t="s">
        <v>4</v>
      </c>
      <c r="C112">
        <v>0.19</v>
      </c>
      <c r="D112">
        <v>0.12769999999999901</v>
      </c>
      <c r="E112">
        <v>2.6604999999999999</v>
      </c>
      <c r="G112">
        <v>1.1593</v>
      </c>
      <c r="H112">
        <v>0.80380000000000096</v>
      </c>
      <c r="I112">
        <v>3.5455000000000001</v>
      </c>
      <c r="K112">
        <v>1.8374999999999999</v>
      </c>
      <c r="L112">
        <v>1.3425</v>
      </c>
      <c r="M112">
        <v>4.8829000000000002</v>
      </c>
    </row>
    <row r="113" spans="2:13" x14ac:dyDescent="0.2">
      <c r="C113">
        <v>13.175000000000001</v>
      </c>
      <c r="D113">
        <v>13.133100000000001</v>
      </c>
      <c r="E113">
        <v>16.7895</v>
      </c>
      <c r="G113">
        <v>13.2003</v>
      </c>
      <c r="H113">
        <v>13.1709</v>
      </c>
      <c r="I113">
        <v>17.1584</v>
      </c>
      <c r="K113">
        <v>13.0966</v>
      </c>
      <c r="L113">
        <v>13.073700000000001</v>
      </c>
      <c r="M113">
        <v>17.1951</v>
      </c>
    </row>
    <row r="114" spans="2:13" x14ac:dyDescent="0.2">
      <c r="C114">
        <v>13.936500000000001</v>
      </c>
      <c r="D114">
        <v>13.582100000000001</v>
      </c>
      <c r="E114">
        <v>20.296099999999999</v>
      </c>
      <c r="G114">
        <v>14.2554</v>
      </c>
      <c r="H114">
        <v>13.833500000000001</v>
      </c>
      <c r="I114">
        <v>21.091799999999999</v>
      </c>
      <c r="K114">
        <v>13.4663</v>
      </c>
      <c r="L114">
        <v>13.3322</v>
      </c>
      <c r="M114">
        <v>19.622199999999999</v>
      </c>
    </row>
    <row r="115" spans="2:13" x14ac:dyDescent="0.2">
      <c r="B115" t="s">
        <v>4</v>
      </c>
      <c r="C115">
        <v>0.76149999999999995</v>
      </c>
      <c r="D115">
        <v>0.44900000000000001</v>
      </c>
      <c r="E115">
        <v>3.5066000000000002</v>
      </c>
      <c r="G115">
        <v>1.0550999999999999</v>
      </c>
      <c r="H115">
        <v>0.66260000000000097</v>
      </c>
      <c r="I115">
        <v>3.9333999999999998</v>
      </c>
      <c r="K115">
        <v>0.36969999999999997</v>
      </c>
      <c r="L115">
        <v>0.25850000000000001</v>
      </c>
      <c r="M115">
        <v>2.4270999999999998</v>
      </c>
    </row>
    <row r="116" spans="2:13" x14ac:dyDescent="0.2">
      <c r="C116">
        <v>13.206899999999999</v>
      </c>
      <c r="D116">
        <v>13.165100000000001</v>
      </c>
      <c r="E116">
        <v>16.227399999999999</v>
      </c>
      <c r="G116">
        <v>13.1492</v>
      </c>
      <c r="H116">
        <v>13.1343</v>
      </c>
      <c r="I116">
        <v>16.918900000000001</v>
      </c>
      <c r="K116">
        <v>13.1676</v>
      </c>
      <c r="L116">
        <v>13.117599999999999</v>
      </c>
      <c r="M116">
        <v>16.050799999999999</v>
      </c>
    </row>
    <row r="117" spans="2:13" x14ac:dyDescent="0.2">
      <c r="C117">
        <v>14.5261</v>
      </c>
      <c r="D117">
        <v>14.1455</v>
      </c>
      <c r="E117">
        <v>19.8048</v>
      </c>
      <c r="G117">
        <v>13.3271</v>
      </c>
      <c r="H117">
        <v>13.212999999999999</v>
      </c>
      <c r="I117">
        <v>19.1434</v>
      </c>
      <c r="K117">
        <v>15.2475</v>
      </c>
      <c r="L117">
        <v>14.658300000000001</v>
      </c>
      <c r="M117">
        <v>20.496200000000002</v>
      </c>
    </row>
    <row r="118" spans="2:13" x14ac:dyDescent="0.2">
      <c r="B118" t="s">
        <v>4</v>
      </c>
      <c r="C118">
        <v>1.3191999999999999</v>
      </c>
      <c r="D118">
        <v>0.98039999999999905</v>
      </c>
      <c r="E118">
        <v>3.5773999999999999</v>
      </c>
      <c r="G118">
        <v>0.177899999999999</v>
      </c>
      <c r="H118">
        <v>7.8699999999999506E-2</v>
      </c>
      <c r="I118">
        <v>2.2244999999999999</v>
      </c>
      <c r="K118">
        <v>2.0798999999999999</v>
      </c>
      <c r="L118">
        <v>1.5407</v>
      </c>
      <c r="M118">
        <v>4.4454000000000002</v>
      </c>
    </row>
    <row r="119" spans="2:13" x14ac:dyDescent="0.2">
      <c r="C119">
        <v>13.2491</v>
      </c>
      <c r="D119">
        <v>13.222799999999999</v>
      </c>
      <c r="E119">
        <v>17.2806</v>
      </c>
      <c r="G119">
        <v>13.1347</v>
      </c>
      <c r="H119">
        <v>13.0909</v>
      </c>
      <c r="I119">
        <v>16.735199999999999</v>
      </c>
      <c r="K119">
        <v>13.158300000000001</v>
      </c>
      <c r="L119">
        <v>13.1408</v>
      </c>
      <c r="M119">
        <v>17.300699999999999</v>
      </c>
    </row>
    <row r="120" spans="2:13" x14ac:dyDescent="0.2">
      <c r="C120">
        <v>14.0502</v>
      </c>
      <c r="D120">
        <v>13.714600000000001</v>
      </c>
      <c r="E120">
        <v>20.6065</v>
      </c>
      <c r="G120">
        <v>13.583399999999999</v>
      </c>
      <c r="H120">
        <v>13.4437</v>
      </c>
      <c r="I120">
        <v>19.7394</v>
      </c>
      <c r="K120">
        <v>13.3863</v>
      </c>
      <c r="L120">
        <v>13.227499999999999</v>
      </c>
      <c r="M120">
        <v>19.526</v>
      </c>
    </row>
    <row r="121" spans="2:13" x14ac:dyDescent="0.2">
      <c r="B121" t="s">
        <v>4</v>
      </c>
      <c r="C121">
        <v>0.80110000000000003</v>
      </c>
      <c r="D121">
        <v>0.49180000000000101</v>
      </c>
      <c r="E121">
        <v>3.3258999999999999</v>
      </c>
      <c r="G121">
        <v>0.44869999999999899</v>
      </c>
      <c r="H121">
        <v>0.3528</v>
      </c>
      <c r="I121">
        <v>3.0042</v>
      </c>
      <c r="K121">
        <v>0.22800000000000001</v>
      </c>
      <c r="L121">
        <v>8.6699999999998695E-2</v>
      </c>
      <c r="M121">
        <v>2.2252999999999998</v>
      </c>
    </row>
    <row r="122" spans="2:13" x14ac:dyDescent="0.2">
      <c r="C122">
        <v>13.1737</v>
      </c>
      <c r="D122">
        <v>13.130599999999999</v>
      </c>
      <c r="E122">
        <v>17.281199999999998</v>
      </c>
      <c r="G122">
        <v>13.2402</v>
      </c>
      <c r="H122">
        <v>13.1868</v>
      </c>
      <c r="I122">
        <v>17.511700000000001</v>
      </c>
      <c r="K122">
        <v>13.218</v>
      </c>
      <c r="L122">
        <v>13.181900000000001</v>
      </c>
      <c r="M122">
        <v>16.415600000000001</v>
      </c>
    </row>
    <row r="123" spans="2:13" x14ac:dyDescent="0.2">
      <c r="C123">
        <v>13.4557</v>
      </c>
      <c r="D123">
        <v>13.3453</v>
      </c>
      <c r="E123">
        <v>19.763000000000002</v>
      </c>
      <c r="G123">
        <v>14.6921</v>
      </c>
      <c r="H123">
        <v>14.2166</v>
      </c>
      <c r="I123">
        <v>22.642800000000001</v>
      </c>
      <c r="K123">
        <v>15.333299999999999</v>
      </c>
      <c r="L123">
        <v>14.736499999999999</v>
      </c>
      <c r="M123">
        <v>20.700399999999998</v>
      </c>
    </row>
    <row r="124" spans="2:13" x14ac:dyDescent="0.2">
      <c r="B124" t="s">
        <v>4</v>
      </c>
      <c r="C124">
        <v>0.28199999999999997</v>
      </c>
      <c r="D124">
        <v>0.214700000000001</v>
      </c>
      <c r="E124">
        <v>2.4817999999999998</v>
      </c>
      <c r="G124">
        <v>1.4519</v>
      </c>
      <c r="H124">
        <v>1.0298</v>
      </c>
      <c r="I124">
        <v>5.1311</v>
      </c>
      <c r="K124">
        <v>2.1153</v>
      </c>
      <c r="L124">
        <v>1.5546</v>
      </c>
      <c r="M124">
        <v>4.2847999999999997</v>
      </c>
    </row>
    <row r="125" spans="2:13" x14ac:dyDescent="0.2">
      <c r="C125">
        <v>13.203799999999999</v>
      </c>
      <c r="D125">
        <v>13.1592</v>
      </c>
      <c r="E125">
        <v>15.9094</v>
      </c>
      <c r="G125">
        <v>13.304600000000001</v>
      </c>
      <c r="H125">
        <v>13.2407</v>
      </c>
      <c r="I125">
        <v>16.72</v>
      </c>
      <c r="K125">
        <v>13.2294</v>
      </c>
      <c r="L125">
        <v>13.186999999999999</v>
      </c>
      <c r="M125">
        <v>16.054500000000001</v>
      </c>
    </row>
    <row r="126" spans="2:13" x14ac:dyDescent="0.2">
      <c r="C126">
        <v>14.458</v>
      </c>
      <c r="D126">
        <v>14.0245</v>
      </c>
      <c r="E126">
        <v>20.447900000000001</v>
      </c>
      <c r="G126">
        <v>15.0633</v>
      </c>
      <c r="H126">
        <v>14.505599999999999</v>
      </c>
      <c r="I126">
        <v>23.127500000000001</v>
      </c>
      <c r="K126">
        <v>15.5867</v>
      </c>
      <c r="L126">
        <v>14.8963</v>
      </c>
      <c r="M126">
        <v>22.694400000000002</v>
      </c>
    </row>
    <row r="127" spans="2:13" x14ac:dyDescent="0.2">
      <c r="B127" t="s">
        <v>4</v>
      </c>
      <c r="C127">
        <v>1.2542</v>
      </c>
      <c r="D127">
        <v>0.86529999999999996</v>
      </c>
      <c r="E127">
        <v>4.5385</v>
      </c>
      <c r="G127">
        <v>1.7586999999999999</v>
      </c>
      <c r="H127">
        <v>1.2648999999999999</v>
      </c>
      <c r="I127">
        <v>6.4074999999999998</v>
      </c>
      <c r="K127">
        <v>2.3573</v>
      </c>
      <c r="L127">
        <v>1.7093</v>
      </c>
      <c r="M127">
        <v>6.6398999999999999</v>
      </c>
    </row>
    <row r="128" spans="2:13" x14ac:dyDescent="0.2">
      <c r="C128">
        <v>13.1816</v>
      </c>
      <c r="D128">
        <v>13.141</v>
      </c>
      <c r="E128">
        <v>16.5885</v>
      </c>
      <c r="G128">
        <v>13.1846</v>
      </c>
      <c r="H128">
        <v>13.1211</v>
      </c>
      <c r="I128">
        <v>16.554600000000001</v>
      </c>
      <c r="K128">
        <v>13.228899999999999</v>
      </c>
      <c r="L128">
        <v>13.200699999999999</v>
      </c>
      <c r="M128">
        <v>16.442299999999999</v>
      </c>
    </row>
    <row r="129" spans="1:13" x14ac:dyDescent="0.2">
      <c r="C129">
        <v>14.649100000000001</v>
      </c>
      <c r="D129">
        <v>14.302300000000001</v>
      </c>
      <c r="E129">
        <v>21.383099999999999</v>
      </c>
      <c r="G129">
        <v>14.349399999999999</v>
      </c>
      <c r="H129">
        <v>13.8346</v>
      </c>
      <c r="I129">
        <v>20.180800000000001</v>
      </c>
      <c r="K129">
        <v>15.349600000000001</v>
      </c>
      <c r="L129">
        <v>14.839499999999999</v>
      </c>
      <c r="M129">
        <v>21.705400000000001</v>
      </c>
    </row>
    <row r="130" spans="1:13" x14ac:dyDescent="0.2">
      <c r="B130" t="s">
        <v>4</v>
      </c>
      <c r="C130">
        <v>1.4675</v>
      </c>
      <c r="D130">
        <v>1.1613</v>
      </c>
      <c r="E130">
        <v>4.7946</v>
      </c>
      <c r="G130">
        <v>1.1648000000000001</v>
      </c>
      <c r="H130">
        <v>0.71350000000000002</v>
      </c>
      <c r="I130">
        <v>3.6261999999999999</v>
      </c>
      <c r="K130">
        <v>2.1206999999999998</v>
      </c>
      <c r="L130">
        <v>1.6388</v>
      </c>
      <c r="M130">
        <v>5.2630999999999997</v>
      </c>
    </row>
    <row r="131" spans="1:13" x14ac:dyDescent="0.2">
      <c r="C131">
        <v>13.139799999999999</v>
      </c>
      <c r="D131">
        <v>13.117599999999999</v>
      </c>
      <c r="E131">
        <v>16.379100000000001</v>
      </c>
      <c r="G131">
        <v>13.239100000000001</v>
      </c>
      <c r="H131">
        <v>13.228300000000001</v>
      </c>
      <c r="I131">
        <v>16.8002</v>
      </c>
      <c r="K131">
        <v>13.223100000000001</v>
      </c>
      <c r="L131">
        <v>13.1911</v>
      </c>
      <c r="M131">
        <v>17.0413</v>
      </c>
    </row>
    <row r="132" spans="1:13" x14ac:dyDescent="0.2">
      <c r="C132">
        <v>13.318</v>
      </c>
      <c r="D132">
        <v>13.208600000000001</v>
      </c>
      <c r="E132">
        <v>17.9712</v>
      </c>
      <c r="G132">
        <v>14.115500000000001</v>
      </c>
      <c r="H132">
        <v>13.726599999999999</v>
      </c>
      <c r="I132">
        <v>19.7837</v>
      </c>
      <c r="K132">
        <v>15.2332</v>
      </c>
      <c r="L132">
        <v>14.5611</v>
      </c>
      <c r="M132">
        <v>22.350300000000001</v>
      </c>
    </row>
    <row r="133" spans="1:13" x14ac:dyDescent="0.2">
      <c r="B133" t="s">
        <v>4</v>
      </c>
      <c r="C133">
        <v>0.1782</v>
      </c>
      <c r="D133">
        <v>9.1000000000001094E-2</v>
      </c>
      <c r="E133">
        <v>1.5921000000000001</v>
      </c>
      <c r="G133">
        <v>0.87639999999999996</v>
      </c>
      <c r="H133">
        <v>0.49829999999999902</v>
      </c>
      <c r="I133">
        <v>2.9834999999999998</v>
      </c>
      <c r="K133">
        <v>2.0101</v>
      </c>
      <c r="L133">
        <v>1.37</v>
      </c>
      <c r="M133">
        <v>5.3090000000000002</v>
      </c>
    </row>
    <row r="134" spans="1:13" x14ac:dyDescent="0.2">
      <c r="C134">
        <v>13.126200000000001</v>
      </c>
      <c r="D134">
        <v>13.0997</v>
      </c>
      <c r="E134">
        <v>17.052499999999998</v>
      </c>
      <c r="G134">
        <v>13.149699999999999</v>
      </c>
      <c r="H134">
        <v>13.099</v>
      </c>
      <c r="I134">
        <v>16.942699999999999</v>
      </c>
      <c r="K134">
        <v>13.2422</v>
      </c>
      <c r="L134">
        <v>13.173</v>
      </c>
      <c r="M134">
        <v>17.116</v>
      </c>
    </row>
    <row r="135" spans="1:13" x14ac:dyDescent="0.2">
      <c r="C135">
        <v>14.585000000000001</v>
      </c>
      <c r="D135">
        <v>14.252700000000001</v>
      </c>
      <c r="E135">
        <v>21.764600000000002</v>
      </c>
      <c r="G135">
        <v>15.1813</v>
      </c>
      <c r="H135">
        <v>14.6747</v>
      </c>
      <c r="I135">
        <v>22.879799999999999</v>
      </c>
      <c r="K135">
        <v>13.536899999999999</v>
      </c>
      <c r="L135">
        <v>13.3451</v>
      </c>
      <c r="M135">
        <v>20.036300000000001</v>
      </c>
    </row>
    <row r="136" spans="1:13" x14ac:dyDescent="0.2">
      <c r="B136" t="s">
        <v>4</v>
      </c>
      <c r="C136">
        <v>1.4588000000000001</v>
      </c>
      <c r="D136">
        <v>1.153</v>
      </c>
      <c r="E136">
        <v>4.7121000000000004</v>
      </c>
      <c r="G136">
        <v>2.0316000000000001</v>
      </c>
      <c r="H136">
        <v>1.5757000000000001</v>
      </c>
      <c r="I136">
        <v>5.9371</v>
      </c>
      <c r="K136">
        <v>0.29469999999999902</v>
      </c>
      <c r="L136">
        <v>0.1721</v>
      </c>
      <c r="M136">
        <v>2.9203000000000001</v>
      </c>
    </row>
    <row r="137" spans="1:13" x14ac:dyDescent="0.2">
      <c r="B137" t="s">
        <v>5</v>
      </c>
      <c r="C137" t="s">
        <v>6</v>
      </c>
      <c r="D137" t="s">
        <v>6</v>
      </c>
      <c r="E137" t="s">
        <v>6</v>
      </c>
      <c r="F137" t="s">
        <v>5</v>
      </c>
      <c r="G137" t="s">
        <v>6</v>
      </c>
      <c r="H137" t="s">
        <v>6</v>
      </c>
      <c r="I137" t="s">
        <v>6</v>
      </c>
      <c r="J137" t="s">
        <v>5</v>
      </c>
      <c r="K137" t="s">
        <v>6</v>
      </c>
      <c r="L137" t="s">
        <v>6</v>
      </c>
      <c r="M137" t="s">
        <v>6</v>
      </c>
    </row>
    <row r="138" spans="1:13" x14ac:dyDescent="0.2">
      <c r="B138">
        <v>25.5</v>
      </c>
      <c r="C138">
        <f>AVERAGE(C85,C82,C79,C88,C91,C94,C97,C100,C103,C106,C109,C112,C115,C118,C121,C124,C127,C130,C133,C136)</f>
        <v>1.0313450000000002</v>
      </c>
      <c r="D138">
        <f t="shared" ref="D138:E138" si="8">AVERAGE(D85,D82,D79,D88,D91,D94,D97,D100,D103,D106,D109,D112,D115,D118,D121,D124,D127,D130,D133,D136)</f>
        <v>0.74397999999999997</v>
      </c>
      <c r="E138">
        <f t="shared" si="8"/>
        <v>3.6234600000000001</v>
      </c>
      <c r="F138">
        <v>25.5</v>
      </c>
      <c r="G138">
        <f>AVERAGE(G85,G82,G79,G88,G91,G94,G97,G100,G103,G106,G109,G112,G115,G118,G121,G124,G127,G130,G133,G136)</f>
        <v>1.3035649999999999</v>
      </c>
      <c r="H138">
        <f t="shared" ref="H138:I138" si="9">AVERAGE(H85,H82,H79,H88,H91,H94,H97,H100,H103,H106,H109,H112,H115,H118,H121,H124,H127,H130,H133,H136)</f>
        <v>0.91742500000000027</v>
      </c>
      <c r="I138">
        <f t="shared" si="9"/>
        <v>4.0724099999999996</v>
      </c>
      <c r="J138">
        <v>25.5</v>
      </c>
      <c r="K138">
        <f>AVERAGE(K85,K82,K79,K88,K91,K94,K97,K100,K103,K106,K109,K112,K115,K118,K121,K124,K127,K130,K133,K136)</f>
        <v>1.5139149999999999</v>
      </c>
      <c r="L138">
        <f t="shared" ref="L138:M138" si="10">AVERAGE(L85,L82,L79,L88,L91,L94,L97,L100,L103,L106,L109,L112,L115,L118,L121,L124,L127,L130,L133,L136)</f>
        <v>1.1005699999999998</v>
      </c>
      <c r="M138">
        <f t="shared" si="10"/>
        <v>4.2796749999999992</v>
      </c>
    </row>
    <row r="139" spans="1:13" x14ac:dyDescent="0.2">
      <c r="A139" t="s">
        <v>7</v>
      </c>
      <c r="C139">
        <f>STDEV(C85,C82,C79,C88,C91,C94,C97,C100,C103,C106,C109,C112,C115,C118,C121,C124,C127,C130,C133,C136)/SQRT(COUNT(C85,C82,C79,C88,C91,C94,C97,C100,C103,C106,C109,C112,C115,C118,C121,C124,C127,C130,C133))</f>
        <v>0.11624298304262577</v>
      </c>
      <c r="D139">
        <f t="shared" ref="D139:E139" si="11">STDEV(D85,D82,D79,D88,D91,D94,D97,D100,D103,D106,D109,D112,D115,D118,D121,D124,D127,D130,D133,D136)/SQRT(COUNT(D85,D82,D79,D88,D91,D94,D97,D100,D103,D106,D109,D112,D115,D118,D121,D124,D127,D130,D133))</f>
        <v>8.9928757767936504E-2</v>
      </c>
      <c r="E139">
        <f t="shared" si="11"/>
        <v>0.20143190121101687</v>
      </c>
      <c r="G139">
        <f>STDEV(G85,G82,G79,G88,G91,G94,G97,G100,G103,G106,G109,G112,G115,G118,G121,G124,G127,G130,G133,G136)/SQRT(COUNT(G85,G82,G79,G88,G91,G94,G97,G100,G103,G106,G109,G112,G115,G118,G121,G124,G127,G130,G133))</f>
        <v>0.12071005100706175</v>
      </c>
      <c r="H139">
        <f t="shared" ref="H139:I139" si="12">STDEV(H85,H82,H79,H88,H91,H94,H97,H100,H103,H106,H109,H112,H115,H118,H121,H124,H127,H130,H133,H136)/SQRT(COUNT(H85,H82,H79,H88,H91,H94,H97,H100,H103,H106,H109,H112,H115,H118,H121,H124,H127,H130,H133))</f>
        <v>9.0735433459269516E-2</v>
      </c>
      <c r="I139">
        <f t="shared" si="12"/>
        <v>0.26640490249246912</v>
      </c>
      <c r="K139">
        <f>STDEV(K85,K82,K79,K88,K91,K94,K97,K100,K103,K106,K109,K112,K115,K118,K121,K124,K127,K130,K133,K136)/SQRT(COUNT(K85,K82,K79,K88,K91,K94,K97,K100,K103,K106,K109,K112,K115,K118,K121,K124,K127,K130,K133))</f>
        <v>0.20252460816587786</v>
      </c>
      <c r="L139">
        <f t="shared" ref="L139:M139" si="13">STDEV(L85,L82,L79,L88,L91,L94,L97,L100,L103,L106,L109,L112,L115,L118,L121,L124,L127,L130,L133,L136)/SQRT(COUNT(L85,L82,L79,L88,L91,L94,L97,L100,L103,L106,L109,L112,L115,L118,L121,L124,L127,L130,L133))</f>
        <v>0.15193924305112017</v>
      </c>
      <c r="M139">
        <f t="shared" si="13"/>
        <v>0.30872804910361518</v>
      </c>
    </row>
    <row r="141" spans="1:13" x14ac:dyDescent="0.2">
      <c r="B141" t="s">
        <v>8</v>
      </c>
      <c r="C141">
        <f>C138/25.5/(10^-12)*(10^-20)</f>
        <v>4.0444901960784314E-10</v>
      </c>
      <c r="D141">
        <f>D138/25.5/(10^-12)*(10^-20)</f>
        <v>2.9175686274509803E-10</v>
      </c>
      <c r="E141">
        <f>E138/25.5/(10^-12)*(10^-20)</f>
        <v>1.4209647058823527E-9</v>
      </c>
      <c r="F141" t="s">
        <v>8</v>
      </c>
      <c r="G141">
        <f>G138/25.5/(10^-12)*(10^-20)</f>
        <v>5.1120196078431363E-10</v>
      </c>
      <c r="H141">
        <f>H138/25.5/(10^-12)*(10^-20)</f>
        <v>3.5977450980392166E-10</v>
      </c>
      <c r="I141">
        <f>I138/25.5/(10^-12)*(10^-20)</f>
        <v>1.5970235294117645E-9</v>
      </c>
      <c r="J141" t="s">
        <v>8</v>
      </c>
      <c r="K141">
        <f>K138/25.5/(10^-12)*(10^-20)</f>
        <v>5.9369215686274501E-10</v>
      </c>
      <c r="L141">
        <f>L138/25.5/(10^-12)*(10^-20)</f>
        <v>4.3159607843137253E-10</v>
      </c>
      <c r="M141">
        <f>M138/25.5/(10^-12)*(10^-20)</f>
        <v>1.6783039215686268E-9</v>
      </c>
    </row>
    <row r="143" spans="1:13" x14ac:dyDescent="0.2">
      <c r="B143" t="s">
        <v>14</v>
      </c>
      <c r="C143">
        <v>22438833</v>
      </c>
      <c r="D143" t="s">
        <v>15</v>
      </c>
    </row>
    <row r="144" spans="1:13" x14ac:dyDescent="0.2">
      <c r="C144">
        <f>C143/(10^3)</f>
        <v>22438.832999999999</v>
      </c>
      <c r="D144" t="s">
        <v>16</v>
      </c>
    </row>
    <row r="145" spans="2:8" x14ac:dyDescent="0.2">
      <c r="E145" t="s">
        <v>17</v>
      </c>
      <c r="H145" t="s">
        <v>18</v>
      </c>
    </row>
    <row r="146" spans="2:8" x14ac:dyDescent="0.2">
      <c r="B146" t="s">
        <v>19</v>
      </c>
      <c r="C146" t="s">
        <v>20</v>
      </c>
      <c r="D146" t="s">
        <v>21</v>
      </c>
      <c r="E146" t="s">
        <v>22</v>
      </c>
      <c r="F146" t="s">
        <v>23</v>
      </c>
      <c r="G146" t="s">
        <v>24</v>
      </c>
    </row>
    <row r="147" spans="2:8" x14ac:dyDescent="0.2">
      <c r="B147">
        <v>5</v>
      </c>
      <c r="C147">
        <f>B147*1000/$C$144</f>
        <v>0.22282798753393282</v>
      </c>
      <c r="D147">
        <f>C147/(10^-27)/(10^6)</f>
        <v>2.2282798753393282E+20</v>
      </c>
      <c r="E147">
        <v>0.1730050000000003</v>
      </c>
      <c r="F147">
        <v>0.12299000000000009</v>
      </c>
      <c r="G147">
        <v>2.3965849999999995</v>
      </c>
    </row>
    <row r="148" spans="2:8" x14ac:dyDescent="0.2">
      <c r="B148">
        <v>7.5</v>
      </c>
      <c r="C148">
        <f t="shared" ref="C148:C153" si="14">B148*1000/$C$144</f>
        <v>0.33424198130089922</v>
      </c>
      <c r="D148">
        <f t="shared" ref="D148:D153" si="15">C148/(10^-27)/(10^6)</f>
        <v>3.3424198130089925E+20</v>
      </c>
      <c r="E148">
        <v>0.31408000000000014</v>
      </c>
      <c r="F148">
        <v>0.23200999999999997</v>
      </c>
      <c r="G148">
        <v>2.4730349999999999</v>
      </c>
    </row>
    <row r="149" spans="2:8" x14ac:dyDescent="0.2">
      <c r="B149">
        <v>10</v>
      </c>
      <c r="C149">
        <f t="shared" si="14"/>
        <v>0.44565597506786564</v>
      </c>
      <c r="D149">
        <f t="shared" si="15"/>
        <v>4.4565597506786565E+20</v>
      </c>
      <c r="E149">
        <v>0.53661000000000014</v>
      </c>
      <c r="F149">
        <v>0.38787500000000008</v>
      </c>
      <c r="G149">
        <v>3.2266600000000003</v>
      </c>
    </row>
    <row r="150" spans="2:8" x14ac:dyDescent="0.2">
      <c r="B150">
        <v>12.5</v>
      </c>
      <c r="C150">
        <f t="shared" si="14"/>
        <v>0.55706996883483206</v>
      </c>
      <c r="D150">
        <f t="shared" si="15"/>
        <v>5.5706996883483204E+20</v>
      </c>
      <c r="E150">
        <v>0.67589999999999995</v>
      </c>
      <c r="F150">
        <v>0.48811578947368445</v>
      </c>
      <c r="G150">
        <v>3.339926315789473</v>
      </c>
    </row>
    <row r="151" spans="2:8" x14ac:dyDescent="0.2">
      <c r="B151">
        <v>15</v>
      </c>
      <c r="C151">
        <f t="shared" si="14"/>
        <v>0.66848396260179843</v>
      </c>
      <c r="D151">
        <f t="shared" si="15"/>
        <v>6.684839626017985E+20</v>
      </c>
      <c r="E151">
        <v>1.0313450000000002</v>
      </c>
      <c r="F151">
        <v>0.74397999999999997</v>
      </c>
      <c r="G151">
        <v>3.6234600000000001</v>
      </c>
    </row>
    <row r="152" spans="2:8" x14ac:dyDescent="0.2">
      <c r="B152">
        <v>17.5</v>
      </c>
      <c r="C152">
        <f t="shared" si="14"/>
        <v>0.7798979563687648</v>
      </c>
      <c r="D152">
        <f t="shared" si="15"/>
        <v>7.7989795636876476E+20</v>
      </c>
      <c r="E152">
        <v>1.3035649999999999</v>
      </c>
      <c r="F152">
        <v>0.91742500000000027</v>
      </c>
      <c r="G152">
        <v>4.0724099999999996</v>
      </c>
    </row>
    <row r="153" spans="2:8" x14ac:dyDescent="0.2">
      <c r="B153">
        <v>20</v>
      </c>
      <c r="C153">
        <f t="shared" si="14"/>
        <v>0.89131195013573128</v>
      </c>
      <c r="D153">
        <f t="shared" si="15"/>
        <v>8.9131195013573129E+20</v>
      </c>
      <c r="E153">
        <v>1.5139149999999999</v>
      </c>
      <c r="F153">
        <v>1.1005699999999998</v>
      </c>
      <c r="G153">
        <v>4.2796749999999992</v>
      </c>
    </row>
    <row r="156" spans="2:8" x14ac:dyDescent="0.2">
      <c r="D156">
        <f>D147</f>
        <v>2.2282798753393282E+20</v>
      </c>
      <c r="E156">
        <f>E147*(10^-20)</f>
        <v>1.7300500000000029E-21</v>
      </c>
      <c r="F156">
        <f>F147*(10^-20)</f>
        <v>1.2299000000000007E-21</v>
      </c>
      <c r="G156">
        <f>G147*(10^-20)</f>
        <v>2.3965849999999992E-20</v>
      </c>
    </row>
    <row r="157" spans="2:8" x14ac:dyDescent="0.2">
      <c r="D157">
        <f t="shared" ref="D157:D161" si="16">D148</f>
        <v>3.3424198130089925E+20</v>
      </c>
      <c r="E157">
        <f t="shared" ref="E157:G158" si="17">E148*(10^-20)</f>
        <v>3.1408000000000013E-21</v>
      </c>
      <c r="F157">
        <f t="shared" si="17"/>
        <v>2.3200999999999994E-21</v>
      </c>
      <c r="G157">
        <f t="shared" si="17"/>
        <v>2.4730349999999998E-20</v>
      </c>
    </row>
    <row r="158" spans="2:8" x14ac:dyDescent="0.2">
      <c r="D158">
        <f t="shared" si="16"/>
        <v>4.4565597506786565E+20</v>
      </c>
      <c r="E158">
        <f t="shared" si="17"/>
        <v>5.3661000000000015E-21</v>
      </c>
      <c r="F158">
        <f t="shared" si="17"/>
        <v>3.8787500000000004E-21</v>
      </c>
      <c r="G158">
        <f t="shared" si="17"/>
        <v>3.2266600000000001E-20</v>
      </c>
    </row>
    <row r="159" spans="2:8" x14ac:dyDescent="0.2">
      <c r="D159">
        <f t="shared" si="16"/>
        <v>5.5706996883483204E+20</v>
      </c>
      <c r="E159">
        <f t="shared" ref="E159:G159" si="18">E150*(10^-20)</f>
        <v>6.758999999999999E-21</v>
      </c>
      <c r="F159">
        <f t="shared" si="18"/>
        <v>4.8811578947368444E-21</v>
      </c>
      <c r="G159">
        <f t="shared" si="18"/>
        <v>3.339926315789473E-20</v>
      </c>
    </row>
    <row r="160" spans="2:8" x14ac:dyDescent="0.2">
      <c r="D160">
        <f t="shared" si="16"/>
        <v>6.684839626017985E+20</v>
      </c>
      <c r="E160">
        <f t="shared" ref="E160:G160" si="19">E151*(10^-20)</f>
        <v>1.0313450000000001E-20</v>
      </c>
      <c r="F160">
        <f t="shared" si="19"/>
        <v>7.4397999999999992E-21</v>
      </c>
      <c r="G160">
        <f t="shared" si="19"/>
        <v>3.6234599999999999E-20</v>
      </c>
    </row>
    <row r="161" spans="2:7" x14ac:dyDescent="0.2">
      <c r="D161">
        <f t="shared" si="16"/>
        <v>7.7989795636876476E+20</v>
      </c>
      <c r="E161">
        <f t="shared" ref="E161:G161" si="20">E152*(10^-20)</f>
        <v>1.3035649999999998E-20</v>
      </c>
      <c r="F161">
        <f t="shared" si="20"/>
        <v>9.1742500000000027E-21</v>
      </c>
      <c r="G161">
        <f t="shared" si="20"/>
        <v>4.0724099999999997E-20</v>
      </c>
    </row>
    <row r="162" spans="2:7" x14ac:dyDescent="0.2">
      <c r="D162">
        <f>D153</f>
        <v>8.9131195013573129E+20</v>
      </c>
      <c r="E162">
        <f t="shared" ref="E162:G162" si="21">E153*(10^-20)</f>
        <v>1.5139149999999999E-20</v>
      </c>
      <c r="F162">
        <f t="shared" si="21"/>
        <v>1.1005699999999998E-20</v>
      </c>
      <c r="G162">
        <f t="shared" si="21"/>
        <v>4.2796749999999992E-20</v>
      </c>
    </row>
    <row r="173" spans="2:7" x14ac:dyDescent="0.2">
      <c r="C173" t="s">
        <v>22</v>
      </c>
      <c r="D173" t="s">
        <v>36</v>
      </c>
      <c r="E173" t="s">
        <v>24</v>
      </c>
    </row>
    <row r="174" spans="2:7" x14ac:dyDescent="0.2">
      <c r="B174" t="s">
        <v>25</v>
      </c>
      <c r="C174" s="1">
        <v>2.08E-41</v>
      </c>
      <c r="D174" s="1">
        <v>1.4899999999999999E-41</v>
      </c>
      <c r="E174" s="1">
        <v>2.9600000000000001E-41</v>
      </c>
    </row>
    <row r="175" spans="2:7" x14ac:dyDescent="0.2">
      <c r="B175" t="s">
        <v>26</v>
      </c>
      <c r="C175" s="1">
        <f>C174*0.1/6*170</f>
        <v>5.8933333333333328E-41</v>
      </c>
      <c r="D175" s="1">
        <f>D174*0.1/6*170</f>
        <v>4.2216666666666666E-41</v>
      </c>
      <c r="E175" s="1">
        <f>E174*0.1/6*170</f>
        <v>8.3866666666666668E-41</v>
      </c>
    </row>
    <row r="176" spans="2:7" x14ac:dyDescent="0.2">
      <c r="B176" t="s">
        <v>27</v>
      </c>
      <c r="C176" s="1">
        <f>C175*10^19</f>
        <v>5.893333333333333E-22</v>
      </c>
      <c r="D176" s="1">
        <f>D175*10^19</f>
        <v>4.2216666666666668E-22</v>
      </c>
      <c r="E176" s="1">
        <f>E175*10^19</f>
        <v>8.3866666666666671E-22</v>
      </c>
    </row>
    <row r="179" spans="3:5" x14ac:dyDescent="0.2">
      <c r="C179" s="1"/>
      <c r="D179" s="1"/>
      <c r="E17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D099-3D7B-5E4D-8077-2EC854568F1F}">
  <dimension ref="A1:Q179"/>
  <sheetViews>
    <sheetView topLeftCell="A139" workbookViewId="0">
      <selection activeCell="B173" sqref="B173:E176"/>
    </sheetView>
  </sheetViews>
  <sheetFormatPr baseColWidth="10" defaultRowHeight="16" x14ac:dyDescent="0.2"/>
  <cols>
    <col min="4" max="5" width="12.1640625" bestFit="1" customWidth="1"/>
  </cols>
  <sheetData>
    <row r="1" spans="2:17" x14ac:dyDescent="0.2">
      <c r="B1" t="s">
        <v>0</v>
      </c>
    </row>
    <row r="4" spans="2:17" x14ac:dyDescent="0.2">
      <c r="B4" t="s">
        <v>9</v>
      </c>
    </row>
    <row r="6" spans="2:17" x14ac:dyDescent="0.2">
      <c r="B6" t="s">
        <v>10</v>
      </c>
      <c r="F6" t="s">
        <v>11</v>
      </c>
      <c r="J6" t="s">
        <v>12</v>
      </c>
      <c r="N6" t="s">
        <v>13</v>
      </c>
    </row>
    <row r="7" spans="2:17" x14ac:dyDescent="0.2">
      <c r="C7" t="s">
        <v>1</v>
      </c>
      <c r="D7" t="s">
        <v>2</v>
      </c>
      <c r="E7" t="s">
        <v>3</v>
      </c>
      <c r="G7" t="s">
        <v>1</v>
      </c>
      <c r="H7" t="s">
        <v>2</v>
      </c>
      <c r="I7" t="s">
        <v>3</v>
      </c>
      <c r="K7" t="s">
        <v>1</v>
      </c>
      <c r="L7" t="s">
        <v>2</v>
      </c>
      <c r="M7" t="s">
        <v>3</v>
      </c>
      <c r="O7" t="s">
        <v>1</v>
      </c>
      <c r="P7" t="s">
        <v>2</v>
      </c>
      <c r="Q7" t="s">
        <v>3</v>
      </c>
    </row>
    <row r="8" spans="2:17" x14ac:dyDescent="0.2">
      <c r="C8">
        <v>14.927899999999999</v>
      </c>
      <c r="D8">
        <v>14.863899999999999</v>
      </c>
      <c r="E8">
        <v>19.4251</v>
      </c>
      <c r="G8">
        <v>14.869300000000001</v>
      </c>
      <c r="H8">
        <v>14.8276</v>
      </c>
      <c r="I8">
        <v>19.6358</v>
      </c>
      <c r="K8">
        <v>14.8689</v>
      </c>
      <c r="L8">
        <v>14.7963</v>
      </c>
      <c r="M8">
        <v>18.965900000000001</v>
      </c>
      <c r="O8">
        <v>14.803000000000001</v>
      </c>
      <c r="P8">
        <v>14.7608</v>
      </c>
      <c r="Q8">
        <v>19.465199999999999</v>
      </c>
    </row>
    <row r="9" spans="2:17" x14ac:dyDescent="0.2">
      <c r="C9">
        <v>15.3231</v>
      </c>
      <c r="D9">
        <v>15.1265</v>
      </c>
      <c r="E9">
        <v>22.679099999999998</v>
      </c>
      <c r="G9">
        <v>15.1617</v>
      </c>
      <c r="H9">
        <v>15.01</v>
      </c>
      <c r="I9">
        <v>23.700600000000001</v>
      </c>
      <c r="K9">
        <v>15.0587</v>
      </c>
      <c r="L9">
        <v>14.9442</v>
      </c>
      <c r="M9">
        <v>22.181100000000001</v>
      </c>
      <c r="O9">
        <v>14.843400000000001</v>
      </c>
      <c r="P9">
        <v>14.776999999999999</v>
      </c>
      <c r="Q9">
        <v>22.933299999999999</v>
      </c>
    </row>
    <row r="10" spans="2:17" x14ac:dyDescent="0.2">
      <c r="B10" t="s">
        <v>4</v>
      </c>
      <c r="C10">
        <v>0.39520000000000099</v>
      </c>
      <c r="D10">
        <v>0.262600000000001</v>
      </c>
      <c r="E10">
        <v>3.254</v>
      </c>
      <c r="G10">
        <v>0.29240000000000099</v>
      </c>
      <c r="H10">
        <v>0.18239999999999901</v>
      </c>
      <c r="I10">
        <v>4.0648</v>
      </c>
      <c r="K10">
        <v>0.1898</v>
      </c>
      <c r="L10">
        <v>0.1479</v>
      </c>
      <c r="M10">
        <v>3.2151999999999998</v>
      </c>
      <c r="O10">
        <v>4.0399999999999998E-2</v>
      </c>
      <c r="P10">
        <v>1.61999999999995E-2</v>
      </c>
      <c r="Q10">
        <v>3.4681000000000002</v>
      </c>
    </row>
    <row r="11" spans="2:17" x14ac:dyDescent="0.2">
      <c r="C11">
        <v>14.893700000000001</v>
      </c>
      <c r="D11">
        <v>14.842499999999999</v>
      </c>
      <c r="E11">
        <v>19.3672</v>
      </c>
      <c r="G11">
        <v>14.816000000000001</v>
      </c>
      <c r="H11">
        <v>14.776400000000001</v>
      </c>
      <c r="I11">
        <v>18.956199999999999</v>
      </c>
      <c r="K11">
        <v>14.896599999999999</v>
      </c>
      <c r="L11">
        <v>14.812900000000001</v>
      </c>
      <c r="M11">
        <v>19.913399999999999</v>
      </c>
      <c r="O11">
        <v>14.7561</v>
      </c>
      <c r="P11">
        <v>14.693199999999999</v>
      </c>
      <c r="Q11">
        <v>19.3672</v>
      </c>
    </row>
    <row r="12" spans="2:17" x14ac:dyDescent="0.2">
      <c r="C12">
        <v>17.4557</v>
      </c>
      <c r="D12">
        <v>16.5641</v>
      </c>
      <c r="E12">
        <v>27.499400000000001</v>
      </c>
      <c r="G12">
        <v>16.571300000000001</v>
      </c>
      <c r="H12">
        <v>16.005400000000002</v>
      </c>
      <c r="I12">
        <v>23.956900000000001</v>
      </c>
      <c r="K12">
        <v>15.751899999999999</v>
      </c>
      <c r="L12">
        <v>15.3637</v>
      </c>
      <c r="M12">
        <v>26.4192</v>
      </c>
      <c r="O12">
        <v>14.852</v>
      </c>
      <c r="P12">
        <v>14.757099999999999</v>
      </c>
      <c r="Q12">
        <v>23.288499999999999</v>
      </c>
    </row>
    <row r="13" spans="2:17" x14ac:dyDescent="0.2">
      <c r="B13" t="s">
        <v>4</v>
      </c>
      <c r="C13">
        <v>2.5619999999999998</v>
      </c>
      <c r="D13">
        <v>1.7216</v>
      </c>
      <c r="E13">
        <v>8.1321999999999992</v>
      </c>
      <c r="G13">
        <v>1.7553000000000001</v>
      </c>
      <c r="H13">
        <v>1.2290000000000001</v>
      </c>
      <c r="I13">
        <v>5.0007000000000001</v>
      </c>
      <c r="K13">
        <v>0.85529999999999995</v>
      </c>
      <c r="L13">
        <v>0.55080000000000096</v>
      </c>
      <c r="M13">
        <v>6.5057999999999998</v>
      </c>
      <c r="O13">
        <v>9.5900000000000304E-2</v>
      </c>
      <c r="P13">
        <v>6.38999999999985E-2</v>
      </c>
      <c r="Q13">
        <v>3.9213</v>
      </c>
    </row>
    <row r="14" spans="2:17" x14ac:dyDescent="0.2">
      <c r="C14">
        <v>14.808199999999999</v>
      </c>
      <c r="D14">
        <v>14.7621</v>
      </c>
      <c r="E14">
        <v>19.273700000000002</v>
      </c>
      <c r="G14">
        <v>14.8912</v>
      </c>
      <c r="H14">
        <v>14.8428</v>
      </c>
      <c r="I14">
        <v>19.792200000000001</v>
      </c>
      <c r="K14">
        <v>14.8675</v>
      </c>
      <c r="L14">
        <v>14.8011</v>
      </c>
      <c r="M14">
        <v>18.711600000000001</v>
      </c>
      <c r="O14">
        <v>14.786899999999999</v>
      </c>
      <c r="P14">
        <v>14.7668</v>
      </c>
      <c r="Q14">
        <v>19.177099999999999</v>
      </c>
    </row>
    <row r="15" spans="2:17" x14ac:dyDescent="0.2">
      <c r="C15">
        <v>15.374599999999999</v>
      </c>
      <c r="D15">
        <v>15.121499999999999</v>
      </c>
      <c r="E15">
        <v>23.4696</v>
      </c>
      <c r="G15">
        <v>16.659400000000002</v>
      </c>
      <c r="H15">
        <v>16.045300000000001</v>
      </c>
      <c r="I15">
        <v>25.1921</v>
      </c>
      <c r="K15">
        <v>15.7355</v>
      </c>
      <c r="L15">
        <v>15.4214</v>
      </c>
      <c r="M15">
        <v>23.107399999999998</v>
      </c>
      <c r="O15">
        <v>15.055300000000001</v>
      </c>
      <c r="P15">
        <v>14.936199999999999</v>
      </c>
      <c r="Q15">
        <v>22.616499999999998</v>
      </c>
    </row>
    <row r="16" spans="2:17" x14ac:dyDescent="0.2">
      <c r="B16" t="s">
        <v>4</v>
      </c>
      <c r="C16">
        <v>0.56640000000000001</v>
      </c>
      <c r="D16">
        <v>0.359399999999999</v>
      </c>
      <c r="E16">
        <v>4.1959</v>
      </c>
      <c r="G16">
        <v>1.7682</v>
      </c>
      <c r="H16">
        <v>1.2024999999999999</v>
      </c>
      <c r="I16">
        <v>5.3998999999999997</v>
      </c>
      <c r="K16">
        <v>0.86799999999999999</v>
      </c>
      <c r="L16">
        <v>0.62029999999999996</v>
      </c>
      <c r="M16">
        <v>4.3958000000000004</v>
      </c>
      <c r="O16">
        <v>0.26840000000000203</v>
      </c>
      <c r="P16">
        <v>0.1694</v>
      </c>
      <c r="Q16">
        <v>3.4394</v>
      </c>
    </row>
    <row r="17" spans="2:17" x14ac:dyDescent="0.2">
      <c r="C17">
        <v>14.861800000000001</v>
      </c>
      <c r="D17">
        <v>14.802199999999999</v>
      </c>
      <c r="E17">
        <v>18.333300000000001</v>
      </c>
      <c r="G17">
        <v>14.7964</v>
      </c>
      <c r="H17">
        <v>14.776199999999999</v>
      </c>
      <c r="I17">
        <v>18.975200000000001</v>
      </c>
      <c r="K17">
        <v>14.8637</v>
      </c>
      <c r="L17">
        <v>14.813499999999999</v>
      </c>
      <c r="M17">
        <v>19.9099</v>
      </c>
      <c r="O17">
        <v>14.831200000000001</v>
      </c>
      <c r="P17">
        <v>14.796200000000001</v>
      </c>
      <c r="Q17">
        <v>18.755800000000001</v>
      </c>
    </row>
    <row r="18" spans="2:17" x14ac:dyDescent="0.2">
      <c r="C18">
        <v>17.430800000000001</v>
      </c>
      <c r="D18">
        <v>16.476800000000001</v>
      </c>
      <c r="E18">
        <v>23.2013</v>
      </c>
      <c r="G18">
        <v>16.657299999999999</v>
      </c>
      <c r="H18">
        <v>16.042899999999999</v>
      </c>
      <c r="I18">
        <v>24.400600000000001</v>
      </c>
      <c r="K18">
        <v>15.6951</v>
      </c>
      <c r="L18">
        <v>15.390700000000001</v>
      </c>
      <c r="M18">
        <v>25.557099999999998</v>
      </c>
      <c r="O18">
        <v>15.1058</v>
      </c>
      <c r="P18">
        <v>14.9664</v>
      </c>
      <c r="Q18">
        <v>22.906500000000001</v>
      </c>
    </row>
    <row r="19" spans="2:17" x14ac:dyDescent="0.2">
      <c r="B19" t="s">
        <v>4</v>
      </c>
      <c r="C19">
        <v>2.569</v>
      </c>
      <c r="D19">
        <v>1.6746000000000001</v>
      </c>
      <c r="E19">
        <v>4.8680000000000003</v>
      </c>
      <c r="G19">
        <v>1.8609</v>
      </c>
      <c r="H19">
        <v>1.2666999999999999</v>
      </c>
      <c r="I19">
        <v>5.4253999999999998</v>
      </c>
      <c r="K19">
        <v>0.83140000000000003</v>
      </c>
      <c r="L19">
        <v>0.57720000000000105</v>
      </c>
      <c r="M19">
        <v>5.6471999999999998</v>
      </c>
      <c r="O19">
        <v>0.27460000000000001</v>
      </c>
      <c r="P19">
        <v>0.17019999999999899</v>
      </c>
      <c r="Q19">
        <v>4.1506999999999996</v>
      </c>
    </row>
    <row r="20" spans="2:17" x14ac:dyDescent="0.2">
      <c r="C20">
        <v>14.813000000000001</v>
      </c>
      <c r="D20">
        <v>14.7859</v>
      </c>
      <c r="E20">
        <v>19.009599999999999</v>
      </c>
      <c r="G20">
        <v>14.8042</v>
      </c>
      <c r="H20">
        <v>14.791</v>
      </c>
      <c r="I20">
        <v>18.999500000000001</v>
      </c>
      <c r="K20">
        <v>14.8422</v>
      </c>
      <c r="L20">
        <v>14.793200000000001</v>
      </c>
      <c r="M20">
        <v>19.156300000000002</v>
      </c>
      <c r="O20">
        <v>14.8026</v>
      </c>
      <c r="P20">
        <v>14.786099999999999</v>
      </c>
      <c r="Q20">
        <v>18.381599999999999</v>
      </c>
    </row>
    <row r="21" spans="2:17" x14ac:dyDescent="0.2">
      <c r="C21">
        <v>15.287800000000001</v>
      </c>
      <c r="D21">
        <v>15.0787</v>
      </c>
      <c r="E21">
        <v>22.949000000000002</v>
      </c>
      <c r="G21">
        <v>16.684200000000001</v>
      </c>
      <c r="H21">
        <v>16.035799999999998</v>
      </c>
      <c r="I21">
        <v>25.017600000000002</v>
      </c>
      <c r="K21">
        <v>15.683</v>
      </c>
      <c r="L21">
        <v>15.342499999999999</v>
      </c>
      <c r="M21">
        <v>23.368500000000001</v>
      </c>
      <c r="O21">
        <v>15.1236</v>
      </c>
      <c r="P21">
        <v>15.0329</v>
      </c>
      <c r="Q21">
        <v>23.142600000000002</v>
      </c>
    </row>
    <row r="22" spans="2:17" x14ac:dyDescent="0.2">
      <c r="B22" t="s">
        <v>4</v>
      </c>
      <c r="C22">
        <v>0.4748</v>
      </c>
      <c r="D22">
        <v>0.2928</v>
      </c>
      <c r="E22">
        <v>3.9394</v>
      </c>
      <c r="G22">
        <v>1.88</v>
      </c>
      <c r="H22">
        <v>1.2447999999999999</v>
      </c>
      <c r="I22">
        <v>6.0180999999999996</v>
      </c>
      <c r="K22">
        <v>0.84079999999999999</v>
      </c>
      <c r="L22">
        <v>0.54929999999999901</v>
      </c>
      <c r="M22">
        <v>4.2122000000000002</v>
      </c>
      <c r="O22">
        <v>0.32100000000000001</v>
      </c>
      <c r="P22">
        <v>0.24679999999999999</v>
      </c>
      <c r="Q22">
        <v>4.7610000000000001</v>
      </c>
    </row>
    <row r="23" spans="2:17" x14ac:dyDescent="0.2">
      <c r="C23">
        <v>14.824199999999999</v>
      </c>
      <c r="D23">
        <v>14.7577</v>
      </c>
      <c r="E23">
        <v>19.798500000000001</v>
      </c>
      <c r="G23">
        <v>14.7461</v>
      </c>
      <c r="H23">
        <v>14.714700000000001</v>
      </c>
      <c r="I23">
        <v>18.943000000000001</v>
      </c>
      <c r="K23">
        <v>14.8688</v>
      </c>
      <c r="L23">
        <v>14.827400000000001</v>
      </c>
      <c r="M23">
        <v>19.3979</v>
      </c>
      <c r="O23">
        <v>14.875500000000001</v>
      </c>
      <c r="P23">
        <v>14.8004</v>
      </c>
      <c r="Q23">
        <v>18.988900000000001</v>
      </c>
    </row>
    <row r="24" spans="2:17" x14ac:dyDescent="0.2">
      <c r="C24">
        <v>17.923100000000002</v>
      </c>
      <c r="D24">
        <v>16.948699999999999</v>
      </c>
      <c r="E24">
        <v>28.156400000000001</v>
      </c>
      <c r="G24">
        <v>16.403199999999998</v>
      </c>
      <c r="H24">
        <v>15.8165</v>
      </c>
      <c r="I24">
        <v>24.3886</v>
      </c>
      <c r="K24">
        <v>15.6937</v>
      </c>
      <c r="L24">
        <v>15.3413</v>
      </c>
      <c r="M24">
        <v>23.800699999999999</v>
      </c>
      <c r="O24">
        <v>15.1717</v>
      </c>
      <c r="P24">
        <v>15.0099</v>
      </c>
      <c r="Q24">
        <v>23.0151</v>
      </c>
    </row>
    <row r="25" spans="2:17" x14ac:dyDescent="0.2">
      <c r="B25" t="s">
        <v>4</v>
      </c>
      <c r="C25">
        <v>3.0989</v>
      </c>
      <c r="D25">
        <v>2.1909999999999998</v>
      </c>
      <c r="E25">
        <v>8.3579000000000008</v>
      </c>
      <c r="G25">
        <v>1.6571</v>
      </c>
      <c r="H25">
        <v>1.1017999999999999</v>
      </c>
      <c r="I25">
        <v>5.4455999999999998</v>
      </c>
      <c r="K25">
        <v>0.82489999999999997</v>
      </c>
      <c r="L25">
        <v>0.51390000000000002</v>
      </c>
      <c r="M25">
        <v>4.4028</v>
      </c>
      <c r="O25">
        <v>0.29619999999999902</v>
      </c>
      <c r="P25">
        <v>0.20949999999999999</v>
      </c>
      <c r="Q25">
        <v>4.0262000000000002</v>
      </c>
    </row>
    <row r="26" spans="2:17" x14ac:dyDescent="0.2">
      <c r="C26">
        <v>14.8124</v>
      </c>
      <c r="D26">
        <v>14.803699999999999</v>
      </c>
      <c r="E26">
        <v>19.847000000000001</v>
      </c>
      <c r="G26">
        <v>14.815799999999999</v>
      </c>
      <c r="H26">
        <v>14.767899999999999</v>
      </c>
      <c r="I26">
        <v>19.203299999999999</v>
      </c>
      <c r="K26">
        <v>14.8103</v>
      </c>
      <c r="L26">
        <v>14.7509</v>
      </c>
      <c r="M26">
        <v>19.0152</v>
      </c>
      <c r="O26">
        <v>14.8911</v>
      </c>
      <c r="P26">
        <v>14.823600000000001</v>
      </c>
      <c r="Q26">
        <v>18.719799999999999</v>
      </c>
    </row>
    <row r="27" spans="2:17" x14ac:dyDescent="0.2">
      <c r="C27">
        <v>17.104399999999998</v>
      </c>
      <c r="D27">
        <v>16.293500000000002</v>
      </c>
      <c r="E27">
        <v>26.4984</v>
      </c>
      <c r="G27">
        <v>16.4131</v>
      </c>
      <c r="H27">
        <v>15.8963</v>
      </c>
      <c r="I27">
        <v>24.419499999999999</v>
      </c>
      <c r="K27">
        <v>15.714700000000001</v>
      </c>
      <c r="L27">
        <v>15.3843</v>
      </c>
      <c r="M27">
        <v>24.0078</v>
      </c>
      <c r="O27">
        <v>14.9521</v>
      </c>
      <c r="P27">
        <v>14.859400000000001</v>
      </c>
      <c r="Q27">
        <v>22.312100000000001</v>
      </c>
    </row>
    <row r="28" spans="2:17" x14ac:dyDescent="0.2">
      <c r="B28" t="s">
        <v>4</v>
      </c>
      <c r="C28">
        <v>2.2919999999999998</v>
      </c>
      <c r="D28">
        <v>1.4898</v>
      </c>
      <c r="E28">
        <v>6.6513999999999998</v>
      </c>
      <c r="G28">
        <v>1.5972999999999999</v>
      </c>
      <c r="H28">
        <v>1.1284000000000001</v>
      </c>
      <c r="I28">
        <v>5.2161999999999997</v>
      </c>
      <c r="K28">
        <v>0.90440000000000098</v>
      </c>
      <c r="L28">
        <v>0.63339999999999996</v>
      </c>
      <c r="M28">
        <v>4.9926000000000004</v>
      </c>
      <c r="O28">
        <v>6.0999999999999902E-2</v>
      </c>
      <c r="P28">
        <v>3.5800000000000103E-2</v>
      </c>
      <c r="Q28">
        <v>3.5922999999999998</v>
      </c>
    </row>
    <row r="29" spans="2:17" x14ac:dyDescent="0.2">
      <c r="C29">
        <v>14.825799999999999</v>
      </c>
      <c r="D29">
        <v>14.769399999999999</v>
      </c>
      <c r="E29">
        <v>18.574300000000001</v>
      </c>
      <c r="G29">
        <v>14.8285</v>
      </c>
      <c r="H29">
        <v>14.797700000000001</v>
      </c>
      <c r="I29">
        <v>18.593800000000002</v>
      </c>
      <c r="K29">
        <v>14.807</v>
      </c>
      <c r="L29">
        <v>14.774800000000001</v>
      </c>
      <c r="M29">
        <v>17.995899999999999</v>
      </c>
      <c r="O29">
        <v>14.7552</v>
      </c>
      <c r="P29">
        <v>14.7052</v>
      </c>
      <c r="Q29">
        <v>18.764500000000002</v>
      </c>
    </row>
    <row r="30" spans="2:17" x14ac:dyDescent="0.2">
      <c r="C30">
        <v>16.880700000000001</v>
      </c>
      <c r="D30">
        <v>16.062100000000001</v>
      </c>
      <c r="E30">
        <v>24.355599999999999</v>
      </c>
      <c r="G30">
        <v>16.458600000000001</v>
      </c>
      <c r="H30">
        <v>15.930199999999999</v>
      </c>
      <c r="I30">
        <v>24.499099999999999</v>
      </c>
      <c r="K30">
        <v>15.668900000000001</v>
      </c>
      <c r="L30">
        <v>15.413500000000001</v>
      </c>
      <c r="M30">
        <v>21.9359</v>
      </c>
      <c r="O30">
        <v>15.0853</v>
      </c>
      <c r="P30">
        <v>14.937200000000001</v>
      </c>
      <c r="Q30">
        <v>22.033100000000001</v>
      </c>
    </row>
    <row r="31" spans="2:17" x14ac:dyDescent="0.2">
      <c r="B31" t="s">
        <v>4</v>
      </c>
      <c r="C31">
        <v>2.0548999999999999</v>
      </c>
      <c r="D31">
        <v>1.2927</v>
      </c>
      <c r="E31">
        <v>5.7812999999999999</v>
      </c>
      <c r="G31">
        <v>1.6301000000000001</v>
      </c>
      <c r="H31">
        <v>1.1325000000000001</v>
      </c>
      <c r="I31">
        <v>5.9053000000000004</v>
      </c>
      <c r="K31">
        <v>0.8619</v>
      </c>
      <c r="L31">
        <v>0.63869999999999805</v>
      </c>
      <c r="M31">
        <v>3.94</v>
      </c>
      <c r="O31">
        <v>0.3301</v>
      </c>
      <c r="P31">
        <v>0.23200000000000101</v>
      </c>
      <c r="Q31">
        <v>3.2686000000000002</v>
      </c>
    </row>
    <row r="32" spans="2:17" x14ac:dyDescent="0.2">
      <c r="C32">
        <v>14.9008</v>
      </c>
      <c r="D32">
        <v>14.845599999999999</v>
      </c>
      <c r="E32">
        <v>18.935500000000001</v>
      </c>
      <c r="G32">
        <v>14.7742</v>
      </c>
      <c r="H32">
        <v>14.7186</v>
      </c>
      <c r="I32">
        <v>19.555800000000001</v>
      </c>
      <c r="K32">
        <v>14.782299999999999</v>
      </c>
      <c r="L32">
        <v>14.7431</v>
      </c>
      <c r="M32">
        <v>19.442299999999999</v>
      </c>
      <c r="O32">
        <v>14.7814</v>
      </c>
      <c r="P32">
        <v>14.7271</v>
      </c>
      <c r="Q32">
        <v>19.315999999999999</v>
      </c>
    </row>
    <row r="33" spans="2:17" x14ac:dyDescent="0.2">
      <c r="C33">
        <v>15.3116</v>
      </c>
      <c r="D33">
        <v>15.1206</v>
      </c>
      <c r="E33">
        <v>22.943000000000001</v>
      </c>
      <c r="G33">
        <v>16.689900000000002</v>
      </c>
      <c r="H33">
        <v>16.073599999999999</v>
      </c>
      <c r="I33">
        <v>24.957799999999999</v>
      </c>
      <c r="K33">
        <v>15.6911</v>
      </c>
      <c r="L33">
        <v>15.384</v>
      </c>
      <c r="M33">
        <v>24.210999999999999</v>
      </c>
      <c r="O33">
        <v>15.0524</v>
      </c>
      <c r="P33">
        <v>14.9229</v>
      </c>
      <c r="Q33">
        <v>22.9907</v>
      </c>
    </row>
    <row r="34" spans="2:17" x14ac:dyDescent="0.2">
      <c r="B34" t="s">
        <v>4</v>
      </c>
      <c r="C34">
        <v>0.4108</v>
      </c>
      <c r="D34">
        <v>0.27500000000000002</v>
      </c>
      <c r="E34">
        <v>4.0075000000000003</v>
      </c>
      <c r="G34">
        <v>1.9157</v>
      </c>
      <c r="H34">
        <v>1.355</v>
      </c>
      <c r="I34">
        <v>5.4020000000000001</v>
      </c>
      <c r="K34">
        <v>0.90880000000000105</v>
      </c>
      <c r="L34">
        <v>0.64090000000000003</v>
      </c>
      <c r="M34">
        <v>4.7686999999999999</v>
      </c>
      <c r="O34">
        <v>0.27100000000000102</v>
      </c>
      <c r="P34">
        <v>0.1958</v>
      </c>
      <c r="Q34">
        <v>3.6747000000000001</v>
      </c>
    </row>
    <row r="35" spans="2:17" x14ac:dyDescent="0.2">
      <c r="C35">
        <v>14.7285</v>
      </c>
      <c r="D35">
        <v>14.6698</v>
      </c>
      <c r="E35">
        <v>19.1036</v>
      </c>
      <c r="G35">
        <v>14.8436</v>
      </c>
      <c r="H35">
        <v>14.7813</v>
      </c>
      <c r="I35">
        <v>19.583400000000001</v>
      </c>
      <c r="K35">
        <v>14.818</v>
      </c>
      <c r="L35">
        <v>14.763299999999999</v>
      </c>
      <c r="M35">
        <v>19.807099999999998</v>
      </c>
      <c r="O35">
        <v>14.837899999999999</v>
      </c>
      <c r="P35">
        <v>14.8134</v>
      </c>
      <c r="Q35">
        <v>18.690999999999999</v>
      </c>
    </row>
    <row r="36" spans="2:17" x14ac:dyDescent="0.2">
      <c r="C36">
        <v>17.6035</v>
      </c>
      <c r="D36">
        <v>16.688400000000001</v>
      </c>
      <c r="E36">
        <v>25.541899999999998</v>
      </c>
      <c r="G36">
        <v>15.2651</v>
      </c>
      <c r="H36">
        <v>15.0913</v>
      </c>
      <c r="I36">
        <v>23.032399999999999</v>
      </c>
      <c r="K36">
        <v>15.0733</v>
      </c>
      <c r="L36">
        <v>14.9331</v>
      </c>
      <c r="M36">
        <v>23.554300000000001</v>
      </c>
      <c r="O36">
        <v>15.085100000000001</v>
      </c>
      <c r="P36">
        <v>14.960599999999999</v>
      </c>
      <c r="Q36">
        <v>21.541</v>
      </c>
    </row>
    <row r="37" spans="2:17" x14ac:dyDescent="0.2">
      <c r="B37" t="s">
        <v>4</v>
      </c>
      <c r="C37">
        <v>2.875</v>
      </c>
      <c r="D37">
        <v>2.0186000000000002</v>
      </c>
      <c r="E37">
        <v>6.4382999999999999</v>
      </c>
      <c r="G37">
        <v>0.42149999999999999</v>
      </c>
      <c r="H37">
        <v>0.31</v>
      </c>
      <c r="I37">
        <v>3.4489999999999998</v>
      </c>
      <c r="K37">
        <v>0.25530000000000003</v>
      </c>
      <c r="L37">
        <v>0.16980000000000001</v>
      </c>
      <c r="M37">
        <v>3.7471999999999999</v>
      </c>
      <c r="O37">
        <v>0.247200000000001</v>
      </c>
      <c r="P37">
        <v>0.1472</v>
      </c>
      <c r="Q37">
        <v>2.85</v>
      </c>
    </row>
    <row r="38" spans="2:17" x14ac:dyDescent="0.2">
      <c r="C38">
        <v>14.861499999999999</v>
      </c>
      <c r="D38">
        <v>14.833399999999999</v>
      </c>
      <c r="E38">
        <v>19.602799999999998</v>
      </c>
      <c r="G38">
        <v>14.9115</v>
      </c>
      <c r="H38">
        <v>14.8523</v>
      </c>
      <c r="I38">
        <v>19.224699999999999</v>
      </c>
      <c r="K38">
        <v>14.832700000000001</v>
      </c>
      <c r="L38">
        <v>14.815300000000001</v>
      </c>
      <c r="M38">
        <v>18.759399999999999</v>
      </c>
      <c r="O38">
        <v>14.879</v>
      </c>
      <c r="P38">
        <v>14.8269</v>
      </c>
      <c r="Q38">
        <v>19.265899999999998</v>
      </c>
    </row>
    <row r="39" spans="2:17" x14ac:dyDescent="0.2">
      <c r="C39">
        <v>17.6266</v>
      </c>
      <c r="D39">
        <v>16.7195</v>
      </c>
      <c r="E39">
        <v>26.633600000000001</v>
      </c>
      <c r="G39">
        <v>15.229900000000001</v>
      </c>
      <c r="H39">
        <v>15.057600000000001</v>
      </c>
      <c r="I39">
        <v>23.161200000000001</v>
      </c>
      <c r="K39">
        <v>15.6805</v>
      </c>
      <c r="L39">
        <v>15.4259</v>
      </c>
      <c r="M39">
        <v>24.000699999999998</v>
      </c>
      <c r="O39">
        <v>15.078799999999999</v>
      </c>
      <c r="P39">
        <v>14.923</v>
      </c>
      <c r="Q39">
        <v>22.184000000000001</v>
      </c>
    </row>
    <row r="40" spans="2:17" x14ac:dyDescent="0.2">
      <c r="B40" t="s">
        <v>4</v>
      </c>
      <c r="C40">
        <v>2.7650999999999999</v>
      </c>
      <c r="D40">
        <v>1.8861000000000001</v>
      </c>
      <c r="E40">
        <v>7.0308000000000002</v>
      </c>
      <c r="G40">
        <v>0.31840000000000002</v>
      </c>
      <c r="H40">
        <v>0.20530000000000101</v>
      </c>
      <c r="I40">
        <v>3.9365000000000001</v>
      </c>
      <c r="K40">
        <v>0.847800000000001</v>
      </c>
      <c r="L40">
        <v>0.61060000000000003</v>
      </c>
      <c r="M40">
        <v>5.2412999999999998</v>
      </c>
      <c r="O40">
        <v>0.19980000000000001</v>
      </c>
      <c r="P40">
        <v>9.6099999999999894E-2</v>
      </c>
      <c r="Q40">
        <v>2.9180999999999999</v>
      </c>
    </row>
    <row r="41" spans="2:17" x14ac:dyDescent="0.2">
      <c r="C41">
        <v>14.888199999999999</v>
      </c>
      <c r="D41">
        <v>14.847</v>
      </c>
      <c r="E41">
        <v>19.5197</v>
      </c>
      <c r="G41">
        <v>14.756500000000001</v>
      </c>
      <c r="H41">
        <v>14.735799999999999</v>
      </c>
      <c r="I41">
        <v>19.643000000000001</v>
      </c>
      <c r="K41">
        <v>14.715299999999999</v>
      </c>
      <c r="L41">
        <v>14.6694</v>
      </c>
      <c r="M41">
        <v>19.3505</v>
      </c>
      <c r="O41">
        <v>14.884600000000001</v>
      </c>
      <c r="P41">
        <v>14.832000000000001</v>
      </c>
      <c r="Q41">
        <v>19.1557</v>
      </c>
    </row>
    <row r="42" spans="2:17" x14ac:dyDescent="0.2">
      <c r="C42">
        <v>17.59</v>
      </c>
      <c r="D42">
        <v>16.690899999999999</v>
      </c>
      <c r="E42">
        <v>25.3186</v>
      </c>
      <c r="G42">
        <v>16.663</v>
      </c>
      <c r="H42">
        <v>16.04</v>
      </c>
      <c r="I42">
        <v>26.584900000000001</v>
      </c>
      <c r="K42">
        <v>15.6837</v>
      </c>
      <c r="L42">
        <v>15.3331</v>
      </c>
      <c r="M42">
        <v>24.3385</v>
      </c>
      <c r="O42">
        <v>15.2331</v>
      </c>
      <c r="P42">
        <v>15.081099999999999</v>
      </c>
      <c r="Q42">
        <v>22.449200000000001</v>
      </c>
    </row>
    <row r="43" spans="2:17" x14ac:dyDescent="0.2">
      <c r="B43" t="s">
        <v>4</v>
      </c>
      <c r="C43">
        <v>2.7018</v>
      </c>
      <c r="D43">
        <v>1.8439000000000001</v>
      </c>
      <c r="E43">
        <v>5.7988999999999997</v>
      </c>
      <c r="G43">
        <v>1.9065000000000001</v>
      </c>
      <c r="H43">
        <v>1.3042</v>
      </c>
      <c r="I43">
        <v>6.9419000000000004</v>
      </c>
      <c r="K43">
        <v>0.96840000000000104</v>
      </c>
      <c r="L43">
        <v>0.66369999999999996</v>
      </c>
      <c r="M43">
        <v>4.9880000000000004</v>
      </c>
      <c r="O43">
        <v>0.34849999999999998</v>
      </c>
      <c r="P43">
        <v>0.24909999999999899</v>
      </c>
      <c r="Q43">
        <v>3.2934999999999999</v>
      </c>
    </row>
    <row r="44" spans="2:17" x14ac:dyDescent="0.2">
      <c r="C44">
        <v>14.7933</v>
      </c>
      <c r="D44">
        <v>14.7576</v>
      </c>
      <c r="E44">
        <v>18.6919</v>
      </c>
      <c r="G44">
        <v>14.8415</v>
      </c>
      <c r="H44">
        <v>14.7958</v>
      </c>
      <c r="I44">
        <v>19.638300000000001</v>
      </c>
      <c r="K44">
        <v>14.9017</v>
      </c>
      <c r="L44">
        <v>14.8522</v>
      </c>
      <c r="M44">
        <v>19.190799999999999</v>
      </c>
      <c r="O44">
        <v>14.9001</v>
      </c>
      <c r="P44">
        <v>14.8308</v>
      </c>
      <c r="Q44">
        <v>18.9025</v>
      </c>
    </row>
    <row r="45" spans="2:17" x14ac:dyDescent="0.2">
      <c r="C45">
        <v>17.563500000000001</v>
      </c>
      <c r="D45">
        <v>16.554500000000001</v>
      </c>
      <c r="E45">
        <v>25.771699999999999</v>
      </c>
      <c r="G45">
        <v>16.550599999999999</v>
      </c>
      <c r="H45">
        <v>16.002700000000001</v>
      </c>
      <c r="I45">
        <v>25.330200000000001</v>
      </c>
      <c r="K45">
        <v>15.0345</v>
      </c>
      <c r="L45">
        <v>14.913500000000001</v>
      </c>
      <c r="M45">
        <v>22.879100000000001</v>
      </c>
      <c r="O45">
        <v>14.951499999999999</v>
      </c>
      <c r="P45">
        <v>14.859299999999999</v>
      </c>
      <c r="Q45">
        <v>21.4833</v>
      </c>
    </row>
    <row r="46" spans="2:17" x14ac:dyDescent="0.2">
      <c r="B46" t="s">
        <v>4</v>
      </c>
      <c r="C46">
        <v>2.7702</v>
      </c>
      <c r="D46">
        <v>1.7968999999999999</v>
      </c>
      <c r="E46">
        <v>7.0797999999999996</v>
      </c>
      <c r="G46">
        <v>1.7091000000000001</v>
      </c>
      <c r="H46">
        <v>1.2069000000000001</v>
      </c>
      <c r="I46">
        <v>5.6919000000000004</v>
      </c>
      <c r="K46">
        <v>0.1328</v>
      </c>
      <c r="L46">
        <v>6.1299999999999202E-2</v>
      </c>
      <c r="M46">
        <v>3.6882999999999999</v>
      </c>
      <c r="O46">
        <v>5.1399999999999203E-2</v>
      </c>
      <c r="P46">
        <v>2.84999999999993E-2</v>
      </c>
      <c r="Q46">
        <v>2.5808</v>
      </c>
    </row>
    <row r="47" spans="2:17" x14ac:dyDescent="0.2">
      <c r="C47">
        <v>14.7758</v>
      </c>
      <c r="D47">
        <v>14.745799999999999</v>
      </c>
      <c r="E47">
        <v>19.1905</v>
      </c>
      <c r="G47">
        <v>14.896000000000001</v>
      </c>
      <c r="H47">
        <v>14.821899999999999</v>
      </c>
      <c r="I47">
        <v>19.109400000000001</v>
      </c>
      <c r="K47">
        <v>14.8223</v>
      </c>
      <c r="L47">
        <v>14.7676</v>
      </c>
      <c r="M47">
        <v>18.647400000000001</v>
      </c>
      <c r="O47">
        <v>14.849299999999999</v>
      </c>
      <c r="P47">
        <v>14.8164</v>
      </c>
      <c r="Q47">
        <v>19.856200000000001</v>
      </c>
    </row>
    <row r="48" spans="2:17" x14ac:dyDescent="0.2">
      <c r="C48">
        <v>17.174900000000001</v>
      </c>
      <c r="D48">
        <v>16.312899999999999</v>
      </c>
      <c r="E48">
        <v>24.994800000000001</v>
      </c>
      <c r="G48">
        <v>16.351700000000001</v>
      </c>
      <c r="H48">
        <v>15.7623</v>
      </c>
      <c r="I48">
        <v>27.1737</v>
      </c>
      <c r="K48">
        <v>15.8009</v>
      </c>
      <c r="L48">
        <v>15.476000000000001</v>
      </c>
      <c r="M48">
        <v>23.388100000000001</v>
      </c>
      <c r="O48">
        <v>15.0746</v>
      </c>
      <c r="P48">
        <v>14.958299999999999</v>
      </c>
      <c r="Q48">
        <v>22.770399999999999</v>
      </c>
    </row>
    <row r="49" spans="2:17" x14ac:dyDescent="0.2">
      <c r="B49" t="s">
        <v>4</v>
      </c>
      <c r="C49">
        <v>2.3990999999999998</v>
      </c>
      <c r="D49">
        <v>1.5670999999999999</v>
      </c>
      <c r="E49">
        <v>5.8042999999999996</v>
      </c>
      <c r="G49">
        <v>1.4557</v>
      </c>
      <c r="H49">
        <v>0.94040000000000001</v>
      </c>
      <c r="I49">
        <v>8.0642999999999994</v>
      </c>
      <c r="K49">
        <v>0.97860000000000003</v>
      </c>
      <c r="L49">
        <v>0.70839999999999903</v>
      </c>
      <c r="M49">
        <v>4.7407000000000004</v>
      </c>
      <c r="O49">
        <v>0.225300000000001</v>
      </c>
      <c r="P49">
        <v>0.1419</v>
      </c>
      <c r="Q49">
        <v>2.9142000000000001</v>
      </c>
    </row>
    <row r="50" spans="2:17" x14ac:dyDescent="0.2">
      <c r="C50">
        <v>14.821899999999999</v>
      </c>
      <c r="D50">
        <v>14.7597</v>
      </c>
      <c r="E50">
        <v>19.130199999999999</v>
      </c>
      <c r="G50">
        <v>14.7936</v>
      </c>
      <c r="H50">
        <v>14.7736</v>
      </c>
      <c r="I50">
        <v>18.874300000000002</v>
      </c>
      <c r="K50">
        <v>14.7562</v>
      </c>
      <c r="L50">
        <v>14.6998</v>
      </c>
      <c r="M50">
        <v>19.7713</v>
      </c>
      <c r="O50">
        <v>14.875500000000001</v>
      </c>
      <c r="P50">
        <v>14.8375</v>
      </c>
      <c r="Q50">
        <v>18.465299999999999</v>
      </c>
    </row>
    <row r="51" spans="2:17" x14ac:dyDescent="0.2">
      <c r="C51">
        <v>18.094000000000001</v>
      </c>
      <c r="D51">
        <v>17.171199999999999</v>
      </c>
      <c r="E51">
        <v>28.613800000000001</v>
      </c>
      <c r="G51">
        <v>16.6843</v>
      </c>
      <c r="H51">
        <v>16.113600000000002</v>
      </c>
      <c r="I51">
        <v>24.670100000000001</v>
      </c>
      <c r="K51">
        <v>15.646100000000001</v>
      </c>
      <c r="L51">
        <v>15.3902</v>
      </c>
      <c r="M51">
        <v>23.6995</v>
      </c>
      <c r="O51">
        <v>15.177</v>
      </c>
      <c r="P51">
        <v>15.0595</v>
      </c>
      <c r="Q51">
        <v>21.574300000000001</v>
      </c>
    </row>
    <row r="52" spans="2:17" x14ac:dyDescent="0.2">
      <c r="B52" t="s">
        <v>4</v>
      </c>
      <c r="C52">
        <v>3.2721</v>
      </c>
      <c r="D52">
        <v>2.4115000000000002</v>
      </c>
      <c r="E52">
        <v>9.4835999999999991</v>
      </c>
      <c r="G52">
        <v>1.8907</v>
      </c>
      <c r="H52">
        <v>1.34</v>
      </c>
      <c r="I52">
        <v>5.7957999999999998</v>
      </c>
      <c r="K52">
        <v>0.88990000000000102</v>
      </c>
      <c r="L52">
        <v>0.69040000000000001</v>
      </c>
      <c r="M52">
        <v>3.9281999999999999</v>
      </c>
      <c r="O52">
        <v>0.30149999999999899</v>
      </c>
      <c r="P52">
        <v>0.222</v>
      </c>
      <c r="Q52">
        <v>3.109</v>
      </c>
    </row>
    <row r="53" spans="2:17" x14ac:dyDescent="0.2">
      <c r="C53">
        <v>14.908899999999999</v>
      </c>
      <c r="D53">
        <v>14.888500000000001</v>
      </c>
      <c r="E53">
        <v>19.287800000000001</v>
      </c>
      <c r="G53">
        <v>14.8344</v>
      </c>
      <c r="H53">
        <v>14.800599999999999</v>
      </c>
      <c r="I53">
        <v>18.833500000000001</v>
      </c>
      <c r="K53">
        <v>14.8451</v>
      </c>
      <c r="L53">
        <v>14.787000000000001</v>
      </c>
      <c r="M53">
        <v>18.941600000000001</v>
      </c>
      <c r="O53">
        <v>14.8147</v>
      </c>
      <c r="P53">
        <v>14.7521</v>
      </c>
      <c r="Q53">
        <v>19.5106</v>
      </c>
    </row>
    <row r="54" spans="2:17" x14ac:dyDescent="0.2">
      <c r="C54">
        <v>15.408200000000001</v>
      </c>
      <c r="D54">
        <v>15.2171</v>
      </c>
      <c r="E54">
        <v>24.340199999999999</v>
      </c>
      <c r="G54">
        <v>16.575800000000001</v>
      </c>
      <c r="H54">
        <v>15.968500000000001</v>
      </c>
      <c r="I54">
        <v>23.9162</v>
      </c>
      <c r="K54">
        <v>15.627599999999999</v>
      </c>
      <c r="L54">
        <v>15.3058</v>
      </c>
      <c r="M54">
        <v>23.8017</v>
      </c>
      <c r="O54">
        <v>14.8858</v>
      </c>
      <c r="P54">
        <v>14.79</v>
      </c>
      <c r="Q54">
        <v>22.659300000000002</v>
      </c>
    </row>
    <row r="55" spans="2:17" x14ac:dyDescent="0.2">
      <c r="B55" t="s">
        <v>4</v>
      </c>
      <c r="C55">
        <v>0.49930000000000202</v>
      </c>
      <c r="D55">
        <v>0.3286</v>
      </c>
      <c r="E55">
        <v>5.0523999999999996</v>
      </c>
      <c r="G55">
        <v>1.7414000000000001</v>
      </c>
      <c r="H55">
        <v>1.1678999999999999</v>
      </c>
      <c r="I55">
        <v>5.0827</v>
      </c>
      <c r="K55">
        <v>0.78249999999999897</v>
      </c>
      <c r="L55">
        <v>0.51879999999999904</v>
      </c>
      <c r="M55">
        <v>4.8601000000000001</v>
      </c>
      <c r="O55">
        <v>7.1099999999999497E-2</v>
      </c>
      <c r="P55">
        <v>3.7899999999998699E-2</v>
      </c>
      <c r="Q55">
        <v>3.1486999999999998</v>
      </c>
    </row>
    <row r="56" spans="2:17" x14ac:dyDescent="0.2">
      <c r="C56">
        <v>14.795</v>
      </c>
      <c r="D56">
        <v>14.7812</v>
      </c>
      <c r="E56">
        <v>18.746300000000002</v>
      </c>
      <c r="G56">
        <v>14.7995</v>
      </c>
      <c r="H56">
        <v>14.7249</v>
      </c>
      <c r="I56">
        <v>18.6767</v>
      </c>
      <c r="K56">
        <v>14.8005</v>
      </c>
      <c r="L56">
        <v>14.761799999999999</v>
      </c>
      <c r="M56">
        <v>18.732700000000001</v>
      </c>
      <c r="O56">
        <v>14.7338</v>
      </c>
      <c r="P56">
        <v>14.6836</v>
      </c>
      <c r="Q56">
        <v>18.971699999999998</v>
      </c>
    </row>
    <row r="57" spans="2:17" x14ac:dyDescent="0.2">
      <c r="C57">
        <v>17.971499999999999</v>
      </c>
      <c r="D57">
        <v>17.031099999999999</v>
      </c>
      <c r="E57">
        <v>24.474799999999998</v>
      </c>
      <c r="G57">
        <v>16.7438</v>
      </c>
      <c r="H57">
        <v>16.164200000000001</v>
      </c>
      <c r="I57">
        <v>24.308599999999998</v>
      </c>
      <c r="K57">
        <v>14.956899999999999</v>
      </c>
      <c r="L57">
        <v>14.8635</v>
      </c>
      <c r="M57">
        <v>22.123799999999999</v>
      </c>
      <c r="O57">
        <v>15.101599999999999</v>
      </c>
      <c r="P57">
        <v>14.971500000000001</v>
      </c>
      <c r="Q57">
        <v>22.8687</v>
      </c>
    </row>
    <row r="58" spans="2:17" x14ac:dyDescent="0.2">
      <c r="B58" t="s">
        <v>4</v>
      </c>
      <c r="C58">
        <v>3.1764999999999999</v>
      </c>
      <c r="D58">
        <v>2.2498999999999998</v>
      </c>
      <c r="E58">
        <v>5.7285000000000004</v>
      </c>
      <c r="G58">
        <v>1.9442999999999999</v>
      </c>
      <c r="H58">
        <v>1.4393</v>
      </c>
      <c r="I58">
        <v>5.6318999999999999</v>
      </c>
      <c r="K58">
        <v>0.15640000000000001</v>
      </c>
      <c r="L58">
        <v>0.101699999999999</v>
      </c>
      <c r="M58">
        <v>3.3910999999999998</v>
      </c>
      <c r="O58">
        <v>0.36779999999999902</v>
      </c>
      <c r="P58">
        <v>0.28789999999999999</v>
      </c>
      <c r="Q58">
        <v>3.8969999999999998</v>
      </c>
    </row>
    <row r="59" spans="2:17" x14ac:dyDescent="0.2">
      <c r="C59">
        <v>14.8392</v>
      </c>
      <c r="D59">
        <v>14.8004</v>
      </c>
      <c r="E59">
        <v>19.082999999999998</v>
      </c>
      <c r="G59">
        <v>14.873100000000001</v>
      </c>
      <c r="H59">
        <v>14.8361</v>
      </c>
      <c r="I59">
        <v>19.642499999999998</v>
      </c>
      <c r="K59">
        <v>14.829599999999999</v>
      </c>
      <c r="L59">
        <v>14.788500000000001</v>
      </c>
      <c r="M59">
        <v>19.029</v>
      </c>
      <c r="O59">
        <v>14.795999999999999</v>
      </c>
      <c r="P59">
        <v>14.755599999999999</v>
      </c>
      <c r="Q59">
        <v>19.4343</v>
      </c>
    </row>
    <row r="60" spans="2:17" x14ac:dyDescent="0.2">
      <c r="C60">
        <v>17.843399999999999</v>
      </c>
      <c r="D60">
        <v>17.004300000000001</v>
      </c>
      <c r="E60">
        <v>27.4908</v>
      </c>
      <c r="G60">
        <v>16.727</v>
      </c>
      <c r="H60">
        <v>16.1007</v>
      </c>
      <c r="I60">
        <v>27.0214</v>
      </c>
      <c r="K60">
        <v>15.7248</v>
      </c>
      <c r="L60">
        <v>15.388500000000001</v>
      </c>
      <c r="M60">
        <v>22.8505</v>
      </c>
      <c r="O60">
        <v>15.0817</v>
      </c>
      <c r="P60">
        <v>14.958500000000001</v>
      </c>
      <c r="Q60">
        <v>23.5962</v>
      </c>
    </row>
    <row r="61" spans="2:17" x14ac:dyDescent="0.2">
      <c r="B61" t="s">
        <v>4</v>
      </c>
      <c r="C61">
        <v>3.0042</v>
      </c>
      <c r="D61">
        <v>2.2039</v>
      </c>
      <c r="E61">
        <v>8.4077999999999999</v>
      </c>
      <c r="G61">
        <v>1.8539000000000001</v>
      </c>
      <c r="H61">
        <v>1.2645999999999999</v>
      </c>
      <c r="I61">
        <v>7.3788999999999998</v>
      </c>
      <c r="K61">
        <v>0.89520000000000099</v>
      </c>
      <c r="L61">
        <v>0.60000000000000098</v>
      </c>
      <c r="M61">
        <v>3.8214999999999999</v>
      </c>
      <c r="O61">
        <v>0.28570000000000001</v>
      </c>
      <c r="P61">
        <v>0.202900000000001</v>
      </c>
      <c r="Q61">
        <v>4.1619000000000002</v>
      </c>
    </row>
    <row r="62" spans="2:17" x14ac:dyDescent="0.2">
      <c r="C62">
        <v>14.777100000000001</v>
      </c>
      <c r="D62">
        <v>14.7646</v>
      </c>
      <c r="E62">
        <v>18.725300000000001</v>
      </c>
      <c r="G62">
        <v>14.8851</v>
      </c>
      <c r="H62">
        <v>14.8226</v>
      </c>
      <c r="I62">
        <v>18.7239</v>
      </c>
      <c r="K62">
        <v>14.768000000000001</v>
      </c>
      <c r="L62">
        <v>14.733000000000001</v>
      </c>
      <c r="M62">
        <v>18.772099999999998</v>
      </c>
      <c r="O62">
        <v>14.8385</v>
      </c>
      <c r="P62">
        <v>14.8315</v>
      </c>
      <c r="Q62">
        <v>19.465299999999999</v>
      </c>
    </row>
    <row r="63" spans="2:17" x14ac:dyDescent="0.2">
      <c r="C63">
        <v>17.744199999999999</v>
      </c>
      <c r="D63">
        <v>16.822399999999998</v>
      </c>
      <c r="E63">
        <v>24.726600000000001</v>
      </c>
      <c r="G63">
        <v>16.291599999999999</v>
      </c>
      <c r="H63">
        <v>15.8005</v>
      </c>
      <c r="I63">
        <v>23.762799999999999</v>
      </c>
      <c r="K63">
        <v>14.987299999999999</v>
      </c>
      <c r="L63">
        <v>14.8925</v>
      </c>
      <c r="M63">
        <v>22.409500000000001</v>
      </c>
      <c r="O63">
        <v>15.0572</v>
      </c>
      <c r="P63">
        <v>14.9404</v>
      </c>
      <c r="Q63">
        <v>22.927900000000001</v>
      </c>
    </row>
    <row r="64" spans="2:17" x14ac:dyDescent="0.2">
      <c r="B64" t="s">
        <v>4</v>
      </c>
      <c r="C64">
        <v>2.9670999999999998</v>
      </c>
      <c r="D64">
        <v>2.0577999999999999</v>
      </c>
      <c r="E64">
        <v>6.0012999999999996</v>
      </c>
      <c r="G64">
        <v>1.4065000000000001</v>
      </c>
      <c r="H64">
        <v>0.97789999999999999</v>
      </c>
      <c r="I64">
        <v>5.0388999999999999</v>
      </c>
      <c r="K64">
        <v>0.219299999999999</v>
      </c>
      <c r="L64">
        <v>0.1595</v>
      </c>
      <c r="M64">
        <v>3.6374</v>
      </c>
      <c r="O64">
        <v>0.21870000000000001</v>
      </c>
      <c r="P64">
        <v>0.1089</v>
      </c>
      <c r="Q64">
        <v>3.4626000000000001</v>
      </c>
    </row>
    <row r="65" spans="1:17" x14ac:dyDescent="0.2">
      <c r="C65">
        <v>14.887600000000001</v>
      </c>
      <c r="D65">
        <v>14.827400000000001</v>
      </c>
      <c r="E65">
        <v>19.6523</v>
      </c>
      <c r="G65">
        <v>14.823399999999999</v>
      </c>
      <c r="H65">
        <v>14.7723</v>
      </c>
      <c r="I65">
        <v>19.142499999999998</v>
      </c>
      <c r="O65">
        <v>14.8658</v>
      </c>
      <c r="P65">
        <v>14.829599999999999</v>
      </c>
      <c r="Q65">
        <v>19.286899999999999</v>
      </c>
    </row>
    <row r="66" spans="1:17" x14ac:dyDescent="0.2">
      <c r="C66">
        <v>18.29</v>
      </c>
      <c r="D66">
        <v>17.3767</v>
      </c>
      <c r="E66">
        <v>26.9695</v>
      </c>
      <c r="G66">
        <v>16.4771</v>
      </c>
      <c r="H66">
        <v>15.8423</v>
      </c>
      <c r="I66">
        <v>24.7576</v>
      </c>
      <c r="O66">
        <v>15.100199999999999</v>
      </c>
      <c r="P66">
        <v>14.9712</v>
      </c>
      <c r="Q66">
        <v>22.444700000000001</v>
      </c>
    </row>
    <row r="67" spans="1:17" x14ac:dyDescent="0.2">
      <c r="B67" t="s">
        <v>4</v>
      </c>
      <c r="C67">
        <v>3.4024000000000001</v>
      </c>
      <c r="D67">
        <v>2.5493000000000001</v>
      </c>
      <c r="E67">
        <v>7.3171999999999997</v>
      </c>
      <c r="G67">
        <v>1.6536999999999999</v>
      </c>
      <c r="H67">
        <v>1.07</v>
      </c>
      <c r="I67">
        <v>5.6151</v>
      </c>
      <c r="O67">
        <v>0.234399999999999</v>
      </c>
      <c r="P67">
        <v>0.1416</v>
      </c>
      <c r="Q67">
        <v>3.1577999999999999</v>
      </c>
    </row>
    <row r="68" spans="1:17" x14ac:dyDescent="0.2">
      <c r="B68" t="s">
        <v>5</v>
      </c>
      <c r="C68" t="s">
        <v>6</v>
      </c>
      <c r="D68" t="s">
        <v>6</v>
      </c>
      <c r="E68" t="s">
        <v>6</v>
      </c>
      <c r="F68" t="s">
        <v>5</v>
      </c>
      <c r="G68" t="s">
        <v>6</v>
      </c>
      <c r="H68" t="s">
        <v>6</v>
      </c>
      <c r="I68" t="s">
        <v>6</v>
      </c>
      <c r="J68" t="s">
        <v>5</v>
      </c>
      <c r="K68" t="s">
        <v>6</v>
      </c>
      <c r="L68" t="s">
        <v>6</v>
      </c>
      <c r="M68" t="s">
        <v>6</v>
      </c>
      <c r="N68" t="s">
        <v>5</v>
      </c>
      <c r="O68" t="s">
        <v>6</v>
      </c>
      <c r="P68" t="s">
        <v>6</v>
      </c>
      <c r="Q68" t="s">
        <v>6</v>
      </c>
    </row>
    <row r="69" spans="1:17" x14ac:dyDescent="0.2">
      <c r="B69">
        <v>25.5</v>
      </c>
      <c r="C69">
        <f>AVERAGE(C16,C13,C10,C19,C22,C25,C28,C31,C34,C37,C40,C43,C46,C49,C52,C55,C58,C61,C64,C67)</f>
        <v>2.2128399999999999</v>
      </c>
      <c r="D69">
        <f t="shared" ref="D69:E69" si="0">AVERAGE(D16,D13,D10,D19,D22,D25,D28,D31,D34,D37,D40,D43,D46,D49,D52,D55,D58,D61,D64,D67)</f>
        <v>1.5236550000000002</v>
      </c>
      <c r="E69">
        <f t="shared" si="0"/>
        <v>6.166525</v>
      </c>
      <c r="F69">
        <v>25.5</v>
      </c>
      <c r="G69">
        <f>AVERAGE(G16,G13,G10,G19,G22,G25,G28,G31,G34,G37,G40,G43,G46,G49,G52,G55,G58,G61,G64,G67)</f>
        <v>1.5329349999999999</v>
      </c>
      <c r="H69">
        <f t="shared" ref="H69:I69" si="1">AVERAGE(H16,H13,H10,H19,H22,H25,H28,H31,H34,H37,H40,H43,H46,H49,H52,H55,H58,H61,H64,H67)</f>
        <v>1.05348</v>
      </c>
      <c r="I69">
        <f t="shared" si="1"/>
        <v>5.525245</v>
      </c>
      <c r="J69">
        <v>25.5</v>
      </c>
      <c r="K69">
        <f>AVERAGE(K16,K13,K10,K19,K22,K25,K28,K31,K34,K37,K40,K43,K46,K49,K52,K55,K58,K61,K64,K67)</f>
        <v>0.69534210526315798</v>
      </c>
      <c r="L69">
        <f t="shared" ref="L69:M69" si="2">AVERAGE(L16,L13,L10,L19,L22,L25,L28,L31,L34,L37,L40,L43,L46,L49,L52,L55,L58,L61,L64,L67)</f>
        <v>0.48192631578947354</v>
      </c>
      <c r="M69">
        <f t="shared" si="2"/>
        <v>4.4275842105263159</v>
      </c>
      <c r="N69">
        <v>25.5</v>
      </c>
      <c r="O69">
        <f>AVERAGE(O16,O13,O10,O19,O22,O25,O28,O31,O34,O37,O40,O43,O46,O49,O52,O55,O58,O61,O64,O67)</f>
        <v>0.22550000000000003</v>
      </c>
      <c r="P69">
        <f t="shared" ref="P69:Q69" si="3">AVERAGE(P16,P13,P10,P19,P22,P25,P28,P31,P34,P37,P40,P43,P46,P49,P52,P55,P58,P61,P64,P67)</f>
        <v>0.15017999999999979</v>
      </c>
      <c r="Q69">
        <f t="shared" si="3"/>
        <v>3.4897949999999995</v>
      </c>
    </row>
    <row r="70" spans="1:17" x14ac:dyDescent="0.2">
      <c r="A70" t="s">
        <v>7</v>
      </c>
      <c r="C70">
        <f>STDEV(C16,C13,C10,C19,C22,C25,C28,C31,C34,C37,C40,C43,C46,C49,C52,C55,C58,C61,C64,C67)/SQRT(COUNT(C16,C13,C10,C19,C22,C25,C28,C31,C34,C37,C40,C43,C46,C49,C52,C55,C58,C61,C64))</f>
        <v>0.24838962026836731</v>
      </c>
      <c r="D70">
        <f t="shared" ref="D70:E70" si="4">STDEV(D16,D13,D10,D19,D22,D25,D28,D31,D34,D37,D40,D43,D46,D49,D52,D55,D58,D61,D64,D67)/SQRT(COUNT(D16,D13,D10,D19,D22,D25,D28,D31,D34,D37,D40,D43,D46,D49,D52,D55,D58,D61,D64))</f>
        <v>0.1798813704921621</v>
      </c>
      <c r="E70">
        <f t="shared" si="4"/>
        <v>0.38480618360473839</v>
      </c>
      <c r="G70">
        <f>STDEV(G16,G13,G10,G19,G22,G25,G28,G31,G34,G37,G40,G43,G46,G49,G52,G55,G58,G61,G64,G67)/SQRT(COUNT(G16,G13,G10,G19,G22,G25,G28,G31,G34,G37,G40,G43,G46,G49,G52,G55,G58,G61,G64))</f>
        <v>0.12240032708549901</v>
      </c>
      <c r="H70">
        <f t="shared" ref="H70:I70" si="5">STDEV(H16,H13,H10,H19,H22,H25,H28,H31,H34,H37,H40,H43,H46,H49,H52,H55,H58,H61,H64,H67)/SQRT(COUNT(H16,H13,H10,H19,H22,H25,H28,H31,H34,H37,H40,H43,H46,H49,H52,H55,H58,H61,H64))</f>
        <v>8.5918916746241886E-2</v>
      </c>
      <c r="I70">
        <f t="shared" si="5"/>
        <v>0.24807050383703672</v>
      </c>
      <c r="K70">
        <f>STDEV(K16,K13,K10,K19,K22,K25,K28,K31,K34,K37,K40,K43,K46,K49,K52,K55,K58,K61,K64,K67)/SQRT(COUNT(K16,K13,K10,K19,K22,K25,K28,K31,K34,K37,K40,K43,K46,K49,K52,K55,K58,K61,K64))</f>
        <v>7.2042729489299684E-2</v>
      </c>
      <c r="L70">
        <f t="shared" ref="L70:M70" si="6">STDEV(L16,L13,L10,L19,L22,L25,L28,L31,L34,L37,L40,L43,L46,L49,L52,L55,L58,L61,L64,L67)/SQRT(COUNT(L16,L13,L10,L19,L22,L25,L28,L31,L34,L37,L40,L43,L46,L49,L52,L55,L58,L61,L64))</f>
        <v>5.145341721220438E-2</v>
      </c>
      <c r="M70">
        <f t="shared" si="6"/>
        <v>0.1918200209173854</v>
      </c>
      <c r="O70">
        <f>STDEV(O16,O13,O10,O19,O22,O25,O28,O31,O34,O37,O40,O43,O46,O49,O52,O55,O58,O61,O64,O67)/SQRT(COUNT(O16,O13,O10,O19,O22,O25,O28,O31,O34,O37,O40,O43,O46,O49,O52,O55,O58,O61,O64))</f>
        <v>2.4100732739059123E-2</v>
      </c>
      <c r="P70">
        <f t="shared" ref="P70:Q70" si="7">STDEV(P16,P13,P10,P19,P22,P25,P28,P31,P34,P37,P40,P43,P46,P49,P52,P55,P58,P61,P64,P67)/SQRT(COUNT(P16,P13,P10,P19,P22,P25,P28,P31,P34,P37,P40,P43,P46,P49,P52,P55,P58,P61,P64))</f>
        <v>1.8959052829994674E-2</v>
      </c>
      <c r="Q70">
        <f t="shared" si="7"/>
        <v>0.12394102262781274</v>
      </c>
    </row>
    <row r="72" spans="1:17" x14ac:dyDescent="0.2">
      <c r="B72" t="s">
        <v>8</v>
      </c>
      <c r="C72">
        <f>C69/25.5/(10^-12)*(10^-20)</f>
        <v>8.6778039215686275E-10</v>
      </c>
      <c r="D72">
        <f>D69/25.5/(10^-12)*(10^-20)</f>
        <v>5.9751176470588243E-10</v>
      </c>
      <c r="E72">
        <f>E69/25.5/(10^-12)*(10^-20)</f>
        <v>2.4182450980392156E-9</v>
      </c>
      <c r="F72" t="s">
        <v>8</v>
      </c>
      <c r="G72">
        <f>G69/25.5/(10^-12)*(10^-20)</f>
        <v>6.0115098039215677E-10</v>
      </c>
      <c r="H72">
        <f>H69/25.5/(10^-12)*(10^-20)</f>
        <v>4.1312941176470589E-10</v>
      </c>
      <c r="I72">
        <f>I69/25.5/(10^-12)*(10^-20)</f>
        <v>2.1667627450980393E-9</v>
      </c>
      <c r="J72" t="s">
        <v>8</v>
      </c>
      <c r="K72">
        <f>K69/25.5/(10^-12)*(10^-20)</f>
        <v>2.7268317853457172E-10</v>
      </c>
      <c r="L72">
        <f>L69/25.5/(10^-12)*(10^-20)</f>
        <v>1.8899071207430332E-10</v>
      </c>
      <c r="M72">
        <f>M69/25.5/(10^-12)*(10^-20)</f>
        <v>1.7363075335397316E-9</v>
      </c>
      <c r="N72" t="s">
        <v>8</v>
      </c>
      <c r="O72">
        <f>O69/25.5/(10^-12)*(10^-20)</f>
        <v>8.8431372549019614E-11</v>
      </c>
      <c r="P72">
        <f>P69/25.5/(10^-12)*(10^-20)</f>
        <v>5.8894117647058746E-11</v>
      </c>
      <c r="Q72">
        <f>Q69/25.5/(10^-12)*(10^-20)</f>
        <v>1.3685470588235293E-9</v>
      </c>
    </row>
    <row r="75" spans="1:17" x14ac:dyDescent="0.2">
      <c r="B75" t="s">
        <v>28</v>
      </c>
      <c r="F75" t="s">
        <v>29</v>
      </c>
      <c r="J75" t="s">
        <v>30</v>
      </c>
    </row>
    <row r="76" spans="1:17" x14ac:dyDescent="0.2">
      <c r="C76" t="s">
        <v>1</v>
      </c>
      <c r="D76" t="s">
        <v>2</v>
      </c>
      <c r="E76" t="s">
        <v>3</v>
      </c>
      <c r="G76" t="s">
        <v>1</v>
      </c>
      <c r="H76" t="s">
        <v>2</v>
      </c>
      <c r="I76" t="s">
        <v>3</v>
      </c>
      <c r="K76" t="s">
        <v>1</v>
      </c>
      <c r="L76" t="s">
        <v>2</v>
      </c>
      <c r="M76" t="s">
        <v>3</v>
      </c>
    </row>
    <row r="77" spans="1:17" x14ac:dyDescent="0.2">
      <c r="C77">
        <v>14.81</v>
      </c>
      <c r="D77">
        <v>14.7158</v>
      </c>
      <c r="E77">
        <v>19.644500000000001</v>
      </c>
      <c r="G77">
        <v>14.8324</v>
      </c>
      <c r="H77">
        <v>14.803000000000001</v>
      </c>
      <c r="I77">
        <v>19.108899999999998</v>
      </c>
      <c r="K77">
        <v>14.786300000000001</v>
      </c>
      <c r="L77">
        <v>14.7517</v>
      </c>
      <c r="M77">
        <v>19.678899999999999</v>
      </c>
    </row>
    <row r="78" spans="1:17" x14ac:dyDescent="0.2">
      <c r="C78">
        <v>15.0037</v>
      </c>
      <c r="D78">
        <v>14.8757</v>
      </c>
      <c r="E78">
        <v>22.7242</v>
      </c>
      <c r="G78">
        <v>15.131</v>
      </c>
      <c r="H78">
        <v>15.000500000000001</v>
      </c>
      <c r="I78">
        <v>22.256699999999999</v>
      </c>
      <c r="K78">
        <v>17.349599999999999</v>
      </c>
      <c r="L78">
        <v>16.621700000000001</v>
      </c>
      <c r="M78">
        <v>25.7316</v>
      </c>
    </row>
    <row r="79" spans="1:17" x14ac:dyDescent="0.2">
      <c r="B79" t="s">
        <v>4</v>
      </c>
      <c r="C79">
        <v>0.19370000000000001</v>
      </c>
      <c r="D79">
        <v>0.15989999999999999</v>
      </c>
      <c r="E79">
        <v>3.0796999999999999</v>
      </c>
      <c r="G79">
        <v>0.29859999999999998</v>
      </c>
      <c r="H79">
        <v>0.19750000000000001</v>
      </c>
      <c r="I79">
        <v>3.1478000000000002</v>
      </c>
      <c r="K79">
        <v>2.5632999999999999</v>
      </c>
      <c r="L79">
        <v>1.87</v>
      </c>
      <c r="M79">
        <v>6.0526999999999997</v>
      </c>
    </row>
    <row r="80" spans="1:17" x14ac:dyDescent="0.2">
      <c r="C80">
        <v>14.824199999999999</v>
      </c>
      <c r="D80">
        <v>14.7775</v>
      </c>
      <c r="E80">
        <v>18.755099999999999</v>
      </c>
      <c r="G80">
        <v>14.8118</v>
      </c>
      <c r="H80">
        <v>14.7829</v>
      </c>
      <c r="I80">
        <v>18.954599999999999</v>
      </c>
      <c r="K80">
        <v>14.8035</v>
      </c>
      <c r="L80">
        <v>14.758699999999999</v>
      </c>
      <c r="M80">
        <v>19.6768</v>
      </c>
    </row>
    <row r="81" spans="2:13" x14ac:dyDescent="0.2">
      <c r="C81">
        <v>15.3728</v>
      </c>
      <c r="D81">
        <v>15.1715</v>
      </c>
      <c r="E81">
        <v>25.148</v>
      </c>
      <c r="G81">
        <v>16.0063</v>
      </c>
      <c r="H81">
        <v>15.543100000000001</v>
      </c>
      <c r="I81">
        <v>25.4529</v>
      </c>
      <c r="K81">
        <v>16.943200000000001</v>
      </c>
      <c r="L81">
        <v>16.166899999999998</v>
      </c>
      <c r="M81">
        <v>25.854600000000001</v>
      </c>
    </row>
    <row r="82" spans="2:13" x14ac:dyDescent="0.2">
      <c r="B82" t="s">
        <v>4</v>
      </c>
      <c r="C82">
        <v>0.54859999999999998</v>
      </c>
      <c r="D82">
        <v>0.39400000000000002</v>
      </c>
      <c r="E82">
        <v>6.3929</v>
      </c>
      <c r="G82">
        <v>1.1944999999999999</v>
      </c>
      <c r="H82">
        <v>0.76020000000000099</v>
      </c>
      <c r="I82">
        <v>6.4983000000000004</v>
      </c>
      <c r="K82">
        <v>2.1396999999999999</v>
      </c>
      <c r="L82">
        <v>1.4081999999999999</v>
      </c>
      <c r="M82">
        <v>6.1778000000000004</v>
      </c>
    </row>
    <row r="83" spans="2:13" x14ac:dyDescent="0.2">
      <c r="C83">
        <v>14.924799999999999</v>
      </c>
      <c r="D83">
        <v>14.882</v>
      </c>
      <c r="E83">
        <v>19.131</v>
      </c>
      <c r="G83">
        <v>14.9064</v>
      </c>
      <c r="H83">
        <v>14.872199999999999</v>
      </c>
      <c r="I83">
        <v>19.288</v>
      </c>
      <c r="K83">
        <v>14.8263</v>
      </c>
      <c r="L83">
        <v>14.785</v>
      </c>
      <c r="M83">
        <v>19.569500000000001</v>
      </c>
    </row>
    <row r="84" spans="2:13" x14ac:dyDescent="0.2">
      <c r="C84">
        <v>15.417400000000001</v>
      </c>
      <c r="D84">
        <v>15.2075</v>
      </c>
      <c r="E84">
        <v>22.783300000000001</v>
      </c>
      <c r="G84">
        <v>15.127700000000001</v>
      </c>
      <c r="H84">
        <v>14.9695</v>
      </c>
      <c r="I84">
        <v>22.758500000000002</v>
      </c>
      <c r="K84">
        <v>16.9617</v>
      </c>
      <c r="L84">
        <v>16.259499999999999</v>
      </c>
      <c r="M84">
        <v>24.875599999999999</v>
      </c>
    </row>
    <row r="85" spans="2:13" x14ac:dyDescent="0.2">
      <c r="B85" t="s">
        <v>4</v>
      </c>
      <c r="C85">
        <v>0.49260000000000098</v>
      </c>
      <c r="D85">
        <v>0.32550000000000001</v>
      </c>
      <c r="E85">
        <v>3.6522999999999999</v>
      </c>
      <c r="G85">
        <v>0.221300000000001</v>
      </c>
      <c r="H85">
        <v>9.7300000000000594E-2</v>
      </c>
      <c r="I85">
        <v>3.4704999999999999</v>
      </c>
      <c r="K85">
        <v>2.1354000000000002</v>
      </c>
      <c r="L85">
        <v>1.4744999999999999</v>
      </c>
      <c r="M85">
        <v>5.3060999999999998</v>
      </c>
    </row>
    <row r="86" spans="2:13" x14ac:dyDescent="0.2">
      <c r="C86">
        <v>14.8222</v>
      </c>
      <c r="D86">
        <v>14.781000000000001</v>
      </c>
      <c r="E86">
        <v>18.468499999999999</v>
      </c>
      <c r="G86">
        <v>14.8697</v>
      </c>
      <c r="H86">
        <v>14.817399999999999</v>
      </c>
      <c r="I86">
        <v>19.339500000000001</v>
      </c>
      <c r="K86">
        <v>14.7187</v>
      </c>
      <c r="L86">
        <v>14.702299999999999</v>
      </c>
      <c r="M86">
        <v>18.705200000000001</v>
      </c>
    </row>
    <row r="87" spans="2:13" x14ac:dyDescent="0.2">
      <c r="C87">
        <v>15.370799999999999</v>
      </c>
      <c r="D87">
        <v>15.1709</v>
      </c>
      <c r="E87">
        <v>22.373200000000001</v>
      </c>
      <c r="G87">
        <v>16.155999999999999</v>
      </c>
      <c r="H87">
        <v>15.7584</v>
      </c>
      <c r="I87">
        <v>24.224799999999998</v>
      </c>
      <c r="K87">
        <v>17.2712</v>
      </c>
      <c r="L87">
        <v>16.573899999999998</v>
      </c>
      <c r="M87">
        <v>25.014600000000002</v>
      </c>
    </row>
    <row r="88" spans="2:13" x14ac:dyDescent="0.2">
      <c r="B88" t="s">
        <v>4</v>
      </c>
      <c r="C88">
        <v>0.54859999999999898</v>
      </c>
      <c r="D88">
        <v>0.38989999999999903</v>
      </c>
      <c r="E88">
        <v>3.9047000000000001</v>
      </c>
      <c r="G88">
        <v>1.2863</v>
      </c>
      <c r="H88">
        <v>0.94100000000000095</v>
      </c>
      <c r="I88">
        <v>4.8853</v>
      </c>
      <c r="K88">
        <v>2.5525000000000002</v>
      </c>
      <c r="L88">
        <v>1.8715999999999999</v>
      </c>
      <c r="M88">
        <v>6.3094000000000001</v>
      </c>
    </row>
    <row r="89" spans="2:13" x14ac:dyDescent="0.2">
      <c r="C89">
        <v>14.782999999999999</v>
      </c>
      <c r="D89">
        <v>14.7197</v>
      </c>
      <c r="E89">
        <v>19.608699999999999</v>
      </c>
      <c r="G89">
        <v>14.7088</v>
      </c>
      <c r="H89">
        <v>14.6677</v>
      </c>
      <c r="I89">
        <v>19.747699999999998</v>
      </c>
      <c r="K89">
        <v>14.8416</v>
      </c>
      <c r="L89">
        <v>14.786199999999999</v>
      </c>
      <c r="M89">
        <v>18.587700000000002</v>
      </c>
    </row>
    <row r="90" spans="2:13" x14ac:dyDescent="0.2">
      <c r="C90">
        <v>15.4314</v>
      </c>
      <c r="D90">
        <v>15.1691</v>
      </c>
      <c r="E90">
        <v>23.660799999999998</v>
      </c>
      <c r="G90">
        <v>15.019500000000001</v>
      </c>
      <c r="H90">
        <v>14.9207</v>
      </c>
      <c r="I90">
        <v>23.003399999999999</v>
      </c>
      <c r="K90">
        <v>17.254000000000001</v>
      </c>
      <c r="L90">
        <v>16.628900000000002</v>
      </c>
      <c r="M90">
        <v>25.486000000000001</v>
      </c>
    </row>
    <row r="91" spans="2:13" x14ac:dyDescent="0.2">
      <c r="B91" t="s">
        <v>4</v>
      </c>
      <c r="C91">
        <v>0.64840000000000098</v>
      </c>
      <c r="D91">
        <v>0.44940000000000102</v>
      </c>
      <c r="E91">
        <v>4.0521000000000003</v>
      </c>
      <c r="G91">
        <v>0.31070000000000098</v>
      </c>
      <c r="H91">
        <v>0.253</v>
      </c>
      <c r="I91">
        <v>3.2557</v>
      </c>
      <c r="K91">
        <v>2.4123999999999999</v>
      </c>
      <c r="L91">
        <v>1.8427</v>
      </c>
      <c r="M91">
        <v>6.8982999999999999</v>
      </c>
    </row>
    <row r="92" spans="2:13" x14ac:dyDescent="0.2">
      <c r="C92">
        <v>14.7997</v>
      </c>
      <c r="D92">
        <v>14.7576</v>
      </c>
      <c r="E92">
        <v>18.9575</v>
      </c>
      <c r="G92">
        <v>14.7895</v>
      </c>
      <c r="H92">
        <v>14.716799999999999</v>
      </c>
      <c r="I92">
        <v>18.658300000000001</v>
      </c>
      <c r="K92">
        <v>14.7567</v>
      </c>
      <c r="L92">
        <v>14.712300000000001</v>
      </c>
      <c r="M92">
        <v>18.7332</v>
      </c>
    </row>
    <row r="93" spans="2:13" x14ac:dyDescent="0.2">
      <c r="C93">
        <v>15.3071</v>
      </c>
      <c r="D93">
        <v>15.094799999999999</v>
      </c>
      <c r="E93">
        <v>23.343800000000002</v>
      </c>
      <c r="G93">
        <v>15.0578</v>
      </c>
      <c r="H93">
        <v>14.9168</v>
      </c>
      <c r="I93">
        <v>21.540199999999999</v>
      </c>
      <c r="K93">
        <v>17.186199999999999</v>
      </c>
      <c r="L93">
        <v>16.4406</v>
      </c>
      <c r="M93">
        <v>24.798500000000001</v>
      </c>
    </row>
    <row r="94" spans="2:13" x14ac:dyDescent="0.2">
      <c r="B94" t="s">
        <v>4</v>
      </c>
      <c r="C94">
        <v>0.50740000000000096</v>
      </c>
      <c r="D94">
        <v>0.337199999999999</v>
      </c>
      <c r="E94">
        <v>4.3863000000000003</v>
      </c>
      <c r="G94">
        <v>0.26829999999999998</v>
      </c>
      <c r="H94">
        <v>0.20000000000000101</v>
      </c>
      <c r="I94">
        <v>2.8818999999999999</v>
      </c>
      <c r="K94">
        <v>2.4295</v>
      </c>
      <c r="L94">
        <v>1.7282999999999999</v>
      </c>
      <c r="M94">
        <v>6.0652999999999997</v>
      </c>
    </row>
    <row r="95" spans="2:13" x14ac:dyDescent="0.2">
      <c r="C95">
        <v>14.796799999999999</v>
      </c>
      <c r="D95">
        <v>14.8132</v>
      </c>
      <c r="E95">
        <v>19.425599999999999</v>
      </c>
      <c r="G95">
        <v>14.867000000000001</v>
      </c>
      <c r="H95">
        <v>14.829800000000001</v>
      </c>
      <c r="I95">
        <v>19.625599999999999</v>
      </c>
      <c r="K95">
        <v>14.7567</v>
      </c>
      <c r="L95">
        <v>14.712300000000001</v>
      </c>
      <c r="M95">
        <v>18.7332</v>
      </c>
    </row>
    <row r="96" spans="2:13" x14ac:dyDescent="0.2">
      <c r="C96">
        <v>15.3584</v>
      </c>
      <c r="D96">
        <v>15.222300000000001</v>
      </c>
      <c r="E96">
        <v>23.5901</v>
      </c>
      <c r="G96">
        <v>15.1402</v>
      </c>
      <c r="H96">
        <v>15.019399999999999</v>
      </c>
      <c r="I96">
        <v>23.516200000000001</v>
      </c>
      <c r="K96">
        <v>17.186199999999999</v>
      </c>
      <c r="L96">
        <v>16.4406</v>
      </c>
      <c r="M96">
        <v>24.798500000000001</v>
      </c>
    </row>
    <row r="97" spans="2:13" x14ac:dyDescent="0.2">
      <c r="B97" t="s">
        <v>4</v>
      </c>
      <c r="C97">
        <v>0.56159999999999999</v>
      </c>
      <c r="D97">
        <v>0.40910000000000002</v>
      </c>
      <c r="E97">
        <v>4.1645000000000003</v>
      </c>
      <c r="G97">
        <v>0.273199999999999</v>
      </c>
      <c r="H97">
        <v>0.18959999999999899</v>
      </c>
      <c r="I97">
        <v>3.8906000000000001</v>
      </c>
      <c r="K97">
        <v>2.4295</v>
      </c>
      <c r="L97">
        <v>1.7282999999999999</v>
      </c>
      <c r="M97">
        <v>6.0652999999999997</v>
      </c>
    </row>
    <row r="98" spans="2:13" x14ac:dyDescent="0.2">
      <c r="C98">
        <v>14.836399999999999</v>
      </c>
      <c r="D98">
        <v>14.7874</v>
      </c>
      <c r="E98">
        <v>19.6967</v>
      </c>
      <c r="G98">
        <v>14.8095</v>
      </c>
      <c r="H98">
        <v>14.8027</v>
      </c>
      <c r="I98">
        <v>18.842199999999998</v>
      </c>
      <c r="K98">
        <v>14.8505</v>
      </c>
      <c r="L98">
        <v>14.8116</v>
      </c>
      <c r="M98">
        <v>18.822500000000002</v>
      </c>
    </row>
    <row r="99" spans="2:13" x14ac:dyDescent="0.2">
      <c r="C99">
        <v>15.3688</v>
      </c>
      <c r="D99">
        <v>15.1233</v>
      </c>
      <c r="E99">
        <v>23.520199999999999</v>
      </c>
      <c r="G99">
        <v>16.093399999999999</v>
      </c>
      <c r="H99">
        <v>15.6989</v>
      </c>
      <c r="I99">
        <v>24.5489</v>
      </c>
      <c r="K99">
        <v>17.019200000000001</v>
      </c>
      <c r="L99">
        <v>16.3428</v>
      </c>
      <c r="M99">
        <v>24.115500000000001</v>
      </c>
    </row>
    <row r="100" spans="2:13" x14ac:dyDescent="0.2">
      <c r="B100" t="s">
        <v>4</v>
      </c>
      <c r="C100">
        <v>0.53240000000000098</v>
      </c>
      <c r="D100">
        <v>0.33590000000000098</v>
      </c>
      <c r="E100">
        <v>3.8235000000000001</v>
      </c>
      <c r="G100">
        <v>1.2839</v>
      </c>
      <c r="H100">
        <v>0.8962</v>
      </c>
      <c r="I100">
        <v>5.7066999999999997</v>
      </c>
      <c r="K100">
        <v>2.1686999999999999</v>
      </c>
      <c r="L100">
        <v>1.5311999999999999</v>
      </c>
      <c r="M100">
        <v>5.2930000000000001</v>
      </c>
    </row>
    <row r="101" spans="2:13" x14ac:dyDescent="0.2">
      <c r="C101">
        <v>14.771100000000001</v>
      </c>
      <c r="D101">
        <v>14.723100000000001</v>
      </c>
      <c r="E101">
        <v>18.709</v>
      </c>
      <c r="G101">
        <v>14.8255</v>
      </c>
      <c r="H101">
        <v>14.77</v>
      </c>
      <c r="I101">
        <v>19.424199999999999</v>
      </c>
      <c r="K101">
        <v>14.8751</v>
      </c>
      <c r="L101">
        <v>14.856199999999999</v>
      </c>
      <c r="M101">
        <v>19.269100000000002</v>
      </c>
    </row>
    <row r="102" spans="2:13" x14ac:dyDescent="0.2">
      <c r="C102">
        <v>14.8703</v>
      </c>
      <c r="D102">
        <v>14.7767</v>
      </c>
      <c r="E102">
        <v>22.175599999999999</v>
      </c>
      <c r="G102">
        <v>15.077400000000001</v>
      </c>
      <c r="H102">
        <v>14.953799999999999</v>
      </c>
      <c r="I102">
        <v>22.7593</v>
      </c>
      <c r="K102">
        <v>17.067900000000002</v>
      </c>
      <c r="L102">
        <v>16.371200000000002</v>
      </c>
      <c r="M102">
        <v>25.523900000000001</v>
      </c>
    </row>
    <row r="103" spans="2:13" x14ac:dyDescent="0.2">
      <c r="B103" t="s">
        <v>4</v>
      </c>
      <c r="C103">
        <v>9.9199999999999705E-2</v>
      </c>
      <c r="D103">
        <v>5.3599999999999398E-2</v>
      </c>
      <c r="E103">
        <v>3.4666000000000001</v>
      </c>
      <c r="G103">
        <v>0.25190000000000101</v>
      </c>
      <c r="H103">
        <v>0.18379999999999999</v>
      </c>
      <c r="I103">
        <v>3.3351000000000002</v>
      </c>
      <c r="K103">
        <v>2.1928000000000001</v>
      </c>
      <c r="L103">
        <v>1.5149999999999999</v>
      </c>
      <c r="M103">
        <v>6.2548000000000004</v>
      </c>
    </row>
    <row r="104" spans="2:13" x14ac:dyDescent="0.2">
      <c r="C104">
        <v>14.8781</v>
      </c>
      <c r="D104">
        <v>14.825100000000001</v>
      </c>
      <c r="E104">
        <v>18.506</v>
      </c>
      <c r="G104">
        <v>14.8705</v>
      </c>
      <c r="H104">
        <v>14.789099999999999</v>
      </c>
      <c r="I104">
        <v>19.176200000000001</v>
      </c>
      <c r="K104">
        <v>14.812200000000001</v>
      </c>
      <c r="L104">
        <v>14.7455</v>
      </c>
      <c r="M104">
        <v>19.012699999999999</v>
      </c>
    </row>
    <row r="105" spans="2:13" x14ac:dyDescent="0.2">
      <c r="C105">
        <v>14.944800000000001</v>
      </c>
      <c r="D105">
        <v>14.856199999999999</v>
      </c>
      <c r="E105">
        <v>21.456</v>
      </c>
      <c r="G105">
        <v>16.0352</v>
      </c>
      <c r="H105">
        <v>15.6242</v>
      </c>
      <c r="I105">
        <v>24.398099999999999</v>
      </c>
      <c r="K105">
        <v>17.024899999999999</v>
      </c>
      <c r="L105">
        <v>16.228100000000001</v>
      </c>
      <c r="M105">
        <v>26.995999999999999</v>
      </c>
    </row>
    <row r="106" spans="2:13" x14ac:dyDescent="0.2">
      <c r="B106" t="s">
        <v>4</v>
      </c>
      <c r="C106">
        <v>6.6700000000000897E-2</v>
      </c>
      <c r="D106">
        <v>3.1100000000000301E-2</v>
      </c>
      <c r="E106">
        <v>2.95</v>
      </c>
      <c r="G106">
        <v>1.1647000000000001</v>
      </c>
      <c r="H106">
        <v>0.83510000000000095</v>
      </c>
      <c r="I106">
        <v>5.2218999999999998</v>
      </c>
      <c r="K106">
        <v>2.2126999999999999</v>
      </c>
      <c r="L106">
        <v>1.4825999999999999</v>
      </c>
      <c r="M106">
        <v>7.9832999999999998</v>
      </c>
    </row>
    <row r="107" spans="2:13" x14ac:dyDescent="0.2">
      <c r="C107">
        <v>14.8573</v>
      </c>
      <c r="D107">
        <v>14.8089</v>
      </c>
      <c r="E107">
        <v>18.9376</v>
      </c>
      <c r="G107">
        <v>14.863899999999999</v>
      </c>
      <c r="H107">
        <v>14.816800000000001</v>
      </c>
      <c r="I107">
        <v>19.9192</v>
      </c>
      <c r="K107">
        <v>14.7661</v>
      </c>
      <c r="L107">
        <v>14.721</v>
      </c>
      <c r="M107">
        <v>18.617999999999999</v>
      </c>
    </row>
    <row r="108" spans="2:13" x14ac:dyDescent="0.2">
      <c r="C108">
        <v>15.3605</v>
      </c>
      <c r="D108">
        <v>15.1211</v>
      </c>
      <c r="E108">
        <v>24.1021</v>
      </c>
      <c r="G108">
        <v>16.0045</v>
      </c>
      <c r="H108">
        <v>15.507099999999999</v>
      </c>
      <c r="I108">
        <v>25.126300000000001</v>
      </c>
      <c r="K108">
        <v>16.9755</v>
      </c>
      <c r="L108">
        <v>16.253699999999998</v>
      </c>
      <c r="M108">
        <v>25.317599999999999</v>
      </c>
    </row>
    <row r="109" spans="2:13" x14ac:dyDescent="0.2">
      <c r="B109" t="s">
        <v>4</v>
      </c>
      <c r="C109">
        <v>0.50319999999999998</v>
      </c>
      <c r="D109">
        <v>0.31220000000000098</v>
      </c>
      <c r="E109">
        <v>5.1645000000000003</v>
      </c>
      <c r="G109">
        <v>1.1406000000000001</v>
      </c>
      <c r="H109">
        <v>0.69029999999999903</v>
      </c>
      <c r="I109">
        <v>5.2070999999999996</v>
      </c>
      <c r="K109">
        <v>2.2094</v>
      </c>
      <c r="L109">
        <v>1.5327</v>
      </c>
      <c r="M109">
        <v>6.6996000000000002</v>
      </c>
    </row>
    <row r="110" spans="2:13" x14ac:dyDescent="0.2">
      <c r="C110">
        <v>14.839700000000001</v>
      </c>
      <c r="D110">
        <v>14.7959</v>
      </c>
      <c r="E110">
        <v>19.001100000000001</v>
      </c>
      <c r="G110">
        <v>14.8515</v>
      </c>
      <c r="H110">
        <v>14.8009</v>
      </c>
      <c r="I110">
        <v>18.838699999999999</v>
      </c>
      <c r="K110">
        <v>14.833</v>
      </c>
      <c r="L110">
        <v>14.743600000000001</v>
      </c>
      <c r="M110">
        <v>19.535399999999999</v>
      </c>
    </row>
    <row r="111" spans="2:13" x14ac:dyDescent="0.2">
      <c r="C111">
        <v>15.3231</v>
      </c>
      <c r="D111">
        <v>15.1219</v>
      </c>
      <c r="E111">
        <v>23.735299999999999</v>
      </c>
      <c r="G111">
        <v>16.166499999999999</v>
      </c>
      <c r="H111">
        <v>15.7081</v>
      </c>
      <c r="I111">
        <v>25.729600000000001</v>
      </c>
      <c r="K111">
        <v>15.307499999999999</v>
      </c>
      <c r="L111">
        <v>15.0754</v>
      </c>
      <c r="M111">
        <v>23.683700000000002</v>
      </c>
    </row>
    <row r="112" spans="2:13" x14ac:dyDescent="0.2">
      <c r="B112" t="s">
        <v>4</v>
      </c>
      <c r="C112">
        <v>0.4834</v>
      </c>
      <c r="D112">
        <v>0.32600000000000101</v>
      </c>
      <c r="E112">
        <v>4.7342000000000004</v>
      </c>
      <c r="G112">
        <v>1.3149999999999999</v>
      </c>
      <c r="H112">
        <v>0.90720000000000001</v>
      </c>
      <c r="I112">
        <v>6.8909000000000002</v>
      </c>
      <c r="K112">
        <v>0.47449999999999898</v>
      </c>
      <c r="L112">
        <v>0.33179999999999898</v>
      </c>
      <c r="M112">
        <v>4.1482999999999999</v>
      </c>
    </row>
    <row r="113" spans="2:13" x14ac:dyDescent="0.2">
      <c r="C113">
        <v>14.815799999999999</v>
      </c>
      <c r="D113">
        <v>14.799799999999999</v>
      </c>
      <c r="E113">
        <v>19.058599999999998</v>
      </c>
      <c r="G113">
        <v>14.848000000000001</v>
      </c>
      <c r="H113">
        <v>14.8202</v>
      </c>
      <c r="I113">
        <v>19.3291</v>
      </c>
      <c r="K113">
        <v>14.812799999999999</v>
      </c>
      <c r="L113">
        <v>14.771699999999999</v>
      </c>
      <c r="M113">
        <v>19.7942</v>
      </c>
    </row>
    <row r="114" spans="2:13" x14ac:dyDescent="0.2">
      <c r="C114">
        <v>14.946099999999999</v>
      </c>
      <c r="D114">
        <v>14.880100000000001</v>
      </c>
      <c r="E114">
        <v>21.907499999999999</v>
      </c>
      <c r="G114">
        <v>16.071000000000002</v>
      </c>
      <c r="H114">
        <v>15.6698</v>
      </c>
      <c r="I114">
        <v>24.973199999999999</v>
      </c>
      <c r="K114">
        <v>17.485199999999999</v>
      </c>
      <c r="L114">
        <v>16.7605</v>
      </c>
      <c r="M114">
        <v>26.292200000000001</v>
      </c>
    </row>
    <row r="115" spans="2:13" x14ac:dyDescent="0.2">
      <c r="B115" t="s">
        <v>4</v>
      </c>
      <c r="C115">
        <v>0.1303</v>
      </c>
      <c r="D115">
        <v>8.0300000000001107E-2</v>
      </c>
      <c r="E115">
        <v>2.8489</v>
      </c>
      <c r="G115">
        <v>1.2230000000000001</v>
      </c>
      <c r="H115">
        <v>0.84960000000000102</v>
      </c>
      <c r="I115">
        <v>5.6440999999999999</v>
      </c>
      <c r="K115">
        <v>2.6724000000000001</v>
      </c>
      <c r="L115">
        <v>1.9887999999999999</v>
      </c>
      <c r="M115">
        <v>6.4980000000000002</v>
      </c>
    </row>
    <row r="116" spans="2:13" x14ac:dyDescent="0.2">
      <c r="C116">
        <v>14.8307</v>
      </c>
      <c r="D116">
        <v>14.7971</v>
      </c>
      <c r="E116">
        <v>19.364699999999999</v>
      </c>
      <c r="G116">
        <v>14.8644</v>
      </c>
      <c r="H116">
        <v>14.802300000000001</v>
      </c>
      <c r="I116">
        <v>19.5</v>
      </c>
      <c r="K116">
        <v>14.794600000000001</v>
      </c>
      <c r="L116">
        <v>14.7791</v>
      </c>
      <c r="M116">
        <v>19.182500000000001</v>
      </c>
    </row>
    <row r="117" spans="2:13" x14ac:dyDescent="0.2">
      <c r="C117">
        <v>15.4115</v>
      </c>
      <c r="D117">
        <v>15.212400000000001</v>
      </c>
      <c r="E117">
        <v>23.258400000000002</v>
      </c>
      <c r="G117">
        <v>16.188099999999999</v>
      </c>
      <c r="H117">
        <v>15.695</v>
      </c>
      <c r="I117">
        <v>24.133700000000001</v>
      </c>
      <c r="K117">
        <v>16.776800000000001</v>
      </c>
      <c r="L117">
        <v>15.9816</v>
      </c>
      <c r="M117">
        <v>26.721299999999999</v>
      </c>
    </row>
    <row r="118" spans="2:13" x14ac:dyDescent="0.2">
      <c r="B118" t="s">
        <v>4</v>
      </c>
      <c r="C118">
        <v>0.58079999999999998</v>
      </c>
      <c r="D118">
        <v>0.4153</v>
      </c>
      <c r="E118">
        <v>3.8936999999999999</v>
      </c>
      <c r="G118">
        <v>1.3237000000000001</v>
      </c>
      <c r="H118">
        <v>0.89270000000000005</v>
      </c>
      <c r="I118">
        <v>4.6337000000000002</v>
      </c>
      <c r="K118">
        <v>1.9822</v>
      </c>
      <c r="L118">
        <v>1.2024999999999999</v>
      </c>
      <c r="M118">
        <v>7.5388000000000002</v>
      </c>
    </row>
    <row r="119" spans="2:13" x14ac:dyDescent="0.2">
      <c r="C119">
        <v>14.798</v>
      </c>
      <c r="D119">
        <v>14.721399999999999</v>
      </c>
      <c r="E119">
        <v>18.830400000000001</v>
      </c>
      <c r="G119">
        <v>14.797499999999999</v>
      </c>
      <c r="H119">
        <v>14.7553</v>
      </c>
      <c r="I119">
        <v>18.924299999999999</v>
      </c>
      <c r="K119">
        <v>14.879799999999999</v>
      </c>
      <c r="L119">
        <v>14.860900000000001</v>
      </c>
      <c r="M119">
        <v>19.5319</v>
      </c>
    </row>
    <row r="120" spans="2:13" x14ac:dyDescent="0.2">
      <c r="C120">
        <v>15.391299999999999</v>
      </c>
      <c r="D120">
        <v>15.1799</v>
      </c>
      <c r="E120">
        <v>24.096599999999999</v>
      </c>
      <c r="G120">
        <v>15.1267</v>
      </c>
      <c r="H120">
        <v>15.0116</v>
      </c>
      <c r="I120">
        <v>22.837199999999999</v>
      </c>
      <c r="K120">
        <v>17.1175</v>
      </c>
      <c r="L120">
        <v>16.429500000000001</v>
      </c>
      <c r="M120">
        <v>28.593</v>
      </c>
    </row>
    <row r="121" spans="2:13" x14ac:dyDescent="0.2">
      <c r="B121" t="s">
        <v>4</v>
      </c>
      <c r="C121">
        <v>0.59329999999999905</v>
      </c>
      <c r="D121">
        <v>0.45850000000000102</v>
      </c>
      <c r="E121">
        <v>5.2662000000000004</v>
      </c>
      <c r="G121">
        <v>0.32919999999999999</v>
      </c>
      <c r="H121">
        <v>0.25629999999999997</v>
      </c>
      <c r="I121">
        <v>3.9129</v>
      </c>
      <c r="K121">
        <v>2.2376999999999998</v>
      </c>
      <c r="L121">
        <v>1.5686</v>
      </c>
      <c r="M121">
        <v>9.0610999999999997</v>
      </c>
    </row>
    <row r="122" spans="2:13" x14ac:dyDescent="0.2">
      <c r="C122">
        <v>14.7986</v>
      </c>
      <c r="D122">
        <v>14.794600000000001</v>
      </c>
      <c r="E122">
        <v>18.9999</v>
      </c>
      <c r="G122">
        <v>14.837999999999999</v>
      </c>
      <c r="H122">
        <v>14.8071</v>
      </c>
      <c r="I122">
        <v>19.5</v>
      </c>
      <c r="K122">
        <v>14.9255</v>
      </c>
      <c r="L122">
        <v>14.8804</v>
      </c>
      <c r="M122">
        <v>20.1675</v>
      </c>
    </row>
    <row r="123" spans="2:13" x14ac:dyDescent="0.2">
      <c r="C123">
        <v>15.400499999999999</v>
      </c>
      <c r="D123">
        <v>15.2067</v>
      </c>
      <c r="E123">
        <v>23.778400000000001</v>
      </c>
      <c r="G123">
        <v>16.066400000000002</v>
      </c>
      <c r="H123">
        <v>15.673400000000001</v>
      </c>
      <c r="I123">
        <v>24.035399999999999</v>
      </c>
      <c r="K123">
        <v>15.2171</v>
      </c>
      <c r="L123">
        <v>15.052300000000001</v>
      </c>
      <c r="M123">
        <v>24.295300000000001</v>
      </c>
    </row>
    <row r="124" spans="2:13" x14ac:dyDescent="0.2">
      <c r="B124" t="s">
        <v>4</v>
      </c>
      <c r="C124">
        <v>0.60189999999999899</v>
      </c>
      <c r="D124">
        <v>0.41210000000000102</v>
      </c>
      <c r="E124">
        <v>4.7785000000000002</v>
      </c>
      <c r="G124">
        <v>1.2283999999999999</v>
      </c>
      <c r="H124">
        <v>0.86630000000000096</v>
      </c>
      <c r="I124">
        <v>4.5354000000000001</v>
      </c>
      <c r="K124">
        <v>0.29160000000000103</v>
      </c>
      <c r="L124">
        <v>0.171900000000001</v>
      </c>
      <c r="M124">
        <v>4.1277999999999997</v>
      </c>
    </row>
    <row r="125" spans="2:13" x14ac:dyDescent="0.2">
      <c r="C125">
        <v>14.858000000000001</v>
      </c>
      <c r="D125">
        <v>14.817299999999999</v>
      </c>
      <c r="E125">
        <v>19.076000000000001</v>
      </c>
      <c r="G125">
        <v>14.7719</v>
      </c>
      <c r="H125">
        <v>14.744999999999999</v>
      </c>
      <c r="I125">
        <v>19.427600000000002</v>
      </c>
      <c r="K125">
        <v>14.854100000000001</v>
      </c>
      <c r="L125">
        <v>14.819100000000001</v>
      </c>
      <c r="M125">
        <v>19.245100000000001</v>
      </c>
    </row>
    <row r="126" spans="2:13" x14ac:dyDescent="0.2">
      <c r="C126">
        <v>15.3431</v>
      </c>
      <c r="D126">
        <v>15.1488</v>
      </c>
      <c r="E126">
        <v>22.527699999999999</v>
      </c>
      <c r="G126">
        <v>16.233799999999999</v>
      </c>
      <c r="H126">
        <v>15.7607</v>
      </c>
      <c r="I126">
        <v>26.5932</v>
      </c>
      <c r="K126">
        <v>15.276899999999999</v>
      </c>
      <c r="L126">
        <v>15.1229</v>
      </c>
      <c r="M126">
        <v>23.388999999999999</v>
      </c>
    </row>
    <row r="127" spans="2:13" x14ac:dyDescent="0.2">
      <c r="B127" t="s">
        <v>4</v>
      </c>
      <c r="C127">
        <v>0.48509999999999898</v>
      </c>
      <c r="D127">
        <v>0.33150000000000002</v>
      </c>
      <c r="E127">
        <v>3.4517000000000002</v>
      </c>
      <c r="G127">
        <v>1.4619</v>
      </c>
      <c r="H127">
        <v>1.0157</v>
      </c>
      <c r="I127">
        <v>7.1656000000000004</v>
      </c>
      <c r="K127">
        <v>0.42279999999999901</v>
      </c>
      <c r="L127">
        <v>0.30379999999999902</v>
      </c>
      <c r="M127">
        <v>4.1439000000000004</v>
      </c>
    </row>
    <row r="128" spans="2:13" x14ac:dyDescent="0.2">
      <c r="C128">
        <v>14.791499999999999</v>
      </c>
      <c r="D128">
        <v>14.712</v>
      </c>
      <c r="E128">
        <v>19.054300000000001</v>
      </c>
      <c r="G128">
        <v>14.8637</v>
      </c>
      <c r="H128">
        <v>14.8065</v>
      </c>
      <c r="I128">
        <v>20.159700000000001</v>
      </c>
      <c r="K128">
        <v>14.8155</v>
      </c>
      <c r="L128">
        <v>14.755000000000001</v>
      </c>
      <c r="M128">
        <v>19.305099999999999</v>
      </c>
    </row>
    <row r="129" spans="1:13" x14ac:dyDescent="0.2">
      <c r="C129">
        <v>15.3156</v>
      </c>
      <c r="D129">
        <v>15.0557</v>
      </c>
      <c r="E129">
        <v>23.645600000000002</v>
      </c>
      <c r="G129">
        <v>15.0823</v>
      </c>
      <c r="H129">
        <v>14.9656</v>
      </c>
      <c r="I129">
        <v>23.510999999999999</v>
      </c>
      <c r="K129">
        <v>17.0383</v>
      </c>
      <c r="L129">
        <v>16.2773</v>
      </c>
      <c r="M129">
        <v>24.2104</v>
      </c>
    </row>
    <row r="130" spans="1:13" x14ac:dyDescent="0.2">
      <c r="B130" t="s">
        <v>4</v>
      </c>
      <c r="C130">
        <v>0.52410000000000101</v>
      </c>
      <c r="D130">
        <v>0.34370000000000001</v>
      </c>
      <c r="E130">
        <v>4.5913000000000004</v>
      </c>
      <c r="G130">
        <v>0.21859999999999999</v>
      </c>
      <c r="H130">
        <v>0.15909999999999999</v>
      </c>
      <c r="I130">
        <v>3.3513000000000002</v>
      </c>
      <c r="K130">
        <v>2.2227999999999999</v>
      </c>
      <c r="L130">
        <v>1.5223</v>
      </c>
      <c r="M130">
        <v>4.9053000000000004</v>
      </c>
    </row>
    <row r="131" spans="1:13" x14ac:dyDescent="0.2">
      <c r="C131">
        <v>14.7552</v>
      </c>
      <c r="D131">
        <v>14.739800000000001</v>
      </c>
      <c r="E131">
        <v>18.878</v>
      </c>
      <c r="G131">
        <v>14.9145</v>
      </c>
      <c r="H131">
        <v>14.8689</v>
      </c>
      <c r="I131">
        <v>19.4697</v>
      </c>
      <c r="K131">
        <v>14.772600000000001</v>
      </c>
      <c r="L131">
        <v>14.757099999999999</v>
      </c>
      <c r="M131">
        <v>19.127800000000001</v>
      </c>
    </row>
    <row r="132" spans="1:13" x14ac:dyDescent="0.2">
      <c r="C132">
        <v>14.908799999999999</v>
      </c>
      <c r="D132">
        <v>14.8392</v>
      </c>
      <c r="E132">
        <v>22.432300000000001</v>
      </c>
      <c r="G132">
        <v>16.316800000000001</v>
      </c>
      <c r="H132">
        <v>15.8514</v>
      </c>
      <c r="I132">
        <v>25.583100000000002</v>
      </c>
      <c r="K132">
        <v>16.9666</v>
      </c>
      <c r="L132">
        <v>16.254799999999999</v>
      </c>
      <c r="M132">
        <v>26.503599999999999</v>
      </c>
    </row>
    <row r="133" spans="1:13" x14ac:dyDescent="0.2">
      <c r="B133" t="s">
        <v>4</v>
      </c>
      <c r="C133">
        <v>0.15359999999999899</v>
      </c>
      <c r="D133">
        <v>9.9399999999999294E-2</v>
      </c>
      <c r="E133">
        <v>3.5543</v>
      </c>
      <c r="G133">
        <v>1.4023000000000001</v>
      </c>
      <c r="H133">
        <v>0.98250000000000004</v>
      </c>
      <c r="I133">
        <v>6.1134000000000004</v>
      </c>
      <c r="K133">
        <v>2.194</v>
      </c>
      <c r="L133">
        <v>1.4977</v>
      </c>
      <c r="M133">
        <v>7.3757999999999999</v>
      </c>
    </row>
    <row r="134" spans="1:13" x14ac:dyDescent="0.2">
      <c r="C134">
        <v>14.7704</v>
      </c>
      <c r="D134">
        <v>14.7354</v>
      </c>
      <c r="E134">
        <v>19.0992</v>
      </c>
      <c r="G134">
        <v>14.802</v>
      </c>
      <c r="H134">
        <v>14.771699999999999</v>
      </c>
      <c r="I134">
        <v>19.1389</v>
      </c>
      <c r="K134">
        <v>14.867900000000001</v>
      </c>
      <c r="L134">
        <v>14.7911</v>
      </c>
      <c r="M134">
        <v>19.260400000000001</v>
      </c>
    </row>
    <row r="135" spans="1:13" x14ac:dyDescent="0.2">
      <c r="C135">
        <v>15.2889</v>
      </c>
      <c r="D135">
        <v>15.1214</v>
      </c>
      <c r="E135">
        <v>22.8889</v>
      </c>
      <c r="G135">
        <v>16.1252</v>
      </c>
      <c r="H135">
        <v>15.698399999999999</v>
      </c>
      <c r="I135">
        <v>24.8415</v>
      </c>
      <c r="K135">
        <v>15.328099999999999</v>
      </c>
      <c r="L135">
        <v>15.1302</v>
      </c>
      <c r="M135">
        <v>23.913699999999999</v>
      </c>
    </row>
    <row r="136" spans="1:13" x14ac:dyDescent="0.2">
      <c r="B136" t="s">
        <v>4</v>
      </c>
      <c r="C136">
        <v>0.51849999999999996</v>
      </c>
      <c r="D136">
        <v>0.38599999999999901</v>
      </c>
      <c r="E136">
        <v>3.7896999999999998</v>
      </c>
      <c r="G136">
        <v>1.3231999999999999</v>
      </c>
      <c r="H136">
        <v>0.92669999999999997</v>
      </c>
      <c r="I136">
        <v>5.7026000000000003</v>
      </c>
      <c r="K136">
        <v>0.460199999999999</v>
      </c>
      <c r="L136">
        <v>0.33910000000000001</v>
      </c>
      <c r="M136">
        <v>4.6532999999999998</v>
      </c>
    </row>
    <row r="137" spans="1:13" x14ac:dyDescent="0.2">
      <c r="B137" t="s">
        <v>5</v>
      </c>
      <c r="C137" t="s">
        <v>6</v>
      </c>
      <c r="D137" t="s">
        <v>6</v>
      </c>
      <c r="E137" t="s">
        <v>6</v>
      </c>
      <c r="F137" t="s">
        <v>5</v>
      </c>
      <c r="G137" t="s">
        <v>6</v>
      </c>
      <c r="H137" t="s">
        <v>6</v>
      </c>
      <c r="I137" t="s">
        <v>6</v>
      </c>
      <c r="J137" t="s">
        <v>5</v>
      </c>
      <c r="K137" t="s">
        <v>6</v>
      </c>
      <c r="L137" t="s">
        <v>6</v>
      </c>
      <c r="M137" t="s">
        <v>6</v>
      </c>
    </row>
    <row r="138" spans="1:13" x14ac:dyDescent="0.2">
      <c r="B138">
        <v>25.5</v>
      </c>
      <c r="C138">
        <f>AVERAGE(C85,C82,C79,C88,C91,C94,C97,C100,C103,C106,C109,C112,C115,C118,C121,C124,C127,C130,C133,C136)</f>
        <v>0.43867</v>
      </c>
      <c r="D138">
        <f t="shared" ref="D138:E138" si="8">AVERAGE(D85,D82,D79,D88,D91,D94,D97,D100,D103,D106,D109,D112,D115,D118,D121,D124,D127,D130,D133,D136)</f>
        <v>0.30253000000000013</v>
      </c>
      <c r="E138">
        <f t="shared" si="8"/>
        <v>4.0972800000000005</v>
      </c>
      <c r="F138">
        <v>25.5</v>
      </c>
      <c r="G138">
        <f>AVERAGE(G85,G82,G79,G88,G91,G94,G97,G100,G103,G106,G109,G112,G115,G118,G121,G124,G127,G130,G133,G136)</f>
        <v>0.87596500000000022</v>
      </c>
      <c r="H138">
        <f t="shared" ref="H138:I138" si="9">AVERAGE(H85,H82,H79,H88,H91,H94,H97,H100,H103,H106,H109,H112,H115,H118,H121,H124,H127,H130,H133,H136)</f>
        <v>0.60500500000000024</v>
      </c>
      <c r="I138">
        <f t="shared" si="9"/>
        <v>4.7725399999999985</v>
      </c>
      <c r="J138">
        <v>25.5</v>
      </c>
      <c r="K138">
        <f>AVERAGE(K85,K82,K79,K88,K91,K94,K97,K100,K103,K106,K109,K112,K115,K118,K121,K124,K127,K130,K133,K136)</f>
        <v>1.9202049999999999</v>
      </c>
      <c r="L138">
        <f t="shared" ref="L138:M138" si="10">AVERAGE(L85,L82,L79,L88,L91,L94,L97,L100,L103,L106,L109,L112,L115,L118,L121,L124,L127,L130,L133,L136)</f>
        <v>1.3455799999999998</v>
      </c>
      <c r="M138">
        <f t="shared" si="10"/>
        <v>6.0778949999999998</v>
      </c>
    </row>
    <row r="139" spans="1:13" x14ac:dyDescent="0.2">
      <c r="A139" t="s">
        <v>7</v>
      </c>
      <c r="C139">
        <f>STDEV(C85,C82,C79,C88,C91,C94,C97,C100,C103,C106,C109,C112,C115,C118,C121,C124,C127,C130,C133,C136)/SQRT(COUNT(C85,C82,C79,C88,C91,C94,C97,C100,C103,C106,C109,C112,C115,C118,C121,C124,C127,C130,C133))</f>
        <v>4.3477673513917729E-2</v>
      </c>
      <c r="D139">
        <f t="shared" ref="D139:E139" si="11">STDEV(D85,D82,D79,D88,D91,D94,D97,D100,D103,D106,D109,D112,D115,D118,D121,D124,D127,D130,D133,D136)/SQRT(COUNT(D85,D82,D79,D88,D91,D94,D97,D100,D103,D106,D109,D112,D115,D118,D121,D124,D127,D130,D133))</f>
        <v>3.1473429940884562E-2</v>
      </c>
      <c r="E139">
        <f t="shared" si="11"/>
        <v>0.20003261999911862</v>
      </c>
      <c r="G139">
        <f>STDEV(G85,G82,G79,G88,G91,G94,G97,G100,G103,G106,G109,G112,G115,G118,G121,G124,G127,G130,G133,G136)/SQRT(COUNT(G85,G82,G79,G88,G91,G94,G97,G100,G103,G106,G109,G112,G115,G118,G121,G124,G127,G130,G133))</f>
        <v>0.11748119252439039</v>
      </c>
      <c r="H139">
        <f t="shared" ref="H139:I139" si="12">STDEV(H85,H82,H79,H88,H91,H94,H97,H100,H103,H106,H109,H112,H115,H118,H121,H124,H127,H130,H133,H136)/SQRT(COUNT(H85,H82,H79,H88,H91,H94,H97,H100,H103,H106,H109,H112,H115,H118,H121,H124,H127,H130,H133))</f>
        <v>8.1213218045577767E-2</v>
      </c>
      <c r="I139">
        <f t="shared" si="12"/>
        <v>0.30589762861313013</v>
      </c>
      <c r="K139">
        <f>STDEV(K85,K82,K79,K88,K91,K94,K97,K100,K103,K106,K109,K112,K115,K118,K121,K124,K127,K130,K133,K136)/SQRT(COUNT(K85,K82,K79,K88,K91,K94,K97,K100,K103,K106,K109,K112,K115,K118,K121,K124,K127,K130,K133))</f>
        <v>0.18176834827958391</v>
      </c>
      <c r="L139">
        <f t="shared" ref="L139:M139" si="13">STDEV(L85,L82,L79,L88,L91,L94,L97,L100,L103,L106,L109,L112,L115,L118,L121,L124,L127,L130,L133,L136)/SQRT(COUNT(L85,L82,L79,L88,L91,L94,L97,L100,L103,L106,L109,L112,L115,L118,L121,L124,L127,L130,L133))</f>
        <v>0.13180163484330701</v>
      </c>
      <c r="M139">
        <f t="shared" si="13"/>
        <v>0.30491584348023604</v>
      </c>
    </row>
    <row r="141" spans="1:13" x14ac:dyDescent="0.2">
      <c r="B141" t="s">
        <v>8</v>
      </c>
      <c r="C141">
        <f>C138/25.5/(10^-12)*(10^-20)</f>
        <v>1.7202745098039218E-10</v>
      </c>
      <c r="D141">
        <f>D138/25.5/(10^-12)*(10^-20)</f>
        <v>1.1863921568627454E-10</v>
      </c>
      <c r="E141">
        <f>E138/25.5/(10^-12)*(10^-20)</f>
        <v>1.6067764705882353E-9</v>
      </c>
      <c r="F141" t="s">
        <v>8</v>
      </c>
      <c r="G141">
        <f>G138/25.5/(10^-12)*(10^-20)</f>
        <v>3.4351568627450984E-10</v>
      </c>
      <c r="H141">
        <f>H138/25.5/(10^-12)*(10^-20)</f>
        <v>2.3725686274509816E-10</v>
      </c>
      <c r="I141">
        <f>I138/25.5/(10^-12)*(10^-20)</f>
        <v>1.8715843137254894E-9</v>
      </c>
      <c r="J141" t="s">
        <v>8</v>
      </c>
      <c r="K141">
        <f>K138/25.5/(10^-12)*(10^-20)</f>
        <v>7.5302156862745085E-10</v>
      </c>
      <c r="L141">
        <f>L138/25.5/(10^-12)*(10^-20)</f>
        <v>5.2767843137254887E-10</v>
      </c>
      <c r="M141">
        <f>M138/25.5/(10^-12)*(10^-20)</f>
        <v>2.3834882352941174E-9</v>
      </c>
    </row>
    <row r="143" spans="1:13" x14ac:dyDescent="0.2">
      <c r="B143" t="s">
        <v>14</v>
      </c>
      <c r="C143">
        <v>22438833</v>
      </c>
      <c r="D143" t="s">
        <v>15</v>
      </c>
    </row>
    <row r="144" spans="1:13" x14ac:dyDescent="0.2">
      <c r="C144">
        <f>C143/(10^3)</f>
        <v>22438.832999999999</v>
      </c>
      <c r="D144" t="s">
        <v>16</v>
      </c>
    </row>
    <row r="145" spans="2:8" x14ac:dyDescent="0.2">
      <c r="E145" t="s">
        <v>17</v>
      </c>
      <c r="H145" t="s">
        <v>18</v>
      </c>
    </row>
    <row r="146" spans="2:8" x14ac:dyDescent="0.2">
      <c r="B146" t="s">
        <v>19</v>
      </c>
      <c r="C146" t="s">
        <v>20</v>
      </c>
      <c r="D146" t="s">
        <v>21</v>
      </c>
      <c r="E146" t="s">
        <v>22</v>
      </c>
      <c r="F146" t="s">
        <v>23</v>
      </c>
      <c r="G146" t="s">
        <v>24</v>
      </c>
    </row>
    <row r="147" spans="2:8" x14ac:dyDescent="0.2">
      <c r="B147">
        <v>5</v>
      </c>
      <c r="C147">
        <f>B147*1000/$C$144</f>
        <v>0.22282798753393282</v>
      </c>
      <c r="D147">
        <f>C147/(10^-27)/(10^6)</f>
        <v>2.2282798753393282E+20</v>
      </c>
      <c r="E147">
        <v>0.22550000000000003</v>
      </c>
      <c r="F147">
        <v>0.15017999999999979</v>
      </c>
      <c r="G147">
        <v>3.4897949999999995</v>
      </c>
    </row>
    <row r="148" spans="2:8" x14ac:dyDescent="0.2">
      <c r="B148">
        <v>7.5</v>
      </c>
      <c r="C148">
        <f t="shared" ref="C148:C153" si="14">B148*1000/$C$144</f>
        <v>0.33424198130089922</v>
      </c>
      <c r="D148">
        <f t="shared" ref="D148:D153" si="15">C148/(10^-27)/(10^6)</f>
        <v>3.3424198130089925E+20</v>
      </c>
      <c r="E148">
        <v>0.43867</v>
      </c>
      <c r="F148">
        <v>0.30253000000000013</v>
      </c>
      <c r="G148">
        <v>4.0972800000000005</v>
      </c>
    </row>
    <row r="149" spans="2:8" x14ac:dyDescent="0.2">
      <c r="B149">
        <v>10</v>
      </c>
      <c r="C149">
        <f t="shared" si="14"/>
        <v>0.44565597506786564</v>
      </c>
      <c r="D149">
        <f t="shared" si="15"/>
        <v>4.4565597506786565E+20</v>
      </c>
      <c r="E149">
        <v>0.69534210526315798</v>
      </c>
      <c r="F149">
        <v>0.48192631578947354</v>
      </c>
      <c r="G149">
        <v>4.4275842105263159</v>
      </c>
    </row>
    <row r="150" spans="2:8" x14ac:dyDescent="0.2">
      <c r="B150">
        <v>12.5</v>
      </c>
      <c r="C150">
        <f t="shared" si="14"/>
        <v>0.55706996883483206</v>
      </c>
      <c r="D150">
        <f t="shared" si="15"/>
        <v>5.5706996883483204E+20</v>
      </c>
      <c r="E150">
        <v>0.87596500000000022</v>
      </c>
      <c r="F150">
        <v>0.60500500000000024</v>
      </c>
      <c r="G150">
        <v>4.7725399999999985</v>
      </c>
    </row>
    <row r="151" spans="2:8" x14ac:dyDescent="0.2">
      <c r="B151">
        <v>15</v>
      </c>
      <c r="C151">
        <f t="shared" si="14"/>
        <v>0.66848396260179843</v>
      </c>
      <c r="D151">
        <f t="shared" si="15"/>
        <v>6.684839626017985E+20</v>
      </c>
      <c r="E151">
        <v>1.5329349999999999</v>
      </c>
      <c r="F151">
        <v>1.05348</v>
      </c>
      <c r="G151">
        <v>5.525245</v>
      </c>
    </row>
    <row r="152" spans="2:8" x14ac:dyDescent="0.2">
      <c r="B152">
        <v>17.5</v>
      </c>
      <c r="C152">
        <f t="shared" si="14"/>
        <v>0.7798979563687648</v>
      </c>
      <c r="D152">
        <f t="shared" si="15"/>
        <v>7.7989795636876476E+20</v>
      </c>
      <c r="E152">
        <v>1.9202049999999999</v>
      </c>
      <c r="F152">
        <v>1.3455799999999998</v>
      </c>
      <c r="G152">
        <v>6.0778949999999998</v>
      </c>
    </row>
    <row r="153" spans="2:8" x14ac:dyDescent="0.2">
      <c r="B153">
        <v>20</v>
      </c>
      <c r="C153">
        <f t="shared" si="14"/>
        <v>0.89131195013573128</v>
      </c>
      <c r="D153">
        <f t="shared" si="15"/>
        <v>8.9131195013573129E+20</v>
      </c>
      <c r="E153">
        <v>2.2128399999999999</v>
      </c>
      <c r="F153">
        <v>1.5236550000000002</v>
      </c>
      <c r="G153">
        <v>6.166525</v>
      </c>
    </row>
    <row r="156" spans="2:8" x14ac:dyDescent="0.2">
      <c r="D156">
        <f>D147</f>
        <v>2.2282798753393282E+20</v>
      </c>
      <c r="E156">
        <f>E147*(10^-20)</f>
        <v>2.2550000000000002E-21</v>
      </c>
      <c r="F156">
        <f>F147*(10^-20)</f>
        <v>1.5017999999999978E-21</v>
      </c>
      <c r="G156">
        <f>G147*(10^-20)</f>
        <v>3.4897949999999996E-20</v>
      </c>
    </row>
    <row r="157" spans="2:8" x14ac:dyDescent="0.2">
      <c r="D157">
        <f t="shared" ref="D157:D161" si="16">D148</f>
        <v>3.3424198130089925E+20</v>
      </c>
      <c r="E157">
        <f t="shared" ref="E157:G157" si="17">E148*(10^-20)</f>
        <v>4.3866999999999997E-21</v>
      </c>
      <c r="F157">
        <f t="shared" si="17"/>
        <v>3.0253000000000011E-21</v>
      </c>
      <c r="G157">
        <f t="shared" si="17"/>
        <v>4.0972800000000005E-20</v>
      </c>
    </row>
    <row r="158" spans="2:8" x14ac:dyDescent="0.2">
      <c r="D158">
        <f t="shared" si="16"/>
        <v>4.4565597506786565E+20</v>
      </c>
      <c r="E158">
        <f t="shared" ref="E158:G158" si="18">E149*(10^-20)</f>
        <v>6.9534210526315792E-21</v>
      </c>
      <c r="F158">
        <f t="shared" si="18"/>
        <v>4.8192631578947349E-21</v>
      </c>
      <c r="G158">
        <f t="shared" si="18"/>
        <v>4.4275842105263157E-20</v>
      </c>
    </row>
    <row r="159" spans="2:8" x14ac:dyDescent="0.2">
      <c r="D159">
        <f t="shared" si="16"/>
        <v>5.5706996883483204E+20</v>
      </c>
      <c r="E159">
        <f t="shared" ref="E159:G159" si="19">E150*(10^-20)</f>
        <v>8.7596500000000013E-21</v>
      </c>
      <c r="F159">
        <f t="shared" si="19"/>
        <v>6.050050000000002E-21</v>
      </c>
      <c r="G159">
        <f t="shared" si="19"/>
        <v>4.7725399999999982E-20</v>
      </c>
    </row>
    <row r="160" spans="2:8" x14ac:dyDescent="0.2">
      <c r="D160">
        <f t="shared" si="16"/>
        <v>6.684839626017985E+20</v>
      </c>
      <c r="E160">
        <f t="shared" ref="E160:G160" si="20">E151*(10^-20)</f>
        <v>1.532935E-20</v>
      </c>
      <c r="F160">
        <f t="shared" si="20"/>
        <v>1.0534799999999999E-20</v>
      </c>
      <c r="G160">
        <f t="shared" si="20"/>
        <v>5.5252449999999998E-20</v>
      </c>
    </row>
    <row r="161" spans="2:7" x14ac:dyDescent="0.2">
      <c r="D161">
        <f t="shared" si="16"/>
        <v>7.7989795636876476E+20</v>
      </c>
      <c r="E161">
        <f t="shared" ref="E161:G161" si="21">E152*(10^-20)</f>
        <v>1.9202049999999997E-20</v>
      </c>
      <c r="F161">
        <f t="shared" si="21"/>
        <v>1.3455799999999998E-20</v>
      </c>
      <c r="G161">
        <f t="shared" si="21"/>
        <v>6.0778949999999991E-20</v>
      </c>
    </row>
    <row r="162" spans="2:7" x14ac:dyDescent="0.2">
      <c r="D162">
        <f>D153</f>
        <v>8.9131195013573129E+20</v>
      </c>
      <c r="E162">
        <f t="shared" ref="E162:G162" si="22">E153*(10^-20)</f>
        <v>2.2128399999999997E-20</v>
      </c>
      <c r="F162">
        <f t="shared" si="22"/>
        <v>1.523655E-20</v>
      </c>
      <c r="G162">
        <f t="shared" si="22"/>
        <v>6.1665249999999994E-20</v>
      </c>
    </row>
    <row r="173" spans="2:7" x14ac:dyDescent="0.2">
      <c r="C173" t="s">
        <v>22</v>
      </c>
      <c r="D173" t="s">
        <v>36</v>
      </c>
      <c r="E173" t="s">
        <v>24</v>
      </c>
    </row>
    <row r="174" spans="2:7" x14ac:dyDescent="0.2">
      <c r="B174" t="s">
        <v>25</v>
      </c>
      <c r="C174" s="1">
        <v>3.1299999999999999E-41</v>
      </c>
      <c r="D174" s="1">
        <v>2.1700000000000001E-41</v>
      </c>
      <c r="E174" s="1">
        <v>4.2000000000000003E-41</v>
      </c>
    </row>
    <row r="175" spans="2:7" x14ac:dyDescent="0.2">
      <c r="B175" t="s">
        <v>26</v>
      </c>
      <c r="C175" s="1">
        <f>C174*0.1/6*170</f>
        <v>8.8683333333333334E-41</v>
      </c>
      <c r="D175" s="1">
        <f>D174*0.1/6*170</f>
        <v>6.1483333333333327E-41</v>
      </c>
      <c r="E175" s="1">
        <f>E174*0.1/6*170</f>
        <v>1.1900000000000003E-40</v>
      </c>
    </row>
    <row r="176" spans="2:7" x14ac:dyDescent="0.2">
      <c r="B176" t="s">
        <v>27</v>
      </c>
      <c r="C176" s="1">
        <f>C175*10^19</f>
        <v>8.8683333333333341E-22</v>
      </c>
      <c r="D176" s="1">
        <f>D175*10^19</f>
        <v>6.1483333333333331E-22</v>
      </c>
      <c r="E176" s="1">
        <f>E175*10^19</f>
        <v>1.1900000000000003E-21</v>
      </c>
    </row>
    <row r="179" spans="3:5" x14ac:dyDescent="0.2">
      <c r="C179" s="1"/>
      <c r="D179" s="1"/>
      <c r="E17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A394-13F0-B24D-8CAB-5F403332B257}">
  <dimension ref="A1:Q179"/>
  <sheetViews>
    <sheetView topLeftCell="A145" workbookViewId="0">
      <selection activeCell="B173" sqref="B173:E176"/>
    </sheetView>
  </sheetViews>
  <sheetFormatPr baseColWidth="10" defaultRowHeight="16" x14ac:dyDescent="0.2"/>
  <cols>
    <col min="4" max="5" width="12.1640625" bestFit="1" customWidth="1"/>
  </cols>
  <sheetData>
    <row r="1" spans="2:17" x14ac:dyDescent="0.2">
      <c r="B1" t="s">
        <v>0</v>
      </c>
    </row>
    <row r="4" spans="2:17" x14ac:dyDescent="0.2">
      <c r="B4" t="s">
        <v>31</v>
      </c>
    </row>
    <row r="6" spans="2:17" x14ac:dyDescent="0.2">
      <c r="B6" t="s">
        <v>13</v>
      </c>
      <c r="F6" t="s">
        <v>28</v>
      </c>
      <c r="J6" t="s">
        <v>12</v>
      </c>
      <c r="N6" t="s">
        <v>29</v>
      </c>
    </row>
    <row r="7" spans="2:17" x14ac:dyDescent="0.2">
      <c r="C7" t="s">
        <v>1</v>
      </c>
      <c r="D7" t="s">
        <v>2</v>
      </c>
      <c r="E7" t="s">
        <v>3</v>
      </c>
      <c r="G7" t="s">
        <v>1</v>
      </c>
      <c r="H7" t="s">
        <v>2</v>
      </c>
      <c r="I7" t="s">
        <v>3</v>
      </c>
      <c r="K7" t="s">
        <v>1</v>
      </c>
      <c r="L7" t="s">
        <v>2</v>
      </c>
      <c r="M7" t="s">
        <v>3</v>
      </c>
      <c r="O7" t="s">
        <v>1</v>
      </c>
      <c r="P7" t="s">
        <v>2</v>
      </c>
      <c r="Q7" t="s">
        <v>3</v>
      </c>
    </row>
    <row r="8" spans="2:17" x14ac:dyDescent="0.2">
      <c r="C8">
        <v>16.6813</v>
      </c>
      <c r="D8">
        <v>16.604299999999999</v>
      </c>
      <c r="E8">
        <v>21.630600000000001</v>
      </c>
      <c r="G8">
        <v>16.618099999999998</v>
      </c>
      <c r="H8">
        <v>16.5867</v>
      </c>
      <c r="I8">
        <v>21.821100000000001</v>
      </c>
      <c r="K8">
        <v>16.625</v>
      </c>
      <c r="L8">
        <v>16.607099999999999</v>
      </c>
      <c r="M8">
        <v>21.552499999999998</v>
      </c>
      <c r="O8">
        <v>16.513500000000001</v>
      </c>
      <c r="P8">
        <v>16.468800000000002</v>
      </c>
      <c r="Q8">
        <v>21.677299999999999</v>
      </c>
    </row>
    <row r="9" spans="2:17" x14ac:dyDescent="0.2">
      <c r="C9">
        <v>16.866599999999998</v>
      </c>
      <c r="D9">
        <v>16.646999999999998</v>
      </c>
      <c r="E9">
        <v>27.2209</v>
      </c>
      <c r="G9">
        <v>17.262</v>
      </c>
      <c r="H9">
        <v>16.959499999999998</v>
      </c>
      <c r="I9">
        <v>28.8017</v>
      </c>
      <c r="K9">
        <v>16.726299999999998</v>
      </c>
      <c r="L9">
        <v>16.587299999999999</v>
      </c>
      <c r="M9">
        <v>26.764199999999999</v>
      </c>
      <c r="O9">
        <v>17.7166</v>
      </c>
      <c r="P9">
        <v>16.968599999999999</v>
      </c>
      <c r="Q9">
        <v>30.323899999999998</v>
      </c>
    </row>
    <row r="10" spans="2:17" x14ac:dyDescent="0.2">
      <c r="B10" t="s">
        <v>4</v>
      </c>
      <c r="C10">
        <v>0.18529999999999799</v>
      </c>
      <c r="D10">
        <v>4.2700000000000002E-2</v>
      </c>
      <c r="E10">
        <v>5.5903</v>
      </c>
      <c r="G10">
        <v>0.64390000000000203</v>
      </c>
      <c r="H10">
        <v>0.37279999999999802</v>
      </c>
      <c r="I10">
        <v>6.9805999999999999</v>
      </c>
      <c r="K10">
        <v>0.101299999999998</v>
      </c>
      <c r="L10">
        <v>-1.9800000000000002E-2</v>
      </c>
      <c r="M10">
        <v>5.2117000000000004</v>
      </c>
      <c r="O10">
        <v>1.2031000000000001</v>
      </c>
      <c r="P10">
        <v>0.49979999999999702</v>
      </c>
      <c r="Q10">
        <v>8.6465999999999994</v>
      </c>
    </row>
    <row r="11" spans="2:17" x14ac:dyDescent="0.2">
      <c r="C11">
        <v>16.694199999999999</v>
      </c>
      <c r="D11">
        <v>16.610199999999999</v>
      </c>
      <c r="E11">
        <v>22.0398</v>
      </c>
      <c r="G11">
        <v>16.604500000000002</v>
      </c>
      <c r="H11">
        <v>16.557400000000001</v>
      </c>
      <c r="I11">
        <v>22.906099999999999</v>
      </c>
      <c r="K11">
        <v>16.6022</v>
      </c>
      <c r="L11">
        <v>16.574999999999999</v>
      </c>
      <c r="M11">
        <v>21.6843</v>
      </c>
      <c r="O11">
        <v>16.593900000000001</v>
      </c>
      <c r="P11">
        <v>16.534700000000001</v>
      </c>
      <c r="Q11">
        <v>22.159500000000001</v>
      </c>
    </row>
    <row r="12" spans="2:17" x14ac:dyDescent="0.2">
      <c r="C12">
        <v>16.721499999999999</v>
      </c>
      <c r="D12">
        <v>16.562100000000001</v>
      </c>
      <c r="E12">
        <v>27.2121</v>
      </c>
      <c r="G12">
        <v>17.654199999999999</v>
      </c>
      <c r="H12">
        <v>17.279599999999999</v>
      </c>
      <c r="I12">
        <v>29.938199999999998</v>
      </c>
      <c r="K12">
        <v>16.824300000000001</v>
      </c>
      <c r="L12">
        <v>16.677499999999998</v>
      </c>
      <c r="M12">
        <v>27.956700000000001</v>
      </c>
      <c r="O12">
        <v>18.689</v>
      </c>
      <c r="P12">
        <v>18.1309</v>
      </c>
      <c r="Q12">
        <v>30.069800000000001</v>
      </c>
    </row>
    <row r="13" spans="2:17" x14ac:dyDescent="0.2">
      <c r="B13" t="s">
        <v>4</v>
      </c>
      <c r="C13">
        <v>2.73000000000003E-2</v>
      </c>
      <c r="D13">
        <v>-4.8099999999997999E-2</v>
      </c>
      <c r="E13">
        <v>5.1722999999999999</v>
      </c>
      <c r="G13">
        <v>1.0497000000000001</v>
      </c>
      <c r="H13">
        <v>0.72219999999999696</v>
      </c>
      <c r="I13">
        <v>7.0320999999999998</v>
      </c>
      <c r="K13">
        <v>0.22210000000000099</v>
      </c>
      <c r="L13">
        <v>0.10249999999999899</v>
      </c>
      <c r="M13">
        <v>6.2724000000000002</v>
      </c>
      <c r="O13">
        <v>2.0951</v>
      </c>
      <c r="P13">
        <v>1.5962000000000001</v>
      </c>
      <c r="Q13">
        <v>7.9103000000000003</v>
      </c>
    </row>
    <row r="14" spans="2:17" x14ac:dyDescent="0.2">
      <c r="C14">
        <v>16.693100000000001</v>
      </c>
      <c r="D14">
        <v>16.601299999999998</v>
      </c>
      <c r="E14">
        <v>21.513200000000001</v>
      </c>
      <c r="G14">
        <v>16.5608</v>
      </c>
      <c r="H14">
        <v>16.505700000000001</v>
      </c>
      <c r="I14">
        <v>20.996700000000001</v>
      </c>
      <c r="K14">
        <v>16.610199999999999</v>
      </c>
      <c r="L14">
        <v>16.550799999999999</v>
      </c>
      <c r="M14">
        <v>22.464600000000001</v>
      </c>
      <c r="O14">
        <v>16.624099999999999</v>
      </c>
      <c r="P14">
        <v>16.5715</v>
      </c>
      <c r="Q14">
        <v>22.8095</v>
      </c>
    </row>
    <row r="15" spans="2:17" x14ac:dyDescent="0.2">
      <c r="C15">
        <v>16.927099999999999</v>
      </c>
      <c r="D15">
        <v>16.684799999999999</v>
      </c>
      <c r="E15">
        <v>26.966999999999999</v>
      </c>
      <c r="G15">
        <v>17.5654</v>
      </c>
      <c r="H15">
        <v>17.2196</v>
      </c>
      <c r="I15">
        <v>27.982900000000001</v>
      </c>
      <c r="K15">
        <v>18.1845</v>
      </c>
      <c r="L15">
        <v>17.652100000000001</v>
      </c>
      <c r="M15">
        <v>30.396899999999999</v>
      </c>
      <c r="O15">
        <v>18.3202</v>
      </c>
      <c r="P15">
        <v>17.694600000000001</v>
      </c>
      <c r="Q15">
        <v>31.0578</v>
      </c>
    </row>
    <row r="16" spans="2:17" x14ac:dyDescent="0.2">
      <c r="B16" t="s">
        <v>4</v>
      </c>
      <c r="C16">
        <v>0.23399999999999799</v>
      </c>
      <c r="D16">
        <v>8.3500000000000796E-2</v>
      </c>
      <c r="E16">
        <v>5.4538000000000002</v>
      </c>
      <c r="G16">
        <v>1.0045999999999999</v>
      </c>
      <c r="H16">
        <v>0.71389999999999898</v>
      </c>
      <c r="I16">
        <v>6.9862000000000002</v>
      </c>
      <c r="K16">
        <v>1.5743</v>
      </c>
      <c r="L16">
        <v>1.1012999999999999</v>
      </c>
      <c r="M16">
        <v>7.9322999999999997</v>
      </c>
      <c r="O16">
        <v>1.6960999999999999</v>
      </c>
      <c r="P16">
        <v>1.1231</v>
      </c>
      <c r="Q16">
        <v>8.2483000000000004</v>
      </c>
    </row>
    <row r="17" spans="2:17" x14ac:dyDescent="0.2">
      <c r="C17">
        <v>16.5701</v>
      </c>
      <c r="D17">
        <v>16.517099999999999</v>
      </c>
      <c r="E17">
        <v>21.023800000000001</v>
      </c>
      <c r="G17">
        <v>16.637899999999998</v>
      </c>
      <c r="H17">
        <v>16.563400000000001</v>
      </c>
      <c r="I17">
        <v>22.032</v>
      </c>
      <c r="K17">
        <v>16.640499999999999</v>
      </c>
      <c r="L17">
        <v>16.602399999999999</v>
      </c>
      <c r="M17">
        <v>21.707799999999999</v>
      </c>
      <c r="O17">
        <v>16.641200000000001</v>
      </c>
      <c r="P17">
        <v>16.591899999999999</v>
      </c>
      <c r="Q17">
        <v>21.477900000000002</v>
      </c>
    </row>
    <row r="18" spans="2:17" x14ac:dyDescent="0.2">
      <c r="C18">
        <v>17.027200000000001</v>
      </c>
      <c r="D18">
        <v>16.8443</v>
      </c>
      <c r="E18">
        <v>26.364799999999999</v>
      </c>
      <c r="G18">
        <v>17.816600000000001</v>
      </c>
      <c r="H18">
        <v>17.472799999999999</v>
      </c>
      <c r="I18">
        <v>28.579799999999999</v>
      </c>
      <c r="K18">
        <v>17.769500000000001</v>
      </c>
      <c r="L18">
        <v>17.27</v>
      </c>
      <c r="M18">
        <v>28.252500000000001</v>
      </c>
      <c r="O18">
        <v>18.2761</v>
      </c>
      <c r="P18">
        <v>17.611000000000001</v>
      </c>
      <c r="Q18">
        <v>28.874400000000001</v>
      </c>
    </row>
    <row r="19" spans="2:17" x14ac:dyDescent="0.2">
      <c r="B19" t="s">
        <v>4</v>
      </c>
      <c r="C19">
        <v>0.45710000000000101</v>
      </c>
      <c r="D19">
        <v>0.32720000000000099</v>
      </c>
      <c r="E19">
        <v>5.3410000000000002</v>
      </c>
      <c r="G19">
        <v>1.1787000000000001</v>
      </c>
      <c r="H19">
        <v>0.90939999999999799</v>
      </c>
      <c r="I19">
        <v>6.5477999999999996</v>
      </c>
      <c r="K19">
        <v>1.129</v>
      </c>
      <c r="L19">
        <v>0.66759999999999997</v>
      </c>
      <c r="M19">
        <v>6.5446999999999997</v>
      </c>
      <c r="O19">
        <v>1.6349</v>
      </c>
      <c r="P19">
        <v>1.0190999999999999</v>
      </c>
      <c r="Q19">
        <v>7.3964999999999996</v>
      </c>
    </row>
    <row r="20" spans="2:17" x14ac:dyDescent="0.2">
      <c r="C20">
        <v>16.600200000000001</v>
      </c>
      <c r="D20">
        <v>16.5291</v>
      </c>
      <c r="E20">
        <v>21.116700000000002</v>
      </c>
      <c r="G20">
        <v>16.616399999999999</v>
      </c>
      <c r="H20">
        <v>16.517900000000001</v>
      </c>
      <c r="I20">
        <v>22.2834</v>
      </c>
      <c r="K20">
        <v>16.651</v>
      </c>
      <c r="L20">
        <v>16.613600000000002</v>
      </c>
      <c r="M20">
        <v>22.194700000000001</v>
      </c>
      <c r="O20">
        <v>16.591200000000001</v>
      </c>
      <c r="P20">
        <v>16.567399999999999</v>
      </c>
      <c r="Q20">
        <v>21.593800000000002</v>
      </c>
    </row>
    <row r="21" spans="2:17" x14ac:dyDescent="0.2">
      <c r="C21">
        <v>17.190300000000001</v>
      </c>
      <c r="D21">
        <v>16.9773</v>
      </c>
      <c r="E21">
        <v>28.265699999999999</v>
      </c>
      <c r="G21">
        <v>16.830100000000002</v>
      </c>
      <c r="H21">
        <v>16.664400000000001</v>
      </c>
      <c r="I21">
        <v>26.706399999999999</v>
      </c>
      <c r="K21">
        <v>16.9878</v>
      </c>
      <c r="L21">
        <v>16.829499999999999</v>
      </c>
      <c r="M21">
        <v>28.180599999999998</v>
      </c>
      <c r="O21">
        <v>18.5197</v>
      </c>
      <c r="P21">
        <v>17.844100000000001</v>
      </c>
      <c r="Q21">
        <v>28.2149</v>
      </c>
    </row>
    <row r="22" spans="2:17" x14ac:dyDescent="0.2">
      <c r="B22" t="s">
        <v>4</v>
      </c>
      <c r="C22">
        <v>0.59009999999999996</v>
      </c>
      <c r="D22">
        <v>0.44819999999999999</v>
      </c>
      <c r="E22">
        <v>7.149</v>
      </c>
      <c r="G22">
        <v>0.213700000000003</v>
      </c>
      <c r="H22">
        <v>0.14649999999999999</v>
      </c>
      <c r="I22">
        <v>4.423</v>
      </c>
      <c r="K22">
        <v>0.33679999999999999</v>
      </c>
      <c r="L22">
        <v>0.21589999999999801</v>
      </c>
      <c r="M22">
        <v>5.9859</v>
      </c>
      <c r="O22">
        <v>1.9285000000000001</v>
      </c>
      <c r="P22">
        <v>1.2766999999999999</v>
      </c>
      <c r="Q22">
        <v>6.6211000000000002</v>
      </c>
    </row>
    <row r="23" spans="2:17" x14ac:dyDescent="0.2">
      <c r="C23">
        <v>16.601900000000001</v>
      </c>
      <c r="D23">
        <v>16.505400000000002</v>
      </c>
      <c r="E23">
        <v>21.965</v>
      </c>
      <c r="G23">
        <v>16.605799999999999</v>
      </c>
      <c r="H23">
        <v>16.542000000000002</v>
      </c>
      <c r="I23">
        <v>21.5519</v>
      </c>
      <c r="K23">
        <v>16.6038</v>
      </c>
      <c r="L23">
        <v>16.565999999999999</v>
      </c>
      <c r="M23">
        <v>22.4331</v>
      </c>
      <c r="O23">
        <v>16.662600000000001</v>
      </c>
      <c r="P23">
        <v>16.6081</v>
      </c>
      <c r="Q23">
        <v>22.084499999999998</v>
      </c>
    </row>
    <row r="24" spans="2:17" x14ac:dyDescent="0.2">
      <c r="C24">
        <v>17.117799999999999</v>
      </c>
      <c r="D24">
        <v>16.873899999999999</v>
      </c>
      <c r="E24">
        <v>27.883700000000001</v>
      </c>
      <c r="G24">
        <v>17.519100000000002</v>
      </c>
      <c r="H24">
        <v>17.148</v>
      </c>
      <c r="I24">
        <v>28.260400000000001</v>
      </c>
      <c r="K24">
        <v>16.997199999999999</v>
      </c>
      <c r="L24">
        <v>16.8444</v>
      </c>
      <c r="M24">
        <v>28.521999999999998</v>
      </c>
      <c r="O24">
        <v>18.864100000000001</v>
      </c>
      <c r="P24">
        <v>18.163599999999999</v>
      </c>
      <c r="Q24">
        <v>29.519100000000002</v>
      </c>
    </row>
    <row r="25" spans="2:17" x14ac:dyDescent="0.2">
      <c r="B25" t="s">
        <v>4</v>
      </c>
      <c r="C25">
        <v>0.51589999999999803</v>
      </c>
      <c r="D25">
        <v>0.368499999999997</v>
      </c>
      <c r="E25">
        <v>5.9187000000000003</v>
      </c>
      <c r="G25">
        <v>0.913300000000003</v>
      </c>
      <c r="H25">
        <v>0.60599999999999798</v>
      </c>
      <c r="I25">
        <v>6.7084999999999999</v>
      </c>
      <c r="K25">
        <v>0.39340000000000003</v>
      </c>
      <c r="L25">
        <v>0.27840000000000098</v>
      </c>
      <c r="M25">
        <v>6.0888999999999998</v>
      </c>
      <c r="O25">
        <v>2.2014999999999998</v>
      </c>
      <c r="P25">
        <v>1.5555000000000001</v>
      </c>
      <c r="Q25">
        <v>7.4345999999999997</v>
      </c>
    </row>
    <row r="26" spans="2:17" x14ac:dyDescent="0.2">
      <c r="C26">
        <v>16.676400000000001</v>
      </c>
      <c r="D26">
        <v>16.614999999999998</v>
      </c>
      <c r="E26">
        <v>22.097000000000001</v>
      </c>
      <c r="G26">
        <v>16.572500000000002</v>
      </c>
      <c r="H26">
        <v>16.531600000000001</v>
      </c>
      <c r="I26">
        <v>22.222300000000001</v>
      </c>
      <c r="K26">
        <v>16.706</v>
      </c>
      <c r="L26">
        <v>16.6661</v>
      </c>
      <c r="M26">
        <v>21.88</v>
      </c>
      <c r="O26">
        <v>16.563300000000002</v>
      </c>
      <c r="P26">
        <v>16.4709</v>
      </c>
      <c r="Q26">
        <v>22.721900000000002</v>
      </c>
    </row>
    <row r="27" spans="2:17" x14ac:dyDescent="0.2">
      <c r="C27">
        <v>16.689900000000002</v>
      </c>
      <c r="D27">
        <v>16.5794</v>
      </c>
      <c r="E27">
        <v>26.901800000000001</v>
      </c>
      <c r="G27">
        <v>17.710799999999999</v>
      </c>
      <c r="H27">
        <v>17.355599999999999</v>
      </c>
      <c r="I27">
        <v>29.9558</v>
      </c>
      <c r="K27">
        <v>17.863399999999999</v>
      </c>
      <c r="L27">
        <v>17.476099999999999</v>
      </c>
      <c r="M27">
        <v>28.726500000000001</v>
      </c>
      <c r="O27">
        <v>18.488099999999999</v>
      </c>
      <c r="P27">
        <v>17.667400000000001</v>
      </c>
      <c r="Q27">
        <v>31.078600000000002</v>
      </c>
    </row>
    <row r="28" spans="2:17" x14ac:dyDescent="0.2">
      <c r="B28" t="s">
        <v>4</v>
      </c>
      <c r="C28">
        <v>1.3500000000000499E-2</v>
      </c>
      <c r="D28">
        <v>-3.5599999999998702E-2</v>
      </c>
      <c r="E28">
        <v>4.8048000000000002</v>
      </c>
      <c r="G28">
        <v>1.1383000000000001</v>
      </c>
      <c r="H28">
        <v>0.82399999999999796</v>
      </c>
      <c r="I28">
        <v>7.7335000000000003</v>
      </c>
      <c r="K28">
        <v>1.1574</v>
      </c>
      <c r="L28">
        <v>0.80999999999999905</v>
      </c>
      <c r="M28">
        <v>6.8464999999999998</v>
      </c>
      <c r="O28">
        <v>1.9248000000000001</v>
      </c>
      <c r="P28">
        <v>1.1964999999999999</v>
      </c>
      <c r="Q28">
        <v>8.3567</v>
      </c>
    </row>
    <row r="29" spans="2:17" x14ac:dyDescent="0.2">
      <c r="C29">
        <v>16.6129</v>
      </c>
      <c r="D29">
        <v>16.549399999999999</v>
      </c>
      <c r="E29">
        <v>22.6494</v>
      </c>
      <c r="G29">
        <v>16.627500000000001</v>
      </c>
      <c r="H29">
        <v>16.626300000000001</v>
      </c>
      <c r="I29">
        <v>22.19</v>
      </c>
      <c r="K29">
        <v>16.6572</v>
      </c>
      <c r="L29">
        <v>16.615600000000001</v>
      </c>
      <c r="M29">
        <v>22.1113</v>
      </c>
      <c r="O29">
        <v>16.583100000000002</v>
      </c>
      <c r="P29">
        <v>16.5275</v>
      </c>
      <c r="Q29">
        <v>21.922599999999999</v>
      </c>
    </row>
    <row r="30" spans="2:17" x14ac:dyDescent="0.2">
      <c r="C30">
        <v>17.098400000000002</v>
      </c>
      <c r="D30">
        <v>16.892499999999998</v>
      </c>
      <c r="E30">
        <v>29.179099999999998</v>
      </c>
      <c r="G30">
        <v>16.835699999999999</v>
      </c>
      <c r="H30">
        <v>16.7456</v>
      </c>
      <c r="I30">
        <v>27.770199999999999</v>
      </c>
      <c r="K30">
        <v>17.750399999999999</v>
      </c>
      <c r="L30">
        <v>17.292000000000002</v>
      </c>
      <c r="M30">
        <v>27.733699999999999</v>
      </c>
      <c r="O30">
        <v>18.362200000000001</v>
      </c>
      <c r="P30">
        <v>17.647500000000001</v>
      </c>
      <c r="Q30">
        <v>30.470400000000001</v>
      </c>
    </row>
    <row r="31" spans="2:17" x14ac:dyDescent="0.2">
      <c r="B31" t="s">
        <v>4</v>
      </c>
      <c r="C31">
        <v>0.48550000000000199</v>
      </c>
      <c r="D31">
        <v>0.34310000000000002</v>
      </c>
      <c r="E31">
        <v>6.5297000000000001</v>
      </c>
      <c r="G31">
        <v>0.208199999999998</v>
      </c>
      <c r="H31">
        <v>0.119299999999999</v>
      </c>
      <c r="I31">
        <v>5.5801999999999996</v>
      </c>
      <c r="K31">
        <v>1.0931999999999999</v>
      </c>
      <c r="L31">
        <v>0.676400000000001</v>
      </c>
      <c r="M31">
        <v>5.6223999999999998</v>
      </c>
      <c r="O31">
        <v>1.7790999999999999</v>
      </c>
      <c r="P31">
        <v>1.1200000000000001</v>
      </c>
      <c r="Q31">
        <v>8.5478000000000005</v>
      </c>
    </row>
    <row r="32" spans="2:17" x14ac:dyDescent="0.2">
      <c r="C32">
        <v>16.582599999999999</v>
      </c>
      <c r="D32">
        <v>16.5379</v>
      </c>
      <c r="E32">
        <v>22.451499999999999</v>
      </c>
      <c r="G32">
        <v>16.535299999999999</v>
      </c>
      <c r="H32">
        <v>16.488099999999999</v>
      </c>
      <c r="I32">
        <v>22.0288</v>
      </c>
      <c r="K32">
        <v>16.610099999999999</v>
      </c>
      <c r="L32">
        <v>16.537800000000001</v>
      </c>
      <c r="M32">
        <v>22.561699999999998</v>
      </c>
      <c r="O32">
        <v>16.647500000000001</v>
      </c>
      <c r="P32">
        <v>16.549700000000001</v>
      </c>
      <c r="Q32">
        <v>21.721699999999998</v>
      </c>
    </row>
    <row r="33" spans="2:17" x14ac:dyDescent="0.2">
      <c r="C33">
        <v>16.980499999999999</v>
      </c>
      <c r="D33">
        <v>16.7743</v>
      </c>
      <c r="E33">
        <v>28.732199999999999</v>
      </c>
      <c r="G33">
        <v>17.541899999999998</v>
      </c>
      <c r="H33">
        <v>17.215499999999999</v>
      </c>
      <c r="I33">
        <v>29.205100000000002</v>
      </c>
      <c r="K33">
        <v>18.269100000000002</v>
      </c>
      <c r="L33">
        <v>17.713200000000001</v>
      </c>
      <c r="M33">
        <v>31.320399999999999</v>
      </c>
      <c r="O33">
        <v>18.765999999999998</v>
      </c>
      <c r="P33">
        <v>18.036999999999999</v>
      </c>
      <c r="Q33">
        <v>30.2303</v>
      </c>
    </row>
    <row r="34" spans="2:17" x14ac:dyDescent="0.2">
      <c r="B34" t="s">
        <v>4</v>
      </c>
      <c r="C34">
        <v>0.39789999999999998</v>
      </c>
      <c r="D34">
        <v>0.2364</v>
      </c>
      <c r="E34">
        <v>6.2807000000000004</v>
      </c>
      <c r="G34">
        <v>1.0065999999999999</v>
      </c>
      <c r="H34">
        <v>0.72739999999999905</v>
      </c>
      <c r="I34">
        <v>7.1763000000000003</v>
      </c>
      <c r="K34">
        <v>1.659</v>
      </c>
      <c r="L34">
        <v>1.1754</v>
      </c>
      <c r="M34">
        <v>8.7586999999999993</v>
      </c>
      <c r="O34">
        <v>2.1185</v>
      </c>
      <c r="P34">
        <v>1.4873000000000001</v>
      </c>
      <c r="Q34">
        <v>8.5085999999999995</v>
      </c>
    </row>
    <row r="35" spans="2:17" x14ac:dyDescent="0.2">
      <c r="C35">
        <v>16.513300000000001</v>
      </c>
      <c r="D35">
        <v>16.4589</v>
      </c>
      <c r="E35">
        <v>22.1098</v>
      </c>
      <c r="G35">
        <v>16.5913</v>
      </c>
      <c r="H35">
        <v>16.5746</v>
      </c>
      <c r="I35">
        <v>22.012</v>
      </c>
      <c r="K35">
        <v>16.6751</v>
      </c>
      <c r="L35">
        <v>16.656300000000002</v>
      </c>
      <c r="M35">
        <v>21.834099999999999</v>
      </c>
      <c r="O35">
        <v>16.5732</v>
      </c>
      <c r="P35">
        <v>16.5229</v>
      </c>
      <c r="Q35">
        <v>23.128399999999999</v>
      </c>
    </row>
    <row r="36" spans="2:17" x14ac:dyDescent="0.2">
      <c r="C36">
        <v>16.887799999999999</v>
      </c>
      <c r="D36">
        <v>16.671099999999999</v>
      </c>
      <c r="E36">
        <v>28.325500000000002</v>
      </c>
      <c r="G36">
        <v>16.741499999999998</v>
      </c>
      <c r="H36">
        <v>16.641100000000002</v>
      </c>
      <c r="I36">
        <v>27.4193</v>
      </c>
      <c r="K36">
        <v>18.2788</v>
      </c>
      <c r="L36">
        <v>17.795100000000001</v>
      </c>
      <c r="M36">
        <v>29.583600000000001</v>
      </c>
      <c r="O36">
        <v>18.481999999999999</v>
      </c>
      <c r="P36">
        <v>17.729800000000001</v>
      </c>
      <c r="Q36">
        <v>31.563199999999998</v>
      </c>
    </row>
    <row r="37" spans="2:17" x14ac:dyDescent="0.2">
      <c r="B37" t="s">
        <v>4</v>
      </c>
      <c r="C37">
        <v>0.374499999999998</v>
      </c>
      <c r="D37">
        <v>0.212199999999999</v>
      </c>
      <c r="E37">
        <v>6.2157</v>
      </c>
      <c r="G37">
        <v>0.150199999999998</v>
      </c>
      <c r="H37">
        <v>6.6500000000001294E-2</v>
      </c>
      <c r="I37">
        <v>5.4073000000000002</v>
      </c>
      <c r="K37">
        <v>1.6036999999999999</v>
      </c>
      <c r="L37">
        <v>1.1388</v>
      </c>
      <c r="M37">
        <v>7.7495000000000003</v>
      </c>
      <c r="O37">
        <v>1.9088000000000001</v>
      </c>
      <c r="P37">
        <v>1.2069000000000001</v>
      </c>
      <c r="Q37">
        <v>8.4347999999999992</v>
      </c>
    </row>
    <row r="38" spans="2:17" x14ac:dyDescent="0.2">
      <c r="C38">
        <v>16.672899999999998</v>
      </c>
      <c r="D38">
        <v>16.613600000000002</v>
      </c>
      <c r="E38">
        <v>21.957699999999999</v>
      </c>
      <c r="G38">
        <v>16.642600000000002</v>
      </c>
      <c r="H38">
        <v>16.574000000000002</v>
      </c>
      <c r="I38">
        <v>21.674499999999998</v>
      </c>
      <c r="K38">
        <v>16.617999999999999</v>
      </c>
      <c r="L38">
        <v>16.5474</v>
      </c>
      <c r="M38">
        <v>22.153700000000001</v>
      </c>
      <c r="O38">
        <v>16.632400000000001</v>
      </c>
      <c r="P38">
        <v>16.564800000000002</v>
      </c>
      <c r="Q38">
        <v>22.0486</v>
      </c>
    </row>
    <row r="39" spans="2:17" x14ac:dyDescent="0.2">
      <c r="C39">
        <v>17.064399999999999</v>
      </c>
      <c r="D39">
        <v>16.834</v>
      </c>
      <c r="E39">
        <v>28.3203</v>
      </c>
      <c r="G39">
        <v>17.581800000000001</v>
      </c>
      <c r="H39">
        <v>17.1967</v>
      </c>
      <c r="I39">
        <v>28.923300000000001</v>
      </c>
      <c r="K39">
        <v>18.4053</v>
      </c>
      <c r="L39">
        <v>17.8566</v>
      </c>
      <c r="M39">
        <v>30.1371</v>
      </c>
      <c r="O39">
        <v>18.098500000000001</v>
      </c>
      <c r="P39">
        <v>17.3919</v>
      </c>
      <c r="Q39">
        <v>29.804500000000001</v>
      </c>
    </row>
    <row r="40" spans="2:17" x14ac:dyDescent="0.2">
      <c r="B40" t="s">
        <v>4</v>
      </c>
      <c r="C40">
        <v>0.39150000000000101</v>
      </c>
      <c r="D40">
        <v>0.22039999999999799</v>
      </c>
      <c r="E40">
        <v>6.3625999999999996</v>
      </c>
      <c r="G40">
        <v>0.93920000000000003</v>
      </c>
      <c r="H40">
        <v>0.62269999999999803</v>
      </c>
      <c r="I40">
        <v>7.2488000000000001</v>
      </c>
      <c r="K40">
        <v>1.7873000000000001</v>
      </c>
      <c r="L40">
        <v>1.3091999999999999</v>
      </c>
      <c r="M40">
        <v>7.9833999999999996</v>
      </c>
      <c r="O40">
        <v>1.4661</v>
      </c>
      <c r="P40">
        <v>0.82710000000000194</v>
      </c>
      <c r="Q40">
        <v>7.7558999999999996</v>
      </c>
    </row>
    <row r="41" spans="2:17" x14ac:dyDescent="0.2">
      <c r="C41">
        <v>16.648399999999999</v>
      </c>
      <c r="D41">
        <v>16.593599999999999</v>
      </c>
      <c r="E41">
        <v>23.0076</v>
      </c>
      <c r="G41">
        <v>16.6678</v>
      </c>
      <c r="H41">
        <v>16.594799999999999</v>
      </c>
      <c r="I41">
        <v>21.283899999999999</v>
      </c>
      <c r="K41">
        <v>16.635200000000001</v>
      </c>
      <c r="L41">
        <v>16.5718</v>
      </c>
      <c r="M41">
        <v>22.181000000000001</v>
      </c>
      <c r="O41">
        <v>16.641999999999999</v>
      </c>
      <c r="P41">
        <v>16.6098</v>
      </c>
      <c r="Q41">
        <v>21.6175</v>
      </c>
    </row>
    <row r="42" spans="2:17" x14ac:dyDescent="0.2">
      <c r="C42">
        <v>17.073</v>
      </c>
      <c r="D42">
        <v>16.861999999999998</v>
      </c>
      <c r="E42">
        <v>28.247699999999998</v>
      </c>
      <c r="G42">
        <v>17.148</v>
      </c>
      <c r="H42">
        <v>16.756599999999999</v>
      </c>
      <c r="I42">
        <v>27.1981</v>
      </c>
      <c r="K42">
        <v>18.011500000000002</v>
      </c>
      <c r="L42">
        <v>17.596</v>
      </c>
      <c r="M42">
        <v>29.720700000000001</v>
      </c>
      <c r="O42">
        <v>18.9193</v>
      </c>
      <c r="P42">
        <v>18.2331</v>
      </c>
      <c r="Q42">
        <v>29.037199999999999</v>
      </c>
    </row>
    <row r="43" spans="2:17" x14ac:dyDescent="0.2">
      <c r="B43" t="s">
        <v>4</v>
      </c>
      <c r="C43">
        <v>0.42460000000000198</v>
      </c>
      <c r="D43">
        <v>0.26840000000000003</v>
      </c>
      <c r="E43">
        <v>5.2401</v>
      </c>
      <c r="G43">
        <v>0.48020000000000002</v>
      </c>
      <c r="H43">
        <v>0.161799999999999</v>
      </c>
      <c r="I43">
        <v>5.9142000000000001</v>
      </c>
      <c r="K43">
        <v>1.3763000000000001</v>
      </c>
      <c r="L43">
        <v>1.0242</v>
      </c>
      <c r="M43">
        <v>7.5396999999999998</v>
      </c>
      <c r="O43">
        <v>2.2772999999999999</v>
      </c>
      <c r="P43">
        <v>1.6233</v>
      </c>
      <c r="Q43">
        <v>7.4196999999999997</v>
      </c>
    </row>
    <row r="44" spans="2:17" x14ac:dyDescent="0.2">
      <c r="C44">
        <v>16.676300000000001</v>
      </c>
      <c r="D44">
        <v>16.657</v>
      </c>
      <c r="E44">
        <v>21.914400000000001</v>
      </c>
      <c r="G44">
        <v>16.6282</v>
      </c>
      <c r="H44">
        <v>16.598099999999999</v>
      </c>
      <c r="I44">
        <v>21.6479</v>
      </c>
      <c r="K44">
        <v>16.6753</v>
      </c>
      <c r="L44">
        <v>16.6083</v>
      </c>
      <c r="M44">
        <v>22.451899999999998</v>
      </c>
      <c r="O44">
        <v>16.6905</v>
      </c>
      <c r="P44">
        <v>16.6449</v>
      </c>
      <c r="Q44">
        <v>22.417400000000001</v>
      </c>
    </row>
    <row r="45" spans="2:17" x14ac:dyDescent="0.2">
      <c r="C45">
        <v>17.067599999999999</v>
      </c>
      <c r="D45">
        <v>16.8843</v>
      </c>
      <c r="E45">
        <v>27.395499999999998</v>
      </c>
      <c r="G45">
        <v>17.538900000000002</v>
      </c>
      <c r="H45">
        <v>17.2409</v>
      </c>
      <c r="I45">
        <v>28.301600000000001</v>
      </c>
      <c r="K45">
        <v>16.952500000000001</v>
      </c>
      <c r="L45">
        <v>16.770800000000001</v>
      </c>
      <c r="M45">
        <v>28.373899999999999</v>
      </c>
      <c r="O45">
        <v>18.905799999999999</v>
      </c>
      <c r="P45">
        <v>18.189599999999999</v>
      </c>
      <c r="Q45">
        <v>30.099399999999999</v>
      </c>
    </row>
    <row r="46" spans="2:17" x14ac:dyDescent="0.2">
      <c r="B46" t="s">
        <v>4</v>
      </c>
      <c r="C46">
        <v>0.39129999999999798</v>
      </c>
      <c r="D46">
        <v>0.2273</v>
      </c>
      <c r="E46">
        <v>5.4810999999999996</v>
      </c>
      <c r="G46">
        <v>0.91070000000000195</v>
      </c>
      <c r="H46">
        <v>0.64280000000000104</v>
      </c>
      <c r="I46">
        <v>6.6536999999999997</v>
      </c>
      <c r="K46">
        <v>0.277200000000001</v>
      </c>
      <c r="L46">
        <v>0.162500000000001</v>
      </c>
      <c r="M46">
        <v>5.9219999999999997</v>
      </c>
      <c r="O46">
        <v>2.2153</v>
      </c>
      <c r="P46">
        <v>1.5447</v>
      </c>
      <c r="Q46">
        <v>7.6820000000000004</v>
      </c>
    </row>
    <row r="47" spans="2:17" x14ac:dyDescent="0.2">
      <c r="C47">
        <v>16.595099999999999</v>
      </c>
      <c r="D47">
        <v>16.5379</v>
      </c>
      <c r="E47">
        <v>21.6295</v>
      </c>
      <c r="G47">
        <v>16.6144</v>
      </c>
      <c r="H47">
        <v>16.583200000000001</v>
      </c>
      <c r="I47">
        <v>22.338200000000001</v>
      </c>
      <c r="K47">
        <v>16.6798</v>
      </c>
      <c r="L47">
        <v>16.611499999999999</v>
      </c>
      <c r="M47">
        <v>22.7624</v>
      </c>
      <c r="O47">
        <v>16.651599999999998</v>
      </c>
      <c r="P47">
        <v>16.552099999999999</v>
      </c>
      <c r="Q47">
        <v>21.832999999999998</v>
      </c>
    </row>
    <row r="48" spans="2:17" x14ac:dyDescent="0.2">
      <c r="C48">
        <v>17.236599999999999</v>
      </c>
      <c r="D48">
        <v>17.0289</v>
      </c>
      <c r="E48">
        <v>26.992999999999999</v>
      </c>
      <c r="G48">
        <v>17.306999999999999</v>
      </c>
      <c r="H48">
        <v>17.020099999999999</v>
      </c>
      <c r="I48">
        <v>28.510100000000001</v>
      </c>
      <c r="K48">
        <v>17.852599999999999</v>
      </c>
      <c r="L48">
        <v>17.3995</v>
      </c>
      <c r="M48">
        <v>29.279199999999999</v>
      </c>
      <c r="O48">
        <v>18.87</v>
      </c>
      <c r="P48">
        <v>18.2044</v>
      </c>
      <c r="Q48">
        <v>30.010899999999999</v>
      </c>
    </row>
    <row r="49" spans="2:17" x14ac:dyDescent="0.2">
      <c r="B49" t="s">
        <v>4</v>
      </c>
      <c r="C49">
        <v>0.64150000000000096</v>
      </c>
      <c r="D49">
        <v>0.49099999999999999</v>
      </c>
      <c r="E49">
        <v>5.3635000000000002</v>
      </c>
      <c r="G49">
        <v>0.69259999999999899</v>
      </c>
      <c r="H49">
        <v>0.43689999999999801</v>
      </c>
      <c r="I49">
        <v>6.1718999999999999</v>
      </c>
      <c r="K49">
        <v>1.1728000000000001</v>
      </c>
      <c r="L49">
        <v>0.78800000000000003</v>
      </c>
      <c r="M49">
        <v>6.5167999999999999</v>
      </c>
      <c r="O49">
        <v>2.2183999999999999</v>
      </c>
      <c r="P49">
        <v>1.6523000000000001</v>
      </c>
      <c r="Q49">
        <v>8.1778999999999993</v>
      </c>
    </row>
    <row r="50" spans="2:17" x14ac:dyDescent="0.2">
      <c r="C50">
        <v>16.654</v>
      </c>
      <c r="D50">
        <v>16.580200000000001</v>
      </c>
      <c r="E50">
        <v>22.226600000000001</v>
      </c>
      <c r="G50">
        <v>16.638999999999999</v>
      </c>
      <c r="H50">
        <v>16.545400000000001</v>
      </c>
      <c r="I50">
        <v>21.875399999999999</v>
      </c>
      <c r="K50">
        <v>16.727699999999999</v>
      </c>
      <c r="L50">
        <v>16.661100000000001</v>
      </c>
      <c r="M50">
        <v>22.6248</v>
      </c>
      <c r="O50">
        <v>16.6327</v>
      </c>
      <c r="P50">
        <v>16.5853</v>
      </c>
      <c r="Q50">
        <v>21.825199999999999</v>
      </c>
    </row>
    <row r="51" spans="2:17" x14ac:dyDescent="0.2">
      <c r="C51">
        <v>16.647500000000001</v>
      </c>
      <c r="D51">
        <v>16.5077</v>
      </c>
      <c r="E51">
        <v>27.664899999999999</v>
      </c>
      <c r="G51">
        <v>17.405899999999999</v>
      </c>
      <c r="H51">
        <v>17.027999999999999</v>
      </c>
      <c r="I51">
        <v>28.893899999999999</v>
      </c>
      <c r="K51">
        <v>17.937799999999999</v>
      </c>
      <c r="L51">
        <v>17.479199999999999</v>
      </c>
      <c r="M51">
        <v>32.792999999999999</v>
      </c>
      <c r="O51">
        <v>16.890799999999999</v>
      </c>
      <c r="P51">
        <v>16.686</v>
      </c>
      <c r="Q51">
        <v>27.129200000000001</v>
      </c>
    </row>
    <row r="52" spans="2:17" x14ac:dyDescent="0.2">
      <c r="B52" t="s">
        <v>4</v>
      </c>
      <c r="C52">
        <v>-6.4999999999990603E-3</v>
      </c>
      <c r="D52">
        <v>-7.2500000000001605E-2</v>
      </c>
      <c r="E52">
        <v>5.4382999999999999</v>
      </c>
      <c r="G52">
        <v>0.76690000000000003</v>
      </c>
      <c r="H52">
        <v>0.48259999999999798</v>
      </c>
      <c r="I52">
        <v>7.0185000000000004</v>
      </c>
      <c r="K52">
        <v>1.2101</v>
      </c>
      <c r="L52">
        <v>0.81809999999999805</v>
      </c>
      <c r="M52">
        <v>10.168200000000001</v>
      </c>
      <c r="O52">
        <v>0.258099999999999</v>
      </c>
      <c r="P52">
        <v>0.1007</v>
      </c>
      <c r="Q52">
        <v>5.3040000000000003</v>
      </c>
    </row>
    <row r="53" spans="2:17" x14ac:dyDescent="0.2">
      <c r="C53">
        <v>16.583400000000001</v>
      </c>
      <c r="D53">
        <v>16.562100000000001</v>
      </c>
      <c r="E53">
        <v>22.156199999999998</v>
      </c>
      <c r="G53">
        <v>16.605699999999999</v>
      </c>
      <c r="H53">
        <v>16.557500000000001</v>
      </c>
      <c r="I53">
        <v>22.349499999999999</v>
      </c>
      <c r="K53">
        <v>16.5672</v>
      </c>
      <c r="L53">
        <v>16.496200000000002</v>
      </c>
      <c r="M53">
        <v>22.1813</v>
      </c>
      <c r="O53">
        <v>16.679500000000001</v>
      </c>
      <c r="P53">
        <v>16.594799999999999</v>
      </c>
      <c r="Q53">
        <v>22.184100000000001</v>
      </c>
    </row>
    <row r="54" spans="2:17" x14ac:dyDescent="0.2">
      <c r="C54">
        <v>16.898099999999999</v>
      </c>
      <c r="D54">
        <v>16.7471</v>
      </c>
      <c r="E54">
        <v>27.640599999999999</v>
      </c>
      <c r="G54">
        <v>17.269400000000001</v>
      </c>
      <c r="H54">
        <v>16.8748</v>
      </c>
      <c r="I54">
        <v>29.2226</v>
      </c>
      <c r="K54">
        <v>18.1312</v>
      </c>
      <c r="L54">
        <v>17.653300000000002</v>
      </c>
      <c r="M54">
        <v>29.3766</v>
      </c>
      <c r="O54">
        <v>18.497299999999999</v>
      </c>
      <c r="P54">
        <v>17.8078</v>
      </c>
      <c r="Q54">
        <v>31.218900000000001</v>
      </c>
    </row>
    <row r="55" spans="2:17" x14ac:dyDescent="0.2">
      <c r="B55" t="s">
        <v>4</v>
      </c>
      <c r="C55">
        <v>0.31469999999999798</v>
      </c>
      <c r="D55">
        <v>0.184999999999999</v>
      </c>
      <c r="E55">
        <v>5.4843999999999999</v>
      </c>
      <c r="G55">
        <v>0.66370000000000196</v>
      </c>
      <c r="H55">
        <v>0.31729999999999903</v>
      </c>
      <c r="I55">
        <v>6.8731</v>
      </c>
      <c r="K55">
        <v>1.5640000000000001</v>
      </c>
      <c r="L55">
        <v>1.1571</v>
      </c>
      <c r="M55">
        <v>7.1952999999999996</v>
      </c>
      <c r="O55">
        <v>1.8178000000000001</v>
      </c>
      <c r="P55">
        <v>1.2130000000000001</v>
      </c>
      <c r="Q55">
        <v>9.0348000000000006</v>
      </c>
    </row>
    <row r="56" spans="2:17" x14ac:dyDescent="0.2">
      <c r="C56">
        <v>16.540099999999999</v>
      </c>
      <c r="D56">
        <v>16.495000000000001</v>
      </c>
      <c r="E56">
        <v>22.309000000000001</v>
      </c>
      <c r="G56">
        <v>16.542100000000001</v>
      </c>
      <c r="H56">
        <v>16.461200000000002</v>
      </c>
      <c r="I56">
        <v>22.213799999999999</v>
      </c>
      <c r="K56">
        <v>16.5745</v>
      </c>
      <c r="L56">
        <v>16.4895</v>
      </c>
      <c r="M56">
        <v>22.747</v>
      </c>
      <c r="O56">
        <v>16.5702</v>
      </c>
      <c r="P56">
        <v>16.486999999999998</v>
      </c>
      <c r="Q56">
        <v>21.451699999999999</v>
      </c>
    </row>
    <row r="57" spans="2:17" x14ac:dyDescent="0.2">
      <c r="C57">
        <v>16.8871</v>
      </c>
      <c r="D57">
        <v>16.688099999999999</v>
      </c>
      <c r="E57">
        <v>29.231400000000001</v>
      </c>
      <c r="G57">
        <v>17.3048</v>
      </c>
      <c r="H57">
        <v>16.910499999999999</v>
      </c>
      <c r="I57">
        <v>27.897200000000002</v>
      </c>
      <c r="K57">
        <v>17.917899999999999</v>
      </c>
      <c r="L57">
        <v>17.377600000000001</v>
      </c>
      <c r="M57">
        <v>30.088699999999999</v>
      </c>
      <c r="O57">
        <v>17.189599999999999</v>
      </c>
      <c r="P57">
        <v>17.0017</v>
      </c>
      <c r="Q57">
        <v>27.299099999999999</v>
      </c>
    </row>
    <row r="58" spans="2:17" x14ac:dyDescent="0.2">
      <c r="B58" t="s">
        <v>4</v>
      </c>
      <c r="C58">
        <v>0.34700000000000097</v>
      </c>
      <c r="D58">
        <v>0.193099999999998</v>
      </c>
      <c r="E58">
        <v>6.9223999999999997</v>
      </c>
      <c r="G58">
        <v>0.76269999999999905</v>
      </c>
      <c r="H58">
        <v>0.44929999999999698</v>
      </c>
      <c r="I58">
        <v>5.6833999999999998</v>
      </c>
      <c r="K58">
        <v>1.3433999999999999</v>
      </c>
      <c r="L58">
        <v>0.888100000000001</v>
      </c>
      <c r="M58">
        <v>7.3417000000000003</v>
      </c>
      <c r="O58">
        <v>0.61939999999999895</v>
      </c>
      <c r="P58">
        <v>0.51470000000000105</v>
      </c>
      <c r="Q58">
        <v>5.8474000000000004</v>
      </c>
    </row>
    <row r="59" spans="2:17" x14ac:dyDescent="0.2">
      <c r="C59">
        <v>16.630099999999999</v>
      </c>
      <c r="D59">
        <v>16.597999999999999</v>
      </c>
      <c r="E59">
        <v>21.655100000000001</v>
      </c>
      <c r="G59">
        <v>16.715299999999999</v>
      </c>
      <c r="H59">
        <v>16.624199999999998</v>
      </c>
      <c r="I59">
        <v>22.299499999999998</v>
      </c>
      <c r="K59">
        <v>16.760400000000001</v>
      </c>
      <c r="L59">
        <v>16.709099999999999</v>
      </c>
      <c r="M59">
        <v>22.0825</v>
      </c>
      <c r="O59">
        <v>16.702000000000002</v>
      </c>
      <c r="P59">
        <v>16.610800000000001</v>
      </c>
      <c r="Q59">
        <v>22.1557</v>
      </c>
    </row>
    <row r="60" spans="2:17" x14ac:dyDescent="0.2">
      <c r="C60">
        <v>16.662800000000001</v>
      </c>
      <c r="D60">
        <v>16.558</v>
      </c>
      <c r="E60">
        <v>25.7544</v>
      </c>
      <c r="G60">
        <v>17.468699999999998</v>
      </c>
      <c r="H60">
        <v>17.090399999999999</v>
      </c>
      <c r="I60">
        <v>28.265499999999999</v>
      </c>
      <c r="K60">
        <v>17.999700000000001</v>
      </c>
      <c r="L60">
        <v>17.452100000000002</v>
      </c>
      <c r="M60">
        <v>28.082899999999999</v>
      </c>
      <c r="O60">
        <v>17.142600000000002</v>
      </c>
      <c r="P60">
        <v>16.892399999999999</v>
      </c>
      <c r="Q60">
        <v>26.622900000000001</v>
      </c>
    </row>
    <row r="61" spans="2:17" x14ac:dyDescent="0.2">
      <c r="B61" t="s">
        <v>4</v>
      </c>
      <c r="C61">
        <v>3.2700000000001901E-2</v>
      </c>
      <c r="D61">
        <v>-3.9999999999999099E-2</v>
      </c>
      <c r="E61">
        <v>4.0993000000000004</v>
      </c>
      <c r="G61">
        <v>0.75339999999999896</v>
      </c>
      <c r="H61">
        <v>0.466200000000001</v>
      </c>
      <c r="I61">
        <v>5.9660000000000002</v>
      </c>
      <c r="K61">
        <v>1.2393000000000001</v>
      </c>
      <c r="L61">
        <v>0.74300000000000199</v>
      </c>
      <c r="M61">
        <v>6.0004</v>
      </c>
      <c r="O61">
        <v>0.44060000000000299</v>
      </c>
      <c r="P61">
        <v>0.28159999999999702</v>
      </c>
      <c r="Q61">
        <v>4.4672000000000001</v>
      </c>
    </row>
    <row r="62" spans="2:17" x14ac:dyDescent="0.2">
      <c r="C62">
        <v>16.578499999999998</v>
      </c>
      <c r="D62">
        <v>16.5182</v>
      </c>
      <c r="E62">
        <v>21.649100000000001</v>
      </c>
      <c r="G62">
        <v>16.6996</v>
      </c>
      <c r="H62">
        <v>16.648499999999999</v>
      </c>
      <c r="I62">
        <v>22.350999999999999</v>
      </c>
      <c r="K62">
        <v>16.607099999999999</v>
      </c>
      <c r="L62">
        <v>16.545100000000001</v>
      </c>
      <c r="M62">
        <v>22.351700000000001</v>
      </c>
      <c r="O62">
        <v>16.611699999999999</v>
      </c>
      <c r="P62">
        <v>16.545400000000001</v>
      </c>
      <c r="Q62">
        <v>23.6678</v>
      </c>
    </row>
    <row r="63" spans="2:17" x14ac:dyDescent="0.2">
      <c r="C63">
        <v>16.747699999999998</v>
      </c>
      <c r="D63">
        <v>16.529900000000001</v>
      </c>
      <c r="E63">
        <v>27.052399999999999</v>
      </c>
      <c r="G63">
        <v>17.533100000000001</v>
      </c>
      <c r="H63">
        <v>17.195499999999999</v>
      </c>
      <c r="I63">
        <v>29.808900000000001</v>
      </c>
      <c r="K63">
        <v>18.208600000000001</v>
      </c>
      <c r="L63">
        <v>17.6706</v>
      </c>
      <c r="M63">
        <v>29.499500000000001</v>
      </c>
      <c r="O63">
        <v>17.2362</v>
      </c>
      <c r="P63">
        <v>17.015799999999999</v>
      </c>
      <c r="Q63">
        <v>29.6599</v>
      </c>
    </row>
    <row r="64" spans="2:17" x14ac:dyDescent="0.2">
      <c r="B64" t="s">
        <v>4</v>
      </c>
      <c r="C64">
        <v>0.16920000000000401</v>
      </c>
      <c r="D64">
        <v>1.1700000000001201E-2</v>
      </c>
      <c r="E64">
        <v>5.4032999999999998</v>
      </c>
      <c r="G64">
        <v>0.83350000000000102</v>
      </c>
      <c r="H64">
        <v>0.54700000000000104</v>
      </c>
      <c r="I64">
        <v>7.4579000000000004</v>
      </c>
      <c r="K64">
        <v>1.6014999999999999</v>
      </c>
      <c r="L64">
        <v>1.1254999999999999</v>
      </c>
      <c r="M64">
        <v>7.1478000000000002</v>
      </c>
      <c r="O64">
        <v>0.62450000000000105</v>
      </c>
      <c r="P64">
        <v>0.47039999999999799</v>
      </c>
      <c r="Q64">
        <v>5.9920999999999998</v>
      </c>
    </row>
    <row r="65" spans="1:17" x14ac:dyDescent="0.2">
      <c r="C65">
        <v>16.706700000000001</v>
      </c>
      <c r="D65">
        <v>16.659099999999999</v>
      </c>
      <c r="E65">
        <v>22.1568</v>
      </c>
      <c r="G65">
        <v>16.649999999999999</v>
      </c>
      <c r="H65">
        <v>16.5898</v>
      </c>
      <c r="I65">
        <v>21.131599999999999</v>
      </c>
      <c r="K65">
        <v>16.532399999999999</v>
      </c>
      <c r="L65">
        <v>16.467199999999998</v>
      </c>
      <c r="M65">
        <v>22.043600000000001</v>
      </c>
      <c r="O65">
        <v>16.601099999999999</v>
      </c>
      <c r="P65">
        <v>16.554300000000001</v>
      </c>
      <c r="Q65">
        <v>21.930599999999998</v>
      </c>
    </row>
    <row r="66" spans="1:17" x14ac:dyDescent="0.2">
      <c r="C66">
        <v>16.906300000000002</v>
      </c>
      <c r="D66">
        <v>16.6737</v>
      </c>
      <c r="E66">
        <v>27.061900000000001</v>
      </c>
      <c r="G66">
        <v>16.7928</v>
      </c>
      <c r="H66">
        <v>16.6553</v>
      </c>
      <c r="I66">
        <v>26.6081</v>
      </c>
      <c r="K66">
        <v>17.966100000000001</v>
      </c>
      <c r="L66">
        <v>17.4894</v>
      </c>
      <c r="M66">
        <v>30.025600000000001</v>
      </c>
      <c r="O66">
        <v>18.1953</v>
      </c>
      <c r="P66">
        <v>17.473099999999999</v>
      </c>
      <c r="Q66">
        <v>30.168800000000001</v>
      </c>
    </row>
    <row r="67" spans="1:17" x14ac:dyDescent="0.2">
      <c r="B67" t="s">
        <v>4</v>
      </c>
      <c r="C67">
        <v>0.1996</v>
      </c>
      <c r="D67">
        <v>1.4600000000001501E-2</v>
      </c>
      <c r="E67">
        <v>4.9051</v>
      </c>
      <c r="G67">
        <v>0.14280000000000101</v>
      </c>
      <c r="H67">
        <v>6.55000000000001E-2</v>
      </c>
      <c r="I67">
        <v>5.4764999999999997</v>
      </c>
      <c r="K67">
        <v>1.4337</v>
      </c>
      <c r="L67">
        <v>1.0222</v>
      </c>
      <c r="M67">
        <v>7.9820000000000002</v>
      </c>
      <c r="O67">
        <v>1.5942000000000001</v>
      </c>
      <c r="P67">
        <v>0.91879999999999695</v>
      </c>
      <c r="Q67">
        <v>8.2382000000000009</v>
      </c>
    </row>
    <row r="68" spans="1:17" x14ac:dyDescent="0.2">
      <c r="B68" t="s">
        <v>5</v>
      </c>
      <c r="C68" t="s">
        <v>6</v>
      </c>
      <c r="D68" t="s">
        <v>6</v>
      </c>
      <c r="E68" t="s">
        <v>6</v>
      </c>
      <c r="F68" t="s">
        <v>5</v>
      </c>
      <c r="G68" t="s">
        <v>6</v>
      </c>
      <c r="H68" t="s">
        <v>6</v>
      </c>
      <c r="I68" t="s">
        <v>6</v>
      </c>
      <c r="J68" t="s">
        <v>5</v>
      </c>
      <c r="K68" t="s">
        <v>6</v>
      </c>
      <c r="L68" t="s">
        <v>6</v>
      </c>
      <c r="M68" t="s">
        <v>6</v>
      </c>
      <c r="N68" t="s">
        <v>5</v>
      </c>
      <c r="O68" t="s">
        <v>6</v>
      </c>
      <c r="P68" t="s">
        <v>6</v>
      </c>
      <c r="Q68" t="s">
        <v>6</v>
      </c>
    </row>
    <row r="69" spans="1:17" x14ac:dyDescent="0.2">
      <c r="B69">
        <v>25.5</v>
      </c>
      <c r="C69">
        <f>AVERAGE(C16,C13,C10,C19,C22,C25,C28,C31,C34,C37,C40,C43,C46,C49,C52,C55,C58,C61,C64,C67)</f>
        <v>0.30933500000000019</v>
      </c>
      <c r="D69">
        <f t="shared" ref="D69:E69" si="0">AVERAGE(D16,D13,D10,D19,D22,D25,D28,D31,D34,D37,D40,D43,D46,D49,D52,D55,D58,D61,D64,D67)</f>
        <v>0.17385499999999993</v>
      </c>
      <c r="E69">
        <f t="shared" si="0"/>
        <v>5.6578049999999998</v>
      </c>
      <c r="F69">
        <v>25.5</v>
      </c>
      <c r="G69">
        <f>AVERAGE(G16,G13,G10,G19,G22,G25,G28,G31,G34,G37,G40,G43,G46,G49,G52,G55,G58,G61,G64,G67)</f>
        <v>0.72264500000000031</v>
      </c>
      <c r="H69">
        <f t="shared" ref="H69:I69" si="1">AVERAGE(H16,H13,H10,H19,H22,H25,H28,H31,H34,H37,H40,H43,H46,H49,H52,H55,H58,H61,H64,H67)</f>
        <v>0.47000499999999895</v>
      </c>
      <c r="I69">
        <f t="shared" si="1"/>
        <v>6.4519749999999991</v>
      </c>
      <c r="J69">
        <v>25.5</v>
      </c>
      <c r="K69">
        <f>AVERAGE(K16,K13,K10,K19,K22,K25,K28,K31,K34,K37,K40,K43,K46,K49,K52,K55,K58,K61,K64,K67)</f>
        <v>1.1137900000000003</v>
      </c>
      <c r="L69">
        <f t="shared" ref="L69:M69" si="2">AVERAGE(L16,L13,L10,L19,L22,L25,L28,L31,L34,L37,L40,L43,L46,L49,L52,L55,L58,L61,L64,L67)</f>
        <v>0.75922000000000001</v>
      </c>
      <c r="M69">
        <f t="shared" si="2"/>
        <v>7.0405149999999992</v>
      </c>
      <c r="N69">
        <v>25.5</v>
      </c>
      <c r="O69">
        <f>AVERAGE(O16,O13,O10,O19,O22,O25,O28,O31,O34,O37,O40,O43,O46,O49,O52,O55,O58,O61,O64,O67)</f>
        <v>1.6011049999999998</v>
      </c>
      <c r="P69">
        <f t="shared" ref="P69:Q69" si="3">AVERAGE(P16,P13,P10,P19,P22,P25,P28,P31,P34,P37,P40,P43,P46,P49,P52,P55,P58,P61,P64,P67)</f>
        <v>1.0613849999999996</v>
      </c>
      <c r="Q69">
        <f t="shared" si="3"/>
        <v>7.5012249999999998</v>
      </c>
    </row>
    <row r="70" spans="1:17" x14ac:dyDescent="0.2">
      <c r="A70" t="s">
        <v>7</v>
      </c>
      <c r="C70">
        <f>STDEV(C16,C13,C10,C19,C22,C25,C28,C31,C34,C37,C40,C43,C46,C49,C52,C55,C58,C61,C64,C67)/SQRT(COUNT(C16,C13,C10,C19,C22,C25,C28,C31,C34,C37,C40,C43,C46,C49,C52,C55,C58,C61,C64))</f>
        <v>4.4692662566215659E-2</v>
      </c>
      <c r="D70">
        <f t="shared" ref="D70:E70" si="4">STDEV(D16,D13,D10,D19,D22,D25,D28,D31,D34,D37,D40,D43,D46,D49,D52,D55,D58,D61,D64,D67)/SQRT(COUNT(D16,D13,D10,D19,D22,D25,D28,D31,D34,D37,D40,D43,D46,D49,D52,D55,D58,D61,D64))</f>
        <v>3.9467085395806456E-2</v>
      </c>
      <c r="E70">
        <f t="shared" si="4"/>
        <v>0.16963239454300613</v>
      </c>
      <c r="G70">
        <f>STDEV(G16,G13,G10,G19,G22,G25,G28,G31,G34,G37,G40,G43,G46,G49,G52,G55,G58,G61,G64,G67)/SQRT(COUNT(G16,G13,G10,G19,G22,G25,G28,G31,G34,G37,G40,G43,G46,G49,G52,G55,G58,G61,G64))</f>
        <v>7.5176739298661727E-2</v>
      </c>
      <c r="H70">
        <f t="shared" ref="H70:I70" si="5">STDEV(H16,H13,H10,H19,H22,H25,H28,H31,H34,H37,H40,H43,H46,H49,H52,H55,H58,H61,H64,H67)/SQRT(COUNT(H16,H13,H10,H19,H22,H25,H28,H31,H34,H37,H40,H43,H46,H49,H52,H55,H58,H61,H64))</f>
        <v>5.9286202154700096E-2</v>
      </c>
      <c r="I70">
        <f t="shared" si="5"/>
        <v>0.19297412036024442</v>
      </c>
      <c r="K70">
        <f>STDEV(K16,K13,K10,K19,K22,K25,K28,K31,K34,K37,K40,K43,K46,K49,K52,K55,K58,K61,K64,K67)/SQRT(COUNT(K16,K13,K10,K19,K22,K25,K28,K31,K34,K37,K40,K43,K46,K49,K52,K55,K58,K61,K64))</f>
        <v>0.12389509969539489</v>
      </c>
      <c r="L70">
        <f t="shared" ref="L70:M70" si="6">STDEV(L16,L13,L10,L19,L22,L25,L28,L31,L34,L37,L40,L43,L46,L49,L52,L55,L58,L61,L64,L67)/SQRT(COUNT(L16,L13,L10,L19,L22,L25,L28,L31,L34,L37,L40,L43,L46,L49,L52,L55,L58,L61,L64))</f>
        <v>9.3088567007335657E-2</v>
      </c>
      <c r="M70">
        <f t="shared" si="6"/>
        <v>0.2736709096236547</v>
      </c>
      <c r="O70">
        <f>STDEV(O16,O13,O10,O19,O22,O25,O28,O31,O34,O37,O40,O43,O46,O49,O52,O55,O58,O61,O64,O67)/SQRT(COUNT(O16,O13,O10,O19,O22,O25,O28,O31,O34,O37,O40,O43,O46,O49,O52,O55,O58,O61,O64))</f>
        <v>0.14631007816853989</v>
      </c>
      <c r="P70">
        <f t="shared" ref="P70:Q70" si="7">STDEV(P16,P13,P10,P19,P22,P25,P28,P31,P34,P37,P40,P43,P46,P49,P52,P55,P58,P61,P64,P67)/SQRT(COUNT(P16,P13,P10,P19,P22,P25,P28,P31,P34,P37,P40,P43,P46,P49,P52,P55,P58,P61,P64))</f>
        <v>0.10910894762991998</v>
      </c>
      <c r="Q70">
        <f t="shared" si="7"/>
        <v>0.28364298341918653</v>
      </c>
    </row>
    <row r="72" spans="1:17" x14ac:dyDescent="0.2">
      <c r="B72" t="s">
        <v>8</v>
      </c>
      <c r="C72">
        <f>C69/25.5/(10^-12)*(10^-20)</f>
        <v>1.2130784313725498E-10</v>
      </c>
      <c r="D72">
        <f>D69/25.5/(10^-12)*(10^-20)</f>
        <v>6.8178431372548987E-11</v>
      </c>
      <c r="E72">
        <f>E69/25.5/(10^-12)*(10^-20)</f>
        <v>2.2187470588235293E-9</v>
      </c>
      <c r="F72" t="s">
        <v>8</v>
      </c>
      <c r="G72">
        <f>G69/25.5/(10^-12)*(10^-20)</f>
        <v>2.8339019607843148E-10</v>
      </c>
      <c r="H72">
        <f>H69/25.5/(10^-12)*(10^-20)</f>
        <v>1.8431568627450942E-10</v>
      </c>
      <c r="I72">
        <f>I69/25.5/(10^-12)*(10^-20)</f>
        <v>2.5301862745098036E-9</v>
      </c>
      <c r="J72" t="s">
        <v>8</v>
      </c>
      <c r="K72">
        <f>K69/25.5/(10^-12)*(10^-20)</f>
        <v>4.3678039215686284E-10</v>
      </c>
      <c r="L72">
        <f>L69/25.5/(10^-12)*(10^-20)</f>
        <v>2.9773333333333331E-10</v>
      </c>
      <c r="M72">
        <f>M69/25.5/(10^-12)*(10^-20)</f>
        <v>2.7609862745098033E-9</v>
      </c>
      <c r="N72" t="s">
        <v>8</v>
      </c>
      <c r="O72">
        <f>O69/25.5/(10^-12)*(10^-20)</f>
        <v>6.2788431372549004E-10</v>
      </c>
      <c r="P72">
        <f>P69/25.5/(10^-12)*(10^-20)</f>
        <v>4.162294117647057E-10</v>
      </c>
      <c r="Q72">
        <f>Q69/25.5/(10^-12)*(10^-20)</f>
        <v>2.9416568627450973E-9</v>
      </c>
    </row>
    <row r="75" spans="1:17" x14ac:dyDescent="0.2">
      <c r="B75" t="s">
        <v>11</v>
      </c>
      <c r="F75" t="s">
        <v>30</v>
      </c>
      <c r="J75" t="s">
        <v>10</v>
      </c>
    </row>
    <row r="76" spans="1:17" x14ac:dyDescent="0.2">
      <c r="C76" t="s">
        <v>1</v>
      </c>
      <c r="D76" t="s">
        <v>2</v>
      </c>
      <c r="E76" t="s">
        <v>3</v>
      </c>
      <c r="G76" t="s">
        <v>1</v>
      </c>
      <c r="H76" t="s">
        <v>2</v>
      </c>
      <c r="I76" t="s">
        <v>3</v>
      </c>
      <c r="K76" t="s">
        <v>1</v>
      </c>
      <c r="L76" t="s">
        <v>2</v>
      </c>
      <c r="M76" t="s">
        <v>3</v>
      </c>
    </row>
    <row r="77" spans="1:17" x14ac:dyDescent="0.2">
      <c r="C77">
        <v>16.621600000000001</v>
      </c>
      <c r="D77">
        <v>16.6067</v>
      </c>
      <c r="E77">
        <v>21.626000000000001</v>
      </c>
      <c r="G77">
        <v>16.6203</v>
      </c>
      <c r="H77">
        <v>16.5608</v>
      </c>
      <c r="I77">
        <v>22.876100000000001</v>
      </c>
      <c r="K77">
        <v>16.702300000000001</v>
      </c>
      <c r="L77">
        <v>16.654499999999999</v>
      </c>
      <c r="M77">
        <v>21.988700000000001</v>
      </c>
    </row>
    <row r="78" spans="1:17" x14ac:dyDescent="0.2">
      <c r="C78">
        <v>19.4345</v>
      </c>
      <c r="D78">
        <v>18.5486</v>
      </c>
      <c r="E78">
        <v>31.898499999999999</v>
      </c>
      <c r="G78">
        <v>18.794499999999999</v>
      </c>
      <c r="H78">
        <v>17.7483</v>
      </c>
      <c r="I78">
        <v>32.966799999999999</v>
      </c>
      <c r="K78">
        <v>20.8764</v>
      </c>
      <c r="L78">
        <v>19.635000000000002</v>
      </c>
      <c r="M78">
        <v>32.628</v>
      </c>
    </row>
    <row r="79" spans="1:17" x14ac:dyDescent="0.2">
      <c r="B79" t="s">
        <v>4</v>
      </c>
      <c r="C79">
        <v>2.8129</v>
      </c>
      <c r="D79">
        <v>1.9419</v>
      </c>
      <c r="E79">
        <v>10.272500000000001</v>
      </c>
      <c r="G79">
        <v>2.1741999999999999</v>
      </c>
      <c r="H79">
        <v>1.1875</v>
      </c>
      <c r="I79">
        <v>10.0907</v>
      </c>
      <c r="K79">
        <v>4.1741000000000001</v>
      </c>
      <c r="L79">
        <v>2.9805000000000001</v>
      </c>
      <c r="M79">
        <v>10.6393</v>
      </c>
    </row>
    <row r="80" spans="1:17" x14ac:dyDescent="0.2">
      <c r="C80">
        <v>16.6721</v>
      </c>
      <c r="D80">
        <v>16.6158</v>
      </c>
      <c r="E80">
        <v>21.258299999999998</v>
      </c>
      <c r="G80">
        <v>16.600999999999999</v>
      </c>
      <c r="H80">
        <v>16.5549</v>
      </c>
      <c r="I80">
        <v>22.786000000000001</v>
      </c>
      <c r="K80">
        <v>16.5992</v>
      </c>
      <c r="L80">
        <v>16.536000000000001</v>
      </c>
      <c r="M80">
        <v>22.720300000000002</v>
      </c>
    </row>
    <row r="81" spans="2:13" x14ac:dyDescent="0.2">
      <c r="C81">
        <v>17.278300000000002</v>
      </c>
      <c r="D81">
        <v>17.043600000000001</v>
      </c>
      <c r="E81">
        <v>27.298999999999999</v>
      </c>
      <c r="G81">
        <v>20.184000000000001</v>
      </c>
      <c r="H81">
        <v>18.9636</v>
      </c>
      <c r="I81">
        <v>33.616300000000003</v>
      </c>
      <c r="K81">
        <v>20.543299999999999</v>
      </c>
      <c r="L81">
        <v>19.015499999999999</v>
      </c>
      <c r="M81">
        <v>34.529000000000003</v>
      </c>
    </row>
    <row r="82" spans="2:13" x14ac:dyDescent="0.2">
      <c r="B82" t="s">
        <v>4</v>
      </c>
      <c r="C82">
        <v>0.60620000000000096</v>
      </c>
      <c r="D82">
        <v>0.42780000000000101</v>
      </c>
      <c r="E82">
        <v>6.0407000000000002</v>
      </c>
      <c r="G82">
        <v>3.5830000000000002</v>
      </c>
      <c r="H82">
        <v>2.4087000000000001</v>
      </c>
      <c r="I82">
        <v>10.830299999999999</v>
      </c>
      <c r="K82">
        <v>3.9441000000000002</v>
      </c>
      <c r="L82">
        <v>2.4794999999999998</v>
      </c>
      <c r="M82">
        <v>11.8087</v>
      </c>
    </row>
    <row r="83" spans="2:13" x14ac:dyDescent="0.2">
      <c r="C83">
        <v>16.6614</v>
      </c>
      <c r="D83">
        <v>16.620799999999999</v>
      </c>
      <c r="E83">
        <v>21.6995</v>
      </c>
      <c r="G83">
        <v>16.6249</v>
      </c>
      <c r="H83">
        <v>16.5898</v>
      </c>
      <c r="I83">
        <v>22.411000000000001</v>
      </c>
      <c r="K83">
        <v>16.655999999999999</v>
      </c>
      <c r="L83">
        <v>16.589700000000001</v>
      </c>
      <c r="M83">
        <v>22.546399999999998</v>
      </c>
    </row>
    <row r="84" spans="2:13" x14ac:dyDescent="0.2">
      <c r="C84">
        <v>17.185300000000002</v>
      </c>
      <c r="D84">
        <v>16.946899999999999</v>
      </c>
      <c r="E84">
        <v>28.369199999999999</v>
      </c>
      <c r="G84">
        <v>19.964300000000001</v>
      </c>
      <c r="H84">
        <v>18.817900000000002</v>
      </c>
      <c r="I84">
        <v>31.2301</v>
      </c>
      <c r="K84">
        <v>21.658999999999999</v>
      </c>
      <c r="L84">
        <v>20.385999999999999</v>
      </c>
      <c r="M84">
        <v>34.144500000000001</v>
      </c>
    </row>
    <row r="85" spans="2:13" x14ac:dyDescent="0.2">
      <c r="B85" t="s">
        <v>4</v>
      </c>
      <c r="C85">
        <v>0.52390000000000103</v>
      </c>
      <c r="D85">
        <v>0.3261</v>
      </c>
      <c r="E85">
        <v>6.6696999999999997</v>
      </c>
      <c r="G85">
        <v>3.3393999999999999</v>
      </c>
      <c r="H85">
        <v>2.2281</v>
      </c>
      <c r="I85">
        <v>8.8191000000000006</v>
      </c>
      <c r="K85">
        <v>5.0030000000000001</v>
      </c>
      <c r="L85">
        <v>3.7963</v>
      </c>
      <c r="M85">
        <v>11.598100000000001</v>
      </c>
    </row>
    <row r="86" spans="2:13" x14ac:dyDescent="0.2">
      <c r="C86">
        <v>16.615100000000002</v>
      </c>
      <c r="D86">
        <v>16.564399999999999</v>
      </c>
      <c r="E86">
        <v>21.742899999999999</v>
      </c>
      <c r="G86">
        <v>16.587199999999999</v>
      </c>
      <c r="H86">
        <v>16.563800000000001</v>
      </c>
      <c r="I86">
        <v>22.166399999999999</v>
      </c>
      <c r="K86">
        <v>16.613600000000002</v>
      </c>
      <c r="L86">
        <v>16.588100000000001</v>
      </c>
      <c r="M86">
        <v>21.561</v>
      </c>
    </row>
    <row r="87" spans="2:13" x14ac:dyDescent="0.2">
      <c r="C87">
        <v>18.6691</v>
      </c>
      <c r="D87">
        <v>17.706600000000002</v>
      </c>
      <c r="E87">
        <v>31.184699999999999</v>
      </c>
      <c r="G87">
        <v>19.760400000000001</v>
      </c>
      <c r="H87">
        <v>18.663900000000002</v>
      </c>
      <c r="I87">
        <v>30.953900000000001</v>
      </c>
      <c r="K87">
        <v>20.442</v>
      </c>
      <c r="L87">
        <v>19.2438</v>
      </c>
      <c r="M87">
        <v>32.511400000000002</v>
      </c>
    </row>
    <row r="88" spans="2:13" x14ac:dyDescent="0.2">
      <c r="B88" t="s">
        <v>4</v>
      </c>
      <c r="C88">
        <v>2.0539999999999998</v>
      </c>
      <c r="D88">
        <v>1.1422000000000001</v>
      </c>
      <c r="E88">
        <v>9.4418000000000006</v>
      </c>
      <c r="G88">
        <v>3.1732</v>
      </c>
      <c r="H88">
        <v>2.1000999999999999</v>
      </c>
      <c r="I88">
        <v>8.7874999999999996</v>
      </c>
      <c r="K88">
        <v>3.8283999999999998</v>
      </c>
      <c r="L88">
        <v>2.6556999999999999</v>
      </c>
      <c r="M88">
        <v>10.9504</v>
      </c>
    </row>
    <row r="89" spans="2:13" x14ac:dyDescent="0.2">
      <c r="C89">
        <v>16.628</v>
      </c>
      <c r="D89">
        <v>16.582799999999999</v>
      </c>
      <c r="E89">
        <v>22.1206</v>
      </c>
      <c r="G89">
        <v>16.594899999999999</v>
      </c>
      <c r="H89">
        <v>16.554500000000001</v>
      </c>
      <c r="I89">
        <v>22.712800000000001</v>
      </c>
      <c r="K89">
        <v>16.583600000000001</v>
      </c>
      <c r="L89">
        <v>16.5396</v>
      </c>
      <c r="M89">
        <v>21.3917</v>
      </c>
    </row>
    <row r="90" spans="2:13" x14ac:dyDescent="0.2">
      <c r="C90">
        <v>19.372900000000001</v>
      </c>
      <c r="D90">
        <v>18.397400000000001</v>
      </c>
      <c r="E90">
        <v>31.253299999999999</v>
      </c>
      <c r="G90">
        <v>19.6082</v>
      </c>
      <c r="H90">
        <v>18.413599999999999</v>
      </c>
      <c r="I90">
        <v>30.918199999999999</v>
      </c>
      <c r="K90">
        <v>20.678999999999998</v>
      </c>
      <c r="L90">
        <v>19.335599999999999</v>
      </c>
      <c r="M90">
        <v>36.1081</v>
      </c>
    </row>
    <row r="91" spans="2:13" x14ac:dyDescent="0.2">
      <c r="B91" t="s">
        <v>4</v>
      </c>
      <c r="C91">
        <v>2.7448999999999999</v>
      </c>
      <c r="D91">
        <v>1.8146</v>
      </c>
      <c r="E91">
        <v>9.1326999999999998</v>
      </c>
      <c r="G91">
        <v>3.0133000000000001</v>
      </c>
      <c r="H91">
        <v>1.8591</v>
      </c>
      <c r="I91">
        <v>8.2053999999999991</v>
      </c>
      <c r="K91">
        <v>4.0953999999999997</v>
      </c>
      <c r="L91">
        <v>2.7959999999999998</v>
      </c>
      <c r="M91">
        <v>14.7164</v>
      </c>
    </row>
    <row r="92" spans="2:13" x14ac:dyDescent="0.2">
      <c r="C92">
        <v>16.594999999999999</v>
      </c>
      <c r="D92">
        <v>16.561399999999999</v>
      </c>
      <c r="E92">
        <v>21.372</v>
      </c>
      <c r="G92">
        <v>16.687899999999999</v>
      </c>
      <c r="H92">
        <v>16.648299999999999</v>
      </c>
      <c r="I92">
        <v>22.230699999999999</v>
      </c>
      <c r="K92">
        <v>16.631499999999999</v>
      </c>
      <c r="L92">
        <v>16.550899999999999</v>
      </c>
      <c r="M92">
        <v>22.416399999999999</v>
      </c>
    </row>
    <row r="93" spans="2:13" x14ac:dyDescent="0.2">
      <c r="C93">
        <v>18.680399999999999</v>
      </c>
      <c r="D93">
        <v>17.765899999999998</v>
      </c>
      <c r="E93">
        <v>29.938600000000001</v>
      </c>
      <c r="G93">
        <v>20.837700000000002</v>
      </c>
      <c r="H93">
        <v>19.710999999999999</v>
      </c>
      <c r="I93">
        <v>32.7714</v>
      </c>
      <c r="K93">
        <v>19.970300000000002</v>
      </c>
      <c r="L93">
        <v>18.703700000000001</v>
      </c>
      <c r="M93">
        <v>32.495699999999999</v>
      </c>
    </row>
    <row r="94" spans="2:13" x14ac:dyDescent="0.2">
      <c r="B94" t="s">
        <v>4</v>
      </c>
      <c r="C94">
        <v>2.0853999999999999</v>
      </c>
      <c r="D94">
        <v>1.2044999999999999</v>
      </c>
      <c r="E94">
        <v>8.5665999999999993</v>
      </c>
      <c r="G94">
        <v>4.1497999999999999</v>
      </c>
      <c r="H94">
        <v>3.0627</v>
      </c>
      <c r="I94">
        <v>10.540699999999999</v>
      </c>
      <c r="K94">
        <v>3.3388</v>
      </c>
      <c r="L94">
        <v>2.1528</v>
      </c>
      <c r="M94">
        <v>10.0793</v>
      </c>
    </row>
    <row r="95" spans="2:13" x14ac:dyDescent="0.2">
      <c r="C95">
        <v>16.629799999999999</v>
      </c>
      <c r="D95">
        <v>16.5959</v>
      </c>
      <c r="E95">
        <v>22.219799999999999</v>
      </c>
      <c r="G95">
        <v>16.648</v>
      </c>
      <c r="H95">
        <v>16.5444</v>
      </c>
      <c r="I95">
        <v>22.4391</v>
      </c>
      <c r="K95">
        <v>16.6233</v>
      </c>
      <c r="L95">
        <v>16.567299999999999</v>
      </c>
      <c r="M95">
        <v>22.1114</v>
      </c>
    </row>
    <row r="96" spans="2:13" x14ac:dyDescent="0.2">
      <c r="C96">
        <v>17.148099999999999</v>
      </c>
      <c r="D96">
        <v>16.932300000000001</v>
      </c>
      <c r="E96">
        <v>28.901199999999999</v>
      </c>
      <c r="G96">
        <v>19.829999999999998</v>
      </c>
      <c r="H96">
        <v>18.7484</v>
      </c>
      <c r="I96">
        <v>31.914300000000001</v>
      </c>
      <c r="K96">
        <v>20.654299999999999</v>
      </c>
      <c r="L96">
        <v>19.418099999999999</v>
      </c>
      <c r="M96">
        <v>33.463999999999999</v>
      </c>
    </row>
    <row r="97" spans="2:13" x14ac:dyDescent="0.2">
      <c r="B97" t="s">
        <v>4</v>
      </c>
      <c r="C97">
        <v>0.51829999999999998</v>
      </c>
      <c r="D97">
        <v>0.33640000000000098</v>
      </c>
      <c r="E97">
        <v>6.6814</v>
      </c>
      <c r="G97">
        <v>3.1819999999999999</v>
      </c>
      <c r="H97">
        <v>2.2040000000000002</v>
      </c>
      <c r="I97">
        <v>9.4751999999999992</v>
      </c>
      <c r="K97">
        <v>4.0309999999999997</v>
      </c>
      <c r="L97">
        <v>2.8508</v>
      </c>
      <c r="M97">
        <v>11.352600000000001</v>
      </c>
    </row>
    <row r="98" spans="2:13" x14ac:dyDescent="0.2">
      <c r="C98">
        <v>16.692499999999999</v>
      </c>
      <c r="D98">
        <v>16.648099999999999</v>
      </c>
      <c r="E98">
        <v>22.145399999999999</v>
      </c>
      <c r="G98">
        <v>16.746700000000001</v>
      </c>
      <c r="H98">
        <v>16.670400000000001</v>
      </c>
      <c r="I98">
        <v>20.9374</v>
      </c>
      <c r="K98">
        <v>16.648199999999999</v>
      </c>
      <c r="L98">
        <v>16.575600000000001</v>
      </c>
      <c r="M98">
        <v>22.176600000000001</v>
      </c>
    </row>
    <row r="99" spans="2:13" x14ac:dyDescent="0.2">
      <c r="C99">
        <v>19.018799999999999</v>
      </c>
      <c r="D99">
        <v>18.204999999999998</v>
      </c>
      <c r="E99">
        <v>29.859400000000001</v>
      </c>
      <c r="G99">
        <v>20.917100000000001</v>
      </c>
      <c r="H99">
        <v>19.723299999999998</v>
      </c>
      <c r="I99">
        <v>30.078499999999998</v>
      </c>
      <c r="K99">
        <v>20.855799999999999</v>
      </c>
      <c r="L99">
        <v>19.544799999999999</v>
      </c>
      <c r="M99">
        <v>33.232100000000003</v>
      </c>
    </row>
    <row r="100" spans="2:13" x14ac:dyDescent="0.2">
      <c r="B100" t="s">
        <v>4</v>
      </c>
      <c r="C100">
        <v>2.3262999999999998</v>
      </c>
      <c r="D100">
        <v>1.5569</v>
      </c>
      <c r="E100">
        <v>7.7140000000000004</v>
      </c>
      <c r="G100">
        <v>4.1703999999999999</v>
      </c>
      <c r="H100">
        <v>3.0529000000000002</v>
      </c>
      <c r="I100">
        <v>9.1410999999999998</v>
      </c>
      <c r="K100">
        <v>4.2076000000000002</v>
      </c>
      <c r="L100">
        <v>2.9691999999999998</v>
      </c>
      <c r="M100">
        <v>11.0555</v>
      </c>
    </row>
    <row r="101" spans="2:13" x14ac:dyDescent="0.2">
      <c r="C101">
        <v>16.708100000000002</v>
      </c>
      <c r="D101">
        <v>16.6447</v>
      </c>
      <c r="E101">
        <v>22.0136</v>
      </c>
      <c r="G101">
        <v>16.628399999999999</v>
      </c>
      <c r="H101">
        <v>16.587399999999999</v>
      </c>
      <c r="I101">
        <v>21.847100000000001</v>
      </c>
      <c r="K101">
        <v>16.738900000000001</v>
      </c>
      <c r="L101">
        <v>16.699100000000001</v>
      </c>
      <c r="M101">
        <v>22.5701</v>
      </c>
    </row>
    <row r="102" spans="2:13" x14ac:dyDescent="0.2">
      <c r="C102">
        <v>19.136099999999999</v>
      </c>
      <c r="D102">
        <v>18.207999999999998</v>
      </c>
      <c r="E102">
        <v>31.194700000000001</v>
      </c>
      <c r="G102">
        <v>19.5107</v>
      </c>
      <c r="H102">
        <v>18.279900000000001</v>
      </c>
      <c r="I102">
        <v>30.812999999999999</v>
      </c>
      <c r="K102">
        <v>20.245200000000001</v>
      </c>
      <c r="L102">
        <v>18.939699999999998</v>
      </c>
      <c r="M102">
        <v>34.696100000000001</v>
      </c>
    </row>
    <row r="103" spans="2:13" x14ac:dyDescent="0.2">
      <c r="B103" t="s">
        <v>4</v>
      </c>
      <c r="C103">
        <v>2.4279999999999999</v>
      </c>
      <c r="D103">
        <v>1.5632999999999999</v>
      </c>
      <c r="E103">
        <v>9.1811000000000007</v>
      </c>
      <c r="G103">
        <v>2.8822999999999999</v>
      </c>
      <c r="H103">
        <v>1.6924999999999999</v>
      </c>
      <c r="I103">
        <v>8.9658999999999995</v>
      </c>
      <c r="K103">
        <v>3.5063</v>
      </c>
      <c r="L103">
        <v>2.2406000000000001</v>
      </c>
      <c r="M103">
        <v>12.125999999999999</v>
      </c>
    </row>
    <row r="104" spans="2:13" x14ac:dyDescent="0.2">
      <c r="C104">
        <v>16.648</v>
      </c>
      <c r="D104">
        <v>16.610499999999998</v>
      </c>
      <c r="E104">
        <v>23.1205</v>
      </c>
      <c r="G104">
        <v>16.521999999999998</v>
      </c>
      <c r="H104">
        <v>16.478000000000002</v>
      </c>
      <c r="I104">
        <v>21.822600000000001</v>
      </c>
      <c r="K104">
        <v>16.622399999999999</v>
      </c>
      <c r="L104">
        <v>16.577400000000001</v>
      </c>
      <c r="M104">
        <v>22.144200000000001</v>
      </c>
    </row>
    <row r="105" spans="2:13" x14ac:dyDescent="0.2">
      <c r="C105">
        <v>17.279699999999998</v>
      </c>
      <c r="D105">
        <v>17.026399999999999</v>
      </c>
      <c r="E105">
        <v>29.319299999999998</v>
      </c>
      <c r="G105">
        <v>19.9085</v>
      </c>
      <c r="H105">
        <v>18.886900000000001</v>
      </c>
      <c r="I105">
        <v>32.429200000000002</v>
      </c>
      <c r="K105">
        <v>20.1614</v>
      </c>
      <c r="L105">
        <v>18.819600000000001</v>
      </c>
      <c r="M105">
        <v>31.656700000000001</v>
      </c>
    </row>
    <row r="106" spans="2:13" x14ac:dyDescent="0.2">
      <c r="B106" t="s">
        <v>4</v>
      </c>
      <c r="C106">
        <v>0.63169999999999904</v>
      </c>
      <c r="D106">
        <v>0.41589999999999699</v>
      </c>
      <c r="E106">
        <v>6.1988000000000003</v>
      </c>
      <c r="G106">
        <v>3.3864999999999998</v>
      </c>
      <c r="H106">
        <v>2.4089</v>
      </c>
      <c r="I106">
        <v>10.6066</v>
      </c>
      <c r="K106">
        <v>3.5390000000000001</v>
      </c>
      <c r="L106">
        <v>2.2422</v>
      </c>
      <c r="M106">
        <v>9.5124999999999993</v>
      </c>
    </row>
    <row r="107" spans="2:13" x14ac:dyDescent="0.2">
      <c r="C107">
        <v>16.555499999999999</v>
      </c>
      <c r="D107">
        <v>16.492699999999999</v>
      </c>
      <c r="E107">
        <v>21.840699999999998</v>
      </c>
      <c r="G107">
        <v>16.557600000000001</v>
      </c>
      <c r="H107">
        <v>16.539899999999999</v>
      </c>
      <c r="I107">
        <v>21.9908</v>
      </c>
      <c r="K107">
        <v>16.663900000000002</v>
      </c>
      <c r="L107">
        <v>16.6036</v>
      </c>
      <c r="M107">
        <v>22.187200000000001</v>
      </c>
    </row>
    <row r="108" spans="2:13" x14ac:dyDescent="0.2">
      <c r="C108">
        <v>20.014199999999999</v>
      </c>
      <c r="D108">
        <v>19.158000000000001</v>
      </c>
      <c r="E108">
        <v>29.6187</v>
      </c>
      <c r="G108">
        <v>19.667400000000001</v>
      </c>
      <c r="H108">
        <v>18.630700000000001</v>
      </c>
      <c r="I108">
        <v>29.607500000000002</v>
      </c>
      <c r="K108">
        <v>21.167999999999999</v>
      </c>
      <c r="L108">
        <v>19.859500000000001</v>
      </c>
      <c r="M108">
        <v>30.513000000000002</v>
      </c>
    </row>
    <row r="109" spans="2:13" x14ac:dyDescent="0.2">
      <c r="B109" t="s">
        <v>4</v>
      </c>
      <c r="C109">
        <v>3.4586999999999999</v>
      </c>
      <c r="D109">
        <v>2.6652999999999998</v>
      </c>
      <c r="E109">
        <v>7.7779999999999996</v>
      </c>
      <c r="G109">
        <v>3.1097999999999999</v>
      </c>
      <c r="H109">
        <v>2.0908000000000002</v>
      </c>
      <c r="I109">
        <v>7.6166999999999998</v>
      </c>
      <c r="K109">
        <v>4.5041000000000002</v>
      </c>
      <c r="L109">
        <v>3.2559</v>
      </c>
      <c r="M109">
        <v>8.3257999999999992</v>
      </c>
    </row>
    <row r="110" spans="2:13" x14ac:dyDescent="0.2">
      <c r="C110">
        <v>16.645399999999999</v>
      </c>
      <c r="D110">
        <v>16.589400000000001</v>
      </c>
      <c r="E110">
        <v>21.779</v>
      </c>
      <c r="G110">
        <v>16.578700000000001</v>
      </c>
      <c r="H110">
        <v>16.536999999999999</v>
      </c>
      <c r="I110">
        <v>21.507999999999999</v>
      </c>
      <c r="K110">
        <v>16.656300000000002</v>
      </c>
      <c r="L110">
        <v>16.618300000000001</v>
      </c>
      <c r="M110">
        <v>21.7316</v>
      </c>
    </row>
    <row r="111" spans="2:13" x14ac:dyDescent="0.2">
      <c r="C111">
        <v>19.0852</v>
      </c>
      <c r="D111">
        <v>18.186299999999999</v>
      </c>
      <c r="E111">
        <v>29.128699999999998</v>
      </c>
      <c r="G111">
        <v>20.5642</v>
      </c>
      <c r="H111">
        <v>19.3322</v>
      </c>
      <c r="I111">
        <v>30.664200000000001</v>
      </c>
      <c r="K111">
        <v>17.273599999999998</v>
      </c>
      <c r="L111">
        <v>16.944099999999999</v>
      </c>
      <c r="M111">
        <v>28.3385</v>
      </c>
    </row>
    <row r="112" spans="2:13" x14ac:dyDescent="0.2">
      <c r="B112" t="s">
        <v>4</v>
      </c>
      <c r="C112">
        <v>2.4398</v>
      </c>
      <c r="D112">
        <v>1.5969</v>
      </c>
      <c r="E112">
        <v>7.3497000000000003</v>
      </c>
      <c r="G112">
        <v>3.9855</v>
      </c>
      <c r="H112">
        <v>2.7951999999999999</v>
      </c>
      <c r="I112">
        <v>9.1562000000000001</v>
      </c>
      <c r="K112">
        <v>0.61729999999999696</v>
      </c>
      <c r="L112">
        <v>0.32579999999999698</v>
      </c>
      <c r="M112">
        <v>6.6069000000000004</v>
      </c>
    </row>
    <row r="113" spans="2:13" x14ac:dyDescent="0.2">
      <c r="C113">
        <v>16.603000000000002</v>
      </c>
      <c r="D113">
        <v>16.562999999999999</v>
      </c>
      <c r="E113">
        <v>22.422499999999999</v>
      </c>
      <c r="G113">
        <v>16.5959</v>
      </c>
      <c r="H113">
        <v>16.5322</v>
      </c>
      <c r="I113">
        <v>22.0185</v>
      </c>
      <c r="K113">
        <v>16.6172</v>
      </c>
      <c r="L113">
        <v>16.581800000000001</v>
      </c>
      <c r="M113">
        <v>22.184100000000001</v>
      </c>
    </row>
    <row r="114" spans="2:13" x14ac:dyDescent="0.2">
      <c r="C114">
        <v>19.693000000000001</v>
      </c>
      <c r="D114">
        <v>18.834800000000001</v>
      </c>
      <c r="E114">
        <v>33.658499999999997</v>
      </c>
      <c r="G114">
        <v>17.474499999999999</v>
      </c>
      <c r="H114">
        <v>17.1663</v>
      </c>
      <c r="I114">
        <v>28.982500000000002</v>
      </c>
      <c r="K114">
        <v>19.3568</v>
      </c>
      <c r="L114">
        <v>17.7483</v>
      </c>
      <c r="M114">
        <v>30.839200000000002</v>
      </c>
    </row>
    <row r="115" spans="2:13" x14ac:dyDescent="0.2">
      <c r="B115" t="s">
        <v>4</v>
      </c>
      <c r="C115">
        <v>3.09</v>
      </c>
      <c r="D115">
        <v>2.2717999999999998</v>
      </c>
      <c r="E115">
        <v>11.236000000000001</v>
      </c>
      <c r="G115">
        <v>0.87859999999999905</v>
      </c>
      <c r="H115">
        <v>0.6341</v>
      </c>
      <c r="I115">
        <v>6.9640000000000004</v>
      </c>
      <c r="K115">
        <v>2.7395999999999998</v>
      </c>
      <c r="L115">
        <v>1.1665000000000001</v>
      </c>
      <c r="M115">
        <v>8.6550999999999991</v>
      </c>
    </row>
    <row r="116" spans="2:13" x14ac:dyDescent="0.2">
      <c r="C116">
        <v>16.560600000000001</v>
      </c>
      <c r="D116">
        <v>16.508900000000001</v>
      </c>
      <c r="E116">
        <v>22.000900000000001</v>
      </c>
      <c r="G116">
        <v>16.610099999999999</v>
      </c>
      <c r="H116">
        <v>16.54</v>
      </c>
      <c r="I116">
        <v>22.187100000000001</v>
      </c>
      <c r="K116">
        <v>16.638200000000001</v>
      </c>
      <c r="L116">
        <v>16.568100000000001</v>
      </c>
      <c r="M116">
        <v>22.159099999999999</v>
      </c>
    </row>
    <row r="117" spans="2:13" x14ac:dyDescent="0.2">
      <c r="C117">
        <v>16.973700000000001</v>
      </c>
      <c r="D117">
        <v>16.7182</v>
      </c>
      <c r="E117">
        <v>27.321100000000001</v>
      </c>
      <c r="G117">
        <v>20.507000000000001</v>
      </c>
      <c r="H117">
        <v>19.3689</v>
      </c>
      <c r="I117">
        <v>33.022599999999997</v>
      </c>
      <c r="K117">
        <v>21.254999999999999</v>
      </c>
      <c r="L117">
        <v>19.9252</v>
      </c>
      <c r="M117">
        <v>32.9435</v>
      </c>
    </row>
    <row r="118" spans="2:13" x14ac:dyDescent="0.2">
      <c r="B118" t="s">
        <v>4</v>
      </c>
      <c r="C118">
        <v>0.41310000000000002</v>
      </c>
      <c r="D118">
        <v>0.20929999999999899</v>
      </c>
      <c r="E118">
        <v>5.3201999999999998</v>
      </c>
      <c r="G118">
        <v>3.8969</v>
      </c>
      <c r="H118">
        <v>2.8289</v>
      </c>
      <c r="I118">
        <v>10.8355</v>
      </c>
      <c r="K118">
        <v>4.6167999999999996</v>
      </c>
      <c r="L118">
        <v>3.3571</v>
      </c>
      <c r="M118">
        <v>10.7844</v>
      </c>
    </row>
    <row r="119" spans="2:13" x14ac:dyDescent="0.2">
      <c r="C119">
        <v>16.645800000000001</v>
      </c>
      <c r="D119">
        <v>16.619599999999998</v>
      </c>
      <c r="E119">
        <v>21.887699999999999</v>
      </c>
      <c r="G119">
        <v>16.659700000000001</v>
      </c>
      <c r="H119">
        <v>16.588000000000001</v>
      </c>
      <c r="I119">
        <v>21.492100000000001</v>
      </c>
      <c r="K119">
        <v>16.692900000000002</v>
      </c>
      <c r="L119">
        <v>16.622</v>
      </c>
      <c r="M119">
        <v>22.356000000000002</v>
      </c>
    </row>
    <row r="120" spans="2:13" x14ac:dyDescent="0.2">
      <c r="C120">
        <v>18.933599999999998</v>
      </c>
      <c r="D120">
        <v>17.964700000000001</v>
      </c>
      <c r="E120">
        <v>31.038399999999999</v>
      </c>
      <c r="G120">
        <v>17.4694</v>
      </c>
      <c r="H120">
        <v>17.195900000000002</v>
      </c>
      <c r="I120">
        <v>27.52</v>
      </c>
      <c r="K120">
        <v>20.093399999999999</v>
      </c>
      <c r="L120">
        <v>18.6343</v>
      </c>
      <c r="M120">
        <v>33.043599999999998</v>
      </c>
    </row>
    <row r="121" spans="2:13" x14ac:dyDescent="0.2">
      <c r="B121" t="s">
        <v>4</v>
      </c>
      <c r="C121">
        <v>2.2877999999999998</v>
      </c>
      <c r="D121">
        <v>1.3451</v>
      </c>
      <c r="E121">
        <v>9.1507000000000005</v>
      </c>
      <c r="G121">
        <v>0.80969999999999898</v>
      </c>
      <c r="H121">
        <v>0.607900000000001</v>
      </c>
      <c r="I121">
        <v>6.0278999999999998</v>
      </c>
      <c r="K121">
        <v>3.4005000000000001</v>
      </c>
      <c r="L121">
        <v>2.0123000000000002</v>
      </c>
      <c r="M121">
        <v>10.6876</v>
      </c>
    </row>
    <row r="122" spans="2:13" x14ac:dyDescent="0.2">
      <c r="C122">
        <v>16.5687</v>
      </c>
      <c r="D122">
        <v>16.5396</v>
      </c>
      <c r="E122">
        <v>21.9267</v>
      </c>
      <c r="G122">
        <v>16.595099999999999</v>
      </c>
      <c r="H122">
        <v>16.499500000000001</v>
      </c>
      <c r="I122">
        <v>22.250599999999999</v>
      </c>
      <c r="K122">
        <v>16.674700000000001</v>
      </c>
      <c r="L122">
        <v>16.622</v>
      </c>
      <c r="M122">
        <v>21.570699999999999</v>
      </c>
    </row>
    <row r="123" spans="2:13" x14ac:dyDescent="0.2">
      <c r="C123">
        <v>18.847300000000001</v>
      </c>
      <c r="D123">
        <v>17.860399999999998</v>
      </c>
      <c r="E123">
        <v>30.852</v>
      </c>
      <c r="G123">
        <v>18.958200000000001</v>
      </c>
      <c r="H123">
        <v>17.741199999999999</v>
      </c>
      <c r="I123">
        <v>30.301600000000001</v>
      </c>
      <c r="K123">
        <v>20.861999999999998</v>
      </c>
      <c r="L123">
        <v>19.574100000000001</v>
      </c>
      <c r="M123">
        <v>30.9452</v>
      </c>
    </row>
    <row r="124" spans="2:13" x14ac:dyDescent="0.2">
      <c r="B124" t="s">
        <v>4</v>
      </c>
      <c r="C124">
        <v>2.2786</v>
      </c>
      <c r="D124">
        <v>1.3208</v>
      </c>
      <c r="E124">
        <v>8.9253</v>
      </c>
      <c r="G124">
        <v>2.3631000000000002</v>
      </c>
      <c r="H124">
        <v>1.2417</v>
      </c>
      <c r="I124">
        <v>8.0510000000000002</v>
      </c>
      <c r="K124">
        <v>4.1872999999999996</v>
      </c>
      <c r="L124">
        <v>2.9521000000000002</v>
      </c>
      <c r="M124">
        <v>9.3744999999999994</v>
      </c>
    </row>
    <row r="125" spans="2:13" x14ac:dyDescent="0.2">
      <c r="C125">
        <v>16.698399999999999</v>
      </c>
      <c r="D125">
        <v>16.607600000000001</v>
      </c>
      <c r="E125">
        <v>21.962</v>
      </c>
      <c r="G125">
        <v>16.636500000000002</v>
      </c>
      <c r="H125">
        <v>16.6221</v>
      </c>
      <c r="I125">
        <v>21.851900000000001</v>
      </c>
      <c r="K125">
        <v>16.645399999999999</v>
      </c>
      <c r="L125">
        <v>16.581</v>
      </c>
      <c r="M125">
        <v>21.612400000000001</v>
      </c>
    </row>
    <row r="126" spans="2:13" x14ac:dyDescent="0.2">
      <c r="C126">
        <v>19.224699999999999</v>
      </c>
      <c r="D126">
        <v>18.1557</v>
      </c>
      <c r="E126">
        <v>30.900600000000001</v>
      </c>
      <c r="G126">
        <v>20.042100000000001</v>
      </c>
      <c r="H126">
        <v>18.996600000000001</v>
      </c>
      <c r="I126">
        <v>31.5228</v>
      </c>
      <c r="K126">
        <v>17.476500000000001</v>
      </c>
      <c r="L126">
        <v>17.096399999999999</v>
      </c>
      <c r="M126">
        <v>29.229099999999999</v>
      </c>
    </row>
    <row r="127" spans="2:13" x14ac:dyDescent="0.2">
      <c r="B127" t="s">
        <v>4</v>
      </c>
      <c r="C127">
        <v>2.5263</v>
      </c>
      <c r="D127">
        <v>1.5481</v>
      </c>
      <c r="E127">
        <v>8.9385999999999992</v>
      </c>
      <c r="G127">
        <v>3.4056000000000002</v>
      </c>
      <c r="H127">
        <v>2.3744999999999998</v>
      </c>
      <c r="I127">
        <v>9.6708999999999996</v>
      </c>
      <c r="K127">
        <v>0.83110000000000295</v>
      </c>
      <c r="L127">
        <v>0.51539999999999997</v>
      </c>
      <c r="M127">
        <v>7.6166999999999998</v>
      </c>
    </row>
    <row r="128" spans="2:13" x14ac:dyDescent="0.2">
      <c r="C128">
        <v>16.654900000000001</v>
      </c>
      <c r="D128">
        <v>16.586500000000001</v>
      </c>
      <c r="E128">
        <v>21.476700000000001</v>
      </c>
      <c r="G128">
        <v>16.614899999999999</v>
      </c>
      <c r="H128">
        <v>16.5565</v>
      </c>
      <c r="I128">
        <v>22.261900000000001</v>
      </c>
      <c r="K128">
        <v>16.7194</v>
      </c>
      <c r="L128">
        <v>16.648499999999999</v>
      </c>
      <c r="M128">
        <v>22.260100000000001</v>
      </c>
    </row>
    <row r="129" spans="1:13" x14ac:dyDescent="0.2">
      <c r="C129">
        <v>19.353000000000002</v>
      </c>
      <c r="D129">
        <v>18.3797</v>
      </c>
      <c r="E129">
        <v>30.475000000000001</v>
      </c>
      <c r="G129">
        <v>19.709800000000001</v>
      </c>
      <c r="H129">
        <v>18.556699999999999</v>
      </c>
      <c r="I129">
        <v>31.404699999999998</v>
      </c>
      <c r="K129">
        <v>20.0291</v>
      </c>
      <c r="L129">
        <v>18.691500000000001</v>
      </c>
      <c r="M129">
        <v>31.603999999999999</v>
      </c>
    </row>
    <row r="130" spans="1:13" x14ac:dyDescent="0.2">
      <c r="B130" t="s">
        <v>4</v>
      </c>
      <c r="C130">
        <v>2.6981000000000002</v>
      </c>
      <c r="D130">
        <v>1.7931999999999999</v>
      </c>
      <c r="E130">
        <v>8.9983000000000004</v>
      </c>
      <c r="G130">
        <v>3.0949</v>
      </c>
      <c r="H130">
        <v>2.0002</v>
      </c>
      <c r="I130">
        <v>9.1427999999999994</v>
      </c>
      <c r="K130">
        <v>3.3096999999999999</v>
      </c>
      <c r="L130">
        <v>2.0430000000000001</v>
      </c>
      <c r="M130">
        <v>9.3438999999999997</v>
      </c>
    </row>
    <row r="131" spans="1:13" x14ac:dyDescent="0.2">
      <c r="C131">
        <v>16.714600000000001</v>
      </c>
      <c r="D131">
        <v>16.627400000000002</v>
      </c>
      <c r="E131">
        <v>21.2941</v>
      </c>
      <c r="G131">
        <v>16.627800000000001</v>
      </c>
      <c r="H131">
        <v>16.606400000000001</v>
      </c>
      <c r="I131">
        <v>22.519400000000001</v>
      </c>
      <c r="K131">
        <v>16.662299999999998</v>
      </c>
      <c r="L131">
        <v>16.598099999999999</v>
      </c>
      <c r="M131">
        <v>22.252500000000001</v>
      </c>
    </row>
    <row r="132" spans="1:13" x14ac:dyDescent="0.2">
      <c r="C132">
        <v>19.569099999999999</v>
      </c>
      <c r="D132">
        <v>18.747199999999999</v>
      </c>
      <c r="E132">
        <v>32.634</v>
      </c>
      <c r="G132">
        <v>20.073799999999999</v>
      </c>
      <c r="H132">
        <v>18.934100000000001</v>
      </c>
      <c r="I132">
        <v>32.127800000000001</v>
      </c>
      <c r="K132">
        <v>21.166799999999999</v>
      </c>
      <c r="L132">
        <v>19.817699999999999</v>
      </c>
      <c r="M132">
        <v>32.747700000000002</v>
      </c>
    </row>
    <row r="133" spans="1:13" x14ac:dyDescent="0.2">
      <c r="B133" t="s">
        <v>4</v>
      </c>
      <c r="C133">
        <v>2.8544999999999998</v>
      </c>
      <c r="D133">
        <v>2.1198000000000001</v>
      </c>
      <c r="E133">
        <v>11.3399</v>
      </c>
      <c r="G133">
        <v>3.4460000000000002</v>
      </c>
      <c r="H133">
        <v>2.3277000000000001</v>
      </c>
      <c r="I133">
        <v>9.6083999999999996</v>
      </c>
      <c r="K133">
        <v>4.5045000000000002</v>
      </c>
      <c r="L133">
        <v>3.2195999999999998</v>
      </c>
      <c r="M133">
        <v>10.495200000000001</v>
      </c>
    </row>
    <row r="134" spans="1:13" x14ac:dyDescent="0.2">
      <c r="C134">
        <v>16.601700000000001</v>
      </c>
      <c r="D134">
        <v>16.5456</v>
      </c>
      <c r="E134">
        <v>21.963699999999999</v>
      </c>
      <c r="G134">
        <v>16.5932</v>
      </c>
      <c r="H134">
        <v>16.555399999999999</v>
      </c>
      <c r="I134">
        <v>22.219899999999999</v>
      </c>
      <c r="K134">
        <v>16.550999999999998</v>
      </c>
      <c r="L134">
        <v>16.4969</v>
      </c>
      <c r="M134">
        <v>21.739899999999999</v>
      </c>
    </row>
    <row r="135" spans="1:13" x14ac:dyDescent="0.2">
      <c r="C135">
        <v>17.050599999999999</v>
      </c>
      <c r="D135">
        <v>16.794499999999999</v>
      </c>
      <c r="E135">
        <v>27.654800000000002</v>
      </c>
      <c r="G135">
        <v>17.126200000000001</v>
      </c>
      <c r="H135">
        <v>16.823599999999999</v>
      </c>
      <c r="I135">
        <v>27.504000000000001</v>
      </c>
      <c r="K135">
        <v>20.0579</v>
      </c>
      <c r="L135">
        <v>18.7227</v>
      </c>
      <c r="M135">
        <v>31.141200000000001</v>
      </c>
    </row>
    <row r="136" spans="1:13" x14ac:dyDescent="0.2">
      <c r="B136" t="s">
        <v>4</v>
      </c>
      <c r="C136">
        <v>0.44889999999999802</v>
      </c>
      <c r="D136">
        <v>0.24889999999999901</v>
      </c>
      <c r="E136">
        <v>5.6910999999999996</v>
      </c>
      <c r="G136">
        <v>0.53300000000000103</v>
      </c>
      <c r="H136">
        <v>0.26819999999999999</v>
      </c>
      <c r="I136">
        <v>5.2840999999999996</v>
      </c>
      <c r="K136">
        <v>3.5068999999999999</v>
      </c>
      <c r="L136">
        <v>2.2258</v>
      </c>
      <c r="M136">
        <v>9.4013000000000009</v>
      </c>
    </row>
    <row r="137" spans="1:13" x14ac:dyDescent="0.2">
      <c r="B137" t="s">
        <v>5</v>
      </c>
      <c r="C137" t="s">
        <v>6</v>
      </c>
      <c r="D137" t="s">
        <v>6</v>
      </c>
      <c r="E137" t="s">
        <v>6</v>
      </c>
      <c r="F137" t="s">
        <v>5</v>
      </c>
      <c r="G137" t="s">
        <v>6</v>
      </c>
      <c r="H137" t="s">
        <v>6</v>
      </c>
      <c r="I137" t="s">
        <v>6</v>
      </c>
      <c r="J137" t="s">
        <v>5</v>
      </c>
      <c r="K137" t="s">
        <v>6</v>
      </c>
      <c r="L137" t="s">
        <v>6</v>
      </c>
      <c r="M137" t="s">
        <v>6</v>
      </c>
    </row>
    <row r="138" spans="1:13" x14ac:dyDescent="0.2">
      <c r="B138">
        <v>25.5</v>
      </c>
      <c r="C138">
        <f>AVERAGE(C85,C82,C79,C88,C91,C94,C97,C100,C103,C106,C109,C112,C115,C118,C121,C124,C127,C130,C133,C136)</f>
        <v>1.9613700000000001</v>
      </c>
      <c r="D138">
        <f t="shared" ref="D138:E138" si="8">AVERAGE(D85,D82,D79,D88,D91,D94,D97,D100,D103,D106,D109,D112,D115,D118,D121,D124,D127,D130,D133,D136)</f>
        <v>1.2924399999999998</v>
      </c>
      <c r="E138">
        <f t="shared" si="8"/>
        <v>8.2313550000000024</v>
      </c>
      <c r="F138">
        <v>25.5</v>
      </c>
      <c r="G138">
        <f>AVERAGE(G85,G82,G79,G88,G91,G94,G97,G100,G103,G106,G109,G112,G115,G118,G121,G124,G127,G130,G133,G136)</f>
        <v>2.9288600000000002</v>
      </c>
      <c r="H138">
        <f t="shared" ref="H138:I138" si="9">AVERAGE(H85,H82,H79,H88,H91,H94,H97,H100,H103,H106,H109,H112,H115,H118,H121,H124,H127,H130,H133,H136)</f>
        <v>1.968685</v>
      </c>
      <c r="I138">
        <f t="shared" si="9"/>
        <v>8.8909999999999965</v>
      </c>
      <c r="J138">
        <v>25.5</v>
      </c>
      <c r="K138">
        <f>AVERAGE(K85,K82,K79,K88,K91,K94,K97,K100,K103,K106,K109,K112,K115,K118,K121,K124,K127,K130,K133,K136)</f>
        <v>3.5942750000000006</v>
      </c>
      <c r="L138">
        <f t="shared" ref="L138:M138" si="10">AVERAGE(L85,L82,L79,L88,L91,L94,L97,L100,L103,L106,L109,L112,L115,L118,L121,L124,L127,L130,L133,L136)</f>
        <v>2.4118550000000001</v>
      </c>
      <c r="M138">
        <f t="shared" si="10"/>
        <v>10.256510000000002</v>
      </c>
    </row>
    <row r="139" spans="1:13" x14ac:dyDescent="0.2">
      <c r="A139" t="s">
        <v>7</v>
      </c>
      <c r="C139">
        <f>STDEV(C85,C82,C79,C88,C91,C94,C97,C100,C103,C106,C109,C112,C115,C118,C121,C124,C127,C130,C133,C136)/SQRT(COUNT(C85,C82,C79,C88,C91,C94,C97,C100,C103,C106,C109,C112,C115,C118,C121,C124,C127,C130,C133))</f>
        <v>0.23397904623611546</v>
      </c>
      <c r="D139">
        <f t="shared" ref="D139:E139" si="11">STDEV(D85,D82,D79,D88,D91,D94,D97,D100,D103,D106,D109,D112,D115,D118,D121,D124,D127,D130,D133,D136)/SQRT(COUNT(D85,D82,D79,D88,D91,D94,D97,D100,D103,D106,D109,D112,D115,D118,D121,D124,D127,D130,D133))</f>
        <v>0.17001538375888647</v>
      </c>
      <c r="E139">
        <f t="shared" si="11"/>
        <v>0.40260224726148597</v>
      </c>
      <c r="G139">
        <f>STDEV(G85,G82,G79,G88,G91,G94,G97,G100,G103,G106,G109,G112,G115,G118,G121,G124,G127,G130,G133,G136)/SQRT(COUNT(G85,G82,G79,G88,G91,G94,G97,G100,G103,G106,G109,G112,G115,G118,G121,G124,G127,G130,G133))</f>
        <v>0.2463238404442232</v>
      </c>
      <c r="H139">
        <f t="shared" ref="H139:I139" si="12">STDEV(H85,H82,H79,H88,H91,H94,H97,H100,H103,H106,H109,H112,H115,H118,H121,H124,H127,H130,H133,H136)/SQRT(COUNT(H85,H82,H79,H88,H91,H94,H97,H100,H103,H106,H109,H112,H115,H118,H121,H124,H127,H130,H133))</f>
        <v>0.18521424866886543</v>
      </c>
      <c r="I139">
        <f t="shared" si="12"/>
        <v>0.34930836657379316</v>
      </c>
      <c r="K139">
        <f>STDEV(K85,K82,K79,K88,K91,K94,K97,K100,K103,K106,K109,K112,K115,K118,K121,K124,K127,K130,K133,K136)/SQRT(COUNT(K85,K82,K79,K88,K91,K94,K97,K100,K103,K106,K109,K112,K115,K118,K121,K124,K127,K130,K133))</f>
        <v>0.25676260049404614</v>
      </c>
      <c r="L139">
        <f t="shared" ref="L139:M139" si="13">STDEV(L85,L82,L79,L88,L91,L94,L97,L100,L103,L106,L109,L112,L115,L118,L121,L124,L127,L130,L133,L136)/SQRT(COUNT(L85,L82,L79,L88,L91,L94,L97,L100,L103,L106,L109,L112,L115,L118,L121,L124,L127,L130,L133))</f>
        <v>0.20694173942590829</v>
      </c>
      <c r="M139">
        <f t="shared" si="13"/>
        <v>0.40799353818004741</v>
      </c>
    </row>
    <row r="141" spans="1:13" x14ac:dyDescent="0.2">
      <c r="B141" t="s">
        <v>8</v>
      </c>
      <c r="C141">
        <f>C138/25.5/(10^-12)*(10^-20)</f>
        <v>7.6916470588235287E-10</v>
      </c>
      <c r="D141">
        <f>D138/25.5/(10^-12)*(10^-20)</f>
        <v>5.0683921568627442E-10</v>
      </c>
      <c r="E141">
        <f>E138/25.5/(10^-12)*(10^-20)</f>
        <v>3.2279823529411773E-9</v>
      </c>
      <c r="F141" t="s">
        <v>8</v>
      </c>
      <c r="G141">
        <f>G138/25.5/(10^-12)*(10^-20)</f>
        <v>1.1485725490196078E-9</v>
      </c>
      <c r="H141">
        <f>H138/25.5/(10^-12)*(10^-20)</f>
        <v>7.7203333333333326E-10</v>
      </c>
      <c r="I141">
        <f>I138/25.5/(10^-12)*(10^-20)</f>
        <v>3.486666666666665E-9</v>
      </c>
      <c r="J141" t="s">
        <v>8</v>
      </c>
      <c r="K141">
        <f>K138/25.5/(10^-12)*(10^-20)</f>
        <v>1.4095196078431373E-9</v>
      </c>
      <c r="L141">
        <f>L138/25.5/(10^-12)*(10^-20)</f>
        <v>9.4582549019607841E-10</v>
      </c>
      <c r="M141">
        <f>M138/25.5/(10^-12)*(10^-20)</f>
        <v>4.0221607843137261E-9</v>
      </c>
    </row>
    <row r="143" spans="1:13" x14ac:dyDescent="0.2">
      <c r="B143" t="s">
        <v>14</v>
      </c>
      <c r="C143">
        <v>22438833</v>
      </c>
      <c r="D143" t="s">
        <v>15</v>
      </c>
    </row>
    <row r="144" spans="1:13" x14ac:dyDescent="0.2">
      <c r="C144">
        <f>C143/(10^3)</f>
        <v>22438.832999999999</v>
      </c>
      <c r="D144" t="s">
        <v>16</v>
      </c>
    </row>
    <row r="145" spans="2:8" x14ac:dyDescent="0.2">
      <c r="E145" t="s">
        <v>17</v>
      </c>
      <c r="H145" t="s">
        <v>18</v>
      </c>
    </row>
    <row r="146" spans="2:8" x14ac:dyDescent="0.2">
      <c r="B146" t="s">
        <v>19</v>
      </c>
      <c r="C146" t="s">
        <v>20</v>
      </c>
      <c r="D146" t="s">
        <v>21</v>
      </c>
      <c r="E146" t="s">
        <v>22</v>
      </c>
      <c r="F146" t="s">
        <v>23</v>
      </c>
      <c r="G146" t="s">
        <v>24</v>
      </c>
    </row>
    <row r="147" spans="2:8" x14ac:dyDescent="0.2">
      <c r="B147">
        <v>5</v>
      </c>
      <c r="C147">
        <f>B147*1000/$C$144</f>
        <v>0.22282798753393282</v>
      </c>
      <c r="D147">
        <f>C147/(10^-27)/(10^6)</f>
        <v>2.2282798753393282E+20</v>
      </c>
      <c r="E147">
        <v>0.30933500000000019</v>
      </c>
      <c r="F147">
        <v>0.17385499999999993</v>
      </c>
      <c r="G147">
        <v>5.6578049999999998</v>
      </c>
    </row>
    <row r="148" spans="2:8" x14ac:dyDescent="0.2">
      <c r="B148">
        <v>7.5</v>
      </c>
      <c r="C148">
        <f t="shared" ref="C148:C153" si="14">B148*1000/$C$144</f>
        <v>0.33424198130089922</v>
      </c>
      <c r="D148">
        <f t="shared" ref="D148:D153" si="15">C148/(10^-27)/(10^6)</f>
        <v>3.3424198130089925E+20</v>
      </c>
      <c r="E148">
        <v>0.72264500000000031</v>
      </c>
      <c r="F148">
        <v>0.47000499999999895</v>
      </c>
      <c r="G148">
        <v>6.4519749999999991</v>
      </c>
    </row>
    <row r="149" spans="2:8" x14ac:dyDescent="0.2">
      <c r="B149">
        <v>10</v>
      </c>
      <c r="C149">
        <f t="shared" si="14"/>
        <v>0.44565597506786564</v>
      </c>
      <c r="D149">
        <f t="shared" si="15"/>
        <v>4.4565597506786565E+20</v>
      </c>
      <c r="E149">
        <v>1.1137900000000003</v>
      </c>
      <c r="F149">
        <v>0.75922000000000001</v>
      </c>
      <c r="G149">
        <v>7.0405149999999992</v>
      </c>
    </row>
    <row r="150" spans="2:8" x14ac:dyDescent="0.2">
      <c r="B150">
        <v>12.5</v>
      </c>
      <c r="C150">
        <f t="shared" si="14"/>
        <v>0.55706996883483206</v>
      </c>
      <c r="D150">
        <f t="shared" si="15"/>
        <v>5.5706996883483204E+20</v>
      </c>
      <c r="E150">
        <v>1.6011049999999998</v>
      </c>
      <c r="F150">
        <v>1.0613849999999996</v>
      </c>
      <c r="G150">
        <v>7.5012249999999998</v>
      </c>
    </row>
    <row r="151" spans="2:8" x14ac:dyDescent="0.2">
      <c r="B151">
        <v>15</v>
      </c>
      <c r="C151">
        <f t="shared" si="14"/>
        <v>0.66848396260179843</v>
      </c>
      <c r="D151">
        <f t="shared" si="15"/>
        <v>6.684839626017985E+20</v>
      </c>
      <c r="E151">
        <v>1.9613700000000001</v>
      </c>
      <c r="F151">
        <v>1.2924399999999998</v>
      </c>
      <c r="G151">
        <v>8.2313550000000024</v>
      </c>
    </row>
    <row r="152" spans="2:8" x14ac:dyDescent="0.2">
      <c r="B152">
        <v>17.5</v>
      </c>
      <c r="C152">
        <f t="shared" si="14"/>
        <v>0.7798979563687648</v>
      </c>
      <c r="D152">
        <f t="shared" si="15"/>
        <v>7.7989795636876476E+20</v>
      </c>
      <c r="E152">
        <v>2.9288600000000002</v>
      </c>
      <c r="F152">
        <v>1.968685</v>
      </c>
      <c r="G152">
        <v>8.8909999999999965</v>
      </c>
    </row>
    <row r="153" spans="2:8" x14ac:dyDescent="0.2">
      <c r="B153">
        <v>20</v>
      </c>
      <c r="C153">
        <f t="shared" si="14"/>
        <v>0.89131195013573128</v>
      </c>
      <c r="D153">
        <f t="shared" si="15"/>
        <v>8.9131195013573129E+20</v>
      </c>
      <c r="E153">
        <v>3.5942750000000006</v>
      </c>
      <c r="F153">
        <v>2.4118550000000001</v>
      </c>
      <c r="G153">
        <v>10.256510000000002</v>
      </c>
    </row>
    <row r="156" spans="2:8" x14ac:dyDescent="0.2">
      <c r="D156">
        <f>D147</f>
        <v>2.2282798753393282E+20</v>
      </c>
      <c r="E156">
        <f>E147*(10^-20)</f>
        <v>3.0933500000000019E-21</v>
      </c>
      <c r="F156">
        <f>F147*(10^-20)</f>
        <v>1.7385499999999993E-21</v>
      </c>
      <c r="G156">
        <f>G147*(10^-20)</f>
        <v>5.6578049999999994E-20</v>
      </c>
    </row>
    <row r="157" spans="2:8" x14ac:dyDescent="0.2">
      <c r="D157">
        <f t="shared" ref="D157:D161" si="16">D148</f>
        <v>3.3424198130089925E+20</v>
      </c>
      <c r="E157">
        <f t="shared" ref="E157:G162" si="17">E148*(10^-20)</f>
        <v>7.226450000000002E-21</v>
      </c>
      <c r="F157">
        <f t="shared" si="17"/>
        <v>4.7000499999999896E-21</v>
      </c>
      <c r="G157">
        <f t="shared" si="17"/>
        <v>6.4519749999999987E-20</v>
      </c>
    </row>
    <row r="158" spans="2:8" x14ac:dyDescent="0.2">
      <c r="D158">
        <f t="shared" si="16"/>
        <v>4.4565597506786565E+20</v>
      </c>
      <c r="E158">
        <f t="shared" si="17"/>
        <v>1.1137900000000003E-20</v>
      </c>
      <c r="F158">
        <f t="shared" si="17"/>
        <v>7.5921999999999998E-21</v>
      </c>
      <c r="G158">
        <f t="shared" si="17"/>
        <v>7.0405149999999987E-20</v>
      </c>
    </row>
    <row r="159" spans="2:8" x14ac:dyDescent="0.2">
      <c r="D159">
        <f t="shared" si="16"/>
        <v>5.5706996883483204E+20</v>
      </c>
      <c r="E159">
        <f t="shared" si="17"/>
        <v>1.6011049999999996E-20</v>
      </c>
      <c r="F159">
        <f t="shared" si="17"/>
        <v>1.0613849999999994E-20</v>
      </c>
      <c r="G159">
        <f t="shared" si="17"/>
        <v>7.5012249999999988E-20</v>
      </c>
    </row>
    <row r="160" spans="2:8" x14ac:dyDescent="0.2">
      <c r="D160">
        <f t="shared" si="16"/>
        <v>6.684839626017985E+20</v>
      </c>
      <c r="E160">
        <f t="shared" si="17"/>
        <v>1.96137E-20</v>
      </c>
      <c r="F160">
        <f t="shared" si="17"/>
        <v>1.2924399999999998E-20</v>
      </c>
      <c r="G160">
        <f t="shared" si="17"/>
        <v>8.231355000000002E-20</v>
      </c>
    </row>
    <row r="161" spans="2:7" x14ac:dyDescent="0.2">
      <c r="D161">
        <f t="shared" si="16"/>
        <v>7.7989795636876476E+20</v>
      </c>
      <c r="E161">
        <f t="shared" si="17"/>
        <v>2.9288600000000001E-20</v>
      </c>
      <c r="F161">
        <f t="shared" si="17"/>
        <v>1.9686849999999998E-20</v>
      </c>
      <c r="G161">
        <f t="shared" si="17"/>
        <v>8.8909999999999959E-20</v>
      </c>
    </row>
    <row r="162" spans="2:7" x14ac:dyDescent="0.2">
      <c r="D162">
        <f>D153</f>
        <v>8.9131195013573129E+20</v>
      </c>
      <c r="E162">
        <f t="shared" si="17"/>
        <v>3.5942750000000002E-20</v>
      </c>
      <c r="F162">
        <f t="shared" si="17"/>
        <v>2.4118550000000001E-20</v>
      </c>
      <c r="G162">
        <f t="shared" si="17"/>
        <v>1.0256510000000002E-19</v>
      </c>
    </row>
    <row r="173" spans="2:7" x14ac:dyDescent="0.2">
      <c r="C173" t="s">
        <v>22</v>
      </c>
      <c r="D173" t="s">
        <v>36</v>
      </c>
      <c r="E173" t="s">
        <v>24</v>
      </c>
    </row>
    <row r="174" spans="2:7" x14ac:dyDescent="0.2">
      <c r="B174" t="s">
        <v>25</v>
      </c>
      <c r="C174" s="1">
        <v>4.85E-41</v>
      </c>
      <c r="D174" s="1">
        <v>3.2800000000000001E-41</v>
      </c>
      <c r="E174" s="1">
        <v>6.3700000000000003E-41</v>
      </c>
    </row>
    <row r="175" spans="2:7" x14ac:dyDescent="0.2">
      <c r="B175" t="s">
        <v>26</v>
      </c>
      <c r="C175" s="1">
        <f>C174*0.1/6*170</f>
        <v>1.3741666666666667E-40</v>
      </c>
      <c r="D175" s="1">
        <f>D174*0.1/6*170</f>
        <v>9.2933333333333347E-41</v>
      </c>
      <c r="E175" s="1">
        <f>E174*0.1/6*170</f>
        <v>1.8048333333333336E-40</v>
      </c>
    </row>
    <row r="176" spans="2:7" x14ac:dyDescent="0.2">
      <c r="B176" t="s">
        <v>27</v>
      </c>
      <c r="C176" s="1">
        <f>C175*10^19</f>
        <v>1.3741666666666667E-21</v>
      </c>
      <c r="D176" s="1">
        <f>D175*10^19</f>
        <v>9.2933333333333347E-22</v>
      </c>
      <c r="E176" s="1">
        <f>E175*10^19</f>
        <v>1.8048333333333336E-21</v>
      </c>
    </row>
    <row r="179" spans="3:5" x14ac:dyDescent="0.2">
      <c r="C179" s="1"/>
      <c r="D179" s="1"/>
      <c r="E17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12C4-50AF-6342-A5D0-D734B832B3E3}">
  <dimension ref="B1:M36"/>
  <sheetViews>
    <sheetView tabSelected="1" topLeftCell="D1" workbookViewId="0">
      <selection activeCell="H16" sqref="H16"/>
    </sheetView>
  </sheetViews>
  <sheetFormatPr baseColWidth="10" defaultRowHeight="16" x14ac:dyDescent="0.2"/>
  <cols>
    <col min="10" max="10" width="12.1640625" bestFit="1" customWidth="1"/>
  </cols>
  <sheetData>
    <row r="1" spans="2:13" x14ac:dyDescent="0.2">
      <c r="B1" t="s">
        <v>35</v>
      </c>
    </row>
    <row r="5" spans="2:13" x14ac:dyDescent="0.2">
      <c r="B5">
        <v>1100</v>
      </c>
      <c r="D5" t="s">
        <v>22</v>
      </c>
      <c r="E5" t="s">
        <v>36</v>
      </c>
      <c r="F5" t="s">
        <v>24</v>
      </c>
      <c r="H5" t="s">
        <v>37</v>
      </c>
      <c r="I5" t="s">
        <v>38</v>
      </c>
      <c r="J5" t="s">
        <v>22</v>
      </c>
      <c r="K5" t="s">
        <v>36</v>
      </c>
      <c r="L5" t="s">
        <v>24</v>
      </c>
    </row>
    <row r="6" spans="2:13" x14ac:dyDescent="0.2">
      <c r="C6" t="s">
        <v>25</v>
      </c>
      <c r="D6" s="1">
        <v>2.08E-41</v>
      </c>
      <c r="E6" s="1">
        <v>1.4899999999999999E-41</v>
      </c>
      <c r="F6" s="1">
        <v>2.9600000000000001E-41</v>
      </c>
    </row>
    <row r="7" spans="2:13" x14ac:dyDescent="0.2">
      <c r="C7" t="s">
        <v>26</v>
      </c>
      <c r="D7" s="1">
        <f>D6*0.05/6*170</f>
        <v>2.9466666666666664E-41</v>
      </c>
      <c r="E7" s="1">
        <f t="shared" ref="E7:F7" si="0">E6*0.05/6*170</f>
        <v>2.1108333333333333E-41</v>
      </c>
      <c r="F7" s="1">
        <f t="shared" si="0"/>
        <v>4.1933333333333334E-41</v>
      </c>
    </row>
    <row r="8" spans="2:13" x14ac:dyDescent="0.2">
      <c r="C8" t="s">
        <v>27</v>
      </c>
      <c r="D8" s="1">
        <f>D7*10^20</f>
        <v>2.9466666666666662E-21</v>
      </c>
      <c r="E8" s="1">
        <f t="shared" ref="E8" si="1">E7*10^20</f>
        <v>2.1108333333333334E-21</v>
      </c>
      <c r="F8" s="1">
        <f t="shared" ref="F8" si="2">F7*10^20</f>
        <v>4.1933333333333332E-21</v>
      </c>
      <c r="H8">
        <v>400</v>
      </c>
      <c r="I8">
        <f>1/(H8*(0.000086173))</f>
        <v>29.0114072853446</v>
      </c>
      <c r="J8">
        <v>2.9750000000000006E-21</v>
      </c>
      <c r="K8">
        <v>2.2099999999999999E-21</v>
      </c>
      <c r="L8">
        <v>5.3266666666666668E-21</v>
      </c>
      <c r="M8" t="s">
        <v>44</v>
      </c>
    </row>
    <row r="9" spans="2:13" x14ac:dyDescent="0.2">
      <c r="H9">
        <v>1000</v>
      </c>
      <c r="I9">
        <f>1/(H9*(0.000086173))</f>
        <v>11.604562914137839</v>
      </c>
      <c r="J9">
        <v>2.9750000000000006E-21</v>
      </c>
      <c r="K9">
        <v>2.2099999999999999E-21</v>
      </c>
      <c r="L9">
        <v>5.3266666666666668E-21</v>
      </c>
    </row>
    <row r="10" spans="2:13" x14ac:dyDescent="0.2">
      <c r="B10">
        <v>1200</v>
      </c>
      <c r="D10" t="s">
        <v>22</v>
      </c>
      <c r="E10" t="s">
        <v>36</v>
      </c>
      <c r="F10" t="s">
        <v>24</v>
      </c>
      <c r="H10">
        <v>1100</v>
      </c>
      <c r="I10">
        <f>1/(H10*(0.000086173))</f>
        <v>10.549602649216217</v>
      </c>
      <c r="J10" s="1">
        <v>2.9466666666666662E-21</v>
      </c>
      <c r="K10" s="1">
        <v>2.1108333333333334E-21</v>
      </c>
      <c r="L10" s="1">
        <v>4.1933333333333332E-21</v>
      </c>
    </row>
    <row r="11" spans="2:13" x14ac:dyDescent="0.2">
      <c r="C11" t="s">
        <v>25</v>
      </c>
      <c r="D11" s="1">
        <v>3.1299999999999999E-41</v>
      </c>
      <c r="E11" s="1">
        <v>2.1700000000000001E-41</v>
      </c>
      <c r="F11" s="1">
        <v>4.2000000000000003E-41</v>
      </c>
      <c r="H11">
        <v>1200</v>
      </c>
      <c r="I11">
        <f>1/(H11*(0.000086173))</f>
        <v>9.670469095114866</v>
      </c>
      <c r="J11" s="1">
        <v>4.4341666666666671E-21</v>
      </c>
      <c r="K11" s="1">
        <v>3.0741666666666664E-21</v>
      </c>
      <c r="L11" s="1">
        <v>5.9500000000000012E-21</v>
      </c>
    </row>
    <row r="12" spans="2:13" x14ac:dyDescent="0.2">
      <c r="C12" t="s">
        <v>26</v>
      </c>
      <c r="D12" s="1">
        <f>D11*0.05/6*170</f>
        <v>4.4341666666666667E-41</v>
      </c>
      <c r="E12" s="1">
        <f t="shared" ref="E12" si="3">E11*0.05/6*170</f>
        <v>3.0741666666666664E-41</v>
      </c>
      <c r="F12" s="1">
        <f t="shared" ref="F12" si="4">F11*0.05/6*170</f>
        <v>5.9500000000000013E-41</v>
      </c>
      <c r="H12" s="1">
        <v>1300</v>
      </c>
      <c r="I12">
        <f>1/(H12*(0.000086173))</f>
        <v>8.9265868570291058</v>
      </c>
      <c r="J12" s="1">
        <v>6.8708333333333337E-21</v>
      </c>
      <c r="K12" s="1">
        <v>4.6466666666666674E-21</v>
      </c>
      <c r="L12" s="1">
        <v>9.0241666666666679E-21</v>
      </c>
    </row>
    <row r="13" spans="2:13" x14ac:dyDescent="0.2">
      <c r="C13" t="s">
        <v>27</v>
      </c>
      <c r="D13" s="1">
        <f>D12*10^20</f>
        <v>4.4341666666666671E-21</v>
      </c>
      <c r="E13" s="1">
        <f t="shared" ref="E13" si="5">E12*10^20</f>
        <v>3.0741666666666664E-21</v>
      </c>
      <c r="F13" s="1">
        <f t="shared" ref="F13" si="6">F12*10^20</f>
        <v>5.9500000000000012E-21</v>
      </c>
    </row>
    <row r="14" spans="2:13" x14ac:dyDescent="0.2">
      <c r="H14">
        <f>1/(I14*(8.6173*10^-5))</f>
        <v>644.69793967432429</v>
      </c>
      <c r="I14">
        <v>18</v>
      </c>
    </row>
    <row r="15" spans="2:13" x14ac:dyDescent="0.2">
      <c r="B15">
        <v>1300</v>
      </c>
      <c r="D15" t="s">
        <v>22</v>
      </c>
      <c r="E15" t="s">
        <v>36</v>
      </c>
      <c r="F15" t="s">
        <v>24</v>
      </c>
    </row>
    <row r="16" spans="2:13" x14ac:dyDescent="0.2">
      <c r="C16" t="s">
        <v>25</v>
      </c>
      <c r="D16">
        <v>4.85E-41</v>
      </c>
      <c r="E16">
        <v>3.2800000000000001E-41</v>
      </c>
      <c r="F16">
        <v>6.3700000000000003E-41</v>
      </c>
    </row>
    <row r="17" spans="2:10" x14ac:dyDescent="0.2">
      <c r="C17" t="s">
        <v>26</v>
      </c>
      <c r="D17" s="1">
        <f>D16*0.05/6*170</f>
        <v>6.8708333333333337E-41</v>
      </c>
      <c r="E17" s="1">
        <f t="shared" ref="E17" si="7">E16*0.05/6*170</f>
        <v>4.6466666666666673E-41</v>
      </c>
      <c r="F17" s="1">
        <f t="shared" ref="F17" si="8">F16*0.05/6*170</f>
        <v>9.0241666666666681E-41</v>
      </c>
    </row>
    <row r="18" spans="2:10" x14ac:dyDescent="0.2">
      <c r="C18" t="s">
        <v>27</v>
      </c>
      <c r="D18" s="1">
        <f>D17*10^20</f>
        <v>6.8708333333333337E-21</v>
      </c>
      <c r="E18" s="1">
        <f t="shared" ref="E18" si="9">E17*10^20</f>
        <v>4.6466666666666674E-21</v>
      </c>
      <c r="F18" s="1">
        <f t="shared" ref="F18" si="10">F17*10^20</f>
        <v>9.0241666666666679E-21</v>
      </c>
    </row>
    <row r="20" spans="2:10" x14ac:dyDescent="0.2">
      <c r="B20">
        <v>1000</v>
      </c>
      <c r="D20" t="s">
        <v>22</v>
      </c>
      <c r="E20" t="s">
        <v>36</v>
      </c>
      <c r="F20" t="s">
        <v>24</v>
      </c>
    </row>
    <row r="21" spans="2:10" x14ac:dyDescent="0.2">
      <c r="C21" t="s">
        <v>25</v>
      </c>
      <c r="D21" s="1">
        <v>2.1000000000000001E-41</v>
      </c>
      <c r="E21" s="1">
        <v>1.5600000000000001E-41</v>
      </c>
      <c r="F21" s="1">
        <v>3.7600000000000001E-41</v>
      </c>
    </row>
    <row r="22" spans="2:10" x14ac:dyDescent="0.2">
      <c r="C22" t="s">
        <v>26</v>
      </c>
      <c r="D22" s="1">
        <f>D21*0.05/6*170</f>
        <v>2.9750000000000006E-41</v>
      </c>
      <c r="E22" s="1">
        <f t="shared" ref="E22" si="11">E21*0.05/6*170</f>
        <v>2.21E-41</v>
      </c>
      <c r="F22" s="1">
        <f t="shared" ref="F22" si="12">F21*0.05/6*170</f>
        <v>5.3266666666666665E-41</v>
      </c>
    </row>
    <row r="23" spans="2:10" x14ac:dyDescent="0.2">
      <c r="C23" t="s">
        <v>27</v>
      </c>
      <c r="D23" s="1">
        <f>D22*10^20</f>
        <v>2.9750000000000006E-21</v>
      </c>
      <c r="E23" s="1">
        <f t="shared" ref="E23" si="13">E22*10^20</f>
        <v>2.2099999999999999E-21</v>
      </c>
      <c r="F23" s="1">
        <f t="shared" ref="F23" si="14">F22*10^20</f>
        <v>5.3266666666666668E-21</v>
      </c>
    </row>
    <row r="27" spans="2:10" x14ac:dyDescent="0.2">
      <c r="C27" t="s">
        <v>46</v>
      </c>
    </row>
    <row r="30" spans="2:10" x14ac:dyDescent="0.2">
      <c r="C30" t="s">
        <v>40</v>
      </c>
      <c r="F30" t="s">
        <v>42</v>
      </c>
      <c r="J30" t="s">
        <v>45</v>
      </c>
    </row>
    <row r="31" spans="2:10" x14ac:dyDescent="0.2">
      <c r="C31" t="s">
        <v>41</v>
      </c>
      <c r="D31" t="s">
        <v>37</v>
      </c>
      <c r="E31" t="s">
        <v>38</v>
      </c>
      <c r="F31" t="s">
        <v>27</v>
      </c>
      <c r="G31" t="s">
        <v>43</v>
      </c>
      <c r="I31" t="s">
        <v>38</v>
      </c>
      <c r="J31" t="s">
        <v>27</v>
      </c>
    </row>
    <row r="32" spans="2:10" x14ac:dyDescent="0.2">
      <c r="C32">
        <v>8</v>
      </c>
      <c r="D32">
        <f>(10^4)/C32</f>
        <v>1250</v>
      </c>
      <c r="E32">
        <f>1/(D32*(0.000086173))</f>
        <v>9.2836503313102714</v>
      </c>
      <c r="F32" s="1">
        <v>9.9999999999999994E-12</v>
      </c>
      <c r="G32">
        <f>(0.0391)*EXP(-2.379*E32)</f>
        <v>1.000999571995981E-11</v>
      </c>
      <c r="I32">
        <f t="shared" ref="I32:I36" si="15">1/(D32*(0.000086173))</f>
        <v>9.2836503313102714</v>
      </c>
      <c r="J32">
        <f>(1.8*10^-5)*EXP(-1.19*I32)</f>
        <v>2.8667191874101971E-10</v>
      </c>
    </row>
    <row r="33" spans="3:10" x14ac:dyDescent="0.2">
      <c r="C33">
        <v>10</v>
      </c>
      <c r="D33">
        <f>(10^4)/C33</f>
        <v>1000</v>
      </c>
      <c r="E33">
        <f>1/(D33*(0.000086173))</f>
        <v>11.604562914137839</v>
      </c>
      <c r="F33" s="1">
        <v>4E-14</v>
      </c>
      <c r="G33">
        <f>(0.0391)*EXP(-2.379*E33)</f>
        <v>4.0040378609576791E-14</v>
      </c>
      <c r="H33" s="1">
        <f>F33/J9</f>
        <v>13445378.151260501</v>
      </c>
      <c r="I33">
        <f t="shared" si="15"/>
        <v>11.604562914137839</v>
      </c>
      <c r="J33">
        <f t="shared" ref="J33:J36" si="16">(1.8*10^-5)*EXP(-1.19*I33)</f>
        <v>1.8109785871181042E-11</v>
      </c>
    </row>
    <row r="34" spans="3:10" x14ac:dyDescent="0.2">
      <c r="D34">
        <v>800</v>
      </c>
      <c r="E34">
        <f t="shared" ref="E34:E36" si="17">1/(D34*(0.000086173))</f>
        <v>14.5057036426723</v>
      </c>
      <c r="G34">
        <f t="shared" ref="G34:G36" si="18">(0.0391)*EXP(-2.379*E34)</f>
        <v>4.0278986090008386E-17</v>
      </c>
      <c r="I34">
        <f t="shared" si="15"/>
        <v>14.5057036426723</v>
      </c>
      <c r="J34">
        <f t="shared" si="16"/>
        <v>5.735529499675272E-13</v>
      </c>
    </row>
    <row r="35" spans="3:10" x14ac:dyDescent="0.2">
      <c r="D35">
        <v>600</v>
      </c>
      <c r="E35">
        <f t="shared" si="17"/>
        <v>19.340938190229732</v>
      </c>
      <c r="G35">
        <f t="shared" si="18"/>
        <v>4.0679829190544368E-22</v>
      </c>
      <c r="I35">
        <f t="shared" si="15"/>
        <v>19.340938190229732</v>
      </c>
      <c r="J35">
        <f t="shared" si="16"/>
        <v>1.8183348204619909E-15</v>
      </c>
    </row>
    <row r="36" spans="3:10" x14ac:dyDescent="0.2">
      <c r="D36">
        <v>400</v>
      </c>
      <c r="E36">
        <f t="shared" si="17"/>
        <v>29.0114072853446</v>
      </c>
      <c r="G36">
        <f t="shared" si="18"/>
        <v>4.1493522261869281E-32</v>
      </c>
      <c r="I36">
        <f t="shared" si="15"/>
        <v>29.0114072853446</v>
      </c>
      <c r="J36">
        <f t="shared" si="16"/>
        <v>1.827572146758071E-20</v>
      </c>
    </row>
  </sheetData>
  <sortState xmlns:xlrd2="http://schemas.microsoft.com/office/spreadsheetml/2017/richdata2" ref="H9:L12">
    <sortCondition ref="H9:H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1000</vt:lpstr>
      <vt:lpstr>1100</vt:lpstr>
      <vt:lpstr>1200</vt:lpstr>
      <vt:lpstr>1300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2019-06-05T14:59:44Z</dcterms:created>
  <dcterms:modified xsi:type="dcterms:W3CDTF">2019-07-01T23:10:43Z</dcterms:modified>
</cp:coreProperties>
</file>