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6E7F1832-1EE6-0C4C-AC61-94D0E60D29E5}" xr6:coauthVersionLast="43" xr6:coauthVersionMax="43" xr10:uidLastSave="{00000000-0000-0000-0000-000000000000}"/>
  <bookViews>
    <workbookView xWindow="9360" yWindow="5800" windowWidth="26440" windowHeight="15440" xr2:uid="{5392558F-6ADB-1841-941C-020BD14B321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9" i="1" l="1"/>
  <c r="L57" i="1"/>
  <c r="L23" i="1"/>
  <c r="J56" i="1"/>
  <c r="J55" i="1"/>
  <c r="K56" i="1" s="1"/>
  <c r="L56" i="1" s="1"/>
  <c r="J54" i="1"/>
  <c r="J53" i="1"/>
  <c r="K54" i="1" s="1"/>
  <c r="L54" i="1" s="1"/>
  <c r="J52" i="1"/>
  <c r="J51" i="1"/>
  <c r="K52" i="1" s="1"/>
  <c r="L52" i="1" s="1"/>
  <c r="J48" i="1"/>
  <c r="J47" i="1"/>
  <c r="K48" i="1" s="1"/>
  <c r="L48" i="1" s="1"/>
  <c r="J46" i="1"/>
  <c r="J45" i="1"/>
  <c r="K46" i="1" s="1"/>
  <c r="L46" i="1" s="1"/>
  <c r="J44" i="1"/>
  <c r="J43" i="1"/>
  <c r="K44" i="1" s="1"/>
  <c r="L44" i="1" s="1"/>
  <c r="K39" i="1"/>
  <c r="L39" i="1" s="1"/>
  <c r="J39" i="1"/>
  <c r="J38" i="1"/>
  <c r="J37" i="1"/>
  <c r="J36" i="1"/>
  <c r="K37" i="1" s="1"/>
  <c r="L37" i="1" s="1"/>
  <c r="J35" i="1"/>
  <c r="J34" i="1"/>
  <c r="K35" i="1" s="1"/>
  <c r="L35" i="1" s="1"/>
  <c r="L40" i="1" s="1"/>
  <c r="J31" i="1"/>
  <c r="J30" i="1"/>
  <c r="K31" i="1" s="1"/>
  <c r="L31" i="1" s="1"/>
  <c r="J29" i="1"/>
  <c r="J28" i="1"/>
  <c r="K29" i="1" s="1"/>
  <c r="L29" i="1" s="1"/>
  <c r="L27" i="1"/>
  <c r="K27" i="1"/>
  <c r="J27" i="1"/>
  <c r="J26" i="1"/>
  <c r="L32" i="1" l="1"/>
  <c r="J22" i="1" l="1"/>
  <c r="J21" i="1"/>
  <c r="K22" i="1" s="1"/>
  <c r="L22" i="1" s="1"/>
  <c r="J20" i="1"/>
  <c r="J19" i="1"/>
  <c r="K20" i="1" s="1"/>
  <c r="L20" i="1" s="1"/>
  <c r="J14" i="1"/>
  <c r="J13" i="1"/>
  <c r="K14" i="1" s="1"/>
  <c r="L14" i="1" s="1"/>
  <c r="J12" i="1"/>
  <c r="J11" i="1"/>
  <c r="J18" i="1"/>
  <c r="J17" i="1"/>
  <c r="K18" i="1" s="1"/>
  <c r="L18" i="1" s="1"/>
  <c r="J10" i="1"/>
  <c r="J9" i="1"/>
  <c r="K10" i="1" s="1"/>
  <c r="L10" i="1" s="1"/>
  <c r="K12" i="1" l="1"/>
  <c r="L12" i="1" s="1"/>
  <c r="L15" i="1" s="1"/>
</calcChain>
</file>

<file path=xl/sharedStrings.xml><?xml version="1.0" encoding="utf-8"?>
<sst xmlns="http://schemas.openxmlformats.org/spreadsheetml/2006/main" count="68" uniqueCount="15">
  <si>
    <t>UZr surface energies in LAMMPS</t>
  </si>
  <si>
    <t>1200 K</t>
  </si>
  <si>
    <t>u23zr</t>
  </si>
  <si>
    <t>E</t>
  </si>
  <si>
    <t>E/at</t>
  </si>
  <si>
    <t>step</t>
  </si>
  <si>
    <t>T</t>
  </si>
  <si>
    <t>V</t>
  </si>
  <si>
    <t>P</t>
  </si>
  <si>
    <t>Lx</t>
  </si>
  <si>
    <t>Ly</t>
  </si>
  <si>
    <t>Lz</t>
  </si>
  <si>
    <t>Ef</t>
  </si>
  <si>
    <t>u15zr</t>
  </si>
  <si>
    <t>u30zr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</si>
</sst>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5C3A-9D3F-DD42-AF73-65D55CBD2760}">
  <dimension ref="A2:Q57"/>
  <sheetViews>
    <sheetView tabSelected="1" workbookViewId="0">
      <selection activeCell="G3" sqref="G3"/>
    </sheetView>
  </sheetViews>
  <sheetFormatPr baseColWidth="10" defaultRowHeight="16" x14ac:dyDescent="0.2"/>
  <sheetData>
    <row r="2" spans="1:17" x14ac:dyDescent="0.2">
      <c r="B2" t="s">
        <v>0</v>
      </c>
    </row>
    <row r="5" spans="1:17" x14ac:dyDescent="0.2">
      <c r="B5" t="s">
        <v>1</v>
      </c>
    </row>
    <row r="7" spans="1:17" x14ac:dyDescent="0.2">
      <c r="A7" t="s">
        <v>13</v>
      </c>
    </row>
    <row r="8" spans="1:17" x14ac:dyDescent="0.2">
      <c r="B8" t="s">
        <v>5</v>
      </c>
      <c r="C8" t="s">
        <v>6</v>
      </c>
      <c r="D8" t="s">
        <v>3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4</v>
      </c>
      <c r="K8" t="s">
        <v>12</v>
      </c>
      <c r="O8" t="s">
        <v>13</v>
      </c>
      <c r="P8" t="s">
        <v>2</v>
      </c>
      <c r="Q8" t="s">
        <v>14</v>
      </c>
    </row>
    <row r="9" spans="1:17" x14ac:dyDescent="0.2">
      <c r="A9">
        <v>100</v>
      </c>
      <c r="B9">
        <v>50000</v>
      </c>
      <c r="C9">
        <v>1198.6600000000001</v>
      </c>
      <c r="D9">
        <v>-7906.15</v>
      </c>
      <c r="E9">
        <v>37368.9</v>
      </c>
      <c r="F9">
        <v>40.206299999999999</v>
      </c>
      <c r="G9">
        <v>86.5715</v>
      </c>
      <c r="H9">
        <v>20.767900000000001</v>
      </c>
      <c r="I9">
        <v>20.784700000000001</v>
      </c>
      <c r="J9">
        <f>D9/1800</f>
        <v>-4.3923055555555557</v>
      </c>
      <c r="N9">
        <v>100</v>
      </c>
      <c r="O9">
        <v>1.5210696428360535</v>
      </c>
      <c r="P9">
        <v>1.4527876866559915</v>
      </c>
      <c r="Q9">
        <v>1.6842134391539005</v>
      </c>
    </row>
    <row r="10" spans="1:17" x14ac:dyDescent="0.2">
      <c r="B10">
        <v>100000</v>
      </c>
      <c r="C10">
        <v>1203.48</v>
      </c>
      <c r="D10">
        <v>-6235.93</v>
      </c>
      <c r="E10">
        <v>37414.300000000003</v>
      </c>
      <c r="F10">
        <v>-1497.47</v>
      </c>
      <c r="G10">
        <v>86.730500000000006</v>
      </c>
      <c r="H10">
        <v>20.774000000000001</v>
      </c>
      <c r="I10">
        <v>20.765699999999999</v>
      </c>
      <c r="J10">
        <f>D10/1440</f>
        <v>-4.3305069444444451</v>
      </c>
      <c r="K10">
        <f>(D10-1440*J9)/(2*H10*I10)</f>
        <v>0.10314412792871654</v>
      </c>
      <c r="L10">
        <f>K10*16.02</f>
        <v>1.6523689294180388</v>
      </c>
      <c r="N10">
        <v>110</v>
      </c>
      <c r="O10">
        <v>1.3665417337487991</v>
      </c>
      <c r="P10">
        <v>1.4092588814606037</v>
      </c>
      <c r="Q10">
        <v>1.6260315516613357</v>
      </c>
    </row>
    <row r="11" spans="1:17" x14ac:dyDescent="0.2">
      <c r="B11">
        <v>50000</v>
      </c>
      <c r="C11">
        <v>1203.6600000000001</v>
      </c>
      <c r="D11">
        <v>-7901.68</v>
      </c>
      <c r="E11">
        <v>37384.400000000001</v>
      </c>
      <c r="F11">
        <v>-14.701000000000001</v>
      </c>
      <c r="G11">
        <v>86.607100000000003</v>
      </c>
      <c r="H11">
        <v>20.7653</v>
      </c>
      <c r="I11">
        <v>20.787299999999998</v>
      </c>
      <c r="J11">
        <f>D11/1800</f>
        <v>-4.3898222222222225</v>
      </c>
    </row>
    <row r="12" spans="1:17" x14ac:dyDescent="0.2">
      <c r="B12">
        <v>100000</v>
      </c>
      <c r="C12">
        <v>1197.0899999999999</v>
      </c>
      <c r="D12">
        <v>-6235.95</v>
      </c>
      <c r="E12">
        <v>37275.9</v>
      </c>
      <c r="F12">
        <v>-1365.84</v>
      </c>
      <c r="G12">
        <v>86.553700000000006</v>
      </c>
      <c r="H12">
        <v>20.732800000000001</v>
      </c>
      <c r="I12">
        <v>20.772300000000001</v>
      </c>
      <c r="J12">
        <f>D12/1440</f>
        <v>-4.3305208333333329</v>
      </c>
      <c r="K12">
        <f>(D12-1440*J11)/(2*H12*I12)</f>
        <v>9.9141347408485E-2</v>
      </c>
      <c r="L12">
        <f>K12*16.02</f>
        <v>1.5882443854839297</v>
      </c>
    </row>
    <row r="13" spans="1:17" x14ac:dyDescent="0.2">
      <c r="B13">
        <v>50000</v>
      </c>
      <c r="C13">
        <v>1199.27</v>
      </c>
      <c r="D13">
        <v>-7984.75</v>
      </c>
      <c r="E13">
        <v>37146.300000000003</v>
      </c>
      <c r="F13">
        <v>-69.836299999999994</v>
      </c>
      <c r="G13">
        <v>86.289900000000003</v>
      </c>
      <c r="H13">
        <v>20.7516</v>
      </c>
      <c r="I13">
        <v>20.744499999999999</v>
      </c>
      <c r="J13">
        <f>D13/1800</f>
        <v>-4.4359722222222224</v>
      </c>
    </row>
    <row r="14" spans="1:17" x14ac:dyDescent="0.2">
      <c r="B14">
        <v>100000</v>
      </c>
      <c r="C14">
        <v>1194.81</v>
      </c>
      <c r="D14">
        <v>-6316.74</v>
      </c>
      <c r="E14">
        <v>37168.5</v>
      </c>
      <c r="F14">
        <v>-2006.91</v>
      </c>
      <c r="G14">
        <v>86.366399999999999</v>
      </c>
      <c r="H14">
        <v>20.765599999999999</v>
      </c>
      <c r="I14">
        <v>20.724599999999999</v>
      </c>
      <c r="J14">
        <f>D14/1440</f>
        <v>-4.3866249999999996</v>
      </c>
      <c r="K14">
        <f>(D14-1440*J13)/(2*H14*I14)</f>
        <v>8.2559027066553797E-2</v>
      </c>
      <c r="L14">
        <f>K14*16.02</f>
        <v>1.3225956136061918</v>
      </c>
    </row>
    <row r="15" spans="1:17" x14ac:dyDescent="0.2">
      <c r="L15">
        <f>AVERAGE(L10:L14)</f>
        <v>1.5210696428360535</v>
      </c>
    </row>
    <row r="16" spans="1:17" x14ac:dyDescent="0.2">
      <c r="A16">
        <v>110</v>
      </c>
      <c r="B16" t="s">
        <v>5</v>
      </c>
      <c r="C16" t="s">
        <v>6</v>
      </c>
      <c r="D16" t="s">
        <v>3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4</v>
      </c>
      <c r="K16" t="s">
        <v>12</v>
      </c>
    </row>
    <row r="17" spans="1:12" x14ac:dyDescent="0.2">
      <c r="B17">
        <v>50000</v>
      </c>
      <c r="C17">
        <v>1204.0999999999999</v>
      </c>
      <c r="D17">
        <v>-15859.7</v>
      </c>
      <c r="E17">
        <v>74615.399999999994</v>
      </c>
      <c r="F17">
        <v>-62.639800000000001</v>
      </c>
      <c r="G17">
        <v>122.387</v>
      </c>
      <c r="H17">
        <v>29.360499999999998</v>
      </c>
      <c r="I17">
        <v>20.765000000000001</v>
      </c>
      <c r="J17">
        <f>D17/3600</f>
        <v>-4.4054722222222225</v>
      </c>
    </row>
    <row r="18" spans="1:12" x14ac:dyDescent="0.2">
      <c r="B18">
        <v>100000</v>
      </c>
      <c r="C18">
        <v>1194.8800000000001</v>
      </c>
      <c r="D18">
        <v>-12589.7</v>
      </c>
      <c r="E18">
        <v>74536.3</v>
      </c>
      <c r="F18">
        <v>-914.31799999999998</v>
      </c>
      <c r="G18">
        <v>122.367</v>
      </c>
      <c r="H18">
        <v>29.357099999999999</v>
      </c>
      <c r="I18">
        <v>20.748699999999999</v>
      </c>
      <c r="J18">
        <f>D18/2880</f>
        <v>-4.3714236111111111</v>
      </c>
      <c r="K18">
        <f>(D18-2880*J17)/(2*H18*I18)</f>
        <v>8.0492951010837768E-2</v>
      </c>
      <c r="L18">
        <f>K18*16.02</f>
        <v>1.289497075193621</v>
      </c>
    </row>
    <row r="19" spans="1:12" x14ac:dyDescent="0.2">
      <c r="B19">
        <v>50000</v>
      </c>
      <c r="C19">
        <v>1195.8900000000001</v>
      </c>
      <c r="D19">
        <v>-15876.1</v>
      </c>
      <c r="E19">
        <v>74555.199999999997</v>
      </c>
      <c r="F19">
        <v>16.096499999999999</v>
      </c>
      <c r="G19">
        <v>122.316</v>
      </c>
      <c r="H19">
        <v>29.3614</v>
      </c>
      <c r="I19">
        <v>20.759599999999999</v>
      </c>
      <c r="J19">
        <f>D19/3600</f>
        <v>-4.4100277777777777</v>
      </c>
    </row>
    <row r="20" spans="1:12" x14ac:dyDescent="0.2">
      <c r="B20">
        <v>100000</v>
      </c>
      <c r="C20">
        <v>1197.04</v>
      </c>
      <c r="D20">
        <v>-12596.8</v>
      </c>
      <c r="E20">
        <v>74583.600000000006</v>
      </c>
      <c r="F20">
        <v>-942.20899999999995</v>
      </c>
      <c r="G20">
        <v>122.294</v>
      </c>
      <c r="H20">
        <v>29.3611</v>
      </c>
      <c r="I20">
        <v>20.7715</v>
      </c>
      <c r="J20">
        <f>D20/2880</f>
        <v>-4.3738888888888887</v>
      </c>
      <c r="K20">
        <f>(D20-2880*J19)/(2*H20*I20)</f>
        <v>8.5329088361819461E-2</v>
      </c>
      <c r="L20">
        <f>K20*16.02</f>
        <v>1.3669719955563477</v>
      </c>
    </row>
    <row r="21" spans="1:12" x14ac:dyDescent="0.2">
      <c r="B21">
        <v>50000</v>
      </c>
      <c r="C21">
        <v>1202.95</v>
      </c>
      <c r="D21">
        <v>-15949.2</v>
      </c>
      <c r="E21">
        <v>74356.2</v>
      </c>
      <c r="F21">
        <v>-75.717699999999994</v>
      </c>
      <c r="G21">
        <v>122.248</v>
      </c>
      <c r="H21">
        <v>29.3413</v>
      </c>
      <c r="I21">
        <v>20.729900000000001</v>
      </c>
      <c r="J21">
        <f>D21/3600</f>
        <v>-4.4303333333333335</v>
      </c>
    </row>
    <row r="22" spans="1:12" x14ac:dyDescent="0.2">
      <c r="B22">
        <v>100000</v>
      </c>
      <c r="C22">
        <v>1187.6300000000001</v>
      </c>
      <c r="D22">
        <v>-12649.8</v>
      </c>
      <c r="E22">
        <v>74328.100000000006</v>
      </c>
      <c r="F22">
        <v>-180.715</v>
      </c>
      <c r="G22">
        <v>122.23099999999999</v>
      </c>
      <c r="H22">
        <v>29.348199999999999</v>
      </c>
      <c r="I22">
        <v>20.72</v>
      </c>
      <c r="J22">
        <f>D22/2880</f>
        <v>-4.392291666666666</v>
      </c>
      <c r="K22">
        <f>(D22-2880*J21)/(2*H22*I22)</f>
        <v>9.0084652340600979E-2</v>
      </c>
      <c r="L22">
        <f>K22*16.02</f>
        <v>1.4431561304964275</v>
      </c>
    </row>
    <row r="23" spans="1:12" x14ac:dyDescent="0.2">
      <c r="L23">
        <f>AVERAGE(L18:L22)</f>
        <v>1.3665417337487991</v>
      </c>
    </row>
    <row r="24" spans="1:12" x14ac:dyDescent="0.2">
      <c r="A24" t="s">
        <v>2</v>
      </c>
    </row>
    <row r="25" spans="1:12" x14ac:dyDescent="0.2">
      <c r="B25" t="s">
        <v>5</v>
      </c>
      <c r="C25" t="s">
        <v>6</v>
      </c>
      <c r="D25" t="s">
        <v>3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4</v>
      </c>
      <c r="K25" t="s">
        <v>12</v>
      </c>
    </row>
    <row r="26" spans="1:12" x14ac:dyDescent="0.2">
      <c r="A26">
        <v>100</v>
      </c>
      <c r="B26">
        <v>50000</v>
      </c>
      <c r="C26">
        <v>1200.67</v>
      </c>
      <c r="D26">
        <v>-8208.2000000000007</v>
      </c>
      <c r="E26">
        <v>36551</v>
      </c>
      <c r="F26">
        <v>-59.972900000000003</v>
      </c>
      <c r="G26">
        <v>85.950199999999995</v>
      </c>
      <c r="H26">
        <v>20.631699999999999</v>
      </c>
      <c r="I26">
        <v>20.611899999999999</v>
      </c>
      <c r="J26">
        <f>D26/1800</f>
        <v>-4.5601111111111114</v>
      </c>
    </row>
    <row r="27" spans="1:12" x14ac:dyDescent="0.2">
      <c r="B27">
        <v>100000</v>
      </c>
      <c r="C27">
        <v>1191.72</v>
      </c>
      <c r="D27">
        <v>-6499.56</v>
      </c>
      <c r="E27">
        <v>36632.400000000001</v>
      </c>
      <c r="F27">
        <v>-2518.9299999999998</v>
      </c>
      <c r="G27">
        <v>86.0762</v>
      </c>
      <c r="H27">
        <v>20.660499999999999</v>
      </c>
      <c r="I27">
        <v>20.598700000000001</v>
      </c>
      <c r="J27">
        <f>D27/1440</f>
        <v>-4.5135833333333339</v>
      </c>
      <c r="K27">
        <f>(D27-1440*J26)/(2*H27*I27)</f>
        <v>7.871620840925285E-2</v>
      </c>
      <c r="L27">
        <f>K27*16.02</f>
        <v>1.2610336587162305</v>
      </c>
    </row>
    <row r="28" spans="1:12" x14ac:dyDescent="0.2">
      <c r="B28">
        <v>50000</v>
      </c>
      <c r="C28">
        <v>1206.26</v>
      </c>
      <c r="D28">
        <v>-8199.35</v>
      </c>
      <c r="E28">
        <v>36581.800000000003</v>
      </c>
      <c r="F28">
        <v>-41.003999999999998</v>
      </c>
      <c r="G28">
        <v>85.826400000000007</v>
      </c>
      <c r="H28">
        <v>20.619199999999999</v>
      </c>
      <c r="I28">
        <v>20.671399999999998</v>
      </c>
      <c r="J28">
        <f>D28/1800</f>
        <v>-4.555194444444445</v>
      </c>
    </row>
    <row r="29" spans="1:12" x14ac:dyDescent="0.2">
      <c r="B29">
        <v>100000</v>
      </c>
      <c r="C29">
        <v>1194.8800000000001</v>
      </c>
      <c r="D29">
        <v>-6469.75</v>
      </c>
      <c r="E29">
        <v>36509.1</v>
      </c>
      <c r="F29">
        <v>-1679.75</v>
      </c>
      <c r="G29">
        <v>85.787400000000005</v>
      </c>
      <c r="H29">
        <v>20.598600000000001</v>
      </c>
      <c r="I29">
        <v>20.660399999999999</v>
      </c>
      <c r="J29">
        <f>D29/1440</f>
        <v>-4.4928819444444441</v>
      </c>
      <c r="K29">
        <f>(D29-1440*J28)/(2*H29*I29)</f>
        <v>0.10542199787507543</v>
      </c>
      <c r="L29">
        <f>K29*16.02</f>
        <v>1.6888604059587085</v>
      </c>
    </row>
    <row r="30" spans="1:12" x14ac:dyDescent="0.2">
      <c r="B30">
        <v>50000</v>
      </c>
      <c r="C30">
        <v>1203</v>
      </c>
      <c r="D30">
        <v>-8301.0400000000009</v>
      </c>
      <c r="E30">
        <v>36314.6</v>
      </c>
      <c r="F30">
        <v>-28.7422</v>
      </c>
      <c r="G30">
        <v>85.763300000000001</v>
      </c>
      <c r="H30">
        <v>20.570900000000002</v>
      </c>
      <c r="I30">
        <v>20.5838</v>
      </c>
      <c r="J30">
        <f>D30/1800</f>
        <v>-4.6116888888888896</v>
      </c>
    </row>
    <row r="31" spans="1:12" x14ac:dyDescent="0.2">
      <c r="B31">
        <v>100000</v>
      </c>
      <c r="C31">
        <v>1204.9100000000001</v>
      </c>
      <c r="D31">
        <v>-6566.47</v>
      </c>
      <c r="E31">
        <v>36245.4</v>
      </c>
      <c r="F31">
        <v>-1613.2</v>
      </c>
      <c r="G31">
        <v>85.7072</v>
      </c>
      <c r="H31">
        <v>20.559799999999999</v>
      </c>
      <c r="I31">
        <v>20.569199999999999</v>
      </c>
      <c r="J31">
        <f>D31/1440</f>
        <v>-4.5600486111111111</v>
      </c>
      <c r="K31">
        <f>(D31-1440*J30)/(2*H31*I31)</f>
        <v>8.7919412939640146E-2</v>
      </c>
      <c r="L31">
        <f>K31*16.02</f>
        <v>1.4084689952930352</v>
      </c>
    </row>
    <row r="32" spans="1:12" x14ac:dyDescent="0.2">
      <c r="L32">
        <f>AVERAGE(L27:L31)</f>
        <v>1.4527876866559915</v>
      </c>
    </row>
    <row r="33" spans="1:12" x14ac:dyDescent="0.2">
      <c r="A33">
        <v>110</v>
      </c>
      <c r="B33" t="s">
        <v>5</v>
      </c>
      <c r="C33" t="s">
        <v>6</v>
      </c>
      <c r="D33" t="s">
        <v>3</v>
      </c>
      <c r="E33" t="s">
        <v>7</v>
      </c>
      <c r="F33" t="s">
        <v>8</v>
      </c>
      <c r="G33" t="s">
        <v>9</v>
      </c>
      <c r="H33" t="s">
        <v>10</v>
      </c>
      <c r="I33" t="s">
        <v>11</v>
      </c>
      <c r="J33" t="s">
        <v>4</v>
      </c>
      <c r="K33" t="s">
        <v>12</v>
      </c>
    </row>
    <row r="34" spans="1:12" x14ac:dyDescent="0.2">
      <c r="B34">
        <v>50000</v>
      </c>
      <c r="C34">
        <v>1203.45</v>
      </c>
      <c r="D34">
        <v>-16541.599999999999</v>
      </c>
      <c r="E34">
        <v>72779.600000000006</v>
      </c>
      <c r="F34">
        <v>2.3324099999999999</v>
      </c>
      <c r="G34">
        <v>121.37</v>
      </c>
      <c r="H34">
        <v>29.138100000000001</v>
      </c>
      <c r="I34">
        <v>20.579599999999999</v>
      </c>
      <c r="J34">
        <f>D34/3600</f>
        <v>-4.5948888888888888</v>
      </c>
    </row>
    <row r="35" spans="1:12" x14ac:dyDescent="0.2">
      <c r="B35">
        <v>100000</v>
      </c>
      <c r="C35">
        <v>1198.9000000000001</v>
      </c>
      <c r="D35">
        <v>-13133.8</v>
      </c>
      <c r="E35">
        <v>72679.899999999994</v>
      </c>
      <c r="F35">
        <v>-501.30599999999998</v>
      </c>
      <c r="G35">
        <v>121.322</v>
      </c>
      <c r="H35">
        <v>29.128299999999999</v>
      </c>
      <c r="I35">
        <v>20.566400000000002</v>
      </c>
      <c r="J35">
        <f>D35/2880</f>
        <v>-4.5603472222222221</v>
      </c>
      <c r="K35">
        <f>(D35-2880*J34)/(2*H35*I35)</f>
        <v>8.3029488760973394E-2</v>
      </c>
      <c r="L35">
        <f>K35*16.02</f>
        <v>1.3301324099507936</v>
      </c>
    </row>
    <row r="36" spans="1:12" x14ac:dyDescent="0.2">
      <c r="B36">
        <v>50000</v>
      </c>
      <c r="C36">
        <v>1201.07</v>
      </c>
      <c r="D36">
        <v>-16449</v>
      </c>
      <c r="E36">
        <v>73013.2</v>
      </c>
      <c r="F36">
        <v>-5.5786300000000004</v>
      </c>
      <c r="G36">
        <v>121.47</v>
      </c>
      <c r="H36">
        <v>29.1631</v>
      </c>
      <c r="I36">
        <v>20.611000000000001</v>
      </c>
      <c r="J36">
        <f>D36/3600</f>
        <v>-4.5691666666666668</v>
      </c>
    </row>
    <row r="37" spans="1:12" x14ac:dyDescent="0.2">
      <c r="B37">
        <v>100000</v>
      </c>
      <c r="C37">
        <v>1199.04</v>
      </c>
      <c r="D37">
        <v>-13047.1</v>
      </c>
      <c r="E37">
        <v>72926.899999999994</v>
      </c>
      <c r="F37">
        <v>-255.673</v>
      </c>
      <c r="G37">
        <v>121.35899999999999</v>
      </c>
      <c r="H37">
        <v>29.145399999999999</v>
      </c>
      <c r="I37">
        <v>20.617999999999999</v>
      </c>
      <c r="J37">
        <f>D37/2880</f>
        <v>-4.5302430555555553</v>
      </c>
      <c r="K37">
        <f>(D37-2880*J36)/(2*H37*I37)</f>
        <v>9.3273669239632831E-2</v>
      </c>
      <c r="L37">
        <f>K37*16.02</f>
        <v>1.494244181218918</v>
      </c>
    </row>
    <row r="38" spans="1:12" x14ac:dyDescent="0.2">
      <c r="B38">
        <v>50000</v>
      </c>
      <c r="C38">
        <v>1199.32</v>
      </c>
      <c r="D38">
        <v>-16683.5</v>
      </c>
      <c r="E38">
        <v>72422.600000000006</v>
      </c>
      <c r="F38">
        <v>-10.5381</v>
      </c>
      <c r="G38">
        <v>121.173</v>
      </c>
      <c r="H38">
        <v>29.083200000000001</v>
      </c>
      <c r="I38">
        <v>20.550699999999999</v>
      </c>
      <c r="J38">
        <f>D38/3600</f>
        <v>-4.6343055555555557</v>
      </c>
    </row>
    <row r="39" spans="1:12" x14ac:dyDescent="0.2">
      <c r="B39">
        <v>100000</v>
      </c>
      <c r="C39">
        <v>1190.99</v>
      </c>
      <c r="D39">
        <v>-13242.1</v>
      </c>
      <c r="E39">
        <v>72407.5</v>
      </c>
      <c r="F39">
        <v>-537.29899999999998</v>
      </c>
      <c r="G39">
        <v>121.167</v>
      </c>
      <c r="H39">
        <v>29.084099999999999</v>
      </c>
      <c r="I39">
        <v>20.546700000000001</v>
      </c>
      <c r="J39">
        <f>D39/2880</f>
        <v>-4.5979513888888892</v>
      </c>
      <c r="K39">
        <f>(D39-2880*J38)/(2*H39*I39)</f>
        <v>8.7602999576285881E-2</v>
      </c>
      <c r="L39">
        <f>K39*16.02</f>
        <v>1.4034000532120998</v>
      </c>
    </row>
    <row r="40" spans="1:12" x14ac:dyDescent="0.2">
      <c r="L40">
        <f>AVERAGE(L35:L39)</f>
        <v>1.4092588814606037</v>
      </c>
    </row>
    <row r="41" spans="1:12" x14ac:dyDescent="0.2">
      <c r="A41" t="s">
        <v>14</v>
      </c>
    </row>
    <row r="42" spans="1:12" x14ac:dyDescent="0.2">
      <c r="B42" t="s">
        <v>5</v>
      </c>
      <c r="C42" t="s">
        <v>6</v>
      </c>
      <c r="D42" t="s">
        <v>3</v>
      </c>
      <c r="E42" t="s">
        <v>7</v>
      </c>
      <c r="F42" t="s">
        <v>8</v>
      </c>
      <c r="G42" t="s">
        <v>9</v>
      </c>
      <c r="H42" t="s">
        <v>10</v>
      </c>
      <c r="I42" t="s">
        <v>11</v>
      </c>
      <c r="J42" t="s">
        <v>4</v>
      </c>
      <c r="K42" t="s">
        <v>12</v>
      </c>
    </row>
    <row r="43" spans="1:12" x14ac:dyDescent="0.2">
      <c r="A43">
        <v>100</v>
      </c>
      <c r="B43">
        <v>50000</v>
      </c>
      <c r="C43">
        <v>1196.02</v>
      </c>
      <c r="D43">
        <v>-8652.14</v>
      </c>
      <c r="E43">
        <v>35467.4</v>
      </c>
      <c r="F43">
        <v>-133.40700000000001</v>
      </c>
      <c r="G43">
        <v>85.013499999999993</v>
      </c>
      <c r="H43">
        <v>20.427800000000001</v>
      </c>
      <c r="I43">
        <v>20.422999999999998</v>
      </c>
      <c r="J43">
        <f>D43/1800</f>
        <v>-4.806744444444444</v>
      </c>
    </row>
    <row r="44" spans="1:12" x14ac:dyDescent="0.2">
      <c r="B44">
        <v>100000</v>
      </c>
      <c r="C44">
        <v>1201.47</v>
      </c>
      <c r="D44">
        <v>-6817.31</v>
      </c>
      <c r="E44">
        <v>35471.699999999997</v>
      </c>
      <c r="F44">
        <v>-1746.06</v>
      </c>
      <c r="G44">
        <v>85.100200000000001</v>
      </c>
      <c r="H44">
        <v>20.4285</v>
      </c>
      <c r="I44">
        <v>20.404</v>
      </c>
      <c r="J44">
        <f>D44/1440</f>
        <v>-4.7342430555555559</v>
      </c>
      <c r="K44">
        <f>(D44-1440*J43)/(2*H44*I44)</f>
        <v>0.12523537742199098</v>
      </c>
      <c r="L44">
        <f>K44*16.02</f>
        <v>2.0062707463002956</v>
      </c>
    </row>
    <row r="45" spans="1:12" x14ac:dyDescent="0.2">
      <c r="B45">
        <v>50000</v>
      </c>
      <c r="C45">
        <v>1202.54</v>
      </c>
      <c r="D45">
        <v>-8583.57</v>
      </c>
      <c r="E45">
        <v>35630.6</v>
      </c>
      <c r="F45">
        <v>-54.664999999999999</v>
      </c>
      <c r="G45">
        <v>85.126599999999996</v>
      </c>
      <c r="H45">
        <v>20.4497</v>
      </c>
      <c r="I45">
        <v>20.4678</v>
      </c>
      <c r="J45">
        <f>D45/1800</f>
        <v>-4.7686500000000001</v>
      </c>
    </row>
    <row r="46" spans="1:12" x14ac:dyDescent="0.2">
      <c r="B46">
        <v>100000</v>
      </c>
      <c r="C46">
        <v>1203.3599999999999</v>
      </c>
      <c r="D46">
        <v>-6777.8</v>
      </c>
      <c r="E46">
        <v>35592.5</v>
      </c>
      <c r="F46">
        <v>-1533.11</v>
      </c>
      <c r="G46">
        <v>85.043599999999998</v>
      </c>
      <c r="H46">
        <v>20.466799999999999</v>
      </c>
      <c r="I46">
        <v>20.448799999999999</v>
      </c>
      <c r="J46">
        <f>D46/1440</f>
        <v>-4.7068055555555555</v>
      </c>
      <c r="K46">
        <f>(D46-1440*J45)/(2*H46*I46)</f>
        <v>0.10639357838730572</v>
      </c>
      <c r="L46">
        <f>K46*16.02</f>
        <v>1.7044251257646374</v>
      </c>
    </row>
    <row r="47" spans="1:12" x14ac:dyDescent="0.2">
      <c r="B47">
        <v>50000</v>
      </c>
      <c r="C47">
        <v>1200.05</v>
      </c>
      <c r="D47">
        <v>-8651.25</v>
      </c>
      <c r="E47">
        <v>35460.199999999997</v>
      </c>
      <c r="F47">
        <v>168.102</v>
      </c>
      <c r="G47">
        <v>85.112499999999997</v>
      </c>
      <c r="H47">
        <v>20.4071</v>
      </c>
      <c r="I47">
        <v>20.415800000000001</v>
      </c>
      <c r="J47">
        <f>D47/1800</f>
        <v>-4.8062500000000004</v>
      </c>
    </row>
    <row r="48" spans="1:12" x14ac:dyDescent="0.2">
      <c r="B48">
        <v>100000</v>
      </c>
      <c r="C48">
        <v>1205.06</v>
      </c>
      <c r="D48">
        <v>-6851.1</v>
      </c>
      <c r="E48">
        <v>35512</v>
      </c>
      <c r="F48">
        <v>-2355.52</v>
      </c>
      <c r="G48">
        <v>85.114099999999993</v>
      </c>
      <c r="H48">
        <v>20.4284</v>
      </c>
      <c r="I48">
        <v>20.423999999999999</v>
      </c>
      <c r="J48">
        <f>D48/1440</f>
        <v>-4.7577083333333334</v>
      </c>
      <c r="K48">
        <f>(D48-1440*J47)/(2*H48*I48)</f>
        <v>8.3766819313156576E-2</v>
      </c>
      <c r="L48">
        <f>K48*16.02</f>
        <v>1.3419444453967684</v>
      </c>
    </row>
    <row r="49" spans="1:12" x14ac:dyDescent="0.2">
      <c r="L49">
        <f>AVERAGE(L44:L48)</f>
        <v>1.6842134391539005</v>
      </c>
    </row>
    <row r="50" spans="1:12" x14ac:dyDescent="0.2">
      <c r="A50">
        <v>110</v>
      </c>
      <c r="B50" t="s">
        <v>5</v>
      </c>
      <c r="C50" t="s">
        <v>6</v>
      </c>
      <c r="D50" t="s">
        <v>3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4</v>
      </c>
      <c r="K50" t="s">
        <v>12</v>
      </c>
    </row>
    <row r="51" spans="1:12" x14ac:dyDescent="0.2">
      <c r="B51">
        <v>50000</v>
      </c>
      <c r="C51">
        <v>1197.1400000000001</v>
      </c>
      <c r="D51">
        <v>-17179.900000000001</v>
      </c>
      <c r="E51">
        <v>71214.5</v>
      </c>
      <c r="F51">
        <v>-40.579500000000003</v>
      </c>
      <c r="G51">
        <v>120.43300000000001</v>
      </c>
      <c r="H51">
        <v>28.919899999999998</v>
      </c>
      <c r="I51">
        <v>20.4468</v>
      </c>
      <c r="J51">
        <f>D51/3600</f>
        <v>-4.7721944444444446</v>
      </c>
    </row>
    <row r="52" spans="1:12" x14ac:dyDescent="0.2">
      <c r="B52">
        <v>100000</v>
      </c>
      <c r="C52">
        <v>1198.22</v>
      </c>
      <c r="D52">
        <v>-13598.2</v>
      </c>
      <c r="E52">
        <v>71242.899999999994</v>
      </c>
      <c r="F52">
        <v>-698.47299999999996</v>
      </c>
      <c r="G52">
        <v>120.479</v>
      </c>
      <c r="H52">
        <v>28.927099999999999</v>
      </c>
      <c r="I52">
        <v>20.4421</v>
      </c>
      <c r="J52">
        <f>D52/2880</f>
        <v>-4.7215972222222229</v>
      </c>
      <c r="K52">
        <f>(D52-2880*J51)/(2*H52*I52)</f>
        <v>0.12321363254822428</v>
      </c>
      <c r="L52">
        <f>K52*16.02</f>
        <v>1.9738823934225529</v>
      </c>
    </row>
    <row r="53" spans="1:12" x14ac:dyDescent="0.2">
      <c r="B53">
        <v>50000</v>
      </c>
      <c r="C53">
        <v>1203.45</v>
      </c>
      <c r="D53">
        <v>-17199.900000000001</v>
      </c>
      <c r="E53">
        <v>71184.399999999994</v>
      </c>
      <c r="F53">
        <v>-3.3366899999999999</v>
      </c>
      <c r="G53">
        <v>120.402</v>
      </c>
      <c r="H53">
        <v>28.916499999999999</v>
      </c>
      <c r="I53">
        <v>20.446000000000002</v>
      </c>
      <c r="J53">
        <f>D53/3600</f>
        <v>-4.7777500000000002</v>
      </c>
    </row>
    <row r="54" spans="1:12" x14ac:dyDescent="0.2">
      <c r="B54">
        <v>100000</v>
      </c>
      <c r="C54">
        <v>1200.98</v>
      </c>
      <c r="D54">
        <v>-13635.2</v>
      </c>
      <c r="E54">
        <v>71267.100000000006</v>
      </c>
      <c r="F54">
        <v>-881.49900000000002</v>
      </c>
      <c r="G54">
        <v>120.429</v>
      </c>
      <c r="H54">
        <v>28.922599999999999</v>
      </c>
      <c r="I54">
        <v>20.460799999999999</v>
      </c>
      <c r="J54">
        <f>D54/2880</f>
        <v>-4.7344444444444447</v>
      </c>
      <c r="K54">
        <f>(D54-2880*J53)/(2*H54*I54)</f>
        <v>0.10537708117423593</v>
      </c>
      <c r="L54">
        <f>K54*16.02</f>
        <v>1.6881408404112594</v>
      </c>
    </row>
    <row r="55" spans="1:12" x14ac:dyDescent="0.2">
      <c r="B55">
        <v>50000</v>
      </c>
      <c r="C55">
        <v>1200.71</v>
      </c>
      <c r="D55">
        <v>-17405</v>
      </c>
      <c r="E55">
        <v>70704.3</v>
      </c>
      <c r="F55">
        <v>81.358000000000004</v>
      </c>
      <c r="G55">
        <v>120.21899999999999</v>
      </c>
      <c r="H55">
        <v>28.859100000000002</v>
      </c>
      <c r="I55">
        <v>20.3794</v>
      </c>
      <c r="J55">
        <f>D55/3600</f>
        <v>-4.8347222222222221</v>
      </c>
    </row>
    <row r="56" spans="1:12" x14ac:dyDescent="0.2">
      <c r="B56">
        <v>100000</v>
      </c>
      <c r="C56">
        <v>1196.55</v>
      </c>
      <c r="D56">
        <v>-13834.8</v>
      </c>
      <c r="E56">
        <v>70589.3</v>
      </c>
      <c r="F56">
        <v>-594.65700000000004</v>
      </c>
      <c r="G56">
        <v>120.14400000000001</v>
      </c>
      <c r="H56">
        <v>28.8368</v>
      </c>
      <c r="I56">
        <v>20.374700000000001</v>
      </c>
      <c r="J56">
        <f>D56/2880</f>
        <v>-4.80375</v>
      </c>
      <c r="K56">
        <f>(D56-2880*J55)/(2*H56*I56)</f>
        <v>7.5909576850823682E-2</v>
      </c>
      <c r="L56">
        <f>K56*16.02</f>
        <v>1.2160714211501953</v>
      </c>
    </row>
    <row r="57" spans="1:12" x14ac:dyDescent="0.2">
      <c r="L57">
        <f>AVERAGE(L52:L56)</f>
        <v>1.6260315516613357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2019-05-13T21:05:11Z</dcterms:created>
  <dcterms:modified xsi:type="dcterms:W3CDTF">2019-05-14T16:33:15Z</dcterms:modified>
</cp:coreProperties>
</file>