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xr:revisionPtr revIDLastSave="0" documentId="13_ncr:1_{D510AA83-35FD-3643-BE00-1ED2165424FB}" xr6:coauthVersionLast="36" xr6:coauthVersionMax="43" xr10:uidLastSave="{00000000-0000-0000-0000-000000000000}"/>
  <bookViews>
    <workbookView xWindow="7200" yWindow="3300" windowWidth="30980" windowHeight="20840" activeTab="5" xr2:uid="{FF689BDB-5BDA-A448-BA42-1E5C3DAF79C2}"/>
  </bookViews>
  <sheets>
    <sheet name="bccu" sheetId="14" r:id="rId1"/>
    <sheet name="bcczr" sheetId="15" r:id="rId2"/>
    <sheet name="u5zr" sheetId="1" r:id="rId3"/>
    <sheet name="u10zr" sheetId="3" r:id="rId4"/>
    <sheet name="u15zr" sheetId="4" r:id="rId5"/>
    <sheet name="u23zr" sheetId="2" r:id="rId6"/>
    <sheet name="u30zr" sheetId="5" r:id="rId7"/>
    <sheet name="u40zr" sheetId="6" r:id="rId8"/>
    <sheet name="u50zr" sheetId="7" r:id="rId9"/>
    <sheet name="u60zr" sheetId="8" r:id="rId10"/>
    <sheet name="u70zr" sheetId="9" r:id="rId11"/>
    <sheet name="u80zr" sheetId="10" r:id="rId12"/>
    <sheet name="u90zr" sheetId="11" r:id="rId13"/>
    <sheet name="summary" sheetId="12" r:id="rId14"/>
    <sheet name="free_energy" sheetId="13" r:id="rId15"/>
    <sheet name="Sheet1" sheetId="16" r:id="rId1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86" i="2" l="1"/>
  <c r="BW86" i="2" s="1"/>
  <c r="BV84" i="2"/>
  <c r="BW84" i="2" s="1"/>
  <c r="BV82" i="2"/>
  <c r="BW82" i="2" s="1"/>
  <c r="BV80" i="2"/>
  <c r="BW80" i="2" s="1"/>
  <c r="BJ60" i="13" l="1"/>
  <c r="BK79" i="13"/>
  <c r="BL61" i="13"/>
  <c r="BL62" i="13"/>
  <c r="BL63" i="13"/>
  <c r="BL64" i="13"/>
  <c r="BL65" i="13"/>
  <c r="BL66" i="13"/>
  <c r="BL67" i="13"/>
  <c r="BL68" i="13"/>
  <c r="BL69" i="13"/>
  <c r="BL70" i="13"/>
  <c r="BL71" i="13"/>
  <c r="BL72" i="13"/>
  <c r="BL73" i="13"/>
  <c r="BL74" i="13"/>
  <c r="BL75" i="13"/>
  <c r="BL76" i="13"/>
  <c r="BL77" i="13"/>
  <c r="BL78" i="13"/>
  <c r="BL79" i="13"/>
  <c r="BL60" i="13"/>
  <c r="BK63" i="13"/>
  <c r="BK62" i="13"/>
  <c r="BK61" i="13"/>
  <c r="BK60" i="13"/>
  <c r="T169" i="2"/>
  <c r="U169" i="2" s="1"/>
  <c r="T167" i="2"/>
  <c r="U167" i="2" s="1"/>
  <c r="T165" i="2"/>
  <c r="U165" i="2" s="1"/>
  <c r="T163" i="2"/>
  <c r="U163" i="2" s="1"/>
  <c r="U161" i="2"/>
  <c r="T161" i="2"/>
  <c r="T159" i="2"/>
  <c r="U159" i="2" s="1"/>
  <c r="U157" i="2"/>
  <c r="T157" i="2"/>
  <c r="T155" i="2"/>
  <c r="P154" i="2"/>
  <c r="U155" i="2"/>
  <c r="T153" i="2"/>
  <c r="U153" i="2" s="1"/>
  <c r="T151" i="2"/>
  <c r="U151" i="2" s="1"/>
  <c r="T149" i="2"/>
  <c r="U149" i="2"/>
  <c r="P168" i="2"/>
  <c r="P166" i="2"/>
  <c r="P164" i="2"/>
  <c r="P162" i="2"/>
  <c r="P160" i="2"/>
  <c r="P158" i="2"/>
  <c r="P156" i="2"/>
  <c r="P152" i="2"/>
  <c r="P150" i="2"/>
  <c r="P148" i="2"/>
  <c r="CB40" i="2" l="1"/>
  <c r="BH55" i="13" l="1"/>
  <c r="BL59" i="13"/>
  <c r="BK64" i="13"/>
  <c r="BK65" i="13" s="1"/>
  <c r="BK66" i="13" s="1"/>
  <c r="BK67" i="13" s="1"/>
  <c r="BK68" i="13" s="1"/>
  <c r="BK69" i="13" s="1"/>
  <c r="BK70" i="13" s="1"/>
  <c r="BK71" i="13" s="1"/>
  <c r="BK72" i="13" s="1"/>
  <c r="BK73" i="13" s="1"/>
  <c r="BK74" i="13" s="1"/>
  <c r="BK75" i="13" s="1"/>
  <c r="BK76" i="13" s="1"/>
  <c r="BK77" i="13" s="1"/>
  <c r="BK78" i="13" s="1"/>
  <c r="BJ79" i="13"/>
  <c r="BJ61" i="13"/>
  <c r="BJ62" i="13"/>
  <c r="BJ63" i="13"/>
  <c r="BJ64" i="13"/>
  <c r="BJ65" i="13"/>
  <c r="BJ66" i="13"/>
  <c r="BJ67" i="13"/>
  <c r="BJ68" i="13"/>
  <c r="BJ69" i="13"/>
  <c r="BJ70" i="13"/>
  <c r="BJ71" i="13"/>
  <c r="BJ72" i="13"/>
  <c r="BJ73" i="13"/>
  <c r="BJ74" i="13"/>
  <c r="BJ75" i="13"/>
  <c r="BJ76" i="13"/>
  <c r="BJ77" i="13"/>
  <c r="BJ78" i="13"/>
  <c r="BH60" i="13"/>
  <c r="BF60" i="13"/>
  <c r="BG60" i="13"/>
  <c r="BV68" i="2"/>
  <c r="AX60" i="13"/>
  <c r="BH73" i="13"/>
  <c r="BI60" i="13"/>
  <c r="BG61" i="13"/>
  <c r="BG62" i="13"/>
  <c r="BG63" i="13"/>
  <c r="BG64" i="13"/>
  <c r="BG65" i="13"/>
  <c r="BG66" i="13"/>
  <c r="BG67" i="13"/>
  <c r="BG68" i="13"/>
  <c r="BG69" i="13"/>
  <c r="BG70" i="13"/>
  <c r="BG71" i="13"/>
  <c r="BG72" i="13"/>
  <c r="BG73" i="13"/>
  <c r="BG74" i="13"/>
  <c r="BG75" i="13"/>
  <c r="BG76" i="13"/>
  <c r="BG77" i="13"/>
  <c r="BG78" i="13"/>
  <c r="BG79" i="13"/>
  <c r="BG59" i="13"/>
  <c r="BF61" i="13"/>
  <c r="BF62" i="13"/>
  <c r="BF63" i="13"/>
  <c r="BF64" i="13"/>
  <c r="BF65" i="13"/>
  <c r="BF66" i="13"/>
  <c r="BF67" i="13"/>
  <c r="BF68" i="13"/>
  <c r="BF69" i="13"/>
  <c r="BF70" i="13"/>
  <c r="BH70" i="13" s="1"/>
  <c r="BI70" i="13" s="1"/>
  <c r="BF71" i="13"/>
  <c r="BF72" i="13"/>
  <c r="BF73" i="13"/>
  <c r="BF74" i="13"/>
  <c r="BF75" i="13"/>
  <c r="BF76" i="13"/>
  <c r="BF77" i="13"/>
  <c r="BF78" i="13"/>
  <c r="BF79" i="13"/>
  <c r="BF59" i="13"/>
  <c r="BH79" i="13"/>
  <c r="BI79" i="13" s="1"/>
  <c r="BJ47" i="13"/>
  <c r="BJ41" i="13"/>
  <c r="BH39" i="13"/>
  <c r="BF34" i="13"/>
  <c r="BH32" i="13"/>
  <c r="BH36" i="13"/>
  <c r="BG36" i="13"/>
  <c r="BF36" i="13"/>
  <c r="BH62" i="13"/>
  <c r="BI62" i="13" s="1"/>
  <c r="BV42" i="2"/>
  <c r="BW42" i="2" s="1"/>
  <c r="AU61" i="13"/>
  <c r="BH63" i="13"/>
  <c r="BI63" i="13" s="1"/>
  <c r="BH64" i="13"/>
  <c r="BI64" i="13" s="1"/>
  <c r="BH65" i="13"/>
  <c r="BI65" i="13" s="1"/>
  <c r="BH66" i="13"/>
  <c r="BI66" i="13" s="1"/>
  <c r="BH67" i="13"/>
  <c r="BI67" i="13" s="1"/>
  <c r="BH68" i="13"/>
  <c r="BI68" i="13" s="1"/>
  <c r="BH69" i="13"/>
  <c r="BI69" i="13" s="1"/>
  <c r="BH77" i="13"/>
  <c r="BI77" i="13" s="1"/>
  <c r="BH78" i="13"/>
  <c r="BI78" i="13" s="1"/>
  <c r="BF32" i="13"/>
  <c r="BE31" i="13"/>
  <c r="BD31" i="13"/>
  <c r="BD60" i="13"/>
  <c r="BD61" i="13"/>
  <c r="BD62" i="13"/>
  <c r="BD63" i="13"/>
  <c r="BD64" i="13"/>
  <c r="BD65" i="13"/>
  <c r="BD66" i="13"/>
  <c r="BD67" i="13"/>
  <c r="BD68" i="13"/>
  <c r="BD69" i="13"/>
  <c r="BD70" i="13"/>
  <c r="BD71" i="13"/>
  <c r="BD72" i="13"/>
  <c r="BD73" i="13"/>
  <c r="BD74" i="13"/>
  <c r="BD75" i="13"/>
  <c r="BD76" i="13"/>
  <c r="BD77" i="13"/>
  <c r="BD78" i="13"/>
  <c r="BD79" i="13"/>
  <c r="BD59" i="13"/>
  <c r="BV64" i="2"/>
  <c r="BW64" i="2" s="1"/>
  <c r="BA60" i="13"/>
  <c r="BA61" i="13"/>
  <c r="BA62" i="13"/>
  <c r="BA63" i="13"/>
  <c r="BA64" i="13"/>
  <c r="BA65" i="13"/>
  <c r="BA66" i="13"/>
  <c r="BA67" i="13"/>
  <c r="BA68" i="13"/>
  <c r="BA69" i="13"/>
  <c r="BA70" i="13"/>
  <c r="BA71" i="13"/>
  <c r="BA72" i="13"/>
  <c r="BA73" i="13"/>
  <c r="BA74" i="13"/>
  <c r="BA75" i="13"/>
  <c r="BA76" i="13"/>
  <c r="BA77" i="13"/>
  <c r="BA78" i="13"/>
  <c r="BA79" i="13"/>
  <c r="BA59" i="13"/>
  <c r="AV61" i="13"/>
  <c r="AV62" i="13"/>
  <c r="AV63" i="13"/>
  <c r="AV64" i="13"/>
  <c r="AV78" i="13"/>
  <c r="AV79" i="13"/>
  <c r="AU62" i="13"/>
  <c r="AU63" i="13"/>
  <c r="AU64" i="13"/>
  <c r="AU65" i="13"/>
  <c r="AV65" i="13" s="1"/>
  <c r="AU66" i="13"/>
  <c r="AV66" i="13" s="1"/>
  <c r="AU67" i="13"/>
  <c r="AV67" i="13" s="1"/>
  <c r="AU68" i="13"/>
  <c r="AV68" i="13" s="1"/>
  <c r="AU69" i="13"/>
  <c r="AV69" i="13" s="1"/>
  <c r="AU70" i="13"/>
  <c r="AV70" i="13" s="1"/>
  <c r="AU71" i="13"/>
  <c r="AV71" i="13" s="1"/>
  <c r="AU72" i="13"/>
  <c r="AV72" i="13" s="1"/>
  <c r="AU73" i="13"/>
  <c r="AV73" i="13" s="1"/>
  <c r="AU74" i="13"/>
  <c r="AV74" i="13" s="1"/>
  <c r="AU75" i="13"/>
  <c r="AV75" i="13" s="1"/>
  <c r="AU76" i="13"/>
  <c r="AV76" i="13" s="1"/>
  <c r="AU77" i="13"/>
  <c r="AV77" i="13" s="1"/>
  <c r="AU78" i="13"/>
  <c r="AU79" i="13"/>
  <c r="AU60" i="13"/>
  <c r="AQ51" i="13"/>
  <c r="AR51" i="13" s="1"/>
  <c r="AP54" i="13"/>
  <c r="AQ33" i="13"/>
  <c r="AR33" i="13"/>
  <c r="AV60" i="13"/>
  <c r="AW60" i="13" s="1"/>
  <c r="AO33" i="13"/>
  <c r="AP32" i="13"/>
  <c r="AO32" i="13"/>
  <c r="AQ32" i="13"/>
  <c r="AR32" i="13" s="1"/>
  <c r="BV78" i="2"/>
  <c r="BW78" i="2" s="1"/>
  <c r="BV76" i="2"/>
  <c r="BW76" i="2" s="1"/>
  <c r="BV74" i="2"/>
  <c r="BW74" i="2" s="1"/>
  <c r="BV72" i="2"/>
  <c r="BW72" i="2" s="1"/>
  <c r="BV70" i="2"/>
  <c r="BW70" i="2" s="1"/>
  <c r="BW68" i="2"/>
  <c r="BO8" i="2"/>
  <c r="BV44" i="2"/>
  <c r="BW44" i="2" s="1"/>
  <c r="BV40" i="2"/>
  <c r="BW40" i="2" s="1"/>
  <c r="BV38" i="2"/>
  <c r="BW38" i="2" s="1"/>
  <c r="K169" i="2"/>
  <c r="K168" i="2"/>
  <c r="C168" i="2"/>
  <c r="K167" i="2"/>
  <c r="K166" i="2"/>
  <c r="C166" i="2"/>
  <c r="K165" i="2"/>
  <c r="K164" i="2"/>
  <c r="C164" i="2"/>
  <c r="K163" i="2"/>
  <c r="K162" i="2"/>
  <c r="C162" i="2"/>
  <c r="K161" i="2"/>
  <c r="K160" i="2"/>
  <c r="C160" i="2"/>
  <c r="K159" i="2"/>
  <c r="K158" i="2"/>
  <c r="C158" i="2"/>
  <c r="K157" i="2"/>
  <c r="K156" i="2"/>
  <c r="C156" i="2"/>
  <c r="K155" i="2"/>
  <c r="K154" i="2"/>
  <c r="C154" i="2"/>
  <c r="K153" i="2"/>
  <c r="M153" i="2" s="1"/>
  <c r="N153" i="2" s="1"/>
  <c r="K152" i="2"/>
  <c r="C152" i="2"/>
  <c r="K151" i="2"/>
  <c r="K150" i="2"/>
  <c r="C150" i="2"/>
  <c r="K149" i="2"/>
  <c r="K148" i="2"/>
  <c r="C148" i="2"/>
  <c r="BV66" i="2"/>
  <c r="BW66" i="2"/>
  <c r="M165" i="2" l="1"/>
  <c r="N165" i="2" s="1"/>
  <c r="M155" i="2"/>
  <c r="N155" i="2" s="1"/>
  <c r="M157" i="2"/>
  <c r="N157" i="2" s="1"/>
  <c r="M163" i="2"/>
  <c r="N163" i="2" s="1"/>
  <c r="M159" i="2"/>
  <c r="N159" i="2" s="1"/>
  <c r="M161" i="2"/>
  <c r="N161" i="2" s="1"/>
  <c r="M149" i="2"/>
  <c r="N149" i="2" s="1"/>
  <c r="BH75" i="13"/>
  <c r="BI75" i="13" s="1"/>
  <c r="BH74" i="13"/>
  <c r="BI74" i="13" s="1"/>
  <c r="BI73" i="13"/>
  <c r="BH72" i="13"/>
  <c r="BI72" i="13" s="1"/>
  <c r="BH71" i="13"/>
  <c r="BI71" i="13" s="1"/>
  <c r="BH76" i="13"/>
  <c r="BI76" i="13" s="1"/>
  <c r="BH61" i="13"/>
  <c r="BI61" i="13" s="1"/>
  <c r="AW61" i="13"/>
  <c r="M169" i="2"/>
  <c r="N169" i="2" s="1"/>
  <c r="M167" i="2"/>
  <c r="N167" i="2" s="1"/>
  <c r="M151" i="2"/>
  <c r="N151" i="2" s="1"/>
  <c r="AX61" i="13" l="1"/>
  <c r="AW62" i="13"/>
  <c r="AW63" i="13" l="1"/>
  <c r="AX62" i="13"/>
  <c r="AW64" i="13" l="1"/>
  <c r="AX63" i="13"/>
  <c r="AW65" i="13" l="1"/>
  <c r="AX64" i="13"/>
  <c r="AW66" i="13" l="1"/>
  <c r="AX65" i="13"/>
  <c r="AW67" i="13" l="1"/>
  <c r="AX66" i="13"/>
  <c r="AW68" i="13" l="1"/>
  <c r="AX67" i="13"/>
  <c r="AW69" i="13" l="1"/>
  <c r="AX68" i="13"/>
  <c r="AW70" i="13" l="1"/>
  <c r="AX69" i="13"/>
  <c r="AW71" i="13" l="1"/>
  <c r="AX70" i="13"/>
  <c r="AW72" i="13" l="1"/>
  <c r="AX71" i="13"/>
  <c r="AW73" i="13" l="1"/>
  <c r="AX72" i="13"/>
  <c r="AW74" i="13" l="1"/>
  <c r="AX73" i="13"/>
  <c r="AW75" i="13" l="1"/>
  <c r="AX74" i="13"/>
  <c r="AW76" i="13" l="1"/>
  <c r="AX75" i="13"/>
  <c r="AW77" i="13" l="1"/>
  <c r="AX76" i="13"/>
  <c r="AW78" i="13" l="1"/>
  <c r="AX77" i="13"/>
  <c r="AW79" i="13" l="1"/>
  <c r="AX78" i="13"/>
  <c r="AX79" i="13" l="1"/>
  <c r="BV54" i="2" l="1"/>
  <c r="BW54" i="2" s="1"/>
  <c r="BV56" i="2"/>
  <c r="BW56" i="2" s="1"/>
  <c r="BV58" i="2"/>
  <c r="BW58" i="2" s="1"/>
  <c r="BV60" i="2"/>
  <c r="BW60" i="2" s="1"/>
  <c r="BV62" i="2"/>
  <c r="BW62" i="2" s="1"/>
  <c r="BV52" i="2"/>
  <c r="BW52" i="2" s="1"/>
  <c r="BV50" i="2"/>
  <c r="BW50" i="2" s="1"/>
  <c r="BV48" i="2"/>
  <c r="BW48" i="2" s="1"/>
  <c r="BV46" i="2"/>
  <c r="BW46" i="2" s="1"/>
  <c r="AP55" i="13" l="1"/>
  <c r="AT31" i="13"/>
  <c r="BG32" i="13"/>
  <c r="BJ32" i="13" s="1"/>
  <c r="K145" i="2"/>
  <c r="K144" i="2"/>
  <c r="K143" i="2"/>
  <c r="K142" i="2"/>
  <c r="K141" i="2"/>
  <c r="K140" i="2"/>
  <c r="K139" i="2"/>
  <c r="M139" i="2" s="1"/>
  <c r="N139" i="2" s="1"/>
  <c r="K138" i="2"/>
  <c r="K137" i="2"/>
  <c r="M137" i="2" s="1"/>
  <c r="N137" i="2" s="1"/>
  <c r="K136" i="2"/>
  <c r="C144" i="2"/>
  <c r="C142" i="2"/>
  <c r="C140" i="2"/>
  <c r="C138" i="2"/>
  <c r="C136" i="2"/>
  <c r="K135" i="2"/>
  <c r="K134" i="2"/>
  <c r="C134" i="2"/>
  <c r="K133" i="2"/>
  <c r="K132" i="2"/>
  <c r="C132" i="2"/>
  <c r="K131" i="2"/>
  <c r="K130" i="2"/>
  <c r="C130" i="2"/>
  <c r="K129" i="2"/>
  <c r="K128" i="2"/>
  <c r="C128" i="2"/>
  <c r="K127" i="2"/>
  <c r="K126" i="2"/>
  <c r="C126" i="2"/>
  <c r="K125" i="2"/>
  <c r="K124" i="2"/>
  <c r="C124" i="2"/>
  <c r="M145" i="2" l="1"/>
  <c r="N145" i="2" s="1"/>
  <c r="M131" i="2"/>
  <c r="N131" i="2" s="1"/>
  <c r="M125" i="2"/>
  <c r="N125" i="2" s="1"/>
  <c r="M141" i="2"/>
  <c r="N141" i="2" s="1"/>
  <c r="M143" i="2"/>
  <c r="N143" i="2" s="1"/>
  <c r="M127" i="2"/>
  <c r="N127" i="2" s="1"/>
  <c r="M129" i="2"/>
  <c r="N129" i="2" s="1"/>
  <c r="M133" i="2"/>
  <c r="N133" i="2" s="1"/>
  <c r="M135" i="2"/>
  <c r="N135" i="2" s="1"/>
  <c r="J62" i="12" l="1"/>
  <c r="K62" i="12"/>
  <c r="L62" i="12"/>
  <c r="M62" i="12"/>
  <c r="N62" i="12"/>
  <c r="J63" i="12"/>
  <c r="K63" i="12"/>
  <c r="L63" i="12"/>
  <c r="M63" i="12"/>
  <c r="N63" i="12"/>
  <c r="J64" i="12"/>
  <c r="K64" i="12"/>
  <c r="L64" i="12"/>
  <c r="M64" i="12"/>
  <c r="N64" i="12"/>
  <c r="J65" i="12"/>
  <c r="K65" i="12"/>
  <c r="L65" i="12"/>
  <c r="M65" i="12"/>
  <c r="N65" i="12"/>
  <c r="J66" i="12"/>
  <c r="K66" i="12"/>
  <c r="L66" i="12"/>
  <c r="M66" i="12"/>
  <c r="N66" i="12"/>
  <c r="J54" i="12"/>
  <c r="K54" i="12"/>
  <c r="L54" i="12"/>
  <c r="M54" i="12"/>
  <c r="N54" i="12"/>
  <c r="J55" i="12"/>
  <c r="K55" i="12"/>
  <c r="L55" i="12"/>
  <c r="M55" i="12"/>
  <c r="N55" i="12"/>
  <c r="J56" i="12"/>
  <c r="K56" i="12"/>
  <c r="L56" i="12"/>
  <c r="M56" i="12"/>
  <c r="N56" i="12"/>
  <c r="O24" i="15"/>
  <c r="O25" i="15"/>
  <c r="K75" i="15"/>
  <c r="K74" i="15"/>
  <c r="C74" i="15"/>
  <c r="K73" i="15"/>
  <c r="K72" i="15"/>
  <c r="C72" i="15"/>
  <c r="K71" i="15"/>
  <c r="K70" i="15"/>
  <c r="C70" i="15"/>
  <c r="K69" i="15"/>
  <c r="K68" i="15"/>
  <c r="C68" i="15"/>
  <c r="K67" i="15"/>
  <c r="K66" i="15"/>
  <c r="C66" i="15"/>
  <c r="AJ76" i="11"/>
  <c r="AJ75" i="11"/>
  <c r="AB75" i="11"/>
  <c r="AJ74" i="11"/>
  <c r="AJ73" i="11"/>
  <c r="AB73" i="11"/>
  <c r="AJ72" i="11"/>
  <c r="AJ71" i="11"/>
  <c r="AB71" i="11"/>
  <c r="AJ70" i="11"/>
  <c r="AJ69" i="11"/>
  <c r="AB69" i="11"/>
  <c r="AJ68" i="11"/>
  <c r="AJ67" i="11"/>
  <c r="AB67" i="11"/>
  <c r="G73" i="11"/>
  <c r="G74" i="11"/>
  <c r="AJ76" i="10"/>
  <c r="AJ75" i="10"/>
  <c r="AB75" i="10"/>
  <c r="AJ74" i="10"/>
  <c r="AJ73" i="10"/>
  <c r="AB73" i="10"/>
  <c r="AJ72" i="10"/>
  <c r="AJ71" i="10"/>
  <c r="AB71" i="10"/>
  <c r="AJ70" i="10"/>
  <c r="AJ69" i="10"/>
  <c r="AB69" i="10"/>
  <c r="AJ68" i="10"/>
  <c r="AJ67" i="10"/>
  <c r="AB67" i="10"/>
  <c r="G85" i="10"/>
  <c r="G86" i="10"/>
  <c r="AJ76" i="9"/>
  <c r="AJ75" i="9"/>
  <c r="AB75" i="9"/>
  <c r="AJ74" i="9"/>
  <c r="AJ73" i="9"/>
  <c r="AB73" i="9"/>
  <c r="AJ72" i="9"/>
  <c r="AJ71" i="9"/>
  <c r="AB71" i="9"/>
  <c r="AJ70" i="9"/>
  <c r="AJ69" i="9"/>
  <c r="AB69" i="9"/>
  <c r="AJ68" i="9"/>
  <c r="AJ67" i="9"/>
  <c r="AB67" i="9"/>
  <c r="G74" i="9"/>
  <c r="G75" i="9"/>
  <c r="AJ76" i="8"/>
  <c r="AJ75" i="8"/>
  <c r="AB75" i="8"/>
  <c r="AJ74" i="8"/>
  <c r="AJ73" i="8"/>
  <c r="AB73" i="8"/>
  <c r="AJ72" i="8"/>
  <c r="AJ71" i="8"/>
  <c r="AB71" i="8"/>
  <c r="AJ70" i="8"/>
  <c r="AJ69" i="8"/>
  <c r="AB69" i="8"/>
  <c r="AJ68" i="8"/>
  <c r="AJ67" i="8"/>
  <c r="AB67" i="8"/>
  <c r="G81" i="7"/>
  <c r="G82" i="7"/>
  <c r="AJ76" i="6"/>
  <c r="AJ75" i="6"/>
  <c r="AB75" i="6"/>
  <c r="AJ74" i="6"/>
  <c r="AJ73" i="6"/>
  <c r="AB73" i="6"/>
  <c r="AJ72" i="6"/>
  <c r="AJ71" i="6"/>
  <c r="AB71" i="6"/>
  <c r="AJ70" i="6"/>
  <c r="AJ69" i="6"/>
  <c r="AB69" i="6"/>
  <c r="AJ68" i="6"/>
  <c r="AJ67" i="6"/>
  <c r="AL68" i="6" s="1"/>
  <c r="AM68" i="6" s="1"/>
  <c r="AB67" i="6"/>
  <c r="G73" i="6"/>
  <c r="G74" i="6"/>
  <c r="I120" i="2"/>
  <c r="I121" i="2"/>
  <c r="Y77" i="2"/>
  <c r="AA77" i="2" s="1"/>
  <c r="AB77" i="2" s="1"/>
  <c r="Y76" i="2"/>
  <c r="Q76" i="2"/>
  <c r="Y75" i="2"/>
  <c r="Y74" i="2"/>
  <c r="Q74" i="2"/>
  <c r="Y73" i="2"/>
  <c r="Y72" i="2"/>
  <c r="Q72" i="2"/>
  <c r="Y71" i="2"/>
  <c r="Y70" i="2"/>
  <c r="Q70" i="2"/>
  <c r="Y69" i="2"/>
  <c r="Y68" i="2"/>
  <c r="Q68" i="2"/>
  <c r="AJ76" i="4"/>
  <c r="AL76" i="4" s="1"/>
  <c r="AM76" i="4" s="1"/>
  <c r="AJ75" i="4"/>
  <c r="AB75" i="4"/>
  <c r="AJ74" i="4"/>
  <c r="AJ73" i="4"/>
  <c r="AB73" i="4"/>
  <c r="AJ72" i="4"/>
  <c r="AJ71" i="4"/>
  <c r="AB71" i="4"/>
  <c r="AJ70" i="4"/>
  <c r="AJ69" i="4"/>
  <c r="AB69" i="4"/>
  <c r="AJ68" i="4"/>
  <c r="AJ67" i="4"/>
  <c r="AL68" i="4" s="1"/>
  <c r="AM68" i="4" s="1"/>
  <c r="AB67" i="4"/>
  <c r="G84" i="4"/>
  <c r="AJ76" i="3"/>
  <c r="AL76" i="3" s="1"/>
  <c r="AM76" i="3" s="1"/>
  <c r="AJ75" i="3"/>
  <c r="AB75" i="3"/>
  <c r="AJ74" i="3"/>
  <c r="AJ73" i="3"/>
  <c r="AB73" i="3"/>
  <c r="AJ72" i="3"/>
  <c r="AJ71" i="3"/>
  <c r="AB71" i="3"/>
  <c r="AJ70" i="3"/>
  <c r="AJ69" i="3"/>
  <c r="AB69" i="3"/>
  <c r="AJ68" i="3"/>
  <c r="AJ67" i="3"/>
  <c r="AB67" i="3"/>
  <c r="G86" i="3"/>
  <c r="G85" i="3"/>
  <c r="AJ76" i="1"/>
  <c r="AJ75" i="1"/>
  <c r="AB75" i="1"/>
  <c r="AJ74" i="1"/>
  <c r="AJ73" i="1"/>
  <c r="AB73" i="1"/>
  <c r="AJ72" i="1"/>
  <c r="AJ71" i="1"/>
  <c r="AB71" i="1"/>
  <c r="AJ70" i="1"/>
  <c r="AJ69" i="1"/>
  <c r="AB69" i="1"/>
  <c r="AJ68" i="1"/>
  <c r="AJ67" i="1"/>
  <c r="AB67" i="1"/>
  <c r="G89" i="1"/>
  <c r="K75" i="14"/>
  <c r="K74" i="14"/>
  <c r="C74" i="14"/>
  <c r="K73" i="14"/>
  <c r="K72" i="14"/>
  <c r="C72" i="14"/>
  <c r="K71" i="14"/>
  <c r="K70" i="14"/>
  <c r="C70" i="14"/>
  <c r="K69" i="14"/>
  <c r="K68" i="14"/>
  <c r="C68" i="14"/>
  <c r="K67" i="14"/>
  <c r="K66" i="14"/>
  <c r="C66" i="14"/>
  <c r="O24" i="14"/>
  <c r="G71" i="8"/>
  <c r="AJ76" i="5"/>
  <c r="AJ75" i="5"/>
  <c r="AB75" i="5"/>
  <c r="AJ74" i="5"/>
  <c r="AJ73" i="5"/>
  <c r="AB73" i="5"/>
  <c r="AJ72" i="5"/>
  <c r="AJ71" i="5"/>
  <c r="AB71" i="5"/>
  <c r="AJ70" i="5"/>
  <c r="AJ69" i="5"/>
  <c r="AB69" i="5"/>
  <c r="AJ68" i="5"/>
  <c r="AJ67" i="5"/>
  <c r="AB67" i="5"/>
  <c r="G83" i="5"/>
  <c r="G84" i="5"/>
  <c r="Q25" i="15"/>
  <c r="R25" i="15"/>
  <c r="S25" i="15"/>
  <c r="T25" i="15"/>
  <c r="P25" i="15"/>
  <c r="L74" i="11"/>
  <c r="K74" i="11"/>
  <c r="J74" i="11"/>
  <c r="I74" i="11"/>
  <c r="H74" i="11"/>
  <c r="L73" i="11"/>
  <c r="K73" i="11"/>
  <c r="J73" i="11"/>
  <c r="I73" i="11"/>
  <c r="H73" i="11"/>
  <c r="L86" i="10"/>
  <c r="K86" i="10"/>
  <c r="J86" i="10"/>
  <c r="I86" i="10"/>
  <c r="H86" i="10"/>
  <c r="L85" i="10"/>
  <c r="K85" i="10"/>
  <c r="J85" i="10"/>
  <c r="I85" i="10"/>
  <c r="H85" i="10"/>
  <c r="L75" i="9"/>
  <c r="K75" i="9"/>
  <c r="J75" i="9"/>
  <c r="I75" i="9"/>
  <c r="H75" i="9"/>
  <c r="L74" i="9"/>
  <c r="K74" i="9"/>
  <c r="J74" i="9"/>
  <c r="I74" i="9"/>
  <c r="H74" i="9"/>
  <c r="L71" i="8"/>
  <c r="K71" i="8"/>
  <c r="J71" i="8"/>
  <c r="I71" i="8"/>
  <c r="H71" i="8"/>
  <c r="T24" i="15"/>
  <c r="S24" i="15"/>
  <c r="R24" i="15"/>
  <c r="Q24" i="15"/>
  <c r="P24" i="15"/>
  <c r="T24" i="14"/>
  <c r="S24" i="14"/>
  <c r="R24" i="14"/>
  <c r="Q24" i="14"/>
  <c r="P24" i="14"/>
  <c r="I86" i="3"/>
  <c r="J86" i="3"/>
  <c r="K86" i="3"/>
  <c r="L86" i="3"/>
  <c r="H86" i="3"/>
  <c r="J57" i="12"/>
  <c r="K57" i="12"/>
  <c r="L57" i="12"/>
  <c r="M57" i="12"/>
  <c r="N57" i="12"/>
  <c r="J58" i="12"/>
  <c r="K58" i="12"/>
  <c r="L58" i="12"/>
  <c r="M58" i="12"/>
  <c r="N58" i="12"/>
  <c r="J59" i="12"/>
  <c r="K59" i="12"/>
  <c r="L59" i="12"/>
  <c r="M59" i="12"/>
  <c r="N59" i="12"/>
  <c r="J60" i="12"/>
  <c r="K60" i="12"/>
  <c r="L60" i="12"/>
  <c r="M60" i="12"/>
  <c r="N60" i="12"/>
  <c r="J61" i="12"/>
  <c r="K61" i="12"/>
  <c r="L61" i="12"/>
  <c r="M61" i="12"/>
  <c r="N61" i="12"/>
  <c r="L89" i="1"/>
  <c r="K89" i="1"/>
  <c r="J89" i="1"/>
  <c r="I89" i="1"/>
  <c r="H89" i="1"/>
  <c r="L79" i="1"/>
  <c r="K79" i="1"/>
  <c r="J79" i="1"/>
  <c r="I79" i="1"/>
  <c r="H79" i="1"/>
  <c r="L85" i="3"/>
  <c r="K85" i="3"/>
  <c r="J85" i="3"/>
  <c r="I85" i="3"/>
  <c r="H85" i="3"/>
  <c r="L75" i="3"/>
  <c r="K75" i="3"/>
  <c r="J75" i="3"/>
  <c r="I75" i="3"/>
  <c r="H75" i="3"/>
  <c r="L84" i="4"/>
  <c r="K84" i="4"/>
  <c r="J84" i="4"/>
  <c r="I84" i="4"/>
  <c r="H84" i="4"/>
  <c r="L74" i="4"/>
  <c r="K74" i="4"/>
  <c r="J74" i="4"/>
  <c r="I74" i="4"/>
  <c r="H74" i="4"/>
  <c r="N121" i="2"/>
  <c r="M121" i="2"/>
  <c r="L121" i="2"/>
  <c r="K121" i="2"/>
  <c r="J121" i="2"/>
  <c r="N120" i="2"/>
  <c r="M120" i="2"/>
  <c r="L120" i="2"/>
  <c r="K120" i="2"/>
  <c r="J120" i="2"/>
  <c r="N110" i="2"/>
  <c r="M110" i="2"/>
  <c r="L110" i="2"/>
  <c r="K110" i="2"/>
  <c r="J110" i="2"/>
  <c r="N109" i="2"/>
  <c r="M109" i="2"/>
  <c r="L109" i="2"/>
  <c r="K109" i="2"/>
  <c r="J109" i="2"/>
  <c r="L84" i="5"/>
  <c r="K84" i="5"/>
  <c r="J84" i="5"/>
  <c r="I84" i="5"/>
  <c r="H84" i="5"/>
  <c r="L83" i="5"/>
  <c r="K83" i="5"/>
  <c r="J83" i="5"/>
  <c r="I83" i="5"/>
  <c r="H83" i="5"/>
  <c r="L74" i="5"/>
  <c r="K74" i="5"/>
  <c r="J74" i="5"/>
  <c r="I74" i="5"/>
  <c r="H74" i="5"/>
  <c r="L73" i="5"/>
  <c r="K73" i="5"/>
  <c r="J73" i="5"/>
  <c r="I73" i="5"/>
  <c r="H73" i="5"/>
  <c r="L74" i="6"/>
  <c r="K74" i="6"/>
  <c r="J74" i="6"/>
  <c r="I74" i="6"/>
  <c r="H74" i="6"/>
  <c r="L73" i="6"/>
  <c r="K73" i="6"/>
  <c r="J73" i="6"/>
  <c r="I73" i="6"/>
  <c r="H73" i="6"/>
  <c r="G71" i="7"/>
  <c r="G72" i="7"/>
  <c r="L82" i="7"/>
  <c r="K82" i="7"/>
  <c r="J82" i="7"/>
  <c r="I82" i="7"/>
  <c r="H82" i="7"/>
  <c r="L81" i="7"/>
  <c r="K81" i="7"/>
  <c r="J81" i="7"/>
  <c r="I81" i="7"/>
  <c r="H81" i="7"/>
  <c r="AJ76" i="7"/>
  <c r="AJ75" i="7"/>
  <c r="AJ74" i="7"/>
  <c r="AJ73" i="7"/>
  <c r="AJ72" i="7"/>
  <c r="AJ71" i="7"/>
  <c r="AJ70" i="7"/>
  <c r="AJ69" i="7"/>
  <c r="AJ68" i="7"/>
  <c r="AJ67" i="7"/>
  <c r="AB75" i="7"/>
  <c r="AB73" i="7"/>
  <c r="AB71" i="7"/>
  <c r="AB69" i="7"/>
  <c r="AB67" i="7"/>
  <c r="E29" i="16"/>
  <c r="E30" i="16" s="1"/>
  <c r="D29" i="16"/>
  <c r="C29" i="16"/>
  <c r="E37" i="16"/>
  <c r="E38" i="16" s="1"/>
  <c r="D37" i="16"/>
  <c r="C37" i="16"/>
  <c r="E55" i="16"/>
  <c r="E56" i="16" s="1"/>
  <c r="D55" i="16"/>
  <c r="C55" i="16"/>
  <c r="D64" i="16"/>
  <c r="E64" i="16"/>
  <c r="C64" i="16"/>
  <c r="H71" i="7"/>
  <c r="L72" i="7"/>
  <c r="K72" i="7"/>
  <c r="J72" i="7"/>
  <c r="I72" i="7"/>
  <c r="H72" i="7"/>
  <c r="L71" i="7"/>
  <c r="K71" i="7"/>
  <c r="J71" i="7"/>
  <c r="I71" i="7"/>
  <c r="M67" i="15" l="1"/>
  <c r="N67" i="15" s="1"/>
  <c r="M71" i="15"/>
  <c r="N71" i="15" s="1"/>
  <c r="M73" i="15"/>
  <c r="N73" i="15" s="1"/>
  <c r="M69" i="15"/>
  <c r="N69" i="15" s="1"/>
  <c r="M75" i="15"/>
  <c r="N75" i="15" s="1"/>
  <c r="AL68" i="11"/>
  <c r="AM68" i="11" s="1"/>
  <c r="AL70" i="11"/>
  <c r="AM70" i="11" s="1"/>
  <c r="AL72" i="11"/>
  <c r="AM72" i="11" s="1"/>
  <c r="AL74" i="11"/>
  <c r="AM74" i="11" s="1"/>
  <c r="AL76" i="11"/>
  <c r="AM76" i="11" s="1"/>
  <c r="AL70" i="10"/>
  <c r="AM70" i="10" s="1"/>
  <c r="AL72" i="10"/>
  <c r="AM72" i="10" s="1"/>
  <c r="AL74" i="10"/>
  <c r="AM74" i="10" s="1"/>
  <c r="AL68" i="10"/>
  <c r="AM68" i="10" s="1"/>
  <c r="AO76" i="10" s="1"/>
  <c r="AL76" i="10"/>
  <c r="AM76" i="10" s="1"/>
  <c r="AL72" i="9"/>
  <c r="AM72" i="9" s="1"/>
  <c r="AL68" i="9"/>
  <c r="AM68" i="9" s="1"/>
  <c r="AL70" i="9"/>
  <c r="AM70" i="9" s="1"/>
  <c r="AL74" i="9"/>
  <c r="AM74" i="9" s="1"/>
  <c r="AL76" i="9"/>
  <c r="AM76" i="9" s="1"/>
  <c r="AL72" i="8"/>
  <c r="AM72" i="8" s="1"/>
  <c r="AL74" i="8"/>
  <c r="AM74" i="8" s="1"/>
  <c r="AL68" i="8"/>
  <c r="AM68" i="8" s="1"/>
  <c r="AL70" i="8"/>
  <c r="AM70" i="8" s="1"/>
  <c r="AL76" i="8"/>
  <c r="AM76" i="8" s="1"/>
  <c r="AL74" i="7"/>
  <c r="AM74" i="7" s="1"/>
  <c r="AL76" i="6"/>
  <c r="AM76" i="6" s="1"/>
  <c r="AL70" i="6"/>
  <c r="AM70" i="6" s="1"/>
  <c r="AL72" i="6"/>
  <c r="AM72" i="6" s="1"/>
  <c r="AL74" i="6"/>
  <c r="AM74" i="6" s="1"/>
  <c r="AA71" i="2"/>
  <c r="AB71" i="2" s="1"/>
  <c r="AA69" i="2"/>
  <c r="AB69" i="2" s="1"/>
  <c r="AA73" i="2"/>
  <c r="AB73" i="2" s="1"/>
  <c r="AA75" i="2"/>
  <c r="AB75" i="2" s="1"/>
  <c r="AL72" i="4"/>
  <c r="AM72" i="4" s="1"/>
  <c r="AL74" i="4"/>
  <c r="AM74" i="4" s="1"/>
  <c r="AL70" i="4"/>
  <c r="AM70" i="4" s="1"/>
  <c r="AL74" i="3"/>
  <c r="AM74" i="3" s="1"/>
  <c r="AL68" i="3"/>
  <c r="AM68" i="3" s="1"/>
  <c r="AL70" i="3"/>
  <c r="AM70" i="3" s="1"/>
  <c r="AL72" i="3"/>
  <c r="AM72" i="3" s="1"/>
  <c r="AL68" i="1"/>
  <c r="AM68" i="1" s="1"/>
  <c r="AL70" i="1"/>
  <c r="AM70" i="1" s="1"/>
  <c r="AL72" i="1"/>
  <c r="AM72" i="1" s="1"/>
  <c r="AL74" i="1"/>
  <c r="AM74" i="1" s="1"/>
  <c r="AL76" i="1"/>
  <c r="AM76" i="1" s="1"/>
  <c r="M67" i="14"/>
  <c r="N67" i="14" s="1"/>
  <c r="M69" i="14"/>
  <c r="N69" i="14" s="1"/>
  <c r="M71" i="14"/>
  <c r="N71" i="14" s="1"/>
  <c r="M73" i="14"/>
  <c r="N73" i="14" s="1"/>
  <c r="M75" i="14"/>
  <c r="N75" i="14" s="1"/>
  <c r="AL76" i="5"/>
  <c r="AM76" i="5" s="1"/>
  <c r="AL70" i="5"/>
  <c r="AM70" i="5" s="1"/>
  <c r="AL72" i="5"/>
  <c r="AM72" i="5" s="1"/>
  <c r="AL68" i="5"/>
  <c r="AM68" i="5" s="1"/>
  <c r="AL74" i="5"/>
  <c r="AM74" i="5" s="1"/>
  <c r="AL72" i="7"/>
  <c r="AM72" i="7" s="1"/>
  <c r="AL76" i="7"/>
  <c r="AM76" i="7" s="1"/>
  <c r="AL68" i="7"/>
  <c r="AM68" i="7" s="1"/>
  <c r="AL70" i="7"/>
  <c r="AM70" i="7" s="1"/>
  <c r="E65" i="16"/>
  <c r="AJ64" i="1" l="1"/>
  <c r="L69" i="1"/>
  <c r="K69" i="1"/>
  <c r="J69" i="1"/>
  <c r="I69" i="1"/>
  <c r="H69" i="1"/>
  <c r="L65" i="3"/>
  <c r="K65" i="3"/>
  <c r="J65" i="3"/>
  <c r="I65" i="3"/>
  <c r="H65" i="3"/>
  <c r="L64" i="4"/>
  <c r="K64" i="4"/>
  <c r="J64" i="4"/>
  <c r="I64" i="4"/>
  <c r="H64" i="4"/>
  <c r="Y65" i="2"/>
  <c r="Y64" i="2"/>
  <c r="Q64" i="2"/>
  <c r="Y63" i="2"/>
  <c r="Y62" i="2"/>
  <c r="Q62" i="2"/>
  <c r="Y61" i="2"/>
  <c r="Y60" i="2"/>
  <c r="Q60" i="2"/>
  <c r="Y59" i="2"/>
  <c r="Y58" i="2"/>
  <c r="Q58" i="2"/>
  <c r="Y57" i="2"/>
  <c r="Y56" i="2"/>
  <c r="Q56" i="2"/>
  <c r="Y53" i="2"/>
  <c r="Y52" i="2"/>
  <c r="Q52" i="2"/>
  <c r="Y51" i="2"/>
  <c r="Y50" i="2"/>
  <c r="Q50" i="2"/>
  <c r="Y49" i="2"/>
  <c r="Y48" i="2"/>
  <c r="Q48" i="2"/>
  <c r="Y47" i="2"/>
  <c r="Y46" i="2"/>
  <c r="Q46" i="2"/>
  <c r="Y45" i="2"/>
  <c r="Y44" i="2"/>
  <c r="Q44" i="2"/>
  <c r="Y41" i="2"/>
  <c r="Y40" i="2"/>
  <c r="Q40" i="2"/>
  <c r="Y39" i="2"/>
  <c r="Y38" i="2"/>
  <c r="Q38" i="2"/>
  <c r="Y37" i="2"/>
  <c r="Y36" i="2"/>
  <c r="Q36" i="2"/>
  <c r="Y35" i="2"/>
  <c r="Y34" i="2"/>
  <c r="Q34" i="2"/>
  <c r="Y33" i="2"/>
  <c r="Y32" i="2"/>
  <c r="Q32" i="2"/>
  <c r="Y29" i="2"/>
  <c r="Y28" i="2"/>
  <c r="Q28" i="2"/>
  <c r="Y27" i="2"/>
  <c r="Y26" i="2"/>
  <c r="Q26" i="2"/>
  <c r="Y25" i="2"/>
  <c r="Y24" i="2"/>
  <c r="Q24" i="2"/>
  <c r="Y23" i="2"/>
  <c r="Y22" i="2"/>
  <c r="Q22" i="2"/>
  <c r="Y21" i="2"/>
  <c r="Y20" i="2"/>
  <c r="Q20" i="2"/>
  <c r="Q16" i="2"/>
  <c r="Q14" i="2"/>
  <c r="Q12" i="2"/>
  <c r="Q10" i="2"/>
  <c r="Q8" i="2"/>
  <c r="K99" i="2"/>
  <c r="L99" i="2"/>
  <c r="M99" i="2"/>
  <c r="N99" i="2"/>
  <c r="J99" i="2"/>
  <c r="N98" i="2"/>
  <c r="M98" i="2"/>
  <c r="L98" i="2"/>
  <c r="K98" i="2"/>
  <c r="J98" i="2"/>
  <c r="I64" i="5"/>
  <c r="J64" i="5"/>
  <c r="K64" i="5"/>
  <c r="L64" i="5"/>
  <c r="H64" i="5"/>
  <c r="L63" i="5"/>
  <c r="K63" i="5"/>
  <c r="J63" i="5"/>
  <c r="I63" i="5"/>
  <c r="H63" i="5"/>
  <c r="I63" i="6"/>
  <c r="J63" i="6"/>
  <c r="K63" i="6"/>
  <c r="L63" i="6"/>
  <c r="H63" i="6"/>
  <c r="L62" i="6"/>
  <c r="K62" i="6"/>
  <c r="J62" i="6"/>
  <c r="I62" i="6"/>
  <c r="H62" i="6"/>
  <c r="I62" i="7"/>
  <c r="J62" i="7"/>
  <c r="K62" i="7"/>
  <c r="L62" i="7"/>
  <c r="H62" i="7"/>
  <c r="L61" i="7"/>
  <c r="K61" i="7"/>
  <c r="J61" i="7"/>
  <c r="I61" i="7"/>
  <c r="H61" i="7"/>
  <c r="L61" i="8"/>
  <c r="K61" i="8"/>
  <c r="J61" i="8"/>
  <c r="I61" i="8"/>
  <c r="H61" i="8"/>
  <c r="L64" i="9"/>
  <c r="K64" i="9"/>
  <c r="J64" i="9"/>
  <c r="I64" i="9"/>
  <c r="H64" i="9"/>
  <c r="L63" i="9"/>
  <c r="K63" i="9"/>
  <c r="J63" i="9"/>
  <c r="I63" i="9"/>
  <c r="H63" i="9"/>
  <c r="L63" i="11"/>
  <c r="K63" i="11"/>
  <c r="J63" i="11"/>
  <c r="I63" i="11"/>
  <c r="H63" i="11"/>
  <c r="L62" i="11"/>
  <c r="K62" i="11"/>
  <c r="J62" i="11"/>
  <c r="I62" i="11"/>
  <c r="H62" i="11"/>
  <c r="I75" i="10"/>
  <c r="AA41" i="2" l="1"/>
  <c r="AB41" i="2" s="1"/>
  <c r="AA49" i="2"/>
  <c r="AB49" i="2" s="1"/>
  <c r="AA51" i="2"/>
  <c r="AB51" i="2" s="1"/>
  <c r="AA65" i="2"/>
  <c r="AB65" i="2" s="1"/>
  <c r="AA29" i="2"/>
  <c r="AB29" i="2" s="1"/>
  <c r="AA33" i="2"/>
  <c r="AB33" i="2" s="1"/>
  <c r="AA53" i="2"/>
  <c r="AB53" i="2" s="1"/>
  <c r="AA21" i="2"/>
  <c r="AB21" i="2" s="1"/>
  <c r="AA39" i="2"/>
  <c r="AB39" i="2" s="1"/>
  <c r="AA57" i="2"/>
  <c r="AB57" i="2" s="1"/>
  <c r="AA63" i="2"/>
  <c r="AB63" i="2" s="1"/>
  <c r="AA59" i="2"/>
  <c r="AB59" i="2" s="1"/>
  <c r="AA61" i="2"/>
  <c r="AB61" i="2" s="1"/>
  <c r="AA45" i="2"/>
  <c r="AB45" i="2" s="1"/>
  <c r="AA47" i="2"/>
  <c r="AB47" i="2" s="1"/>
  <c r="AA35" i="2"/>
  <c r="AB35" i="2" s="1"/>
  <c r="AA37" i="2"/>
  <c r="AB37" i="2" s="1"/>
  <c r="AA23" i="2"/>
  <c r="AB23" i="2" s="1"/>
  <c r="AA25" i="2"/>
  <c r="AB25" i="2" s="1"/>
  <c r="AA27" i="2"/>
  <c r="AB27" i="2" s="1"/>
  <c r="L75" i="10" l="1"/>
  <c r="K75" i="10"/>
  <c r="J75" i="10"/>
  <c r="H75" i="10"/>
  <c r="L74" i="10"/>
  <c r="K74" i="10"/>
  <c r="J74" i="10"/>
  <c r="I74" i="10"/>
  <c r="H74" i="10"/>
  <c r="L64" i="10"/>
  <c r="K64" i="10"/>
  <c r="J64" i="10"/>
  <c r="I64" i="10"/>
  <c r="H64" i="10"/>
  <c r="L63" i="10"/>
  <c r="K63" i="10"/>
  <c r="J63" i="10"/>
  <c r="I63" i="10"/>
  <c r="H63" i="10"/>
  <c r="AO55" i="13" l="1"/>
  <c r="AY5" i="13"/>
  <c r="AY21" i="13"/>
  <c r="AW21" i="13"/>
  <c r="BF43" i="13"/>
  <c r="BG43" i="13"/>
  <c r="BF44" i="13"/>
  <c r="BG44" i="13"/>
  <c r="BF45" i="13"/>
  <c r="BG45" i="13"/>
  <c r="BF46" i="13"/>
  <c r="BG46" i="13"/>
  <c r="BF47" i="13"/>
  <c r="BG47" i="13"/>
  <c r="BF48" i="13"/>
  <c r="BG48" i="13" s="1"/>
  <c r="BF49" i="13"/>
  <c r="BG49" i="13"/>
  <c r="BF50" i="13"/>
  <c r="BG50" i="13"/>
  <c r="BF51" i="13"/>
  <c r="BG51" i="13"/>
  <c r="BF55" i="13"/>
  <c r="BG55" i="13"/>
  <c r="BF33" i="13"/>
  <c r="BG33" i="13" s="1"/>
  <c r="BE32" i="13"/>
  <c r="BD32" i="13"/>
  <c r="AW8" i="13"/>
  <c r="AW6" i="13"/>
  <c r="AU6" i="13"/>
  <c r="BD33" i="13"/>
  <c r="BE33" i="13"/>
  <c r="BD34" i="13"/>
  <c r="BE34" i="13"/>
  <c r="BG34" i="13" s="1"/>
  <c r="BD35" i="13"/>
  <c r="BE35" i="13"/>
  <c r="BF35" i="13" s="1"/>
  <c r="BG35" i="13" s="1"/>
  <c r="BD36" i="13"/>
  <c r="BE36" i="13"/>
  <c r="BD37" i="13"/>
  <c r="BE37" i="13"/>
  <c r="BF37" i="13" s="1"/>
  <c r="BG37" i="13" s="1"/>
  <c r="BD38" i="13"/>
  <c r="BE38" i="13"/>
  <c r="BF38" i="13" s="1"/>
  <c r="BG38" i="13" s="1"/>
  <c r="BD39" i="13"/>
  <c r="BE39" i="13"/>
  <c r="BF39" i="13" s="1"/>
  <c r="BG39" i="13" s="1"/>
  <c r="BD40" i="13"/>
  <c r="BE40" i="13"/>
  <c r="BF40" i="13" s="1"/>
  <c r="BG40" i="13" s="1"/>
  <c r="BD41" i="13"/>
  <c r="BE41" i="13"/>
  <c r="BF42" i="13" s="1"/>
  <c r="BG42" i="13" s="1"/>
  <c r="BD42" i="13"/>
  <c r="BE42" i="13"/>
  <c r="BD43" i="13"/>
  <c r="BE43" i="13"/>
  <c r="BD44" i="13"/>
  <c r="BE44" i="13"/>
  <c r="BD45" i="13"/>
  <c r="BE45" i="13"/>
  <c r="BD46" i="13"/>
  <c r="BE46" i="13"/>
  <c r="BD47" i="13"/>
  <c r="BE47" i="13"/>
  <c r="BD48" i="13"/>
  <c r="BE48" i="13"/>
  <c r="BD49" i="13"/>
  <c r="BE49" i="13"/>
  <c r="BD50" i="13"/>
  <c r="BE50" i="13"/>
  <c r="BD51" i="13"/>
  <c r="BE51" i="13"/>
  <c r="BD52" i="13"/>
  <c r="BE52" i="13"/>
  <c r="BF52" i="13" s="1"/>
  <c r="BG52" i="13" s="1"/>
  <c r="BD53" i="13"/>
  <c r="BE53" i="13"/>
  <c r="BF54" i="13" s="1"/>
  <c r="BG54" i="13" s="1"/>
  <c r="BD54" i="13"/>
  <c r="BE54" i="13"/>
  <c r="BD55" i="13"/>
  <c r="BE55" i="13"/>
  <c r="AT5" i="13"/>
  <c r="AX552" i="2"/>
  <c r="AV552" i="2"/>
  <c r="AU552" i="2"/>
  <c r="AJ510" i="2"/>
  <c r="AH510" i="2"/>
  <c r="AG510" i="2"/>
  <c r="AX510" i="2"/>
  <c r="AV510" i="2"/>
  <c r="AU510" i="2"/>
  <c r="AJ468" i="2"/>
  <c r="AH468" i="2"/>
  <c r="AG468" i="2"/>
  <c r="AX468" i="2"/>
  <c r="AV468" i="2"/>
  <c r="AU468" i="2"/>
  <c r="AX426" i="2"/>
  <c r="AV426" i="2"/>
  <c r="AU426" i="2"/>
  <c r="AJ426" i="2"/>
  <c r="AH426" i="2"/>
  <c r="AG426" i="2"/>
  <c r="AJ384" i="2"/>
  <c r="AH384" i="2"/>
  <c r="AG384" i="2"/>
  <c r="AX384" i="2"/>
  <c r="AV384" i="2"/>
  <c r="AU384" i="2"/>
  <c r="AX342" i="2"/>
  <c r="AV342" i="2"/>
  <c r="AU342" i="2"/>
  <c r="AJ342" i="2"/>
  <c r="AH342" i="2"/>
  <c r="AG342" i="2"/>
  <c r="AJ300" i="2"/>
  <c r="AH300" i="2"/>
  <c r="AG300" i="2"/>
  <c r="AX300" i="2"/>
  <c r="AV300" i="2"/>
  <c r="AU300" i="2"/>
  <c r="AX258" i="2"/>
  <c r="AV258" i="2"/>
  <c r="AU258" i="2"/>
  <c r="AJ258" i="2"/>
  <c r="AH258" i="2"/>
  <c r="AG258" i="2"/>
  <c r="AJ216" i="2"/>
  <c r="AH216" i="2"/>
  <c r="AG216" i="2"/>
  <c r="AX216" i="2"/>
  <c r="AV216" i="2"/>
  <c r="AU216" i="2"/>
  <c r="AX174" i="2"/>
  <c r="AV174" i="2"/>
  <c r="AU174" i="2"/>
  <c r="AJ174" i="2"/>
  <c r="AH174" i="2"/>
  <c r="AG174" i="2"/>
  <c r="AJ132" i="2"/>
  <c r="AH132" i="2"/>
  <c r="AG132" i="2"/>
  <c r="AX132" i="2"/>
  <c r="AV132" i="2"/>
  <c r="AU132" i="2"/>
  <c r="AX90" i="2"/>
  <c r="AV90" i="2"/>
  <c r="AU90" i="2"/>
  <c r="AJ90" i="2"/>
  <c r="AH90" i="2"/>
  <c r="AG90" i="2"/>
  <c r="AX48" i="2"/>
  <c r="AV48" i="2"/>
  <c r="AU48" i="2"/>
  <c r="AJ48" i="2"/>
  <c r="AH48" i="2"/>
  <c r="AG48" i="2"/>
  <c r="AO48" i="13"/>
  <c r="AP48" i="13" s="1"/>
  <c r="AO49" i="13"/>
  <c r="AP49" i="13" s="1"/>
  <c r="AO50" i="13"/>
  <c r="AP50" i="13" s="1"/>
  <c r="AO51" i="13"/>
  <c r="AP51" i="13" s="1"/>
  <c r="AO52" i="13"/>
  <c r="AP52" i="13" s="1"/>
  <c r="AO53" i="13"/>
  <c r="AP53" i="13" s="1"/>
  <c r="AO54" i="13"/>
  <c r="AI48" i="2" l="1"/>
  <c r="AW384" i="2"/>
  <c r="AW300" i="2"/>
  <c r="AI300" i="2"/>
  <c r="AW132" i="2"/>
  <c r="AI342" i="2"/>
  <c r="AI510" i="2"/>
  <c r="AW510" i="2"/>
  <c r="AW552" i="2"/>
  <c r="AI132" i="2"/>
  <c r="AI468" i="2"/>
  <c r="AW174" i="2"/>
  <c r="AW216" i="2"/>
  <c r="AW48" i="2"/>
  <c r="AI384" i="2"/>
  <c r="AI90" i="2"/>
  <c r="AI258" i="2"/>
  <c r="AI426" i="2"/>
  <c r="AW468" i="2"/>
  <c r="AI174" i="2"/>
  <c r="AW342" i="2"/>
  <c r="AI216" i="2"/>
  <c r="AW90" i="2"/>
  <c r="AW258" i="2"/>
  <c r="AW426" i="2"/>
  <c r="BF41" i="13"/>
  <c r="BG41" i="13" s="1"/>
  <c r="BF53" i="13"/>
  <c r="BG53" i="13" s="1"/>
  <c r="S17" i="13"/>
  <c r="Q17" i="13"/>
  <c r="AJ40" i="13"/>
  <c r="AJ24" i="13"/>
  <c r="AP33" i="13"/>
  <c r="AO34" i="13"/>
  <c r="AP34" i="13" s="1"/>
  <c r="AO35" i="13"/>
  <c r="AP35" i="13" s="1"/>
  <c r="AO36" i="13"/>
  <c r="AP36" i="13" s="1"/>
  <c r="AO37" i="13"/>
  <c r="AP37" i="13" s="1"/>
  <c r="AO38" i="13"/>
  <c r="AP38" i="13" s="1"/>
  <c r="AO39" i="13"/>
  <c r="AP39" i="13" s="1"/>
  <c r="AO40" i="13"/>
  <c r="AP40" i="13" s="1"/>
  <c r="AO41" i="13"/>
  <c r="AP41" i="13" s="1"/>
  <c r="AO42" i="13"/>
  <c r="AP42" i="13" s="1"/>
  <c r="AO43" i="13"/>
  <c r="AP43" i="13" s="1"/>
  <c r="AO44" i="13"/>
  <c r="AP44" i="13" s="1"/>
  <c r="AO45" i="13"/>
  <c r="AP45" i="13" s="1"/>
  <c r="AO46" i="13"/>
  <c r="AP46" i="13" s="1"/>
  <c r="AO47" i="13"/>
  <c r="AP47" i="13" s="1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8" i="2"/>
  <c r="BA551" i="2"/>
  <c r="BA550" i="2"/>
  <c r="AS550" i="2"/>
  <c r="BA549" i="2"/>
  <c r="BA548" i="2"/>
  <c r="AS548" i="2"/>
  <c r="BA547" i="2"/>
  <c r="BA546" i="2"/>
  <c r="AS546" i="2"/>
  <c r="BA545" i="2"/>
  <c r="BA544" i="2"/>
  <c r="AS544" i="2"/>
  <c r="BA543" i="2"/>
  <c r="BA542" i="2"/>
  <c r="AS542" i="2"/>
  <c r="BA541" i="2"/>
  <c r="BA540" i="2"/>
  <c r="AS540" i="2"/>
  <c r="BA539" i="2"/>
  <c r="BA538" i="2"/>
  <c r="AS538" i="2"/>
  <c r="BA537" i="2"/>
  <c r="BA536" i="2"/>
  <c r="AS536" i="2"/>
  <c r="BA535" i="2"/>
  <c r="BA534" i="2"/>
  <c r="AS534" i="2"/>
  <c r="BA533" i="2"/>
  <c r="BA532" i="2"/>
  <c r="AS532" i="2"/>
  <c r="BA531" i="2"/>
  <c r="BA530" i="2"/>
  <c r="AS530" i="2"/>
  <c r="BA529" i="2"/>
  <c r="BA528" i="2"/>
  <c r="AS528" i="2"/>
  <c r="BA527" i="2"/>
  <c r="BA526" i="2"/>
  <c r="AS526" i="2"/>
  <c r="BA525" i="2"/>
  <c r="BA524" i="2"/>
  <c r="AS524" i="2"/>
  <c r="BA523" i="2"/>
  <c r="BA522" i="2"/>
  <c r="AS522" i="2"/>
  <c r="BA521" i="2"/>
  <c r="BA520" i="2"/>
  <c r="AS520" i="2"/>
  <c r="BA519" i="2"/>
  <c r="BA518" i="2"/>
  <c r="AS518" i="2"/>
  <c r="BA517" i="2"/>
  <c r="BA516" i="2"/>
  <c r="AS516" i="2"/>
  <c r="BA515" i="2"/>
  <c r="BA514" i="2"/>
  <c r="AS514" i="2"/>
  <c r="BA513" i="2"/>
  <c r="BA512" i="2"/>
  <c r="AS512" i="2"/>
  <c r="BA509" i="2"/>
  <c r="BA508" i="2"/>
  <c r="AS508" i="2"/>
  <c r="BA507" i="2"/>
  <c r="BA506" i="2"/>
  <c r="AS506" i="2"/>
  <c r="BA505" i="2"/>
  <c r="BA504" i="2"/>
  <c r="AS504" i="2"/>
  <c r="BA503" i="2"/>
  <c r="BA502" i="2"/>
  <c r="AS502" i="2"/>
  <c r="BA501" i="2"/>
  <c r="BA500" i="2"/>
  <c r="AS500" i="2"/>
  <c r="BA499" i="2"/>
  <c r="BA498" i="2"/>
  <c r="AS498" i="2"/>
  <c r="BA497" i="2"/>
  <c r="BA496" i="2"/>
  <c r="AS496" i="2"/>
  <c r="BA495" i="2"/>
  <c r="BA494" i="2"/>
  <c r="AS494" i="2"/>
  <c r="BA493" i="2"/>
  <c r="BA492" i="2"/>
  <c r="AS492" i="2"/>
  <c r="BA491" i="2"/>
  <c r="BA490" i="2"/>
  <c r="AS490" i="2"/>
  <c r="BA489" i="2"/>
  <c r="BA488" i="2"/>
  <c r="AS488" i="2"/>
  <c r="BA487" i="2"/>
  <c r="BA486" i="2"/>
  <c r="AS486" i="2"/>
  <c r="BA485" i="2"/>
  <c r="BA484" i="2"/>
  <c r="AS484" i="2"/>
  <c r="BA483" i="2"/>
  <c r="BA482" i="2"/>
  <c r="AS482" i="2"/>
  <c r="BA481" i="2"/>
  <c r="BA480" i="2"/>
  <c r="AS480" i="2"/>
  <c r="BA479" i="2"/>
  <c r="BA478" i="2"/>
  <c r="AS478" i="2"/>
  <c r="BA477" i="2"/>
  <c r="BA476" i="2"/>
  <c r="AS476" i="2"/>
  <c r="BA475" i="2"/>
  <c r="BA474" i="2"/>
  <c r="AS474" i="2"/>
  <c r="BA473" i="2"/>
  <c r="BA472" i="2"/>
  <c r="AS472" i="2"/>
  <c r="BA471" i="2"/>
  <c r="BA470" i="2"/>
  <c r="AS470" i="2"/>
  <c r="AM509" i="2"/>
  <c r="AM508" i="2"/>
  <c r="AE508" i="2"/>
  <c r="AM507" i="2"/>
  <c r="AM506" i="2"/>
  <c r="AE506" i="2"/>
  <c r="AM505" i="2"/>
  <c r="AM504" i="2"/>
  <c r="AE504" i="2"/>
  <c r="AM503" i="2"/>
  <c r="AM502" i="2"/>
  <c r="AE502" i="2"/>
  <c r="AM501" i="2"/>
  <c r="AM500" i="2"/>
  <c r="AE500" i="2"/>
  <c r="AM499" i="2"/>
  <c r="AM498" i="2"/>
  <c r="AE498" i="2"/>
  <c r="AM497" i="2"/>
  <c r="AM496" i="2"/>
  <c r="AE496" i="2"/>
  <c r="AM495" i="2"/>
  <c r="AM494" i="2"/>
  <c r="AE494" i="2"/>
  <c r="AM493" i="2"/>
  <c r="AM492" i="2"/>
  <c r="AE492" i="2"/>
  <c r="AM491" i="2"/>
  <c r="AM490" i="2"/>
  <c r="AE490" i="2"/>
  <c r="AM467" i="2"/>
  <c r="AM466" i="2"/>
  <c r="AE466" i="2"/>
  <c r="AM465" i="2"/>
  <c r="AM464" i="2"/>
  <c r="AE464" i="2"/>
  <c r="AM463" i="2"/>
  <c r="AM462" i="2"/>
  <c r="AE462" i="2"/>
  <c r="AM461" i="2"/>
  <c r="AM460" i="2"/>
  <c r="AE460" i="2"/>
  <c r="AM459" i="2"/>
  <c r="AM458" i="2"/>
  <c r="AE458" i="2"/>
  <c r="AM457" i="2"/>
  <c r="AM456" i="2"/>
  <c r="AE456" i="2"/>
  <c r="AM455" i="2"/>
  <c r="AM454" i="2"/>
  <c r="AE454" i="2"/>
  <c r="AM453" i="2"/>
  <c r="AM452" i="2"/>
  <c r="AE452" i="2"/>
  <c r="AM451" i="2"/>
  <c r="AM450" i="2"/>
  <c r="AE450" i="2"/>
  <c r="AM449" i="2"/>
  <c r="AM448" i="2"/>
  <c r="AE448" i="2"/>
  <c r="BA467" i="2"/>
  <c r="BA466" i="2"/>
  <c r="AS466" i="2"/>
  <c r="BA465" i="2"/>
  <c r="BA464" i="2"/>
  <c r="AS464" i="2"/>
  <c r="BA463" i="2"/>
  <c r="BA462" i="2"/>
  <c r="AS462" i="2"/>
  <c r="BA461" i="2"/>
  <c r="BA460" i="2"/>
  <c r="AS460" i="2"/>
  <c r="BA459" i="2"/>
  <c r="BA458" i="2"/>
  <c r="AS458" i="2"/>
  <c r="BA457" i="2"/>
  <c r="BA456" i="2"/>
  <c r="AS456" i="2"/>
  <c r="BA455" i="2"/>
  <c r="BA454" i="2"/>
  <c r="AS454" i="2"/>
  <c r="BA453" i="2"/>
  <c r="BA452" i="2"/>
  <c r="AS452" i="2"/>
  <c r="BA451" i="2"/>
  <c r="BA450" i="2"/>
  <c r="AS450" i="2"/>
  <c r="BA449" i="2"/>
  <c r="BA448" i="2"/>
  <c r="AS448" i="2"/>
  <c r="BA447" i="2"/>
  <c r="BA446" i="2"/>
  <c r="AS446" i="2"/>
  <c r="BA445" i="2"/>
  <c r="BA444" i="2"/>
  <c r="AS444" i="2"/>
  <c r="BA443" i="2"/>
  <c r="BA442" i="2"/>
  <c r="AS442" i="2"/>
  <c r="BA441" i="2"/>
  <c r="BA440" i="2"/>
  <c r="AS440" i="2"/>
  <c r="BA439" i="2"/>
  <c r="BA438" i="2"/>
  <c r="AS438" i="2"/>
  <c r="BA437" i="2"/>
  <c r="BA436" i="2"/>
  <c r="AS436" i="2"/>
  <c r="BA435" i="2"/>
  <c r="BA434" i="2"/>
  <c r="AS434" i="2"/>
  <c r="BA433" i="2"/>
  <c r="BA432" i="2"/>
  <c r="AS432" i="2"/>
  <c r="BA431" i="2"/>
  <c r="BA430" i="2"/>
  <c r="AS430" i="2"/>
  <c r="BA429" i="2"/>
  <c r="BA428" i="2"/>
  <c r="AS428" i="2"/>
  <c r="BA425" i="2"/>
  <c r="BA424" i="2"/>
  <c r="AS424" i="2"/>
  <c r="BA423" i="2"/>
  <c r="BA422" i="2"/>
  <c r="AS422" i="2"/>
  <c r="BA421" i="2"/>
  <c r="BA420" i="2"/>
  <c r="AS420" i="2"/>
  <c r="BA419" i="2"/>
  <c r="BA418" i="2"/>
  <c r="AS418" i="2"/>
  <c r="BA417" i="2"/>
  <c r="BA416" i="2"/>
  <c r="AS416" i="2"/>
  <c r="BA415" i="2"/>
  <c r="BA414" i="2"/>
  <c r="AS414" i="2"/>
  <c r="BA413" i="2"/>
  <c r="BA412" i="2"/>
  <c r="AS412" i="2"/>
  <c r="BA411" i="2"/>
  <c r="BA410" i="2"/>
  <c r="AS410" i="2"/>
  <c r="BA409" i="2"/>
  <c r="BA408" i="2"/>
  <c r="AS408" i="2"/>
  <c r="BA407" i="2"/>
  <c r="BA406" i="2"/>
  <c r="AS406" i="2"/>
  <c r="BA405" i="2"/>
  <c r="BA404" i="2"/>
  <c r="AS404" i="2"/>
  <c r="BA403" i="2"/>
  <c r="BA402" i="2"/>
  <c r="AS402" i="2"/>
  <c r="BA401" i="2"/>
  <c r="BA400" i="2"/>
  <c r="AS400" i="2"/>
  <c r="BA399" i="2"/>
  <c r="BA398" i="2"/>
  <c r="AS398" i="2"/>
  <c r="BA397" i="2"/>
  <c r="BA396" i="2"/>
  <c r="AS396" i="2"/>
  <c r="BA395" i="2"/>
  <c r="BA394" i="2"/>
  <c r="AS394" i="2"/>
  <c r="BA393" i="2"/>
  <c r="BA392" i="2"/>
  <c r="AS392" i="2"/>
  <c r="BA391" i="2"/>
  <c r="BA390" i="2"/>
  <c r="AS390" i="2"/>
  <c r="BA389" i="2"/>
  <c r="BA388" i="2"/>
  <c r="AS388" i="2"/>
  <c r="BA387" i="2"/>
  <c r="BA386" i="2"/>
  <c r="AS386" i="2"/>
  <c r="BA383" i="2"/>
  <c r="BA382" i="2"/>
  <c r="AS382" i="2"/>
  <c r="BA381" i="2"/>
  <c r="BA380" i="2"/>
  <c r="AS380" i="2"/>
  <c r="BA379" i="2"/>
  <c r="BA378" i="2"/>
  <c r="AS378" i="2"/>
  <c r="BA377" i="2"/>
  <c r="BA376" i="2"/>
  <c r="AS376" i="2"/>
  <c r="BA375" i="2"/>
  <c r="BA374" i="2"/>
  <c r="AS374" i="2"/>
  <c r="BA373" i="2"/>
  <c r="BA372" i="2"/>
  <c r="AS372" i="2"/>
  <c r="BA371" i="2"/>
  <c r="BA370" i="2"/>
  <c r="AS370" i="2"/>
  <c r="BA369" i="2"/>
  <c r="BA368" i="2"/>
  <c r="AS368" i="2"/>
  <c r="BA367" i="2"/>
  <c r="BA366" i="2"/>
  <c r="AS366" i="2"/>
  <c r="BA365" i="2"/>
  <c r="BA364" i="2"/>
  <c r="AS364" i="2"/>
  <c r="BA363" i="2"/>
  <c r="BA362" i="2"/>
  <c r="AS362" i="2"/>
  <c r="BA361" i="2"/>
  <c r="BA360" i="2"/>
  <c r="AS360" i="2"/>
  <c r="BA359" i="2"/>
  <c r="BA358" i="2"/>
  <c r="AS358" i="2"/>
  <c r="BA357" i="2"/>
  <c r="BA356" i="2"/>
  <c r="AS356" i="2"/>
  <c r="BA355" i="2"/>
  <c r="BA354" i="2"/>
  <c r="AS354" i="2"/>
  <c r="BA353" i="2"/>
  <c r="BA352" i="2"/>
  <c r="AS352" i="2"/>
  <c r="BA351" i="2"/>
  <c r="BA350" i="2"/>
  <c r="AS350" i="2"/>
  <c r="BA349" i="2"/>
  <c r="BA348" i="2"/>
  <c r="AS348" i="2"/>
  <c r="BA347" i="2"/>
  <c r="BA346" i="2"/>
  <c r="AS346" i="2"/>
  <c r="BA345" i="2"/>
  <c r="BA344" i="2"/>
  <c r="AS344" i="2"/>
  <c r="BA341" i="2"/>
  <c r="BA340" i="2"/>
  <c r="AS340" i="2"/>
  <c r="BA339" i="2"/>
  <c r="BA338" i="2"/>
  <c r="AS338" i="2"/>
  <c r="BA337" i="2"/>
  <c r="BA336" i="2"/>
  <c r="AS336" i="2"/>
  <c r="BA335" i="2"/>
  <c r="BA334" i="2"/>
  <c r="AS334" i="2"/>
  <c r="BA333" i="2"/>
  <c r="BA332" i="2"/>
  <c r="AS332" i="2"/>
  <c r="BA331" i="2"/>
  <c r="BA330" i="2"/>
  <c r="AS330" i="2"/>
  <c r="BA329" i="2"/>
  <c r="BA328" i="2"/>
  <c r="AS328" i="2"/>
  <c r="BA327" i="2"/>
  <c r="BA326" i="2"/>
  <c r="AS326" i="2"/>
  <c r="BA325" i="2"/>
  <c r="BA324" i="2"/>
  <c r="AS324" i="2"/>
  <c r="BA323" i="2"/>
  <c r="BA322" i="2"/>
  <c r="AS322" i="2"/>
  <c r="BA321" i="2"/>
  <c r="BA320" i="2"/>
  <c r="AS320" i="2"/>
  <c r="BA319" i="2"/>
  <c r="BA318" i="2"/>
  <c r="AS318" i="2"/>
  <c r="BA317" i="2"/>
  <c r="BA316" i="2"/>
  <c r="AS316" i="2"/>
  <c r="BA315" i="2"/>
  <c r="BA314" i="2"/>
  <c r="AS314" i="2"/>
  <c r="BA313" i="2"/>
  <c r="BA312" i="2"/>
  <c r="AS312" i="2"/>
  <c r="BA311" i="2"/>
  <c r="BA310" i="2"/>
  <c r="AS310" i="2"/>
  <c r="BA309" i="2"/>
  <c r="BA308" i="2"/>
  <c r="AS308" i="2"/>
  <c r="BA307" i="2"/>
  <c r="BA306" i="2"/>
  <c r="AS306" i="2"/>
  <c r="BA305" i="2"/>
  <c r="BA304" i="2"/>
  <c r="AS304" i="2"/>
  <c r="BA303" i="2"/>
  <c r="BA302" i="2"/>
  <c r="AS302" i="2"/>
  <c r="BA299" i="2"/>
  <c r="BA298" i="2"/>
  <c r="AS298" i="2"/>
  <c r="BA297" i="2"/>
  <c r="BA296" i="2"/>
  <c r="AS296" i="2"/>
  <c r="BA295" i="2"/>
  <c r="BA294" i="2"/>
  <c r="AS294" i="2"/>
  <c r="BA293" i="2"/>
  <c r="BA292" i="2"/>
  <c r="AS292" i="2"/>
  <c r="BA291" i="2"/>
  <c r="BA290" i="2"/>
  <c r="AS290" i="2"/>
  <c r="BA289" i="2"/>
  <c r="BA288" i="2"/>
  <c r="AS288" i="2"/>
  <c r="BA287" i="2"/>
  <c r="BA286" i="2"/>
  <c r="AS286" i="2"/>
  <c r="BA285" i="2"/>
  <c r="BA284" i="2"/>
  <c r="AS284" i="2"/>
  <c r="BA283" i="2"/>
  <c r="BA282" i="2"/>
  <c r="AS282" i="2"/>
  <c r="BA281" i="2"/>
  <c r="BA280" i="2"/>
  <c r="AS280" i="2"/>
  <c r="BA279" i="2"/>
  <c r="BA278" i="2"/>
  <c r="AS278" i="2"/>
  <c r="BA277" i="2"/>
  <c r="BA276" i="2"/>
  <c r="AS276" i="2"/>
  <c r="BA275" i="2"/>
  <c r="BA274" i="2"/>
  <c r="AS274" i="2"/>
  <c r="BA273" i="2"/>
  <c r="BA272" i="2"/>
  <c r="AS272" i="2"/>
  <c r="BA271" i="2"/>
  <c r="BA270" i="2"/>
  <c r="AS270" i="2"/>
  <c r="BA269" i="2"/>
  <c r="BA268" i="2"/>
  <c r="AS268" i="2"/>
  <c r="BA267" i="2"/>
  <c r="BA266" i="2"/>
  <c r="AS266" i="2"/>
  <c r="BA265" i="2"/>
  <c r="BA264" i="2"/>
  <c r="AS264" i="2"/>
  <c r="BA263" i="2"/>
  <c r="BA262" i="2"/>
  <c r="AS262" i="2"/>
  <c r="BA261" i="2"/>
  <c r="BA260" i="2"/>
  <c r="AS260" i="2"/>
  <c r="BA257" i="2"/>
  <c r="BA256" i="2"/>
  <c r="AS256" i="2"/>
  <c r="BA255" i="2"/>
  <c r="BA254" i="2"/>
  <c r="AS254" i="2"/>
  <c r="BA253" i="2"/>
  <c r="BA252" i="2"/>
  <c r="AS252" i="2"/>
  <c r="BA251" i="2"/>
  <c r="BA250" i="2"/>
  <c r="AS250" i="2"/>
  <c r="BA249" i="2"/>
  <c r="BA248" i="2"/>
  <c r="AS248" i="2"/>
  <c r="BA247" i="2"/>
  <c r="BA246" i="2"/>
  <c r="AS246" i="2"/>
  <c r="BA245" i="2"/>
  <c r="BA244" i="2"/>
  <c r="AS244" i="2"/>
  <c r="BA243" i="2"/>
  <c r="BA242" i="2"/>
  <c r="AS242" i="2"/>
  <c r="BA241" i="2"/>
  <c r="BA240" i="2"/>
  <c r="AS240" i="2"/>
  <c r="BA239" i="2"/>
  <c r="BA238" i="2"/>
  <c r="AS238" i="2"/>
  <c r="BA237" i="2"/>
  <c r="BA236" i="2"/>
  <c r="AS236" i="2"/>
  <c r="BA235" i="2"/>
  <c r="BA234" i="2"/>
  <c r="AS234" i="2"/>
  <c r="BA233" i="2"/>
  <c r="BA232" i="2"/>
  <c r="AS232" i="2"/>
  <c r="BA231" i="2"/>
  <c r="BA230" i="2"/>
  <c r="AS230" i="2"/>
  <c r="BA229" i="2"/>
  <c r="BA228" i="2"/>
  <c r="AS228" i="2"/>
  <c r="BA227" i="2"/>
  <c r="BA226" i="2"/>
  <c r="AS226" i="2"/>
  <c r="BA225" i="2"/>
  <c r="BA224" i="2"/>
  <c r="AS224" i="2"/>
  <c r="BA223" i="2"/>
  <c r="BA222" i="2"/>
  <c r="AS222" i="2"/>
  <c r="BA221" i="2"/>
  <c r="BA220" i="2"/>
  <c r="AS220" i="2"/>
  <c r="BA219" i="2"/>
  <c r="BA218" i="2"/>
  <c r="AS218" i="2"/>
  <c r="BA215" i="2"/>
  <c r="BA214" i="2"/>
  <c r="AS214" i="2"/>
  <c r="BA213" i="2"/>
  <c r="BA212" i="2"/>
  <c r="AS212" i="2"/>
  <c r="BA211" i="2"/>
  <c r="BA210" i="2"/>
  <c r="AS210" i="2"/>
  <c r="BA209" i="2"/>
  <c r="BA208" i="2"/>
  <c r="AS208" i="2"/>
  <c r="BA207" i="2"/>
  <c r="BA206" i="2"/>
  <c r="AS206" i="2"/>
  <c r="BA205" i="2"/>
  <c r="BA204" i="2"/>
  <c r="AS204" i="2"/>
  <c r="BA203" i="2"/>
  <c r="BA202" i="2"/>
  <c r="AS202" i="2"/>
  <c r="BA201" i="2"/>
  <c r="BA200" i="2"/>
  <c r="AS200" i="2"/>
  <c r="BA199" i="2"/>
  <c r="BA198" i="2"/>
  <c r="AS198" i="2"/>
  <c r="BA197" i="2"/>
  <c r="BA196" i="2"/>
  <c r="AS196" i="2"/>
  <c r="BA173" i="2"/>
  <c r="BA172" i="2"/>
  <c r="AS172" i="2"/>
  <c r="BA171" i="2"/>
  <c r="BA170" i="2"/>
  <c r="AS170" i="2"/>
  <c r="BA169" i="2"/>
  <c r="BC168" i="2"/>
  <c r="AU168" i="2"/>
  <c r="BC167" i="2"/>
  <c r="BC166" i="2"/>
  <c r="AU166" i="2"/>
  <c r="BC165" i="2"/>
  <c r="BC164" i="2"/>
  <c r="AU164" i="2"/>
  <c r="BC163" i="2"/>
  <c r="BC162" i="2"/>
  <c r="AU162" i="2"/>
  <c r="BC161" i="2"/>
  <c r="BC160" i="2"/>
  <c r="AU160" i="2"/>
  <c r="BC159" i="2"/>
  <c r="BC158" i="2"/>
  <c r="AU158" i="2"/>
  <c r="BC157" i="2"/>
  <c r="BC156" i="2"/>
  <c r="AU156" i="2"/>
  <c r="BC155" i="2"/>
  <c r="BC154" i="2"/>
  <c r="AU154" i="2"/>
  <c r="BA131" i="2"/>
  <c r="BA130" i="2"/>
  <c r="AS130" i="2"/>
  <c r="BA129" i="2"/>
  <c r="BA128" i="2"/>
  <c r="AS128" i="2"/>
  <c r="BA127" i="2"/>
  <c r="BA126" i="2"/>
  <c r="AS126" i="2"/>
  <c r="BA125" i="2"/>
  <c r="BA124" i="2"/>
  <c r="AS124" i="2"/>
  <c r="BA123" i="2"/>
  <c r="BA122" i="2"/>
  <c r="AS122" i="2"/>
  <c r="BA121" i="2"/>
  <c r="BA120" i="2"/>
  <c r="AS120" i="2"/>
  <c r="BA119" i="2"/>
  <c r="BA118" i="2"/>
  <c r="AS118" i="2"/>
  <c r="BA117" i="2"/>
  <c r="BA116" i="2"/>
  <c r="AS116" i="2"/>
  <c r="BA115" i="2"/>
  <c r="BA114" i="2"/>
  <c r="AS114" i="2"/>
  <c r="BA113" i="2"/>
  <c r="BA112" i="2"/>
  <c r="AS112" i="2"/>
  <c r="BA69" i="2"/>
  <c r="BA68" i="2"/>
  <c r="AS68" i="2"/>
  <c r="BA67" i="2"/>
  <c r="BA66" i="2"/>
  <c r="AS66" i="2"/>
  <c r="BA65" i="2"/>
  <c r="BA64" i="2"/>
  <c r="AS64" i="2"/>
  <c r="BA63" i="2"/>
  <c r="BA62" i="2"/>
  <c r="AS62" i="2"/>
  <c r="BA61" i="2"/>
  <c r="BA60" i="2"/>
  <c r="AS60" i="2"/>
  <c r="BA59" i="2"/>
  <c r="BA58" i="2"/>
  <c r="AS58" i="2"/>
  <c r="BA57" i="2"/>
  <c r="BA56" i="2"/>
  <c r="AS56" i="2"/>
  <c r="BA55" i="2"/>
  <c r="BA54" i="2"/>
  <c r="AS54" i="2"/>
  <c r="BA53" i="2"/>
  <c r="BA52" i="2"/>
  <c r="AS52" i="2"/>
  <c r="BA51" i="2"/>
  <c r="BA50" i="2"/>
  <c r="AS50" i="2"/>
  <c r="BA47" i="2"/>
  <c r="BA46" i="2"/>
  <c r="AS46" i="2"/>
  <c r="BA45" i="2"/>
  <c r="BA44" i="2"/>
  <c r="AS44" i="2"/>
  <c r="BA43" i="2"/>
  <c r="BA42" i="2"/>
  <c r="AS42" i="2"/>
  <c r="BA41" i="2"/>
  <c r="BA40" i="2"/>
  <c r="AS40" i="2"/>
  <c r="BA39" i="2"/>
  <c r="BA38" i="2"/>
  <c r="AS38" i="2"/>
  <c r="BA37" i="2"/>
  <c r="BA36" i="2"/>
  <c r="AS36" i="2"/>
  <c r="BA35" i="2"/>
  <c r="BA34" i="2"/>
  <c r="AS34" i="2"/>
  <c r="BA33" i="2"/>
  <c r="BA32" i="2"/>
  <c r="AS32" i="2"/>
  <c r="BA31" i="2"/>
  <c r="BA30" i="2"/>
  <c r="AS30" i="2"/>
  <c r="BA29" i="2"/>
  <c r="BA28" i="2"/>
  <c r="AS28" i="2"/>
  <c r="AM425" i="2"/>
  <c r="AM424" i="2"/>
  <c r="AE424" i="2"/>
  <c r="AM423" i="2"/>
  <c r="AM422" i="2"/>
  <c r="AE422" i="2"/>
  <c r="AM421" i="2"/>
  <c r="AM420" i="2"/>
  <c r="AE420" i="2"/>
  <c r="AM419" i="2"/>
  <c r="AM418" i="2"/>
  <c r="AE418" i="2"/>
  <c r="AM417" i="2"/>
  <c r="AM416" i="2"/>
  <c r="AE416" i="2"/>
  <c r="AM415" i="2"/>
  <c r="AM414" i="2"/>
  <c r="AE414" i="2"/>
  <c r="AM413" i="2"/>
  <c r="AM412" i="2"/>
  <c r="AE412" i="2"/>
  <c r="AM411" i="2"/>
  <c r="AM410" i="2"/>
  <c r="AE410" i="2"/>
  <c r="AM409" i="2"/>
  <c r="AM408" i="2"/>
  <c r="AE408" i="2"/>
  <c r="AM407" i="2"/>
  <c r="AM406" i="2"/>
  <c r="AE406" i="2"/>
  <c r="AM383" i="2"/>
  <c r="AM382" i="2"/>
  <c r="AE382" i="2"/>
  <c r="AM381" i="2"/>
  <c r="AM380" i="2"/>
  <c r="AE380" i="2"/>
  <c r="AM379" i="2"/>
  <c r="AM378" i="2"/>
  <c r="AE378" i="2"/>
  <c r="AM377" i="2"/>
  <c r="AM376" i="2"/>
  <c r="AE376" i="2"/>
  <c r="AM375" i="2"/>
  <c r="AM374" i="2"/>
  <c r="AE374" i="2"/>
  <c r="AM373" i="2"/>
  <c r="AM372" i="2"/>
  <c r="AE372" i="2"/>
  <c r="AM371" i="2"/>
  <c r="AM370" i="2"/>
  <c r="AE370" i="2"/>
  <c r="AM369" i="2"/>
  <c r="AM368" i="2"/>
  <c r="AE368" i="2"/>
  <c r="AM367" i="2"/>
  <c r="AM366" i="2"/>
  <c r="AE366" i="2"/>
  <c r="AM365" i="2"/>
  <c r="AM364" i="2"/>
  <c r="AE364" i="2"/>
  <c r="AM321" i="2"/>
  <c r="AM320" i="2"/>
  <c r="AE320" i="2"/>
  <c r="AM319" i="2"/>
  <c r="AM318" i="2"/>
  <c r="AE318" i="2"/>
  <c r="AM317" i="2"/>
  <c r="AM316" i="2"/>
  <c r="AE316" i="2"/>
  <c r="AM315" i="2"/>
  <c r="AM314" i="2"/>
  <c r="AE314" i="2"/>
  <c r="AM313" i="2"/>
  <c r="AM312" i="2"/>
  <c r="AE312" i="2"/>
  <c r="AM311" i="2"/>
  <c r="AM310" i="2"/>
  <c r="AE310" i="2"/>
  <c r="AM309" i="2"/>
  <c r="AM308" i="2"/>
  <c r="AE308" i="2"/>
  <c r="AM307" i="2"/>
  <c r="AM306" i="2"/>
  <c r="AE306" i="2"/>
  <c r="AM305" i="2"/>
  <c r="AM304" i="2"/>
  <c r="AE304" i="2"/>
  <c r="AM303" i="2"/>
  <c r="AM302" i="2"/>
  <c r="AE302" i="2"/>
  <c r="AM299" i="2"/>
  <c r="AM298" i="2"/>
  <c r="AE298" i="2"/>
  <c r="AM297" i="2"/>
  <c r="AM296" i="2"/>
  <c r="AE296" i="2"/>
  <c r="AM295" i="2"/>
  <c r="AM294" i="2"/>
  <c r="AE294" i="2"/>
  <c r="AM293" i="2"/>
  <c r="AM292" i="2"/>
  <c r="AE292" i="2"/>
  <c r="AM291" i="2"/>
  <c r="AM290" i="2"/>
  <c r="AE290" i="2"/>
  <c r="AM289" i="2"/>
  <c r="AM288" i="2"/>
  <c r="AE288" i="2"/>
  <c r="AM287" i="2"/>
  <c r="AM286" i="2"/>
  <c r="AE286" i="2"/>
  <c r="AM285" i="2"/>
  <c r="AM284" i="2"/>
  <c r="AE284" i="2"/>
  <c r="AM283" i="2"/>
  <c r="AM282" i="2"/>
  <c r="AE282" i="2"/>
  <c r="AM281" i="2"/>
  <c r="AM280" i="2"/>
  <c r="AE280" i="2"/>
  <c r="AM257" i="2"/>
  <c r="AM256" i="2"/>
  <c r="AE256" i="2"/>
  <c r="AM255" i="2"/>
  <c r="AM254" i="2"/>
  <c r="AE254" i="2"/>
  <c r="AM253" i="2"/>
  <c r="AM252" i="2"/>
  <c r="AE252" i="2"/>
  <c r="AM251" i="2"/>
  <c r="AM250" i="2"/>
  <c r="AE250" i="2"/>
  <c r="AM249" i="2"/>
  <c r="AM248" i="2"/>
  <c r="AE248" i="2"/>
  <c r="AM247" i="2"/>
  <c r="AM246" i="2"/>
  <c r="AE246" i="2"/>
  <c r="AM245" i="2"/>
  <c r="AM244" i="2"/>
  <c r="AE244" i="2"/>
  <c r="AM243" i="2"/>
  <c r="AM242" i="2"/>
  <c r="AE242" i="2"/>
  <c r="AM241" i="2"/>
  <c r="AM240" i="2"/>
  <c r="AE240" i="2"/>
  <c r="AM239" i="2"/>
  <c r="AM238" i="2"/>
  <c r="AE238" i="2"/>
  <c r="AM215" i="2"/>
  <c r="AM214" i="2"/>
  <c r="AE214" i="2"/>
  <c r="AM213" i="2"/>
  <c r="AM212" i="2"/>
  <c r="AE212" i="2"/>
  <c r="AM211" i="2"/>
  <c r="AM210" i="2"/>
  <c r="AE210" i="2"/>
  <c r="AM209" i="2"/>
  <c r="AM208" i="2"/>
  <c r="AE208" i="2"/>
  <c r="AM207" i="2"/>
  <c r="AM206" i="2"/>
  <c r="AE206" i="2"/>
  <c r="AM205" i="2"/>
  <c r="AM204" i="2"/>
  <c r="AE204" i="2"/>
  <c r="AM203" i="2"/>
  <c r="AM202" i="2"/>
  <c r="AE202" i="2"/>
  <c r="AM201" i="2"/>
  <c r="AM200" i="2"/>
  <c r="AE200" i="2"/>
  <c r="AM199" i="2"/>
  <c r="AM198" i="2"/>
  <c r="AE198" i="2"/>
  <c r="AM197" i="2"/>
  <c r="AM196" i="2"/>
  <c r="AE196" i="2"/>
  <c r="AM173" i="2"/>
  <c r="AM172" i="2"/>
  <c r="AE172" i="2"/>
  <c r="AM171" i="2"/>
  <c r="AM170" i="2"/>
  <c r="AE170" i="2"/>
  <c r="AM169" i="2"/>
  <c r="AO168" i="2"/>
  <c r="AG168" i="2"/>
  <c r="AO167" i="2"/>
  <c r="AO166" i="2"/>
  <c r="AG166" i="2"/>
  <c r="AO165" i="2"/>
  <c r="AO164" i="2"/>
  <c r="AG164" i="2"/>
  <c r="AO163" i="2"/>
  <c r="AO162" i="2"/>
  <c r="AG162" i="2"/>
  <c r="AO161" i="2"/>
  <c r="AO160" i="2"/>
  <c r="AG160" i="2"/>
  <c r="AO159" i="2"/>
  <c r="AO158" i="2"/>
  <c r="AG158" i="2"/>
  <c r="AO157" i="2"/>
  <c r="AO156" i="2"/>
  <c r="AG156" i="2"/>
  <c r="AO155" i="2"/>
  <c r="AO154" i="2"/>
  <c r="AG154" i="2"/>
  <c r="AM131" i="2"/>
  <c r="AM130" i="2"/>
  <c r="AE130" i="2"/>
  <c r="AM129" i="2"/>
  <c r="AM128" i="2"/>
  <c r="AE128" i="2"/>
  <c r="AM127" i="2"/>
  <c r="AM126" i="2"/>
  <c r="AE126" i="2"/>
  <c r="AM125" i="2"/>
  <c r="AM124" i="2"/>
  <c r="AE124" i="2"/>
  <c r="AM123" i="2"/>
  <c r="AM122" i="2"/>
  <c r="AE122" i="2"/>
  <c r="AM121" i="2"/>
  <c r="AM120" i="2"/>
  <c r="AE120" i="2"/>
  <c r="AM119" i="2"/>
  <c r="AM118" i="2"/>
  <c r="AE118" i="2"/>
  <c r="AM117" i="2"/>
  <c r="AM116" i="2"/>
  <c r="AE116" i="2"/>
  <c r="AM115" i="2"/>
  <c r="AM114" i="2"/>
  <c r="AE114" i="2"/>
  <c r="AM113" i="2"/>
  <c r="AM112" i="2"/>
  <c r="AE112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69" i="2"/>
  <c r="AM68" i="2"/>
  <c r="AE68" i="2"/>
  <c r="AM67" i="2"/>
  <c r="AM66" i="2"/>
  <c r="AE66" i="2"/>
  <c r="AM65" i="2"/>
  <c r="AM64" i="2"/>
  <c r="AE64" i="2"/>
  <c r="AM63" i="2"/>
  <c r="AM62" i="2"/>
  <c r="AE62" i="2"/>
  <c r="AM61" i="2"/>
  <c r="AM60" i="2"/>
  <c r="AE60" i="2"/>
  <c r="AM59" i="2"/>
  <c r="AM58" i="2"/>
  <c r="AE58" i="2"/>
  <c r="AM57" i="2"/>
  <c r="AM56" i="2"/>
  <c r="AE56" i="2"/>
  <c r="AM55" i="2"/>
  <c r="AM54" i="2"/>
  <c r="AE54" i="2"/>
  <c r="AM53" i="2"/>
  <c r="AM52" i="2"/>
  <c r="AE52" i="2"/>
  <c r="AM51" i="2"/>
  <c r="AM50" i="2"/>
  <c r="AE50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E46" i="2"/>
  <c r="AE44" i="2"/>
  <c r="AE42" i="2"/>
  <c r="AE40" i="2"/>
  <c r="AE38" i="2"/>
  <c r="AE36" i="2"/>
  <c r="AE34" i="2"/>
  <c r="AE32" i="2"/>
  <c r="AE30" i="2"/>
  <c r="AE28" i="2"/>
  <c r="AE8" i="2"/>
  <c r="AM8" i="2"/>
  <c r="M26" i="13"/>
  <c r="N26" i="13"/>
  <c r="N28" i="13"/>
  <c r="N16" i="13"/>
  <c r="AU14" i="13"/>
  <c r="AU7" i="13"/>
  <c r="AU8" i="13"/>
  <c r="AU9" i="13"/>
  <c r="AU10" i="13"/>
  <c r="AU11" i="13"/>
  <c r="AU12" i="13"/>
  <c r="AU13" i="13"/>
  <c r="AU15" i="13"/>
  <c r="AU16" i="13"/>
  <c r="AU17" i="13"/>
  <c r="AU18" i="13"/>
  <c r="AU19" i="13"/>
  <c r="AU20" i="13"/>
  <c r="AU21" i="13"/>
  <c r="AT6" i="13"/>
  <c r="AT7" i="13"/>
  <c r="AT8" i="13"/>
  <c r="AT9" i="13"/>
  <c r="AT10" i="13"/>
  <c r="AT11" i="13"/>
  <c r="AT12" i="13"/>
  <c r="AT13" i="13"/>
  <c r="AT14" i="13"/>
  <c r="AT15" i="13"/>
  <c r="AT16" i="13"/>
  <c r="AT17" i="13"/>
  <c r="AT18" i="13"/>
  <c r="AT19" i="13"/>
  <c r="AT20" i="13"/>
  <c r="AT21" i="13"/>
  <c r="AS6" i="13"/>
  <c r="AS7" i="13"/>
  <c r="AS8" i="13"/>
  <c r="AS9" i="13"/>
  <c r="AS10" i="13"/>
  <c r="AS11" i="13"/>
  <c r="AV11" i="13" s="1"/>
  <c r="AW11" i="13" s="1"/>
  <c r="AY11" i="13" s="1"/>
  <c r="AS12" i="13"/>
  <c r="AV12" i="13" s="1"/>
  <c r="AW12" i="13" s="1"/>
  <c r="AY12" i="13" s="1"/>
  <c r="AS13" i="13"/>
  <c r="AS14" i="13"/>
  <c r="AS15" i="13"/>
  <c r="AS16" i="13"/>
  <c r="AS17" i="13"/>
  <c r="AS18" i="13"/>
  <c r="AS19" i="13"/>
  <c r="AS20" i="13"/>
  <c r="AS21" i="13"/>
  <c r="AS5" i="13"/>
  <c r="AG6" i="13"/>
  <c r="AC6" i="13"/>
  <c r="AV7" i="13"/>
  <c r="AW7" i="13" s="1"/>
  <c r="AY7" i="13" s="1"/>
  <c r="AV8" i="13"/>
  <c r="AY8" i="13" s="1"/>
  <c r="AV9" i="13"/>
  <c r="AW9" i="13" s="1"/>
  <c r="AY9" i="13" s="1"/>
  <c r="AV10" i="13"/>
  <c r="AW10" i="13" s="1"/>
  <c r="AY10" i="13" s="1"/>
  <c r="AV6" i="13"/>
  <c r="AY6" i="13" s="1"/>
  <c r="AJ26" i="13"/>
  <c r="AJ25" i="13"/>
  <c r="AF39" i="13"/>
  <c r="AE39" i="13"/>
  <c r="AF25" i="13"/>
  <c r="AG25" i="13"/>
  <c r="AO10" i="13"/>
  <c r="AN10" i="13"/>
  <c r="AM10" i="13"/>
  <c r="AP21" i="13"/>
  <c r="AE25" i="13"/>
  <c r="BC35" i="2" l="1"/>
  <c r="BC489" i="2"/>
  <c r="BD489" i="2" s="1"/>
  <c r="BC543" i="2"/>
  <c r="BD543" i="2" s="1"/>
  <c r="BA342" i="2"/>
  <c r="AY342" i="2" s="1"/>
  <c r="BA426" i="2"/>
  <c r="AY426" i="2" s="1"/>
  <c r="BA552" i="2"/>
  <c r="AY552" i="2" s="1"/>
  <c r="BA258" i="2"/>
  <c r="AY258" i="2" s="1"/>
  <c r="BC291" i="2"/>
  <c r="BD291" i="2" s="1"/>
  <c r="AM90" i="2"/>
  <c r="AK90" i="2" s="1"/>
  <c r="BA300" i="2"/>
  <c r="AY300" i="2" s="1"/>
  <c r="BA384" i="2"/>
  <c r="AY384" i="2" s="1"/>
  <c r="BA468" i="2"/>
  <c r="AY468" i="2" s="1"/>
  <c r="BA510" i="2"/>
  <c r="AY510" i="2" s="1"/>
  <c r="AT32" i="13"/>
  <c r="BC545" i="2"/>
  <c r="BD545" i="2" s="1"/>
  <c r="BC479" i="2"/>
  <c r="BD479" i="2" s="1"/>
  <c r="BC355" i="2"/>
  <c r="BD355" i="2" s="1"/>
  <c r="AO453" i="2"/>
  <c r="AP453" i="2" s="1"/>
  <c r="BC483" i="2"/>
  <c r="BD483" i="2" s="1"/>
  <c r="BC499" i="2"/>
  <c r="BD499" i="2" s="1"/>
  <c r="BC533" i="2"/>
  <c r="BD533" i="2" s="1"/>
  <c r="BC375" i="2"/>
  <c r="BD375" i="2" s="1"/>
  <c r="BC501" i="2"/>
  <c r="BD501" i="2" s="1"/>
  <c r="BC519" i="2"/>
  <c r="BD519" i="2" s="1"/>
  <c r="BC119" i="2"/>
  <c r="BD119" i="2" s="1"/>
  <c r="AO497" i="2"/>
  <c r="AP497" i="2" s="1"/>
  <c r="BC491" i="2"/>
  <c r="BD491" i="2" s="1"/>
  <c r="BC525" i="2"/>
  <c r="BD525" i="2" s="1"/>
  <c r="BC541" i="2"/>
  <c r="BD541" i="2" s="1"/>
  <c r="BC417" i="2"/>
  <c r="BD417" i="2" s="1"/>
  <c r="BC515" i="2"/>
  <c r="BD515" i="2" s="1"/>
  <c r="BC531" i="2"/>
  <c r="BD531" i="2" s="1"/>
  <c r="BC547" i="2"/>
  <c r="BD547" i="2" s="1"/>
  <c r="BC513" i="2"/>
  <c r="BD513" i="2" s="1"/>
  <c r="BC517" i="2"/>
  <c r="BD517" i="2" s="1"/>
  <c r="BC549" i="2"/>
  <c r="BD549" i="2" s="1"/>
  <c r="BC535" i="2"/>
  <c r="BD535" i="2" s="1"/>
  <c r="BC551" i="2"/>
  <c r="BD551" i="2" s="1"/>
  <c r="BC521" i="2"/>
  <c r="BD521" i="2" s="1"/>
  <c r="BC537" i="2"/>
  <c r="BD537" i="2" s="1"/>
  <c r="BC523" i="2"/>
  <c r="BD523" i="2" s="1"/>
  <c r="BC539" i="2"/>
  <c r="BD539" i="2" s="1"/>
  <c r="BC529" i="2"/>
  <c r="BD529" i="2" s="1"/>
  <c r="BC527" i="2"/>
  <c r="BD527" i="2" s="1"/>
  <c r="BC485" i="2"/>
  <c r="BD485" i="2" s="1"/>
  <c r="BC471" i="2"/>
  <c r="BD471" i="2" s="1"/>
  <c r="BC487" i="2"/>
  <c r="BD487" i="2" s="1"/>
  <c r="BC503" i="2"/>
  <c r="BD503" i="2" s="1"/>
  <c r="BC473" i="2"/>
  <c r="BD473" i="2" s="1"/>
  <c r="BC505" i="2"/>
  <c r="BD505" i="2" s="1"/>
  <c r="BC475" i="2"/>
  <c r="BD475" i="2" s="1"/>
  <c r="BC507" i="2"/>
  <c r="BD507" i="2" s="1"/>
  <c r="BC477" i="2"/>
  <c r="BD477" i="2" s="1"/>
  <c r="BC493" i="2"/>
  <c r="BD493" i="2" s="1"/>
  <c r="BC509" i="2"/>
  <c r="BD509" i="2" s="1"/>
  <c r="BC497" i="2"/>
  <c r="BD497" i="2" s="1"/>
  <c r="BC495" i="2"/>
  <c r="BD495" i="2" s="1"/>
  <c r="BC481" i="2"/>
  <c r="BD481" i="2" s="1"/>
  <c r="BC459" i="2"/>
  <c r="BD459" i="2" s="1"/>
  <c r="BC465" i="2"/>
  <c r="BD465" i="2" s="1"/>
  <c r="BC333" i="2"/>
  <c r="BD333" i="2" s="1"/>
  <c r="BC337" i="2"/>
  <c r="BD337" i="2" s="1"/>
  <c r="AO501" i="2"/>
  <c r="AP501" i="2" s="1"/>
  <c r="AO509" i="2"/>
  <c r="AP509" i="2" s="1"/>
  <c r="AO499" i="2"/>
  <c r="AP499" i="2" s="1"/>
  <c r="AO467" i="2"/>
  <c r="AP467" i="2" s="1"/>
  <c r="AO461" i="2"/>
  <c r="AP461" i="2" s="1"/>
  <c r="AO503" i="2"/>
  <c r="AP503" i="2" s="1"/>
  <c r="AO495" i="2"/>
  <c r="AP495" i="2" s="1"/>
  <c r="AO505" i="2"/>
  <c r="AP505" i="2" s="1"/>
  <c r="AO491" i="2"/>
  <c r="AP491" i="2" s="1"/>
  <c r="AO507" i="2"/>
  <c r="AP507" i="2" s="1"/>
  <c r="AO493" i="2"/>
  <c r="AP493" i="2" s="1"/>
  <c r="AO457" i="2"/>
  <c r="AP457" i="2" s="1"/>
  <c r="BC295" i="2"/>
  <c r="BD295" i="2" s="1"/>
  <c r="BC363" i="2"/>
  <c r="BD363" i="2" s="1"/>
  <c r="BC431" i="2"/>
  <c r="BD431" i="2" s="1"/>
  <c r="BC447" i="2"/>
  <c r="BD447" i="2" s="1"/>
  <c r="BC381" i="2"/>
  <c r="BD381" i="2" s="1"/>
  <c r="BC197" i="2"/>
  <c r="BD197" i="2" s="1"/>
  <c r="BC213" i="2"/>
  <c r="BD213" i="2" s="1"/>
  <c r="BC297" i="2"/>
  <c r="BD297" i="2" s="1"/>
  <c r="BC331" i="2"/>
  <c r="BD331" i="2" s="1"/>
  <c r="BC365" i="2"/>
  <c r="BD365" i="2" s="1"/>
  <c r="BC449" i="2"/>
  <c r="BD449" i="2" s="1"/>
  <c r="BC249" i="2"/>
  <c r="BD249" i="2" s="1"/>
  <c r="BC351" i="2"/>
  <c r="BD351" i="2" s="1"/>
  <c r="BC367" i="2"/>
  <c r="BD367" i="2" s="1"/>
  <c r="BC467" i="2"/>
  <c r="BD467" i="2" s="1"/>
  <c r="BC461" i="2"/>
  <c r="BD461" i="2" s="1"/>
  <c r="BC219" i="2"/>
  <c r="BD219" i="2" s="1"/>
  <c r="BC235" i="2"/>
  <c r="BD235" i="2" s="1"/>
  <c r="BC335" i="2"/>
  <c r="BD335" i="2" s="1"/>
  <c r="BC353" i="2"/>
  <c r="BD353" i="2" s="1"/>
  <c r="BC369" i="2"/>
  <c r="BD369" i="2" s="1"/>
  <c r="BC223" i="2"/>
  <c r="BD223" i="2" s="1"/>
  <c r="BC241" i="2"/>
  <c r="BD241" i="2" s="1"/>
  <c r="AO455" i="2"/>
  <c r="AP455" i="2" s="1"/>
  <c r="AO459" i="2"/>
  <c r="AP459" i="2" s="1"/>
  <c r="AO463" i="2"/>
  <c r="AP463" i="2" s="1"/>
  <c r="AO449" i="2"/>
  <c r="AP449" i="2" s="1"/>
  <c r="AO465" i="2"/>
  <c r="AP465" i="2" s="1"/>
  <c r="AO451" i="2"/>
  <c r="AP451" i="2" s="1"/>
  <c r="BC255" i="2"/>
  <c r="BD255" i="2" s="1"/>
  <c r="BC273" i="2"/>
  <c r="BD273" i="2" s="1"/>
  <c r="BC289" i="2"/>
  <c r="BD289" i="2" s="1"/>
  <c r="BC389" i="2"/>
  <c r="BD389" i="2" s="1"/>
  <c r="BC405" i="2"/>
  <c r="BD405" i="2" s="1"/>
  <c r="BC421" i="2"/>
  <c r="BD421" i="2" s="1"/>
  <c r="BC307" i="2"/>
  <c r="BD307" i="2" s="1"/>
  <c r="BC323" i="2"/>
  <c r="BD323" i="2" s="1"/>
  <c r="BC357" i="2"/>
  <c r="BD357" i="2" s="1"/>
  <c r="BC439" i="2"/>
  <c r="BD439" i="2" s="1"/>
  <c r="BC455" i="2"/>
  <c r="BD455" i="2" s="1"/>
  <c r="BC339" i="2"/>
  <c r="BD339" i="2" s="1"/>
  <c r="BC373" i="2"/>
  <c r="BD373" i="2" s="1"/>
  <c r="BC257" i="2"/>
  <c r="BD257" i="2" s="1"/>
  <c r="BC275" i="2"/>
  <c r="BD275" i="2" s="1"/>
  <c r="BC391" i="2"/>
  <c r="BD391" i="2" s="1"/>
  <c r="BC407" i="2"/>
  <c r="BD407" i="2" s="1"/>
  <c r="BC309" i="2"/>
  <c r="BD309" i="2" s="1"/>
  <c r="BC325" i="2"/>
  <c r="BD325" i="2" s="1"/>
  <c r="BC423" i="2"/>
  <c r="BD423" i="2" s="1"/>
  <c r="BC441" i="2"/>
  <c r="BD441" i="2" s="1"/>
  <c r="BC457" i="2"/>
  <c r="BD457" i="2" s="1"/>
  <c r="BC243" i="2"/>
  <c r="BD243" i="2" s="1"/>
  <c r="BC341" i="2"/>
  <c r="BD341" i="2" s="1"/>
  <c r="BC359" i="2"/>
  <c r="BD359" i="2" s="1"/>
  <c r="BC393" i="2"/>
  <c r="BD393" i="2" s="1"/>
  <c r="BC261" i="2"/>
  <c r="BD261" i="2" s="1"/>
  <c r="BC277" i="2"/>
  <c r="BD277" i="2" s="1"/>
  <c r="BC409" i="2"/>
  <c r="BD409" i="2" s="1"/>
  <c r="BC211" i="2"/>
  <c r="BD211" i="2" s="1"/>
  <c r="BC245" i="2"/>
  <c r="BD245" i="2" s="1"/>
  <c r="BC293" i="2"/>
  <c r="BD293" i="2" s="1"/>
  <c r="BC311" i="2"/>
  <c r="BD311" i="2" s="1"/>
  <c r="BC327" i="2"/>
  <c r="BD327" i="2" s="1"/>
  <c r="BC425" i="2"/>
  <c r="BD425" i="2" s="1"/>
  <c r="BC443" i="2"/>
  <c r="BD443" i="2" s="1"/>
  <c r="BC345" i="2"/>
  <c r="BD345" i="2" s="1"/>
  <c r="BC361" i="2"/>
  <c r="BD361" i="2" s="1"/>
  <c r="BC263" i="2"/>
  <c r="BD263" i="2" s="1"/>
  <c r="BC279" i="2"/>
  <c r="BD279" i="2" s="1"/>
  <c r="BC377" i="2"/>
  <c r="BD377" i="2" s="1"/>
  <c r="BC395" i="2"/>
  <c r="BD395" i="2" s="1"/>
  <c r="BC411" i="2"/>
  <c r="BD411" i="2" s="1"/>
  <c r="BC313" i="2"/>
  <c r="BD313" i="2" s="1"/>
  <c r="BC329" i="2"/>
  <c r="BD329" i="2" s="1"/>
  <c r="BC429" i="2"/>
  <c r="BD429" i="2" s="1"/>
  <c r="BC445" i="2"/>
  <c r="BD445" i="2" s="1"/>
  <c r="AO413" i="2"/>
  <c r="AP413" i="2" s="1"/>
  <c r="BC247" i="2"/>
  <c r="BD247" i="2" s="1"/>
  <c r="BC347" i="2"/>
  <c r="BD347" i="2" s="1"/>
  <c r="BC265" i="2"/>
  <c r="BD265" i="2" s="1"/>
  <c r="BC281" i="2"/>
  <c r="BD281" i="2" s="1"/>
  <c r="BC315" i="2"/>
  <c r="BD315" i="2" s="1"/>
  <c r="BC379" i="2"/>
  <c r="BD379" i="2" s="1"/>
  <c r="BC397" i="2"/>
  <c r="BD397" i="2" s="1"/>
  <c r="BC413" i="2"/>
  <c r="BD413" i="2" s="1"/>
  <c r="BC349" i="2"/>
  <c r="BD349" i="2" s="1"/>
  <c r="BC399" i="2"/>
  <c r="BD399" i="2" s="1"/>
  <c r="BC463" i="2"/>
  <c r="BD463" i="2" s="1"/>
  <c r="BC267" i="2"/>
  <c r="BD267" i="2" s="1"/>
  <c r="BC283" i="2"/>
  <c r="BD283" i="2" s="1"/>
  <c r="BC415" i="2"/>
  <c r="BD415" i="2" s="1"/>
  <c r="BC269" i="2"/>
  <c r="BD269" i="2" s="1"/>
  <c r="BC299" i="2"/>
  <c r="BD299" i="2" s="1"/>
  <c r="BC317" i="2"/>
  <c r="BD317" i="2" s="1"/>
  <c r="BC433" i="2"/>
  <c r="BD433" i="2" s="1"/>
  <c r="BC251" i="2"/>
  <c r="BD251" i="2" s="1"/>
  <c r="BC285" i="2"/>
  <c r="BD285" i="2" s="1"/>
  <c r="BC383" i="2"/>
  <c r="BD383" i="2" s="1"/>
  <c r="BC401" i="2"/>
  <c r="BD401" i="2" s="1"/>
  <c r="BC287" i="2"/>
  <c r="BD287" i="2" s="1"/>
  <c r="BC303" i="2"/>
  <c r="BD303" i="2" s="1"/>
  <c r="BC319" i="2"/>
  <c r="BD319" i="2" s="1"/>
  <c r="BC403" i="2"/>
  <c r="BD403" i="2" s="1"/>
  <c r="BC435" i="2"/>
  <c r="BD435" i="2" s="1"/>
  <c r="BC451" i="2"/>
  <c r="BD451" i="2" s="1"/>
  <c r="BC253" i="2"/>
  <c r="BD253" i="2" s="1"/>
  <c r="BC271" i="2"/>
  <c r="BD271" i="2" s="1"/>
  <c r="BC387" i="2"/>
  <c r="BD387" i="2" s="1"/>
  <c r="BC239" i="2"/>
  <c r="BD239" i="2" s="1"/>
  <c r="BC305" i="2"/>
  <c r="BD305" i="2" s="1"/>
  <c r="BC321" i="2"/>
  <c r="BD321" i="2" s="1"/>
  <c r="BC371" i="2"/>
  <c r="BD371" i="2" s="1"/>
  <c r="BC419" i="2"/>
  <c r="BD419" i="2" s="1"/>
  <c r="BC437" i="2"/>
  <c r="BD437" i="2" s="1"/>
  <c r="BC453" i="2"/>
  <c r="BD453" i="2" s="1"/>
  <c r="BC231" i="2"/>
  <c r="BD231" i="2" s="1"/>
  <c r="BC233" i="2"/>
  <c r="BD233" i="2" s="1"/>
  <c r="BC229" i="2"/>
  <c r="BD229" i="2" s="1"/>
  <c r="BC221" i="2"/>
  <c r="BD221" i="2" s="1"/>
  <c r="BC237" i="2"/>
  <c r="BD237" i="2" s="1"/>
  <c r="BC225" i="2"/>
  <c r="BD225" i="2" s="1"/>
  <c r="BC227" i="2"/>
  <c r="BD227" i="2" s="1"/>
  <c r="BC205" i="2"/>
  <c r="BD205" i="2" s="1"/>
  <c r="BC207" i="2"/>
  <c r="BD207" i="2" s="1"/>
  <c r="BC201" i="2"/>
  <c r="BD201" i="2" s="1"/>
  <c r="BC209" i="2"/>
  <c r="BD209" i="2" s="1"/>
  <c r="BC203" i="2"/>
  <c r="BD203" i="2" s="1"/>
  <c r="BC199" i="2"/>
  <c r="BD199" i="2" s="1"/>
  <c r="BC215" i="2"/>
  <c r="BD215" i="2" s="1"/>
  <c r="BE161" i="2"/>
  <c r="BF161" i="2" s="1"/>
  <c r="BC117" i="2"/>
  <c r="BD117" i="2" s="1"/>
  <c r="BE155" i="2"/>
  <c r="BF155" i="2" s="1"/>
  <c r="BC171" i="2"/>
  <c r="BD171" i="2" s="1"/>
  <c r="BC173" i="2"/>
  <c r="BD173" i="2" s="1"/>
  <c r="BE159" i="2"/>
  <c r="BF159" i="2" s="1"/>
  <c r="BE163" i="2"/>
  <c r="BF163" i="2" s="1"/>
  <c r="BE165" i="2"/>
  <c r="BF165" i="2" s="1"/>
  <c r="BE167" i="2"/>
  <c r="BF167" i="2" s="1"/>
  <c r="BC169" i="2"/>
  <c r="BD169" i="2" s="1"/>
  <c r="BE157" i="2"/>
  <c r="BF157" i="2" s="1"/>
  <c r="BC61" i="2"/>
  <c r="BD61" i="2" s="1"/>
  <c r="BC121" i="2"/>
  <c r="BD121" i="2" s="1"/>
  <c r="BC125" i="2"/>
  <c r="BD125" i="2" s="1"/>
  <c r="BC53" i="2"/>
  <c r="BD53" i="2" s="1"/>
  <c r="BC69" i="2"/>
  <c r="BD69" i="2" s="1"/>
  <c r="BC127" i="2"/>
  <c r="BD127" i="2" s="1"/>
  <c r="BC55" i="2"/>
  <c r="BD55" i="2" s="1"/>
  <c r="BC113" i="2"/>
  <c r="BD113" i="2" s="1"/>
  <c r="BC131" i="2"/>
  <c r="BD131" i="2" s="1"/>
  <c r="BC123" i="2"/>
  <c r="BD123" i="2" s="1"/>
  <c r="BC129" i="2"/>
  <c r="BD129" i="2" s="1"/>
  <c r="BC115" i="2"/>
  <c r="BD115" i="2" s="1"/>
  <c r="BC57" i="2"/>
  <c r="BD57" i="2" s="1"/>
  <c r="BC59" i="2"/>
  <c r="BD59" i="2" s="1"/>
  <c r="BC63" i="2"/>
  <c r="BD63" i="2" s="1"/>
  <c r="BC65" i="2"/>
  <c r="BD65" i="2" s="1"/>
  <c r="BC51" i="2"/>
  <c r="BD51" i="2" s="1"/>
  <c r="BC67" i="2"/>
  <c r="BD67" i="2" s="1"/>
  <c r="BC39" i="2"/>
  <c r="BD39" i="2" s="1"/>
  <c r="BC29" i="2"/>
  <c r="BD29" i="2" s="1"/>
  <c r="BC31" i="2"/>
  <c r="BD31" i="2" s="1"/>
  <c r="BC47" i="2"/>
  <c r="BD47" i="2" s="1"/>
  <c r="BC33" i="2"/>
  <c r="BD33" i="2" s="1"/>
  <c r="BD35" i="2"/>
  <c r="BC37" i="2"/>
  <c r="BD37" i="2" s="1"/>
  <c r="BC41" i="2"/>
  <c r="BD41" i="2" s="1"/>
  <c r="BC43" i="2"/>
  <c r="BD43" i="2" s="1"/>
  <c r="BC45" i="2"/>
  <c r="BD45" i="2" s="1"/>
  <c r="AO309" i="2"/>
  <c r="AP309" i="2" s="1"/>
  <c r="AO407" i="2"/>
  <c r="AP407" i="2" s="1"/>
  <c r="AO423" i="2"/>
  <c r="AP423" i="2" s="1"/>
  <c r="AO415" i="2"/>
  <c r="AP415" i="2" s="1"/>
  <c r="AO417" i="2"/>
  <c r="AP417" i="2" s="1"/>
  <c r="AO419" i="2"/>
  <c r="AP419" i="2" s="1"/>
  <c r="AO421" i="2"/>
  <c r="AP421" i="2" s="1"/>
  <c r="AO409" i="2"/>
  <c r="AP409" i="2" s="1"/>
  <c r="AO411" i="2"/>
  <c r="AP411" i="2" s="1"/>
  <c r="AO425" i="2"/>
  <c r="AP425" i="2" s="1"/>
  <c r="AO367" i="2"/>
  <c r="AP367" i="2" s="1"/>
  <c r="AO369" i="2"/>
  <c r="AP369" i="2" s="1"/>
  <c r="AO373" i="2"/>
  <c r="AP373" i="2" s="1"/>
  <c r="AO375" i="2"/>
  <c r="AP375" i="2" s="1"/>
  <c r="AO371" i="2"/>
  <c r="AP371" i="2" s="1"/>
  <c r="AO377" i="2"/>
  <c r="AP377" i="2" s="1"/>
  <c r="AO379" i="2"/>
  <c r="AP379" i="2" s="1"/>
  <c r="AO381" i="2"/>
  <c r="AP381" i="2" s="1"/>
  <c r="AO365" i="2"/>
  <c r="AP365" i="2" s="1"/>
  <c r="AO383" i="2"/>
  <c r="AP383" i="2" s="1"/>
  <c r="AO297" i="2"/>
  <c r="AP297" i="2" s="1"/>
  <c r="AO317" i="2"/>
  <c r="AP317" i="2" s="1"/>
  <c r="AO299" i="2"/>
  <c r="AP299" i="2" s="1"/>
  <c r="AO321" i="2"/>
  <c r="AP321" i="2" s="1"/>
  <c r="AO305" i="2"/>
  <c r="AP305" i="2" s="1"/>
  <c r="AO311" i="2"/>
  <c r="AP311" i="2" s="1"/>
  <c r="AO307" i="2"/>
  <c r="AP307" i="2" s="1"/>
  <c r="AO315" i="2"/>
  <c r="AP315" i="2" s="1"/>
  <c r="AO313" i="2"/>
  <c r="AP313" i="2" s="1"/>
  <c r="AO303" i="2"/>
  <c r="AP303" i="2" s="1"/>
  <c r="AO319" i="2"/>
  <c r="AP319" i="2" s="1"/>
  <c r="AQ161" i="2"/>
  <c r="AR161" i="2" s="1"/>
  <c r="AO287" i="2"/>
  <c r="AP287" i="2" s="1"/>
  <c r="AO281" i="2"/>
  <c r="AP281" i="2" s="1"/>
  <c r="AO289" i="2"/>
  <c r="AP289" i="2" s="1"/>
  <c r="AO285" i="2"/>
  <c r="AP285" i="2" s="1"/>
  <c r="AO291" i="2"/>
  <c r="AP291" i="2" s="1"/>
  <c r="AO293" i="2"/>
  <c r="AP293" i="2" s="1"/>
  <c r="AO295" i="2"/>
  <c r="AP295" i="2" s="1"/>
  <c r="AO283" i="2"/>
  <c r="AP283" i="2" s="1"/>
  <c r="AO253" i="2"/>
  <c r="AP253" i="2" s="1"/>
  <c r="AO243" i="2"/>
  <c r="AP243" i="2" s="1"/>
  <c r="AO239" i="2"/>
  <c r="AP239" i="2" s="1"/>
  <c r="AO255" i="2"/>
  <c r="AP255" i="2" s="1"/>
  <c r="AO245" i="2"/>
  <c r="AP245" i="2" s="1"/>
  <c r="AO247" i="2"/>
  <c r="AP247" i="2" s="1"/>
  <c r="AO249" i="2"/>
  <c r="AP249" i="2" s="1"/>
  <c r="AO251" i="2"/>
  <c r="AP251" i="2" s="1"/>
  <c r="AO241" i="2"/>
  <c r="AP241" i="2" s="1"/>
  <c r="AO257" i="2"/>
  <c r="AP257" i="2" s="1"/>
  <c r="AO37" i="2"/>
  <c r="AP37" i="2" s="1"/>
  <c r="AO201" i="2"/>
  <c r="AP201" i="2" s="1"/>
  <c r="AO199" i="2"/>
  <c r="AP199" i="2" s="1"/>
  <c r="AO205" i="2"/>
  <c r="AP205" i="2" s="1"/>
  <c r="AO207" i="2"/>
  <c r="AP207" i="2" s="1"/>
  <c r="AO203" i="2"/>
  <c r="AP203" i="2" s="1"/>
  <c r="AO209" i="2"/>
  <c r="AP209" i="2" s="1"/>
  <c r="AO213" i="2"/>
  <c r="AP213" i="2" s="1"/>
  <c r="AO211" i="2"/>
  <c r="AP211" i="2" s="1"/>
  <c r="AO197" i="2"/>
  <c r="AP197" i="2" s="1"/>
  <c r="AO215" i="2"/>
  <c r="AP215" i="2" s="1"/>
  <c r="AQ155" i="2"/>
  <c r="AR155" i="2" s="1"/>
  <c r="AO171" i="2"/>
  <c r="AP171" i="2" s="1"/>
  <c r="AO39" i="2"/>
  <c r="AP39" i="2" s="1"/>
  <c r="AO169" i="2"/>
  <c r="AP169" i="2" s="1"/>
  <c r="AQ163" i="2"/>
  <c r="AR163" i="2" s="1"/>
  <c r="AQ167" i="2"/>
  <c r="AR167" i="2" s="1"/>
  <c r="AQ157" i="2"/>
  <c r="AR157" i="2" s="1"/>
  <c r="AO173" i="2"/>
  <c r="AP173" i="2" s="1"/>
  <c r="AQ159" i="2"/>
  <c r="AR159" i="2" s="1"/>
  <c r="AQ165" i="2"/>
  <c r="AR165" i="2" s="1"/>
  <c r="AO31" i="2"/>
  <c r="AP31" i="2" s="1"/>
  <c r="AO35" i="2"/>
  <c r="AP35" i="2" s="1"/>
  <c r="AO33" i="2"/>
  <c r="AP33" i="2" s="1"/>
  <c r="AO61" i="2"/>
  <c r="AP61" i="2" s="1"/>
  <c r="AO29" i="2"/>
  <c r="AP29" i="2" s="1"/>
  <c r="AO131" i="2"/>
  <c r="AP131" i="2" s="1"/>
  <c r="AO55" i="2"/>
  <c r="AP55" i="2" s="1"/>
  <c r="AO117" i="2"/>
  <c r="AP117" i="2" s="1"/>
  <c r="AO121" i="2"/>
  <c r="AP121" i="2" s="1"/>
  <c r="AO125" i="2"/>
  <c r="AP125" i="2" s="1"/>
  <c r="AO119" i="2"/>
  <c r="AP119" i="2" s="1"/>
  <c r="AO123" i="2"/>
  <c r="AP123" i="2" s="1"/>
  <c r="AO127" i="2"/>
  <c r="AP127" i="2" s="1"/>
  <c r="AO113" i="2"/>
  <c r="AP113" i="2" s="1"/>
  <c r="AO129" i="2"/>
  <c r="AP129" i="2" s="1"/>
  <c r="AO115" i="2"/>
  <c r="AP115" i="2" s="1"/>
  <c r="AO53" i="2"/>
  <c r="AP53" i="2" s="1"/>
  <c r="AO45" i="2"/>
  <c r="AP45" i="2" s="1"/>
  <c r="AO43" i="2"/>
  <c r="AP43" i="2" s="1"/>
  <c r="AO63" i="2"/>
  <c r="AP63" i="2" s="1"/>
  <c r="AO41" i="2"/>
  <c r="AP41" i="2" s="1"/>
  <c r="AO57" i="2"/>
  <c r="AP57" i="2" s="1"/>
  <c r="AO59" i="2"/>
  <c r="AP59" i="2" s="1"/>
  <c r="AO51" i="2"/>
  <c r="AP51" i="2" s="1"/>
  <c r="AO67" i="2"/>
  <c r="AP67" i="2" s="1"/>
  <c r="AO65" i="2"/>
  <c r="AP65" i="2" s="1"/>
  <c r="AO69" i="2"/>
  <c r="AP69" i="2" s="1"/>
  <c r="AO47" i="2"/>
  <c r="AP47" i="2" s="1"/>
  <c r="AV21" i="13"/>
  <c r="AV15" i="13"/>
  <c r="AW15" i="13" s="1"/>
  <c r="AY15" i="13" s="1"/>
  <c r="AV14" i="13"/>
  <c r="AW14" i="13" s="1"/>
  <c r="AY14" i="13" s="1"/>
  <c r="AV20" i="13"/>
  <c r="AW20" i="13" s="1"/>
  <c r="AY20" i="13" s="1"/>
  <c r="AV19" i="13"/>
  <c r="AW19" i="13" s="1"/>
  <c r="AY19" i="13" s="1"/>
  <c r="AV18" i="13"/>
  <c r="AW18" i="13" s="1"/>
  <c r="AY18" i="13" s="1"/>
  <c r="AV17" i="13"/>
  <c r="AW17" i="13" s="1"/>
  <c r="AY17" i="13" s="1"/>
  <c r="AV16" i="13"/>
  <c r="AW16" i="13" s="1"/>
  <c r="AY16" i="13" s="1"/>
  <c r="AV13" i="13"/>
  <c r="AW13" i="13" s="1"/>
  <c r="AY13" i="13" s="1"/>
  <c r="AE32" i="13"/>
  <c r="AF32" i="13"/>
  <c r="AH25" i="13"/>
  <c r="AQ34" i="13" l="1"/>
  <c r="AT33" i="13"/>
  <c r="AR34" i="13"/>
  <c r="BH34" i="13"/>
  <c r="BJ34" i="13" s="1"/>
  <c r="AT34" i="13"/>
  <c r="AQ35" i="13"/>
  <c r="BH33" i="13"/>
  <c r="BJ33" i="13" s="1"/>
  <c r="BD552" i="2"/>
  <c r="BE552" i="2"/>
  <c r="BE510" i="2"/>
  <c r="BD510" i="2"/>
  <c r="BE468" i="2"/>
  <c r="BD468" i="2"/>
  <c r="BE426" i="2"/>
  <c r="BD426" i="2"/>
  <c r="BE384" i="2"/>
  <c r="BD384" i="2"/>
  <c r="BE342" i="2"/>
  <c r="BD342" i="2"/>
  <c r="BE300" i="2"/>
  <c r="BD300" i="2"/>
  <c r="BE258" i="2"/>
  <c r="BD258" i="2"/>
  <c r="BH35" i="13" l="1"/>
  <c r="BJ35" i="13" s="1"/>
  <c r="AT35" i="13"/>
  <c r="AQ36" i="13"/>
  <c r="AR35" i="13"/>
  <c r="BJ36" i="13" l="1"/>
  <c r="AT36" i="13"/>
  <c r="AR36" i="13"/>
  <c r="AQ37" i="13"/>
  <c r="BH37" i="13" l="1"/>
  <c r="BJ37" i="13" s="1"/>
  <c r="AT37" i="13"/>
  <c r="AQ38" i="13"/>
  <c r="AR37" i="13"/>
  <c r="BH38" i="13" l="1"/>
  <c r="BJ38" i="13" s="1"/>
  <c r="AT38" i="13"/>
  <c r="AR38" i="13"/>
  <c r="AQ39" i="13"/>
  <c r="AT39" i="13" l="1"/>
  <c r="BJ39" i="13"/>
  <c r="AQ40" i="13"/>
  <c r="AR39" i="13"/>
  <c r="AT40" i="13" l="1"/>
  <c r="BH40" i="13"/>
  <c r="BJ40" i="13" s="1"/>
  <c r="AR40" i="13"/>
  <c r="AQ41" i="13"/>
  <c r="AT41" i="13" l="1"/>
  <c r="BH41" i="13"/>
  <c r="AR41" i="13"/>
  <c r="AQ42" i="13"/>
  <c r="BH42" i="13" l="1"/>
  <c r="BJ42" i="13" s="1"/>
  <c r="AQ43" i="13"/>
  <c r="AT42" i="13"/>
  <c r="AR42" i="13"/>
  <c r="AT43" i="13" l="1"/>
  <c r="BH43" i="13"/>
  <c r="BJ43" i="13" s="1"/>
  <c r="AR43" i="13"/>
  <c r="AQ44" i="13"/>
  <c r="AT44" i="13" l="1"/>
  <c r="BH44" i="13"/>
  <c r="BJ44" i="13" s="1"/>
  <c r="AR44" i="13"/>
  <c r="AQ45" i="13"/>
  <c r="AT45" i="13" l="1"/>
  <c r="BH45" i="13"/>
  <c r="BJ45" i="13" s="1"/>
  <c r="AQ46" i="13"/>
  <c r="AR45" i="13"/>
  <c r="A23" i="14"/>
  <c r="A24" i="14" s="1"/>
  <c r="I53" i="9"/>
  <c r="J53" i="9"/>
  <c r="K53" i="9"/>
  <c r="L53" i="9"/>
  <c r="H53" i="9"/>
  <c r="I52" i="11"/>
  <c r="J52" i="11"/>
  <c r="K52" i="11"/>
  <c r="L52" i="11"/>
  <c r="H52" i="11"/>
  <c r="I53" i="10"/>
  <c r="J53" i="10"/>
  <c r="K53" i="10"/>
  <c r="L53" i="10"/>
  <c r="H53" i="10"/>
  <c r="K63" i="15"/>
  <c r="K62" i="15"/>
  <c r="C62" i="15"/>
  <c r="M63" i="15"/>
  <c r="N63" i="15" s="1"/>
  <c r="K61" i="15"/>
  <c r="K60" i="15"/>
  <c r="C60" i="15"/>
  <c r="M61" i="15"/>
  <c r="N61" i="15"/>
  <c r="K59" i="15"/>
  <c r="K58" i="15"/>
  <c r="C58" i="15"/>
  <c r="M59" i="15"/>
  <c r="N59" i="15"/>
  <c r="K57" i="15"/>
  <c r="K56" i="15"/>
  <c r="C56" i="15"/>
  <c r="K55" i="15"/>
  <c r="K54" i="15"/>
  <c r="C54" i="15"/>
  <c r="M55" i="15"/>
  <c r="N55" i="15" s="1"/>
  <c r="K51" i="15"/>
  <c r="K50" i="15"/>
  <c r="C50" i="15"/>
  <c r="K49" i="15"/>
  <c r="K48" i="15"/>
  <c r="C48" i="15"/>
  <c r="M49" i="15"/>
  <c r="N49" i="15" s="1"/>
  <c r="K47" i="15"/>
  <c r="K46" i="15"/>
  <c r="M47" i="15" s="1"/>
  <c r="N47" i="15" s="1"/>
  <c r="C46" i="15"/>
  <c r="K45" i="15"/>
  <c r="K44" i="15"/>
  <c r="C44" i="15"/>
  <c r="M45" i="15"/>
  <c r="N45" i="15" s="1"/>
  <c r="K43" i="15"/>
  <c r="K42" i="15"/>
  <c r="M43" i="15" s="1"/>
  <c r="N43" i="15" s="1"/>
  <c r="C42" i="15"/>
  <c r="K39" i="15"/>
  <c r="M39" i="15" s="1"/>
  <c r="N39" i="15" s="1"/>
  <c r="K38" i="15"/>
  <c r="C38" i="15"/>
  <c r="K37" i="15"/>
  <c r="K36" i="15"/>
  <c r="C36" i="15"/>
  <c r="M37" i="15"/>
  <c r="N37" i="15" s="1"/>
  <c r="K35" i="15"/>
  <c r="K34" i="15"/>
  <c r="C34" i="15"/>
  <c r="M35" i="15"/>
  <c r="N35" i="15" s="1"/>
  <c r="K33" i="15"/>
  <c r="M33" i="15" s="1"/>
  <c r="N33" i="15" s="1"/>
  <c r="K32" i="15"/>
  <c r="C32" i="15"/>
  <c r="K31" i="15"/>
  <c r="K30" i="15"/>
  <c r="M31" i="15" s="1"/>
  <c r="N31" i="15" s="1"/>
  <c r="C30" i="15"/>
  <c r="K27" i="15"/>
  <c r="K26" i="15"/>
  <c r="C26" i="15"/>
  <c r="K25" i="15"/>
  <c r="K24" i="15"/>
  <c r="C24" i="15"/>
  <c r="K23" i="15"/>
  <c r="K22" i="15"/>
  <c r="M23" i="15" s="1"/>
  <c r="N23" i="15" s="1"/>
  <c r="C22" i="15"/>
  <c r="K21" i="15"/>
  <c r="K20" i="15"/>
  <c r="C20" i="15"/>
  <c r="K19" i="15"/>
  <c r="K18" i="15"/>
  <c r="C18" i="15"/>
  <c r="M19" i="15"/>
  <c r="N19" i="15"/>
  <c r="K15" i="15"/>
  <c r="M15" i="15" s="1"/>
  <c r="N15" i="15" s="1"/>
  <c r="K14" i="15"/>
  <c r="C14" i="15"/>
  <c r="T14" i="15"/>
  <c r="S14" i="15"/>
  <c r="R14" i="15"/>
  <c r="Q14" i="15"/>
  <c r="P14" i="15"/>
  <c r="K13" i="15"/>
  <c r="K12" i="15"/>
  <c r="C12" i="15"/>
  <c r="K11" i="15"/>
  <c r="K10" i="15"/>
  <c r="C10" i="15"/>
  <c r="K9" i="15"/>
  <c r="K8" i="15"/>
  <c r="C8" i="15"/>
  <c r="M9" i="15"/>
  <c r="N9" i="15" s="1"/>
  <c r="K7" i="15"/>
  <c r="K6" i="15"/>
  <c r="M7" i="15" s="1"/>
  <c r="N7" i="15" s="1"/>
  <c r="C6" i="15"/>
  <c r="K27" i="14"/>
  <c r="K26" i="14"/>
  <c r="M27" i="14" s="1"/>
  <c r="N27" i="14" s="1"/>
  <c r="C26" i="14"/>
  <c r="T14" i="14"/>
  <c r="S14" i="14"/>
  <c r="R14" i="14"/>
  <c r="Q14" i="14"/>
  <c r="P14" i="14"/>
  <c r="K63" i="14"/>
  <c r="K62" i="14"/>
  <c r="C62" i="14"/>
  <c r="M63" i="14"/>
  <c r="N63" i="14"/>
  <c r="K61" i="14"/>
  <c r="M61" i="14" s="1"/>
  <c r="N61" i="14" s="1"/>
  <c r="K60" i="14"/>
  <c r="C60" i="14"/>
  <c r="K59" i="14"/>
  <c r="M59" i="14" s="1"/>
  <c r="N59" i="14" s="1"/>
  <c r="K58" i="14"/>
  <c r="C58" i="14"/>
  <c r="K57" i="14"/>
  <c r="K56" i="14"/>
  <c r="C56" i="14"/>
  <c r="M57" i="14"/>
  <c r="N57" i="14" s="1"/>
  <c r="K55" i="14"/>
  <c r="K54" i="14"/>
  <c r="C54" i="14"/>
  <c r="M55" i="14"/>
  <c r="N55" i="14" s="1"/>
  <c r="K51" i="14"/>
  <c r="K50" i="14"/>
  <c r="M51" i="14" s="1"/>
  <c r="N51" i="14" s="1"/>
  <c r="C50" i="14"/>
  <c r="K49" i="14"/>
  <c r="M49" i="14" s="1"/>
  <c r="N49" i="14" s="1"/>
  <c r="K48" i="14"/>
  <c r="C48" i="14"/>
  <c r="K47" i="14"/>
  <c r="K46" i="14"/>
  <c r="C46" i="14"/>
  <c r="K45" i="14"/>
  <c r="K44" i="14"/>
  <c r="C44" i="14"/>
  <c r="K43" i="14"/>
  <c r="K42" i="14"/>
  <c r="C42" i="14"/>
  <c r="M43" i="14"/>
  <c r="N43" i="14"/>
  <c r="K39" i="14"/>
  <c r="K38" i="14"/>
  <c r="C38" i="14"/>
  <c r="M39" i="14"/>
  <c r="N39" i="14"/>
  <c r="K37" i="14"/>
  <c r="K36" i="14"/>
  <c r="C36" i="14"/>
  <c r="M37" i="14"/>
  <c r="N37" i="14" s="1"/>
  <c r="K35" i="14"/>
  <c r="K34" i="14"/>
  <c r="C34" i="14"/>
  <c r="K33" i="14"/>
  <c r="K32" i="14"/>
  <c r="C32" i="14"/>
  <c r="M33" i="14"/>
  <c r="N33" i="14" s="1"/>
  <c r="K31" i="14"/>
  <c r="M31" i="14" s="1"/>
  <c r="N31" i="14" s="1"/>
  <c r="K30" i="14"/>
  <c r="C30" i="14"/>
  <c r="K25" i="14"/>
  <c r="M25" i="14" s="1"/>
  <c r="N25" i="14" s="1"/>
  <c r="K24" i="14"/>
  <c r="C24" i="14"/>
  <c r="K23" i="14"/>
  <c r="K22" i="14"/>
  <c r="C22" i="14"/>
  <c r="M23" i="14"/>
  <c r="N23" i="14" s="1"/>
  <c r="K21" i="14"/>
  <c r="M21" i="14" s="1"/>
  <c r="N21" i="14" s="1"/>
  <c r="K20" i="14"/>
  <c r="C20" i="14"/>
  <c r="K19" i="14"/>
  <c r="M19" i="14" s="1"/>
  <c r="N19" i="14" s="1"/>
  <c r="K18" i="14"/>
  <c r="C18" i="14"/>
  <c r="K15" i="14"/>
  <c r="K14" i="14"/>
  <c r="C14" i="14"/>
  <c r="M15" i="14"/>
  <c r="N15" i="14"/>
  <c r="K13" i="14"/>
  <c r="K12" i="14"/>
  <c r="C12" i="14"/>
  <c r="K11" i="14"/>
  <c r="K10" i="14"/>
  <c r="C10" i="14"/>
  <c r="M11" i="14"/>
  <c r="N11" i="14" s="1"/>
  <c r="K9" i="14"/>
  <c r="K8" i="14"/>
  <c r="M9" i="14" s="1"/>
  <c r="N9" i="14" s="1"/>
  <c r="C8" i="14"/>
  <c r="K7" i="14"/>
  <c r="K6" i="14"/>
  <c r="C6" i="14"/>
  <c r="AE26" i="13"/>
  <c r="AF26" i="13"/>
  <c r="AG26" i="13"/>
  <c r="BA135" i="2"/>
  <c r="BA134" i="2"/>
  <c r="AS134" i="2"/>
  <c r="BA137" i="2"/>
  <c r="BA136" i="2"/>
  <c r="AS136" i="2"/>
  <c r="BA139" i="2"/>
  <c r="BA138" i="2"/>
  <c r="AS138" i="2"/>
  <c r="BC139" i="2"/>
  <c r="BD139" i="2" s="1"/>
  <c r="BA141" i="2"/>
  <c r="BA140" i="2"/>
  <c r="AS140" i="2"/>
  <c r="BC141" i="2"/>
  <c r="BD141" i="2" s="1"/>
  <c r="BA143" i="2"/>
  <c r="BA142" i="2"/>
  <c r="AS142" i="2"/>
  <c r="BA145" i="2"/>
  <c r="BA144" i="2"/>
  <c r="AS144" i="2"/>
  <c r="BA147" i="2"/>
  <c r="BA146" i="2"/>
  <c r="AS146" i="2"/>
  <c r="BC149" i="2"/>
  <c r="BC148" i="2"/>
  <c r="AU148" i="2"/>
  <c r="BC151" i="2"/>
  <c r="BC150" i="2"/>
  <c r="AU150" i="2"/>
  <c r="BC153" i="2"/>
  <c r="BE153" i="2" s="1"/>
  <c r="BF153" i="2" s="1"/>
  <c r="BC152" i="2"/>
  <c r="AU152" i="2"/>
  <c r="BA93" i="2"/>
  <c r="BA92" i="2"/>
  <c r="AS92" i="2"/>
  <c r="BA95" i="2"/>
  <c r="BA94" i="2"/>
  <c r="AS94" i="2"/>
  <c r="BA97" i="2"/>
  <c r="BA96" i="2"/>
  <c r="AS96" i="2"/>
  <c r="BA99" i="2"/>
  <c r="BA98" i="2"/>
  <c r="AS98" i="2"/>
  <c r="BA101" i="2"/>
  <c r="BA100" i="2"/>
  <c r="AS100" i="2"/>
  <c r="BA103" i="2"/>
  <c r="BA102" i="2"/>
  <c r="AS102" i="2"/>
  <c r="BA105" i="2"/>
  <c r="BA104" i="2"/>
  <c r="AS104" i="2"/>
  <c r="BA107" i="2"/>
  <c r="BA106" i="2"/>
  <c r="AS106" i="2"/>
  <c r="BC107" i="2"/>
  <c r="BD107" i="2" s="1"/>
  <c r="BA109" i="2"/>
  <c r="BA108" i="2"/>
  <c r="AS108" i="2"/>
  <c r="BA111" i="2"/>
  <c r="BA110" i="2"/>
  <c r="AS110" i="2"/>
  <c r="BA71" i="2"/>
  <c r="BA70" i="2"/>
  <c r="AS70" i="2"/>
  <c r="BA73" i="2"/>
  <c r="BA72" i="2"/>
  <c r="AS72" i="2"/>
  <c r="BA75" i="2"/>
  <c r="BA74" i="2"/>
  <c r="AS74" i="2"/>
  <c r="BA77" i="2"/>
  <c r="BA76" i="2"/>
  <c r="AS76" i="2"/>
  <c r="BA79" i="2"/>
  <c r="BA78" i="2"/>
  <c r="AS78" i="2"/>
  <c r="BA81" i="2"/>
  <c r="BA80" i="2"/>
  <c r="AS80" i="2"/>
  <c r="BA83" i="2"/>
  <c r="BA82" i="2"/>
  <c r="AS82" i="2"/>
  <c r="BA85" i="2"/>
  <c r="BA84" i="2"/>
  <c r="AS84" i="2"/>
  <c r="BA87" i="2"/>
  <c r="BA86" i="2"/>
  <c r="AS86" i="2"/>
  <c r="BA89" i="2"/>
  <c r="BA88" i="2"/>
  <c r="AS88" i="2"/>
  <c r="AM471" i="2"/>
  <c r="AM470" i="2"/>
  <c r="AE470" i="2"/>
  <c r="AM473" i="2"/>
  <c r="AM472" i="2"/>
  <c r="AE472" i="2"/>
  <c r="AM475" i="2"/>
  <c r="AM474" i="2"/>
  <c r="AE474" i="2"/>
  <c r="AM477" i="2"/>
  <c r="AM476" i="2"/>
  <c r="AE476" i="2"/>
  <c r="AM479" i="2"/>
  <c r="AM478" i="2"/>
  <c r="AE478" i="2"/>
  <c r="AM481" i="2"/>
  <c r="AM480" i="2"/>
  <c r="AE480" i="2"/>
  <c r="AM483" i="2"/>
  <c r="AM482" i="2"/>
  <c r="AE482" i="2"/>
  <c r="AM485" i="2"/>
  <c r="AM484" i="2"/>
  <c r="AE484" i="2"/>
  <c r="AM487" i="2"/>
  <c r="AM486" i="2"/>
  <c r="AE486" i="2"/>
  <c r="AM489" i="2"/>
  <c r="AM488" i="2"/>
  <c r="AE488" i="2"/>
  <c r="AM429" i="2"/>
  <c r="AM428" i="2"/>
  <c r="AE428" i="2"/>
  <c r="AM431" i="2"/>
  <c r="AM430" i="2"/>
  <c r="AE430" i="2"/>
  <c r="AM433" i="2"/>
  <c r="AM432" i="2"/>
  <c r="AE432" i="2"/>
  <c r="AM435" i="2"/>
  <c r="AM434" i="2"/>
  <c r="AE434" i="2"/>
  <c r="AM437" i="2"/>
  <c r="AM436" i="2"/>
  <c r="AE436" i="2"/>
  <c r="AM439" i="2"/>
  <c r="AM438" i="2"/>
  <c r="AE438" i="2"/>
  <c r="AM441" i="2"/>
  <c r="AM440" i="2"/>
  <c r="AE440" i="2"/>
  <c r="AM443" i="2"/>
  <c r="AM442" i="2"/>
  <c r="AE442" i="2"/>
  <c r="AM445" i="2"/>
  <c r="AM444" i="2"/>
  <c r="AE444" i="2"/>
  <c r="AM447" i="2"/>
  <c r="AM446" i="2"/>
  <c r="AE446" i="2"/>
  <c r="AM387" i="2"/>
  <c r="AM386" i="2"/>
  <c r="AE386" i="2"/>
  <c r="AM389" i="2"/>
  <c r="AM388" i="2"/>
  <c r="AE388" i="2"/>
  <c r="AM391" i="2"/>
  <c r="AM390" i="2"/>
  <c r="AE390" i="2"/>
  <c r="AM393" i="2"/>
  <c r="AM392" i="2"/>
  <c r="AE392" i="2"/>
  <c r="AM395" i="2"/>
  <c r="AM394" i="2"/>
  <c r="AE394" i="2"/>
  <c r="AM397" i="2"/>
  <c r="AM396" i="2"/>
  <c r="AE396" i="2"/>
  <c r="AM399" i="2"/>
  <c r="AM398" i="2"/>
  <c r="AE398" i="2"/>
  <c r="AM401" i="2"/>
  <c r="AM400" i="2"/>
  <c r="AE400" i="2"/>
  <c r="AM403" i="2"/>
  <c r="AM402" i="2"/>
  <c r="AE402" i="2"/>
  <c r="AM405" i="2"/>
  <c r="AM404" i="2"/>
  <c r="AE404" i="2"/>
  <c r="AM323" i="2"/>
  <c r="AM322" i="2"/>
  <c r="AE322" i="2"/>
  <c r="AM325" i="2"/>
  <c r="AM324" i="2"/>
  <c r="AE324" i="2"/>
  <c r="AM327" i="2"/>
  <c r="AM326" i="2"/>
  <c r="AE326" i="2"/>
  <c r="AM329" i="2"/>
  <c r="AM328" i="2"/>
  <c r="AE328" i="2"/>
  <c r="AM331" i="2"/>
  <c r="AM330" i="2"/>
  <c r="AE330" i="2"/>
  <c r="AM333" i="2"/>
  <c r="AM332" i="2"/>
  <c r="AE332" i="2"/>
  <c r="AM335" i="2"/>
  <c r="AM334" i="2"/>
  <c r="AE334" i="2"/>
  <c r="AM337" i="2"/>
  <c r="AM336" i="2"/>
  <c r="AE336" i="2"/>
  <c r="AM339" i="2"/>
  <c r="AM338" i="2"/>
  <c r="AE338" i="2"/>
  <c r="AM341" i="2"/>
  <c r="AM340" i="2"/>
  <c r="AE340" i="2"/>
  <c r="AM261" i="2"/>
  <c r="AM260" i="2"/>
  <c r="AE260" i="2"/>
  <c r="AM263" i="2"/>
  <c r="AM262" i="2"/>
  <c r="AE262" i="2"/>
  <c r="AM265" i="2"/>
  <c r="AM264" i="2"/>
  <c r="AE264" i="2"/>
  <c r="AM267" i="2"/>
  <c r="AM266" i="2"/>
  <c r="AE266" i="2"/>
  <c r="AM269" i="2"/>
  <c r="AM268" i="2"/>
  <c r="AE268" i="2"/>
  <c r="AM271" i="2"/>
  <c r="AM270" i="2"/>
  <c r="AE270" i="2"/>
  <c r="AM273" i="2"/>
  <c r="AM272" i="2"/>
  <c r="AE272" i="2"/>
  <c r="AM275" i="2"/>
  <c r="AM274" i="2"/>
  <c r="AE274" i="2"/>
  <c r="AM277" i="2"/>
  <c r="AM276" i="2"/>
  <c r="AE276" i="2"/>
  <c r="AM279" i="2"/>
  <c r="AM278" i="2"/>
  <c r="AE278" i="2"/>
  <c r="AM219" i="2"/>
  <c r="AM218" i="2"/>
  <c r="AE218" i="2"/>
  <c r="AM221" i="2"/>
  <c r="AM220" i="2"/>
  <c r="AE220" i="2"/>
  <c r="AO221" i="2" s="1"/>
  <c r="AP221" i="2" s="1"/>
  <c r="AM223" i="2"/>
  <c r="AM222" i="2"/>
  <c r="AE222" i="2"/>
  <c r="AM225" i="2"/>
  <c r="AM224" i="2"/>
  <c r="AE224" i="2"/>
  <c r="AM227" i="2"/>
  <c r="AM226" i="2"/>
  <c r="AE226" i="2"/>
  <c r="AM229" i="2"/>
  <c r="AM228" i="2"/>
  <c r="AE228" i="2"/>
  <c r="AM231" i="2"/>
  <c r="AM230" i="2"/>
  <c r="AE230" i="2"/>
  <c r="AM233" i="2"/>
  <c r="AM232" i="2"/>
  <c r="AE232" i="2"/>
  <c r="AM235" i="2"/>
  <c r="AM234" i="2"/>
  <c r="AE234" i="2"/>
  <c r="AM237" i="2"/>
  <c r="AM236" i="2"/>
  <c r="AE236" i="2"/>
  <c r="AM135" i="2"/>
  <c r="AM134" i="2"/>
  <c r="AE134" i="2"/>
  <c r="AM137" i="2"/>
  <c r="AM136" i="2"/>
  <c r="AE136" i="2"/>
  <c r="AM139" i="2"/>
  <c r="AM138" i="2"/>
  <c r="AE138" i="2"/>
  <c r="AM141" i="2"/>
  <c r="AM140" i="2"/>
  <c r="AE140" i="2"/>
  <c r="AM143" i="2"/>
  <c r="AM142" i="2"/>
  <c r="AE142" i="2"/>
  <c r="AM145" i="2"/>
  <c r="AM144" i="2"/>
  <c r="AE144" i="2"/>
  <c r="AM147" i="2"/>
  <c r="AM146" i="2"/>
  <c r="AE146" i="2"/>
  <c r="AO149" i="2"/>
  <c r="AO148" i="2"/>
  <c r="AG148" i="2"/>
  <c r="AO151" i="2"/>
  <c r="AO150" i="2"/>
  <c r="AG150" i="2"/>
  <c r="AO153" i="2"/>
  <c r="AO152" i="2"/>
  <c r="AG152" i="2"/>
  <c r="AM93" i="2"/>
  <c r="AM92" i="2"/>
  <c r="AE92" i="2"/>
  <c r="AM95" i="2"/>
  <c r="AM94" i="2"/>
  <c r="AE94" i="2"/>
  <c r="AM97" i="2"/>
  <c r="AM96" i="2"/>
  <c r="AE96" i="2"/>
  <c r="AM99" i="2"/>
  <c r="AM98" i="2"/>
  <c r="AE98" i="2"/>
  <c r="AM101" i="2"/>
  <c r="AM100" i="2"/>
  <c r="AE100" i="2"/>
  <c r="AM103" i="2"/>
  <c r="AM102" i="2"/>
  <c r="AE102" i="2"/>
  <c r="AM105" i="2"/>
  <c r="AM104" i="2"/>
  <c r="AE104" i="2"/>
  <c r="AM107" i="2"/>
  <c r="AM106" i="2"/>
  <c r="AE106" i="2"/>
  <c r="AM109" i="2"/>
  <c r="AM108" i="2"/>
  <c r="AE108" i="2"/>
  <c r="AM111" i="2"/>
  <c r="AM110" i="2"/>
  <c r="AE110" i="2"/>
  <c r="AE70" i="2"/>
  <c r="AO71" i="2" s="1"/>
  <c r="AP71" i="2" s="1"/>
  <c r="AE72" i="2"/>
  <c r="AO73" i="2" s="1"/>
  <c r="AP73" i="2" s="1"/>
  <c r="AE74" i="2"/>
  <c r="AO75" i="2" s="1"/>
  <c r="AP75" i="2" s="1"/>
  <c r="AE76" i="2"/>
  <c r="AO77" i="2" s="1"/>
  <c r="AP77" i="2" s="1"/>
  <c r="AE78" i="2"/>
  <c r="AO79" i="2" s="1"/>
  <c r="AP79" i="2" s="1"/>
  <c r="AE80" i="2"/>
  <c r="AO81" i="2" s="1"/>
  <c r="AP81" i="2" s="1"/>
  <c r="AE82" i="2"/>
  <c r="AO83" i="2" s="1"/>
  <c r="AP83" i="2" s="1"/>
  <c r="AE84" i="2"/>
  <c r="AO85" i="2" s="1"/>
  <c r="AP85" i="2" s="1"/>
  <c r="AE86" i="2"/>
  <c r="AO87" i="2" s="1"/>
  <c r="AP87" i="2" s="1"/>
  <c r="AE88" i="2"/>
  <c r="AO89" i="2" s="1"/>
  <c r="AP89" i="2" s="1"/>
  <c r="BA177" i="2"/>
  <c r="BA176" i="2"/>
  <c r="AS176" i="2"/>
  <c r="BA179" i="2"/>
  <c r="BA178" i="2"/>
  <c r="AS178" i="2"/>
  <c r="BA181" i="2"/>
  <c r="BA180" i="2"/>
  <c r="AS180" i="2"/>
  <c r="BA183" i="2"/>
  <c r="BA182" i="2"/>
  <c r="AS182" i="2"/>
  <c r="BA185" i="2"/>
  <c r="BA184" i="2"/>
  <c r="AS184" i="2"/>
  <c r="BA187" i="2"/>
  <c r="BA186" i="2"/>
  <c r="AS186" i="2"/>
  <c r="BA189" i="2"/>
  <c r="BA188" i="2"/>
  <c r="AS188" i="2"/>
  <c r="BA191" i="2"/>
  <c r="BA190" i="2"/>
  <c r="AS190" i="2"/>
  <c r="BA193" i="2"/>
  <c r="BA192" i="2"/>
  <c r="AS192" i="2"/>
  <c r="BA195" i="2"/>
  <c r="BA194" i="2"/>
  <c r="AS194" i="2"/>
  <c r="BA9" i="2"/>
  <c r="BA8" i="2"/>
  <c r="AS8" i="2"/>
  <c r="BA11" i="2"/>
  <c r="BA10" i="2"/>
  <c r="AS10" i="2"/>
  <c r="BA13" i="2"/>
  <c r="BA12" i="2"/>
  <c r="AS12" i="2"/>
  <c r="BA15" i="2"/>
  <c r="BA14" i="2"/>
  <c r="AS14" i="2"/>
  <c r="BA17" i="2"/>
  <c r="BA16" i="2"/>
  <c r="AS16" i="2"/>
  <c r="BA19" i="2"/>
  <c r="BA18" i="2"/>
  <c r="AS18" i="2"/>
  <c r="BA21" i="2"/>
  <c r="BA20" i="2"/>
  <c r="AS20" i="2"/>
  <c r="BA23" i="2"/>
  <c r="BA22" i="2"/>
  <c r="AS22" i="2"/>
  <c r="BA25" i="2"/>
  <c r="BA24" i="2"/>
  <c r="AS24" i="2"/>
  <c r="BA27" i="2"/>
  <c r="BA26" i="2"/>
  <c r="AS26" i="2"/>
  <c r="AM345" i="2"/>
  <c r="AM344" i="2"/>
  <c r="AE344" i="2"/>
  <c r="AM347" i="2"/>
  <c r="AM346" i="2"/>
  <c r="AE346" i="2"/>
  <c r="AM349" i="2"/>
  <c r="AM348" i="2"/>
  <c r="AE348" i="2"/>
  <c r="AM351" i="2"/>
  <c r="AM350" i="2"/>
  <c r="AE350" i="2"/>
  <c r="AM353" i="2"/>
  <c r="AM352" i="2"/>
  <c r="AE352" i="2"/>
  <c r="AM355" i="2"/>
  <c r="AM354" i="2"/>
  <c r="AE354" i="2"/>
  <c r="AM357" i="2"/>
  <c r="AM356" i="2"/>
  <c r="AE356" i="2"/>
  <c r="AM359" i="2"/>
  <c r="AM358" i="2"/>
  <c r="AE358" i="2"/>
  <c r="AM361" i="2"/>
  <c r="AM360" i="2"/>
  <c r="AE360" i="2"/>
  <c r="AM363" i="2"/>
  <c r="AM362" i="2"/>
  <c r="AE362" i="2"/>
  <c r="AM177" i="2"/>
  <c r="AM176" i="2"/>
  <c r="AE176" i="2"/>
  <c r="AM179" i="2"/>
  <c r="AM178" i="2"/>
  <c r="AE178" i="2"/>
  <c r="AM181" i="2"/>
  <c r="AM180" i="2"/>
  <c r="AE180" i="2"/>
  <c r="AM183" i="2"/>
  <c r="AM182" i="2"/>
  <c r="AE182" i="2"/>
  <c r="AM185" i="2"/>
  <c r="AM184" i="2"/>
  <c r="AE184" i="2"/>
  <c r="AM187" i="2"/>
  <c r="AM186" i="2"/>
  <c r="AE186" i="2"/>
  <c r="AM189" i="2"/>
  <c r="AM188" i="2"/>
  <c r="AE188" i="2"/>
  <c r="AM191" i="2"/>
  <c r="AM190" i="2"/>
  <c r="AE190" i="2"/>
  <c r="AM193" i="2"/>
  <c r="AM192" i="2"/>
  <c r="AE192" i="2"/>
  <c r="AM195" i="2"/>
  <c r="AM194" i="2"/>
  <c r="AE194" i="2"/>
  <c r="AM9" i="2"/>
  <c r="AM11" i="2"/>
  <c r="AM10" i="2"/>
  <c r="AE10" i="2"/>
  <c r="AM13" i="2"/>
  <c r="AM12" i="2"/>
  <c r="AE12" i="2"/>
  <c r="AM15" i="2"/>
  <c r="AM14" i="2"/>
  <c r="AE14" i="2"/>
  <c r="AM17" i="2"/>
  <c r="AM16" i="2"/>
  <c r="AE16" i="2"/>
  <c r="AM19" i="2"/>
  <c r="AM18" i="2"/>
  <c r="AE18" i="2"/>
  <c r="AM21" i="2"/>
  <c r="AM20" i="2"/>
  <c r="AE20" i="2"/>
  <c r="AM23" i="2"/>
  <c r="AM22" i="2"/>
  <c r="AE22" i="2"/>
  <c r="AM25" i="2"/>
  <c r="AM24" i="2"/>
  <c r="AE24" i="2"/>
  <c r="AM27" i="2"/>
  <c r="AM26" i="2"/>
  <c r="AE26" i="2"/>
  <c r="AM7" i="13"/>
  <c r="AN7" i="13"/>
  <c r="AO7" i="13"/>
  <c r="AP7" i="13"/>
  <c r="AM6" i="13"/>
  <c r="AN6" i="13"/>
  <c r="AO6" i="13"/>
  <c r="AP6" i="13"/>
  <c r="AQ6" i="13"/>
  <c r="AQ7" i="13"/>
  <c r="AM8" i="13"/>
  <c r="AN8" i="13"/>
  <c r="AO8" i="13"/>
  <c r="AP8" i="13"/>
  <c r="AQ8" i="13"/>
  <c r="AM9" i="13"/>
  <c r="AN9" i="13"/>
  <c r="AO9" i="13"/>
  <c r="AP9" i="13"/>
  <c r="AQ9" i="13"/>
  <c r="AP10" i="13"/>
  <c r="AQ10" i="13" s="1"/>
  <c r="AQ11" i="13" s="1"/>
  <c r="AQ12" i="13" s="1"/>
  <c r="AQ13" i="13" s="1"/>
  <c r="AQ14" i="13" s="1"/>
  <c r="AQ15" i="13" s="1"/>
  <c r="AQ16" i="13" s="1"/>
  <c r="AQ17" i="13" s="1"/>
  <c r="AQ18" i="13" s="1"/>
  <c r="AQ19" i="13" s="1"/>
  <c r="AQ20" i="13" s="1"/>
  <c r="AQ21" i="13" s="1"/>
  <c r="AM11" i="13"/>
  <c r="AN11" i="13"/>
  <c r="AO11" i="13"/>
  <c r="AP11" i="13"/>
  <c r="AM12" i="13"/>
  <c r="AN12" i="13"/>
  <c r="AO12" i="13"/>
  <c r="AP12" i="13"/>
  <c r="AM13" i="13"/>
  <c r="AN13" i="13"/>
  <c r="AO13" i="13"/>
  <c r="AP13" i="13"/>
  <c r="AM14" i="13"/>
  <c r="AN14" i="13"/>
  <c r="AO14" i="13"/>
  <c r="AP14" i="13"/>
  <c r="AM15" i="13"/>
  <c r="AN15" i="13"/>
  <c r="AO15" i="13"/>
  <c r="AP15" i="13"/>
  <c r="AM16" i="13"/>
  <c r="AN16" i="13"/>
  <c r="AO16" i="13"/>
  <c r="AP16" i="13"/>
  <c r="AM17" i="13"/>
  <c r="AN17" i="13"/>
  <c r="AO17" i="13"/>
  <c r="AP17" i="13"/>
  <c r="AM18" i="13"/>
  <c r="AN18" i="13"/>
  <c r="AO18" i="13"/>
  <c r="AP18" i="13"/>
  <c r="AM19" i="13"/>
  <c r="AN19" i="13"/>
  <c r="AO19" i="13"/>
  <c r="AP19" i="13"/>
  <c r="AM20" i="13"/>
  <c r="AN20" i="13"/>
  <c r="AO20" i="13"/>
  <c r="AP20" i="13"/>
  <c r="AM21" i="13"/>
  <c r="AN21" i="13"/>
  <c r="AO21" i="13"/>
  <c r="R5" i="13"/>
  <c r="K6" i="13"/>
  <c r="K8" i="13"/>
  <c r="K10" i="13"/>
  <c r="K12" i="13"/>
  <c r="K14" i="13"/>
  <c r="K15" i="13"/>
  <c r="P5" i="13"/>
  <c r="C13" i="13"/>
  <c r="P7" i="13"/>
  <c r="K5" i="13"/>
  <c r="C5" i="13"/>
  <c r="M6" i="13"/>
  <c r="AF6" i="13"/>
  <c r="AH6" i="13"/>
  <c r="AB6" i="13"/>
  <c r="AE6" i="13"/>
  <c r="AI6" i="13"/>
  <c r="AJ6" i="13"/>
  <c r="AK6" i="13"/>
  <c r="AL6" i="13"/>
  <c r="AB7" i="13"/>
  <c r="AC7" i="13"/>
  <c r="AE7" i="13"/>
  <c r="AB8" i="13"/>
  <c r="AC8" i="13"/>
  <c r="AE8" i="13"/>
  <c r="AB9" i="13"/>
  <c r="AC9" i="13"/>
  <c r="AE9" i="13"/>
  <c r="AB10" i="13"/>
  <c r="AC10" i="13"/>
  <c r="AE10" i="13"/>
  <c r="AB11" i="13"/>
  <c r="AC11" i="13"/>
  <c r="AE11" i="13"/>
  <c r="AB12" i="13"/>
  <c r="AC12" i="13"/>
  <c r="AE12" i="13"/>
  <c r="AB13" i="13"/>
  <c r="AC13" i="13"/>
  <c r="AE13" i="13"/>
  <c r="AB14" i="13"/>
  <c r="AC14" i="13"/>
  <c r="AE14" i="13"/>
  <c r="AB15" i="13"/>
  <c r="AC15" i="13"/>
  <c r="AE15" i="13"/>
  <c r="AB16" i="13"/>
  <c r="AC16" i="13"/>
  <c r="AE16" i="13"/>
  <c r="AB17" i="13"/>
  <c r="AC17" i="13"/>
  <c r="AE17" i="13"/>
  <c r="AB18" i="13"/>
  <c r="AC18" i="13"/>
  <c r="AE18" i="13"/>
  <c r="AB19" i="13"/>
  <c r="AC19" i="13"/>
  <c r="AE19" i="13"/>
  <c r="AB20" i="13"/>
  <c r="AC20" i="13"/>
  <c r="AE20" i="13"/>
  <c r="AB21" i="13"/>
  <c r="AC21" i="13"/>
  <c r="AE21" i="13"/>
  <c r="K198" i="13"/>
  <c r="K197" i="13"/>
  <c r="C197" i="13"/>
  <c r="M198" i="13"/>
  <c r="N198" i="13"/>
  <c r="K200" i="13"/>
  <c r="K199" i="13"/>
  <c r="C199" i="13"/>
  <c r="M200" i="13"/>
  <c r="N200" i="13"/>
  <c r="K202" i="13"/>
  <c r="K201" i="13"/>
  <c r="C201" i="13"/>
  <c r="M202" i="13"/>
  <c r="N202" i="13"/>
  <c r="K204" i="13"/>
  <c r="K203" i="13"/>
  <c r="C203" i="13"/>
  <c r="M204" i="13"/>
  <c r="N204" i="13"/>
  <c r="K206" i="13"/>
  <c r="K205" i="13"/>
  <c r="C205" i="13"/>
  <c r="M206" i="13"/>
  <c r="N206" i="13"/>
  <c r="N208" i="13"/>
  <c r="K186" i="13"/>
  <c r="K185" i="13"/>
  <c r="C185" i="13"/>
  <c r="M186" i="13"/>
  <c r="N186" i="13"/>
  <c r="K188" i="13"/>
  <c r="K187" i="13"/>
  <c r="C187" i="13"/>
  <c r="M188" i="13"/>
  <c r="N188" i="13"/>
  <c r="K190" i="13"/>
  <c r="K189" i="13"/>
  <c r="C189" i="13"/>
  <c r="M190" i="13"/>
  <c r="N190" i="13"/>
  <c r="K192" i="13"/>
  <c r="K191" i="13"/>
  <c r="C191" i="13"/>
  <c r="M192" i="13"/>
  <c r="N192" i="13"/>
  <c r="K194" i="13"/>
  <c r="K193" i="13"/>
  <c r="C193" i="13"/>
  <c r="M194" i="13"/>
  <c r="N194" i="13"/>
  <c r="N196" i="13"/>
  <c r="K174" i="13"/>
  <c r="K173" i="13"/>
  <c r="C173" i="13"/>
  <c r="M174" i="13"/>
  <c r="N174" i="13"/>
  <c r="K176" i="13"/>
  <c r="K175" i="13"/>
  <c r="C175" i="13"/>
  <c r="M176" i="13"/>
  <c r="N176" i="13"/>
  <c r="K178" i="13"/>
  <c r="K177" i="13"/>
  <c r="C177" i="13"/>
  <c r="M178" i="13"/>
  <c r="N178" i="13"/>
  <c r="K180" i="13"/>
  <c r="K179" i="13"/>
  <c r="C179" i="13"/>
  <c r="M180" i="13"/>
  <c r="N180" i="13"/>
  <c r="K182" i="13"/>
  <c r="K181" i="13"/>
  <c r="C181" i="13"/>
  <c r="M182" i="13"/>
  <c r="N182" i="13"/>
  <c r="N184" i="13"/>
  <c r="K162" i="13"/>
  <c r="K161" i="13"/>
  <c r="C161" i="13"/>
  <c r="M162" i="13"/>
  <c r="N162" i="13"/>
  <c r="K164" i="13"/>
  <c r="K163" i="13"/>
  <c r="C163" i="13"/>
  <c r="M164" i="13"/>
  <c r="N164" i="13"/>
  <c r="K166" i="13"/>
  <c r="K165" i="13"/>
  <c r="C165" i="13"/>
  <c r="M166" i="13"/>
  <c r="N166" i="13"/>
  <c r="K168" i="13"/>
  <c r="K167" i="13"/>
  <c r="C167" i="13"/>
  <c r="M168" i="13"/>
  <c r="N168" i="13"/>
  <c r="K170" i="13"/>
  <c r="K169" i="13"/>
  <c r="C169" i="13"/>
  <c r="M170" i="13"/>
  <c r="N170" i="13"/>
  <c r="N172" i="13"/>
  <c r="K150" i="13"/>
  <c r="K149" i="13"/>
  <c r="C149" i="13"/>
  <c r="M150" i="13"/>
  <c r="N150" i="13"/>
  <c r="K152" i="13"/>
  <c r="K151" i="13"/>
  <c r="C151" i="13"/>
  <c r="M152" i="13"/>
  <c r="N152" i="13"/>
  <c r="K154" i="13"/>
  <c r="K153" i="13"/>
  <c r="C153" i="13"/>
  <c r="M154" i="13"/>
  <c r="N154" i="13"/>
  <c r="K156" i="13"/>
  <c r="K155" i="13"/>
  <c r="C155" i="13"/>
  <c r="M156" i="13"/>
  <c r="N156" i="13"/>
  <c r="K158" i="13"/>
  <c r="K157" i="13"/>
  <c r="C157" i="13"/>
  <c r="M158" i="13"/>
  <c r="N158" i="13"/>
  <c r="N160" i="13"/>
  <c r="K138" i="13"/>
  <c r="K137" i="13"/>
  <c r="C137" i="13"/>
  <c r="M138" i="13"/>
  <c r="N138" i="13"/>
  <c r="K140" i="13"/>
  <c r="K139" i="13"/>
  <c r="C139" i="13"/>
  <c r="M140" i="13"/>
  <c r="N140" i="13"/>
  <c r="K142" i="13"/>
  <c r="K141" i="13"/>
  <c r="C141" i="13"/>
  <c r="M142" i="13"/>
  <c r="N142" i="13"/>
  <c r="K144" i="13"/>
  <c r="K143" i="13"/>
  <c r="C143" i="13"/>
  <c r="M144" i="13"/>
  <c r="N144" i="13"/>
  <c r="K146" i="13"/>
  <c r="K145" i="13"/>
  <c r="C145" i="13"/>
  <c r="M146" i="13"/>
  <c r="N146" i="13"/>
  <c r="N148" i="13"/>
  <c r="K126" i="13"/>
  <c r="K125" i="13"/>
  <c r="C125" i="13"/>
  <c r="M126" i="13"/>
  <c r="N126" i="13"/>
  <c r="K128" i="13"/>
  <c r="K127" i="13"/>
  <c r="C127" i="13"/>
  <c r="M128" i="13"/>
  <c r="N128" i="13"/>
  <c r="K130" i="13"/>
  <c r="K129" i="13"/>
  <c r="C129" i="13"/>
  <c r="M130" i="13"/>
  <c r="N130" i="13"/>
  <c r="K132" i="13"/>
  <c r="K131" i="13"/>
  <c r="C131" i="13"/>
  <c r="M132" i="13"/>
  <c r="N132" i="13"/>
  <c r="K134" i="13"/>
  <c r="K133" i="13"/>
  <c r="C133" i="13"/>
  <c r="M134" i="13"/>
  <c r="N134" i="13"/>
  <c r="N136" i="13"/>
  <c r="K114" i="13"/>
  <c r="K113" i="13"/>
  <c r="C113" i="13"/>
  <c r="M114" i="13"/>
  <c r="N114" i="13"/>
  <c r="K116" i="13"/>
  <c r="K115" i="13"/>
  <c r="C115" i="13"/>
  <c r="M116" i="13"/>
  <c r="N116" i="13"/>
  <c r="K118" i="13"/>
  <c r="K117" i="13"/>
  <c r="C117" i="13"/>
  <c r="M118" i="13"/>
  <c r="N118" i="13"/>
  <c r="K120" i="13"/>
  <c r="K119" i="13"/>
  <c r="C119" i="13"/>
  <c r="M120" i="13"/>
  <c r="N120" i="13"/>
  <c r="K122" i="13"/>
  <c r="K121" i="13"/>
  <c r="C121" i="13"/>
  <c r="M122" i="13"/>
  <c r="N122" i="13"/>
  <c r="N124" i="13"/>
  <c r="K102" i="13"/>
  <c r="K101" i="13"/>
  <c r="C101" i="13"/>
  <c r="M102" i="13"/>
  <c r="N102" i="13"/>
  <c r="K104" i="13"/>
  <c r="K103" i="13"/>
  <c r="C103" i="13"/>
  <c r="M104" i="13"/>
  <c r="N104" i="13"/>
  <c r="K106" i="13"/>
  <c r="K105" i="13"/>
  <c r="C105" i="13"/>
  <c r="M106" i="13"/>
  <c r="N106" i="13"/>
  <c r="K108" i="13"/>
  <c r="K107" i="13"/>
  <c r="C107" i="13"/>
  <c r="M108" i="13"/>
  <c r="N108" i="13"/>
  <c r="K110" i="13"/>
  <c r="K109" i="13"/>
  <c r="C109" i="13"/>
  <c r="M110" i="13"/>
  <c r="N110" i="13"/>
  <c r="N112" i="13"/>
  <c r="K90" i="13"/>
  <c r="K89" i="13"/>
  <c r="C89" i="13"/>
  <c r="M90" i="13"/>
  <c r="N90" i="13"/>
  <c r="K92" i="13"/>
  <c r="K91" i="13"/>
  <c r="C91" i="13"/>
  <c r="M92" i="13"/>
  <c r="N92" i="13"/>
  <c r="K94" i="13"/>
  <c r="K93" i="13"/>
  <c r="C93" i="13"/>
  <c r="M94" i="13"/>
  <c r="N94" i="13"/>
  <c r="K96" i="13"/>
  <c r="K95" i="13"/>
  <c r="C95" i="13"/>
  <c r="M96" i="13"/>
  <c r="N96" i="13"/>
  <c r="K98" i="13"/>
  <c r="K97" i="13"/>
  <c r="C97" i="13"/>
  <c r="M98" i="13"/>
  <c r="N98" i="13"/>
  <c r="N100" i="13"/>
  <c r="K78" i="13"/>
  <c r="K77" i="13"/>
  <c r="C77" i="13"/>
  <c r="M78" i="13"/>
  <c r="N78" i="13"/>
  <c r="K80" i="13"/>
  <c r="K79" i="13"/>
  <c r="C79" i="13"/>
  <c r="M80" i="13"/>
  <c r="N80" i="13"/>
  <c r="K82" i="13"/>
  <c r="K81" i="13"/>
  <c r="C81" i="13"/>
  <c r="M82" i="13"/>
  <c r="N82" i="13"/>
  <c r="K84" i="13"/>
  <c r="K83" i="13"/>
  <c r="C83" i="13"/>
  <c r="M84" i="13"/>
  <c r="N84" i="13"/>
  <c r="K86" i="13"/>
  <c r="K85" i="13"/>
  <c r="C85" i="13"/>
  <c r="M86" i="13"/>
  <c r="N86" i="13"/>
  <c r="N88" i="13"/>
  <c r="K66" i="13"/>
  <c r="K65" i="13"/>
  <c r="C65" i="13"/>
  <c r="M66" i="13"/>
  <c r="N66" i="13"/>
  <c r="K68" i="13"/>
  <c r="K67" i="13"/>
  <c r="C67" i="13"/>
  <c r="M68" i="13"/>
  <c r="N68" i="13"/>
  <c r="K70" i="13"/>
  <c r="K69" i="13"/>
  <c r="C69" i="13"/>
  <c r="M70" i="13"/>
  <c r="N70" i="13"/>
  <c r="K72" i="13"/>
  <c r="K71" i="13"/>
  <c r="C71" i="13"/>
  <c r="M72" i="13"/>
  <c r="N72" i="13"/>
  <c r="K74" i="13"/>
  <c r="K73" i="13"/>
  <c r="C73" i="13"/>
  <c r="M74" i="13"/>
  <c r="N74" i="13"/>
  <c r="N76" i="13"/>
  <c r="K54" i="13"/>
  <c r="K53" i="13"/>
  <c r="C53" i="13"/>
  <c r="M54" i="13"/>
  <c r="N54" i="13"/>
  <c r="K56" i="13"/>
  <c r="K55" i="13"/>
  <c r="C55" i="13"/>
  <c r="M56" i="13"/>
  <c r="N56" i="13"/>
  <c r="K58" i="13"/>
  <c r="K57" i="13"/>
  <c r="C57" i="13"/>
  <c r="M58" i="13"/>
  <c r="N58" i="13"/>
  <c r="K60" i="13"/>
  <c r="K59" i="13"/>
  <c r="C59" i="13"/>
  <c r="M60" i="13"/>
  <c r="N60" i="13"/>
  <c r="K62" i="13"/>
  <c r="K61" i="13"/>
  <c r="C61" i="13"/>
  <c r="M62" i="13"/>
  <c r="N62" i="13"/>
  <c r="N64" i="13"/>
  <c r="K42" i="13"/>
  <c r="K41" i="13"/>
  <c r="C41" i="13"/>
  <c r="M42" i="13"/>
  <c r="N42" i="13"/>
  <c r="K44" i="13"/>
  <c r="K43" i="13"/>
  <c r="C43" i="13"/>
  <c r="M44" i="13"/>
  <c r="N44" i="13"/>
  <c r="K46" i="13"/>
  <c r="K45" i="13"/>
  <c r="C45" i="13"/>
  <c r="M46" i="13"/>
  <c r="N46" i="13"/>
  <c r="K48" i="13"/>
  <c r="K47" i="13"/>
  <c r="C47" i="13"/>
  <c r="M48" i="13"/>
  <c r="N48" i="13"/>
  <c r="K50" i="13"/>
  <c r="K49" i="13"/>
  <c r="C49" i="13"/>
  <c r="M50" i="13"/>
  <c r="N50" i="13"/>
  <c r="N52" i="13"/>
  <c r="K30" i="13"/>
  <c r="K29" i="13"/>
  <c r="C29" i="13"/>
  <c r="M30" i="13"/>
  <c r="N30" i="13"/>
  <c r="K32" i="13"/>
  <c r="K31" i="13"/>
  <c r="C31" i="13"/>
  <c r="M32" i="13"/>
  <c r="N32" i="13"/>
  <c r="K34" i="13"/>
  <c r="K33" i="13"/>
  <c r="C33" i="13"/>
  <c r="M34" i="13"/>
  <c r="N34" i="13"/>
  <c r="K36" i="13"/>
  <c r="K35" i="13"/>
  <c r="C35" i="13"/>
  <c r="M36" i="13"/>
  <c r="N36" i="13"/>
  <c r="K38" i="13"/>
  <c r="K37" i="13"/>
  <c r="C37" i="13"/>
  <c r="M38" i="13"/>
  <c r="N38" i="13"/>
  <c r="N40" i="13"/>
  <c r="K18" i="13"/>
  <c r="K17" i="13"/>
  <c r="C17" i="13"/>
  <c r="M18" i="13"/>
  <c r="N18" i="13"/>
  <c r="K20" i="13"/>
  <c r="K19" i="13"/>
  <c r="C19" i="13"/>
  <c r="M20" i="13"/>
  <c r="N20" i="13"/>
  <c r="K22" i="13"/>
  <c r="K21" i="13"/>
  <c r="C21" i="13"/>
  <c r="M22" i="13"/>
  <c r="N22" i="13"/>
  <c r="K24" i="13"/>
  <c r="K23" i="13"/>
  <c r="C23" i="13"/>
  <c r="M24" i="13"/>
  <c r="N24" i="13"/>
  <c r="K26" i="13"/>
  <c r="K25" i="13"/>
  <c r="C25" i="13"/>
  <c r="N6" i="13"/>
  <c r="K7" i="13"/>
  <c r="C7" i="13"/>
  <c r="M8" i="13"/>
  <c r="N8" i="13"/>
  <c r="K9" i="13"/>
  <c r="C9" i="13"/>
  <c r="M10" i="13"/>
  <c r="N10" i="13"/>
  <c r="K11" i="13"/>
  <c r="C11" i="13"/>
  <c r="M12" i="13"/>
  <c r="N12" i="13"/>
  <c r="K13" i="13"/>
  <c r="M14" i="13"/>
  <c r="N14" i="13"/>
  <c r="AD6" i="13"/>
  <c r="AF7" i="13"/>
  <c r="AH7" i="13"/>
  <c r="AI7" i="13"/>
  <c r="AF8" i="13"/>
  <c r="AH8" i="13"/>
  <c r="AI8" i="13"/>
  <c r="AF9" i="13"/>
  <c r="AH9" i="13"/>
  <c r="AI9" i="13"/>
  <c r="AF10" i="13"/>
  <c r="AH10" i="13"/>
  <c r="AI10" i="13"/>
  <c r="AF11" i="13"/>
  <c r="AH11" i="13"/>
  <c r="AI11" i="13"/>
  <c r="AF12" i="13"/>
  <c r="AH12" i="13"/>
  <c r="AI12" i="13"/>
  <c r="AF13" i="13"/>
  <c r="AH13" i="13"/>
  <c r="AI13" i="13"/>
  <c r="AF14" i="13"/>
  <c r="AH14" i="13"/>
  <c r="AI14" i="13"/>
  <c r="AF15" i="13"/>
  <c r="AH15" i="13"/>
  <c r="AI15" i="13"/>
  <c r="AF16" i="13"/>
  <c r="AH16" i="13"/>
  <c r="AI16" i="13"/>
  <c r="AF17" i="13"/>
  <c r="AH17" i="13"/>
  <c r="AI17" i="13"/>
  <c r="AF18" i="13"/>
  <c r="AH18" i="13"/>
  <c r="AI18" i="13"/>
  <c r="AF19" i="13"/>
  <c r="AH19" i="13"/>
  <c r="AI19" i="13"/>
  <c r="AF20" i="13"/>
  <c r="AH20" i="13"/>
  <c r="AI20" i="13"/>
  <c r="AF21" i="13"/>
  <c r="AH21" i="13"/>
  <c r="AI21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J7" i="13"/>
  <c r="AJ8" i="13"/>
  <c r="AJ9" i="13"/>
  <c r="AK9" i="13"/>
  <c r="AL9" i="13"/>
  <c r="AE30" i="13"/>
  <c r="AF30" i="13"/>
  <c r="AE29" i="13"/>
  <c r="AF29" i="13" s="1"/>
  <c r="AE28" i="13"/>
  <c r="AF28" i="13" s="1"/>
  <c r="AE27" i="13"/>
  <c r="AF27" i="13"/>
  <c r="AE31" i="13"/>
  <c r="AF31" i="13"/>
  <c r="AE33" i="13"/>
  <c r="AF33" i="13"/>
  <c r="AE34" i="13"/>
  <c r="AF34" i="13"/>
  <c r="AE35" i="13"/>
  <c r="AF35" i="13"/>
  <c r="AE36" i="13"/>
  <c r="AF36" i="13"/>
  <c r="AE37" i="13"/>
  <c r="AF37" i="13"/>
  <c r="AE38" i="13"/>
  <c r="AF38" i="13"/>
  <c r="AE40" i="13"/>
  <c r="AF40" i="13"/>
  <c r="AJ10" i="13"/>
  <c r="AJ11" i="13"/>
  <c r="AJ12" i="13"/>
  <c r="AJ13" i="13"/>
  <c r="AJ14" i="13"/>
  <c r="AJ15" i="13"/>
  <c r="AK15" i="13"/>
  <c r="AL15" i="13"/>
  <c r="AD15" i="13"/>
  <c r="AD13" i="13"/>
  <c r="AK13" i="13"/>
  <c r="AL13" i="13"/>
  <c r="AD14" i="13"/>
  <c r="AK14" i="13"/>
  <c r="AL14" i="13"/>
  <c r="AD16" i="13"/>
  <c r="AJ16" i="13"/>
  <c r="AK16" i="13"/>
  <c r="AL16" i="13"/>
  <c r="AD17" i="13"/>
  <c r="AJ17" i="13"/>
  <c r="AK17" i="13"/>
  <c r="AL17" i="13"/>
  <c r="AD18" i="13"/>
  <c r="AJ18" i="13"/>
  <c r="AK18" i="13"/>
  <c r="AL18" i="13"/>
  <c r="AD19" i="13"/>
  <c r="AJ19" i="13"/>
  <c r="AK19" i="13"/>
  <c r="AL19" i="13"/>
  <c r="AD20" i="13"/>
  <c r="AJ20" i="13"/>
  <c r="AK20" i="13"/>
  <c r="AL20" i="13"/>
  <c r="AD21" i="13"/>
  <c r="AJ21" i="13"/>
  <c r="AK21" i="13"/>
  <c r="AL21" i="13"/>
  <c r="K195" i="13"/>
  <c r="K183" i="13"/>
  <c r="K171" i="13"/>
  <c r="K147" i="13"/>
  <c r="K135" i="13"/>
  <c r="K123" i="13"/>
  <c r="K99" i="13"/>
  <c r="K87" i="13"/>
  <c r="K75" i="13"/>
  <c r="N15" i="13"/>
  <c r="N27" i="13"/>
  <c r="N39" i="13"/>
  <c r="N51" i="13"/>
  <c r="N63" i="13"/>
  <c r="N75" i="13"/>
  <c r="N87" i="13"/>
  <c r="N99" i="13"/>
  <c r="N111" i="13"/>
  <c r="N123" i="13"/>
  <c r="N135" i="13"/>
  <c r="N147" i="13"/>
  <c r="N159" i="13"/>
  <c r="N171" i="13"/>
  <c r="N183" i="13"/>
  <c r="N195" i="13"/>
  <c r="N207" i="13"/>
  <c r="R197" i="13"/>
  <c r="K207" i="13"/>
  <c r="S197" i="13"/>
  <c r="P197" i="13"/>
  <c r="Q197" i="13"/>
  <c r="R185" i="13"/>
  <c r="S185" i="13"/>
  <c r="P185" i="13"/>
  <c r="Q185" i="13"/>
  <c r="R173" i="13"/>
  <c r="S173" i="13"/>
  <c r="P173" i="13"/>
  <c r="Q173" i="13"/>
  <c r="R161" i="13"/>
  <c r="S161" i="13"/>
  <c r="P161" i="13"/>
  <c r="Q161" i="13"/>
  <c r="R149" i="13"/>
  <c r="K159" i="13"/>
  <c r="S149" i="13"/>
  <c r="P149" i="13"/>
  <c r="Q149" i="13"/>
  <c r="R137" i="13"/>
  <c r="S137" i="13"/>
  <c r="P137" i="13"/>
  <c r="Q137" i="13"/>
  <c r="R125" i="13"/>
  <c r="S125" i="13"/>
  <c r="P125" i="13"/>
  <c r="Q125" i="13"/>
  <c r="R113" i="13"/>
  <c r="S113" i="13"/>
  <c r="P113" i="13"/>
  <c r="Q113" i="13"/>
  <c r="R101" i="13"/>
  <c r="K111" i="13"/>
  <c r="S101" i="13"/>
  <c r="P101" i="13"/>
  <c r="Q101" i="13"/>
  <c r="R89" i="13"/>
  <c r="S89" i="13"/>
  <c r="P89" i="13"/>
  <c r="Q89" i="13"/>
  <c r="R77" i="13"/>
  <c r="S77" i="13"/>
  <c r="P77" i="13"/>
  <c r="Q77" i="13"/>
  <c r="R65" i="13"/>
  <c r="S65" i="13"/>
  <c r="P65" i="13"/>
  <c r="Q65" i="13"/>
  <c r="AD12" i="13"/>
  <c r="AD11" i="13"/>
  <c r="AD10" i="13"/>
  <c r="AD9" i="13"/>
  <c r="AD8" i="13"/>
  <c r="AD7" i="13"/>
  <c r="AK12" i="13"/>
  <c r="AL12" i="13"/>
  <c r="AK10" i="13"/>
  <c r="AL10" i="13"/>
  <c r="AK11" i="13"/>
  <c r="AL11" i="13"/>
  <c r="R41" i="13"/>
  <c r="K51" i="13"/>
  <c r="S41" i="13"/>
  <c r="R29" i="13"/>
  <c r="K39" i="13"/>
  <c r="S29" i="13"/>
  <c r="S5" i="13"/>
  <c r="AK7" i="13"/>
  <c r="AL7" i="13"/>
  <c r="AK8" i="13"/>
  <c r="AL8" i="13"/>
  <c r="P41" i="13"/>
  <c r="K63" i="13"/>
  <c r="R53" i="13"/>
  <c r="S53" i="13"/>
  <c r="P53" i="13"/>
  <c r="Q53" i="13"/>
  <c r="Q41" i="13"/>
  <c r="P29" i="13"/>
  <c r="Q29" i="13"/>
  <c r="K27" i="13"/>
  <c r="R17" i="13"/>
  <c r="P17" i="13"/>
  <c r="Q5" i="13"/>
  <c r="K87" i="2"/>
  <c r="L87" i="2"/>
  <c r="M87" i="2"/>
  <c r="N87" i="2"/>
  <c r="J87" i="2"/>
  <c r="I51" i="11"/>
  <c r="J51" i="11"/>
  <c r="K51" i="11"/>
  <c r="L51" i="11"/>
  <c r="H51" i="11"/>
  <c r="I52" i="10"/>
  <c r="J52" i="10"/>
  <c r="K52" i="10"/>
  <c r="L52" i="10"/>
  <c r="H52" i="10"/>
  <c r="I52" i="9"/>
  <c r="J52" i="9"/>
  <c r="K52" i="9"/>
  <c r="L52" i="9"/>
  <c r="H52" i="9"/>
  <c r="I51" i="8"/>
  <c r="J51" i="8"/>
  <c r="K51" i="8"/>
  <c r="L51" i="8"/>
  <c r="H51" i="8"/>
  <c r="AJ56" i="8"/>
  <c r="AJ55" i="8"/>
  <c r="AB55" i="8"/>
  <c r="I51" i="7"/>
  <c r="J51" i="7"/>
  <c r="K51" i="7"/>
  <c r="L51" i="7"/>
  <c r="H51" i="7"/>
  <c r="I52" i="6"/>
  <c r="J52" i="6"/>
  <c r="K52" i="6"/>
  <c r="L52" i="6"/>
  <c r="H52" i="6"/>
  <c r="I52" i="5"/>
  <c r="J52" i="5"/>
  <c r="K52" i="5"/>
  <c r="L52" i="5"/>
  <c r="H52" i="5"/>
  <c r="I53" i="4"/>
  <c r="J53" i="4"/>
  <c r="K53" i="4"/>
  <c r="L53" i="4"/>
  <c r="H53" i="4"/>
  <c r="I53" i="3"/>
  <c r="J53" i="3"/>
  <c r="K53" i="3"/>
  <c r="L53" i="3"/>
  <c r="H53" i="3"/>
  <c r="AJ64" i="11"/>
  <c r="AJ63" i="11"/>
  <c r="AB63" i="11"/>
  <c r="AJ62" i="11"/>
  <c r="AJ61" i="11"/>
  <c r="AB61" i="11"/>
  <c r="AJ60" i="11"/>
  <c r="AL60" i="11" s="1"/>
  <c r="AM60" i="11" s="1"/>
  <c r="AJ59" i="11"/>
  <c r="AB59" i="11"/>
  <c r="AJ58" i="11"/>
  <c r="AJ57" i="11"/>
  <c r="AB57" i="11"/>
  <c r="AJ56" i="11"/>
  <c r="AJ55" i="11"/>
  <c r="AB55" i="11"/>
  <c r="AL56" i="11"/>
  <c r="AM56" i="11" s="1"/>
  <c r="AJ52" i="11"/>
  <c r="AJ51" i="11"/>
  <c r="AB51" i="11"/>
  <c r="AJ50" i="11"/>
  <c r="AJ49" i="11"/>
  <c r="AB49" i="11"/>
  <c r="AJ48" i="11"/>
  <c r="AJ47" i="11"/>
  <c r="AL48" i="11" s="1"/>
  <c r="AM48" i="11" s="1"/>
  <c r="AB47" i="11"/>
  <c r="AJ46" i="11"/>
  <c r="AJ45" i="11"/>
  <c r="AL46" i="11" s="1"/>
  <c r="AM46" i="11" s="1"/>
  <c r="AB45" i="11"/>
  <c r="AJ44" i="11"/>
  <c r="AL44" i="11" s="1"/>
  <c r="AM44" i="11" s="1"/>
  <c r="AJ43" i="11"/>
  <c r="AB43" i="11"/>
  <c r="AJ40" i="11"/>
  <c r="AJ39" i="11"/>
  <c r="AB39" i="11"/>
  <c r="AJ38" i="11"/>
  <c r="AJ37" i="11"/>
  <c r="AB37" i="11"/>
  <c r="AL38" i="11"/>
  <c r="AM38" i="11" s="1"/>
  <c r="AJ36" i="11"/>
  <c r="AL36" i="11" s="1"/>
  <c r="AM36" i="11" s="1"/>
  <c r="AJ35" i="11"/>
  <c r="AB35" i="11"/>
  <c r="AJ34" i="11"/>
  <c r="AJ33" i="11"/>
  <c r="AB33" i="11"/>
  <c r="AJ32" i="11"/>
  <c r="AJ31" i="11"/>
  <c r="AB31" i="11"/>
  <c r="AJ28" i="11"/>
  <c r="AL28" i="11" s="1"/>
  <c r="AM28" i="11" s="1"/>
  <c r="AJ27" i="11"/>
  <c r="AB27" i="11"/>
  <c r="AJ26" i="11"/>
  <c r="AL26" i="11" s="1"/>
  <c r="AM26" i="11" s="1"/>
  <c r="AJ25" i="11"/>
  <c r="AB25" i="11"/>
  <c r="AJ24" i="11"/>
  <c r="AL24" i="11" s="1"/>
  <c r="AM24" i="11" s="1"/>
  <c r="AJ23" i="11"/>
  <c r="AB23" i="11"/>
  <c r="AJ22" i="11"/>
  <c r="AJ21" i="11"/>
  <c r="AB21" i="11"/>
  <c r="AJ20" i="11"/>
  <c r="AJ19" i="11"/>
  <c r="AB19" i="11"/>
  <c r="AJ16" i="11"/>
  <c r="AJ15" i="11"/>
  <c r="AB15" i="11"/>
  <c r="AL16" i="11"/>
  <c r="AM16" i="11" s="1"/>
  <c r="AJ14" i="11"/>
  <c r="AJ13" i="11"/>
  <c r="AB13" i="11"/>
  <c r="AJ12" i="11"/>
  <c r="AJ11" i="11"/>
  <c r="AB11" i="11"/>
  <c r="AJ10" i="11"/>
  <c r="AJ9" i="11"/>
  <c r="AL10" i="11" s="1"/>
  <c r="AM10" i="11" s="1"/>
  <c r="AB9" i="11"/>
  <c r="AJ8" i="11"/>
  <c r="AJ7" i="11"/>
  <c r="AB7" i="11"/>
  <c r="AJ64" i="10"/>
  <c r="AJ63" i="10"/>
  <c r="AB63" i="10"/>
  <c r="AJ62" i="10"/>
  <c r="AJ61" i="10"/>
  <c r="AB61" i="10"/>
  <c r="AJ60" i="10"/>
  <c r="AJ59" i="10"/>
  <c r="AB59" i="10"/>
  <c r="AJ58" i="10"/>
  <c r="AJ57" i="10"/>
  <c r="AB57" i="10"/>
  <c r="AJ56" i="10"/>
  <c r="AJ55" i="10"/>
  <c r="AB55" i="10"/>
  <c r="AJ52" i="10"/>
  <c r="AL52" i="10" s="1"/>
  <c r="AM52" i="10" s="1"/>
  <c r="AJ51" i="10"/>
  <c r="AB51" i="10"/>
  <c r="AJ50" i="10"/>
  <c r="AJ49" i="10"/>
  <c r="AB49" i="10"/>
  <c r="AJ48" i="10"/>
  <c r="AJ47" i="10"/>
  <c r="AB47" i="10"/>
  <c r="AJ46" i="10"/>
  <c r="AJ45" i="10"/>
  <c r="AB45" i="10"/>
  <c r="AL46" i="10"/>
  <c r="AM46" i="10" s="1"/>
  <c r="AJ44" i="10"/>
  <c r="AJ43" i="10"/>
  <c r="AB43" i="10"/>
  <c r="AJ40" i="10"/>
  <c r="AJ39" i="10"/>
  <c r="AL40" i="10" s="1"/>
  <c r="AM40" i="10" s="1"/>
  <c r="AB39" i="10"/>
  <c r="AJ38" i="10"/>
  <c r="AJ37" i="10"/>
  <c r="AB37" i="10"/>
  <c r="AJ36" i="10"/>
  <c r="AJ35" i="10"/>
  <c r="AB35" i="10"/>
  <c r="AJ34" i="10"/>
  <c r="AL34" i="10" s="1"/>
  <c r="AM34" i="10" s="1"/>
  <c r="AJ33" i="10"/>
  <c r="AB33" i="10"/>
  <c r="AJ32" i="10"/>
  <c r="AJ31" i="10"/>
  <c r="AB31" i="10"/>
  <c r="AJ28" i="10"/>
  <c r="AJ27" i="10"/>
  <c r="AB27" i="10"/>
  <c r="AJ26" i="10"/>
  <c r="AL26" i="10" s="1"/>
  <c r="AM26" i="10" s="1"/>
  <c r="AJ25" i="10"/>
  <c r="AB25" i="10"/>
  <c r="AJ24" i="10"/>
  <c r="AJ23" i="10"/>
  <c r="AB23" i="10"/>
  <c r="AJ22" i="10"/>
  <c r="AJ21" i="10"/>
  <c r="AB21" i="10"/>
  <c r="AJ20" i="10"/>
  <c r="AJ19" i="10"/>
  <c r="AB19" i="10"/>
  <c r="AJ16" i="10"/>
  <c r="AJ15" i="10"/>
  <c r="AB15" i="10"/>
  <c r="AJ14" i="10"/>
  <c r="AJ13" i="10"/>
  <c r="AB13" i="10"/>
  <c r="AJ12" i="10"/>
  <c r="AJ11" i="10"/>
  <c r="AB11" i="10"/>
  <c r="AJ10" i="10"/>
  <c r="AJ9" i="10"/>
  <c r="AB9" i="10"/>
  <c r="AJ8" i="10"/>
  <c r="AJ7" i="10"/>
  <c r="AB7" i="10"/>
  <c r="AJ64" i="9"/>
  <c r="AJ63" i="9"/>
  <c r="AB63" i="9"/>
  <c r="AJ62" i="9"/>
  <c r="AL62" i="9" s="1"/>
  <c r="AM62" i="9" s="1"/>
  <c r="AJ61" i="9"/>
  <c r="AB61" i="9"/>
  <c r="AJ60" i="9"/>
  <c r="AJ59" i="9"/>
  <c r="AB59" i="9"/>
  <c r="AJ58" i="9"/>
  <c r="AL58" i="9" s="1"/>
  <c r="AM58" i="9" s="1"/>
  <c r="AJ57" i="9"/>
  <c r="AB57" i="9"/>
  <c r="AJ56" i="9"/>
  <c r="AL56" i="9" s="1"/>
  <c r="AM56" i="9" s="1"/>
  <c r="AJ55" i="9"/>
  <c r="AB55" i="9"/>
  <c r="AJ52" i="9"/>
  <c r="AJ51" i="9"/>
  <c r="AB51" i="9"/>
  <c r="AL52" i="9"/>
  <c r="AM52" i="9" s="1"/>
  <c r="AJ50" i="9"/>
  <c r="AJ49" i="9"/>
  <c r="AB49" i="9"/>
  <c r="AJ48" i="9"/>
  <c r="AJ47" i="9"/>
  <c r="AB47" i="9"/>
  <c r="AJ46" i="9"/>
  <c r="AJ45" i="9"/>
  <c r="AB45" i="9"/>
  <c r="AJ44" i="9"/>
  <c r="AJ43" i="9"/>
  <c r="AB43" i="9"/>
  <c r="AJ40" i="9"/>
  <c r="AJ39" i="9"/>
  <c r="AB39" i="9"/>
  <c r="AJ38" i="9"/>
  <c r="AL38" i="9" s="1"/>
  <c r="AM38" i="9" s="1"/>
  <c r="AJ37" i="9"/>
  <c r="AB37" i="9"/>
  <c r="AJ36" i="9"/>
  <c r="AJ35" i="9"/>
  <c r="AB35" i="9"/>
  <c r="AJ34" i="9"/>
  <c r="AJ33" i="9"/>
  <c r="AB33" i="9"/>
  <c r="AJ32" i="9"/>
  <c r="AJ31" i="9"/>
  <c r="AB31" i="9"/>
  <c r="AJ28" i="9"/>
  <c r="AJ27" i="9"/>
  <c r="AB27" i="9"/>
  <c r="AJ26" i="9"/>
  <c r="AL26" i="9" s="1"/>
  <c r="AM26" i="9" s="1"/>
  <c r="AJ25" i="9"/>
  <c r="AB25" i="9"/>
  <c r="AJ24" i="9"/>
  <c r="AJ23" i="9"/>
  <c r="AL24" i="9" s="1"/>
  <c r="AM24" i="9" s="1"/>
  <c r="AB23" i="9"/>
  <c r="AJ22" i="9"/>
  <c r="AJ21" i="9"/>
  <c r="AB21" i="9"/>
  <c r="AJ20" i="9"/>
  <c r="AL20" i="9" s="1"/>
  <c r="AM20" i="9" s="1"/>
  <c r="AJ19" i="9"/>
  <c r="AB19" i="9"/>
  <c r="AJ16" i="9"/>
  <c r="AJ15" i="9"/>
  <c r="AB15" i="9"/>
  <c r="AJ14" i="9"/>
  <c r="AJ13" i="9"/>
  <c r="AB13" i="9"/>
  <c r="AJ12" i="9"/>
  <c r="AJ11" i="9"/>
  <c r="AL12" i="9" s="1"/>
  <c r="AM12" i="9" s="1"/>
  <c r="AB11" i="9"/>
  <c r="AJ10" i="9"/>
  <c r="AJ9" i="9"/>
  <c r="AB9" i="9"/>
  <c r="AJ8" i="9"/>
  <c r="AJ7" i="9"/>
  <c r="AB7" i="9"/>
  <c r="AJ64" i="8"/>
  <c r="AJ63" i="8"/>
  <c r="AB63" i="8"/>
  <c r="AJ62" i="8"/>
  <c r="AJ61" i="8"/>
  <c r="AL62" i="8" s="1"/>
  <c r="AM62" i="8" s="1"/>
  <c r="AB61" i="8"/>
  <c r="AJ60" i="8"/>
  <c r="AJ59" i="8"/>
  <c r="AB59" i="8"/>
  <c r="AJ58" i="8"/>
  <c r="AJ57" i="8"/>
  <c r="AB57" i="8"/>
  <c r="AL58" i="8"/>
  <c r="AM58" i="8" s="1"/>
  <c r="AJ52" i="8"/>
  <c r="AJ51" i="8"/>
  <c r="AL52" i="8" s="1"/>
  <c r="AM52" i="8" s="1"/>
  <c r="AB51" i="8"/>
  <c r="AJ50" i="8"/>
  <c r="AJ49" i="8"/>
  <c r="AL50" i="8" s="1"/>
  <c r="AM50" i="8" s="1"/>
  <c r="AB49" i="8"/>
  <c r="AJ48" i="8"/>
  <c r="AJ47" i="8"/>
  <c r="AL48" i="8" s="1"/>
  <c r="AM48" i="8" s="1"/>
  <c r="AB47" i="8"/>
  <c r="AJ46" i="8"/>
  <c r="AJ45" i="8"/>
  <c r="AB45" i="8"/>
  <c r="AJ44" i="8"/>
  <c r="AJ43" i="8"/>
  <c r="AB43" i="8"/>
  <c r="AJ40" i="8"/>
  <c r="AL40" i="8" s="1"/>
  <c r="AM40" i="8" s="1"/>
  <c r="AJ39" i="8"/>
  <c r="AB39" i="8"/>
  <c r="AJ38" i="8"/>
  <c r="AJ37" i="8"/>
  <c r="AB37" i="8"/>
  <c r="AJ36" i="8"/>
  <c r="AJ35" i="8"/>
  <c r="AB35" i="8"/>
  <c r="AJ34" i="8"/>
  <c r="AL34" i="8" s="1"/>
  <c r="AM34" i="8" s="1"/>
  <c r="AJ33" i="8"/>
  <c r="AB33" i="8"/>
  <c r="AJ32" i="8"/>
  <c r="AJ31" i="8"/>
  <c r="AB31" i="8"/>
  <c r="AJ28" i="8"/>
  <c r="AL28" i="8" s="1"/>
  <c r="AM28" i="8" s="1"/>
  <c r="AJ27" i="8"/>
  <c r="AB27" i="8"/>
  <c r="AJ26" i="8"/>
  <c r="AJ25" i="8"/>
  <c r="AB25" i="8"/>
  <c r="AJ24" i="8"/>
  <c r="AJ23" i="8"/>
  <c r="AB23" i="8"/>
  <c r="AJ22" i="8"/>
  <c r="AL22" i="8" s="1"/>
  <c r="AM22" i="8" s="1"/>
  <c r="AJ21" i="8"/>
  <c r="AB21" i="8"/>
  <c r="AJ20" i="8"/>
  <c r="AL20" i="8" s="1"/>
  <c r="AM20" i="8" s="1"/>
  <c r="AJ19" i="8"/>
  <c r="AB19" i="8"/>
  <c r="AJ16" i="8"/>
  <c r="AJ15" i="8"/>
  <c r="AB15" i="8"/>
  <c r="AJ14" i="8"/>
  <c r="AJ13" i="8"/>
  <c r="AB13" i="8"/>
  <c r="AJ12" i="8"/>
  <c r="AJ11" i="8"/>
  <c r="AB11" i="8"/>
  <c r="AJ10" i="8"/>
  <c r="AJ9" i="8"/>
  <c r="AB9" i="8"/>
  <c r="AJ8" i="8"/>
  <c r="AL8" i="8" s="1"/>
  <c r="AM8" i="8" s="1"/>
  <c r="AJ7" i="8"/>
  <c r="AB7" i="8"/>
  <c r="AJ64" i="7"/>
  <c r="AJ63" i="7"/>
  <c r="AB63" i="7"/>
  <c r="AJ62" i="7"/>
  <c r="AJ61" i="7"/>
  <c r="AB61" i="7"/>
  <c r="AJ60" i="7"/>
  <c r="AJ59" i="7"/>
  <c r="AB59" i="7"/>
  <c r="AJ58" i="7"/>
  <c r="AJ57" i="7"/>
  <c r="AB57" i="7"/>
  <c r="AJ56" i="7"/>
  <c r="AJ55" i="7"/>
  <c r="AB55" i="7"/>
  <c r="AJ52" i="7"/>
  <c r="AJ51" i="7"/>
  <c r="AB51" i="7"/>
  <c r="AJ50" i="7"/>
  <c r="AJ49" i="7"/>
  <c r="AB49" i="7"/>
  <c r="AJ48" i="7"/>
  <c r="AJ47" i="7"/>
  <c r="AB47" i="7"/>
  <c r="AJ46" i="7"/>
  <c r="AL46" i="7" s="1"/>
  <c r="AM46" i="7" s="1"/>
  <c r="AJ45" i="7"/>
  <c r="AB45" i="7"/>
  <c r="AJ44" i="7"/>
  <c r="AJ43" i="7"/>
  <c r="AB43" i="7"/>
  <c r="AJ40" i="7"/>
  <c r="AJ39" i="7"/>
  <c r="AB39" i="7"/>
  <c r="AL40" i="7"/>
  <c r="AM40" i="7" s="1"/>
  <c r="AJ38" i="7"/>
  <c r="AJ37" i="7"/>
  <c r="AB37" i="7"/>
  <c r="AJ36" i="7"/>
  <c r="AJ35" i="7"/>
  <c r="AB35" i="7"/>
  <c r="AJ34" i="7"/>
  <c r="AL34" i="7" s="1"/>
  <c r="AM34" i="7" s="1"/>
  <c r="AJ33" i="7"/>
  <c r="AB33" i="7"/>
  <c r="AJ32" i="7"/>
  <c r="AJ31" i="7"/>
  <c r="AB31" i="7"/>
  <c r="AJ28" i="7"/>
  <c r="AL28" i="7" s="1"/>
  <c r="AM28" i="7" s="1"/>
  <c r="AJ27" i="7"/>
  <c r="AB27" i="7"/>
  <c r="AJ26" i="7"/>
  <c r="AJ25" i="7"/>
  <c r="AB25" i="7"/>
  <c r="AJ24" i="7"/>
  <c r="AJ23" i="7"/>
  <c r="AB23" i="7"/>
  <c r="AJ22" i="7"/>
  <c r="AJ21" i="7"/>
  <c r="AB21" i="7"/>
  <c r="AJ20" i="7"/>
  <c r="AJ19" i="7"/>
  <c r="AB19" i="7"/>
  <c r="AJ16" i="7"/>
  <c r="AL16" i="7" s="1"/>
  <c r="AM16" i="7" s="1"/>
  <c r="AJ15" i="7"/>
  <c r="AB15" i="7"/>
  <c r="AJ14" i="7"/>
  <c r="AJ13" i="7"/>
  <c r="AB13" i="7"/>
  <c r="AJ12" i="7"/>
  <c r="AJ11" i="7"/>
  <c r="AB11" i="7"/>
  <c r="AJ10" i="7"/>
  <c r="AJ9" i="7"/>
  <c r="AB9" i="7"/>
  <c r="AJ8" i="7"/>
  <c r="AJ7" i="7"/>
  <c r="AB7" i="7"/>
  <c r="AJ64" i="6"/>
  <c r="AJ63" i="6"/>
  <c r="AB63" i="6"/>
  <c r="AJ62" i="6"/>
  <c r="AJ61" i="6"/>
  <c r="AB61" i="6"/>
  <c r="AJ60" i="6"/>
  <c r="AJ59" i="6"/>
  <c r="AB59" i="6"/>
  <c r="AJ58" i="6"/>
  <c r="AJ57" i="6"/>
  <c r="AB57" i="6"/>
  <c r="AJ56" i="6"/>
  <c r="AJ55" i="6"/>
  <c r="AB55" i="6"/>
  <c r="AL56" i="6"/>
  <c r="AM56" i="6" s="1"/>
  <c r="AJ52" i="6"/>
  <c r="AJ51" i="6"/>
  <c r="AB51" i="6"/>
  <c r="AJ50" i="6"/>
  <c r="AJ49" i="6"/>
  <c r="AB49" i="6"/>
  <c r="AJ48" i="6"/>
  <c r="AJ47" i="6"/>
  <c r="AB47" i="6"/>
  <c r="AL48" i="6"/>
  <c r="AM48" i="6" s="1"/>
  <c r="AJ46" i="6"/>
  <c r="AJ45" i="6"/>
  <c r="AB45" i="6"/>
  <c r="AJ44" i="6"/>
  <c r="AL44" i="6" s="1"/>
  <c r="AM44" i="6" s="1"/>
  <c r="AJ43" i="6"/>
  <c r="AB43" i="6"/>
  <c r="AJ40" i="6"/>
  <c r="AL40" i="6" s="1"/>
  <c r="AM40" i="6" s="1"/>
  <c r="AJ39" i="6"/>
  <c r="AB39" i="6"/>
  <c r="AJ38" i="6"/>
  <c r="AJ37" i="6"/>
  <c r="AB37" i="6"/>
  <c r="AJ36" i="6"/>
  <c r="AJ35" i="6"/>
  <c r="AB35" i="6"/>
  <c r="AJ34" i="6"/>
  <c r="AL34" i="6" s="1"/>
  <c r="AM34" i="6" s="1"/>
  <c r="AJ33" i="6"/>
  <c r="AB33" i="6"/>
  <c r="AJ32" i="6"/>
  <c r="AL32" i="6" s="1"/>
  <c r="AM32" i="6" s="1"/>
  <c r="AJ31" i="6"/>
  <c r="AB31" i="6"/>
  <c r="AJ28" i="6"/>
  <c r="AL28" i="6" s="1"/>
  <c r="AM28" i="6" s="1"/>
  <c r="AJ27" i="6"/>
  <c r="AB27" i="6"/>
  <c r="AJ26" i="6"/>
  <c r="AJ25" i="6"/>
  <c r="AB25" i="6"/>
  <c r="AL26" i="6"/>
  <c r="AM26" i="6" s="1"/>
  <c r="AJ24" i="6"/>
  <c r="AJ23" i="6"/>
  <c r="AL24" i="6" s="1"/>
  <c r="AM24" i="6" s="1"/>
  <c r="AB23" i="6"/>
  <c r="AJ22" i="6"/>
  <c r="AJ21" i="6"/>
  <c r="AL22" i="6" s="1"/>
  <c r="AM22" i="6" s="1"/>
  <c r="AB21" i="6"/>
  <c r="AJ20" i="6"/>
  <c r="AJ19" i="6"/>
  <c r="AB19" i="6"/>
  <c r="AJ16" i="6"/>
  <c r="AJ15" i="6"/>
  <c r="AB15" i="6"/>
  <c r="AJ14" i="6"/>
  <c r="AL14" i="6" s="1"/>
  <c r="AM14" i="6" s="1"/>
  <c r="AJ13" i="6"/>
  <c r="AB13" i="6"/>
  <c r="AJ12" i="6"/>
  <c r="AJ11" i="6"/>
  <c r="AB11" i="6"/>
  <c r="AL12" i="6"/>
  <c r="AM12" i="6" s="1"/>
  <c r="AJ10" i="6"/>
  <c r="AJ9" i="6"/>
  <c r="AB9" i="6"/>
  <c r="AJ8" i="6"/>
  <c r="AJ7" i="6"/>
  <c r="AB7" i="6"/>
  <c r="AJ64" i="5"/>
  <c r="AJ63" i="5"/>
  <c r="AB63" i="5"/>
  <c r="AJ62" i="5"/>
  <c r="AJ61" i="5"/>
  <c r="AB61" i="5"/>
  <c r="AJ60" i="5"/>
  <c r="AJ59" i="5"/>
  <c r="AB59" i="5"/>
  <c r="AJ58" i="5"/>
  <c r="AJ57" i="5"/>
  <c r="AB57" i="5"/>
  <c r="AJ56" i="5"/>
  <c r="AJ55" i="5"/>
  <c r="AB55" i="5"/>
  <c r="AJ52" i="5"/>
  <c r="AL52" i="5" s="1"/>
  <c r="AM52" i="5" s="1"/>
  <c r="AJ51" i="5"/>
  <c r="AB51" i="5"/>
  <c r="AJ50" i="5"/>
  <c r="AJ49" i="5"/>
  <c r="AB49" i="5"/>
  <c r="AJ48" i="5"/>
  <c r="AJ47" i="5"/>
  <c r="AB47" i="5"/>
  <c r="AJ46" i="5"/>
  <c r="AJ45" i="5"/>
  <c r="AB45" i="5"/>
  <c r="AJ44" i="5"/>
  <c r="AJ43" i="5"/>
  <c r="AB43" i="5"/>
  <c r="AJ40" i="5"/>
  <c r="AJ39" i="5"/>
  <c r="AB39" i="5"/>
  <c r="AJ38" i="5"/>
  <c r="AL38" i="5" s="1"/>
  <c r="AM38" i="5" s="1"/>
  <c r="AJ37" i="5"/>
  <c r="AB37" i="5"/>
  <c r="AJ36" i="5"/>
  <c r="AL36" i="5" s="1"/>
  <c r="AM36" i="5" s="1"/>
  <c r="AJ35" i="5"/>
  <c r="AB35" i="5"/>
  <c r="AJ34" i="5"/>
  <c r="AL34" i="5" s="1"/>
  <c r="AM34" i="5" s="1"/>
  <c r="AJ33" i="5"/>
  <c r="AB33" i="5"/>
  <c r="AJ32" i="5"/>
  <c r="AJ31" i="5"/>
  <c r="AB31" i="5"/>
  <c r="AJ28" i="5"/>
  <c r="AJ27" i="5"/>
  <c r="AB27" i="5"/>
  <c r="AJ26" i="5"/>
  <c r="AJ25" i="5"/>
  <c r="AB25" i="5"/>
  <c r="AJ24" i="5"/>
  <c r="AJ23" i="5"/>
  <c r="AB23" i="5"/>
  <c r="AJ22" i="5"/>
  <c r="AJ21" i="5"/>
  <c r="AB21" i="5"/>
  <c r="AJ20" i="5"/>
  <c r="AJ19" i="5"/>
  <c r="AB19" i="5"/>
  <c r="AJ16" i="5"/>
  <c r="AJ15" i="5"/>
  <c r="AB15" i="5"/>
  <c r="AJ14" i="5"/>
  <c r="AJ13" i="5"/>
  <c r="AB13" i="5"/>
  <c r="AJ12" i="5"/>
  <c r="AJ11" i="5"/>
  <c r="AL12" i="5" s="1"/>
  <c r="AM12" i="5" s="1"/>
  <c r="AB11" i="5"/>
  <c r="AJ10" i="5"/>
  <c r="AJ9" i="5"/>
  <c r="AB9" i="5"/>
  <c r="AJ8" i="5"/>
  <c r="AJ7" i="5"/>
  <c r="AB7" i="5"/>
  <c r="AJ64" i="4"/>
  <c r="AJ63" i="4"/>
  <c r="AB63" i="4"/>
  <c r="AJ62" i="4"/>
  <c r="AJ61" i="4"/>
  <c r="AB61" i="4"/>
  <c r="AJ60" i="4"/>
  <c r="AJ59" i="4"/>
  <c r="AB59" i="4"/>
  <c r="AJ58" i="4"/>
  <c r="AJ57" i="4"/>
  <c r="AB57" i="4"/>
  <c r="AJ56" i="4"/>
  <c r="AJ55" i="4"/>
  <c r="AB55" i="4"/>
  <c r="AJ52" i="4"/>
  <c r="AJ51" i="4"/>
  <c r="AB51" i="4"/>
  <c r="AJ50" i="4"/>
  <c r="AJ49" i="4"/>
  <c r="AB49" i="4"/>
  <c r="AJ48" i="4"/>
  <c r="AJ47" i="4"/>
  <c r="AB47" i="4"/>
  <c r="AJ46" i="4"/>
  <c r="AJ45" i="4"/>
  <c r="AB45" i="4"/>
  <c r="AJ44" i="4"/>
  <c r="AJ43" i="4"/>
  <c r="AB43" i="4"/>
  <c r="AJ40" i="4"/>
  <c r="AL40" i="4" s="1"/>
  <c r="AM40" i="4" s="1"/>
  <c r="AJ39" i="4"/>
  <c r="AB39" i="4"/>
  <c r="AJ38" i="4"/>
  <c r="AJ37" i="4"/>
  <c r="AB37" i="4"/>
  <c r="AJ36" i="4"/>
  <c r="AJ35" i="4"/>
  <c r="AB35" i="4"/>
  <c r="AJ34" i="4"/>
  <c r="AJ33" i="4"/>
  <c r="AB33" i="4"/>
  <c r="AJ32" i="4"/>
  <c r="AJ31" i="4"/>
  <c r="AB31" i="4"/>
  <c r="AJ28" i="4"/>
  <c r="AJ27" i="4"/>
  <c r="AB27" i="4"/>
  <c r="AJ26" i="4"/>
  <c r="AJ25" i="4"/>
  <c r="AB25" i="4"/>
  <c r="AJ24" i="4"/>
  <c r="AJ23" i="4"/>
  <c r="AB23" i="4"/>
  <c r="AJ22" i="4"/>
  <c r="AJ21" i="4"/>
  <c r="AB21" i="4"/>
  <c r="AJ20" i="4"/>
  <c r="AJ19" i="4"/>
  <c r="AL20" i="4" s="1"/>
  <c r="AM20" i="4" s="1"/>
  <c r="AB19" i="4"/>
  <c r="AJ16" i="4"/>
  <c r="AJ15" i="4"/>
  <c r="AB15" i="4"/>
  <c r="AJ14" i="4"/>
  <c r="AJ13" i="4"/>
  <c r="AB13" i="4"/>
  <c r="AJ12" i="4"/>
  <c r="AJ11" i="4"/>
  <c r="AB11" i="4"/>
  <c r="AJ10" i="4"/>
  <c r="AJ9" i="4"/>
  <c r="AB9" i="4"/>
  <c r="AJ8" i="4"/>
  <c r="AJ7" i="4"/>
  <c r="AL8" i="4" s="1"/>
  <c r="AM8" i="4" s="1"/>
  <c r="AB7" i="4"/>
  <c r="AJ64" i="3"/>
  <c r="AJ63" i="3"/>
  <c r="AB63" i="3"/>
  <c r="AJ62" i="3"/>
  <c r="AL62" i="3" s="1"/>
  <c r="AM62" i="3" s="1"/>
  <c r="AJ61" i="3"/>
  <c r="AB61" i="3"/>
  <c r="AJ60" i="3"/>
  <c r="AJ59" i="3"/>
  <c r="AL60" i="3" s="1"/>
  <c r="AM60" i="3" s="1"/>
  <c r="AB59" i="3"/>
  <c r="AJ58" i="3"/>
  <c r="AJ57" i="3"/>
  <c r="AL58" i="3" s="1"/>
  <c r="AM58" i="3" s="1"/>
  <c r="AB57" i="3"/>
  <c r="AJ56" i="3"/>
  <c r="AJ55" i="3"/>
  <c r="AB55" i="3"/>
  <c r="AJ52" i="3"/>
  <c r="AJ51" i="3"/>
  <c r="AB51" i="3"/>
  <c r="AJ50" i="3"/>
  <c r="AJ49" i="3"/>
  <c r="AB49" i="3"/>
  <c r="AJ48" i="3"/>
  <c r="AJ47" i="3"/>
  <c r="AB47" i="3"/>
  <c r="AJ46" i="3"/>
  <c r="AJ45" i="3"/>
  <c r="AB45" i="3"/>
  <c r="AJ44" i="3"/>
  <c r="AL44" i="3" s="1"/>
  <c r="AM44" i="3" s="1"/>
  <c r="AJ43" i="3"/>
  <c r="AB43" i="3"/>
  <c r="AJ40" i="3"/>
  <c r="AJ39" i="3"/>
  <c r="AL40" i="3" s="1"/>
  <c r="AM40" i="3" s="1"/>
  <c r="AB39" i="3"/>
  <c r="AJ38" i="3"/>
  <c r="AJ37" i="3"/>
  <c r="AL38" i="3" s="1"/>
  <c r="AM38" i="3" s="1"/>
  <c r="AB37" i="3"/>
  <c r="AJ36" i="3"/>
  <c r="AJ35" i="3"/>
  <c r="AB35" i="3"/>
  <c r="AJ34" i="3"/>
  <c r="AJ33" i="3"/>
  <c r="AB33" i="3"/>
  <c r="AJ32" i="3"/>
  <c r="AJ31" i="3"/>
  <c r="AB31" i="3"/>
  <c r="AJ28" i="3"/>
  <c r="AJ27" i="3"/>
  <c r="AB27" i="3"/>
  <c r="AJ26" i="3"/>
  <c r="AJ25" i="3"/>
  <c r="AB25" i="3"/>
  <c r="AJ24" i="3"/>
  <c r="AJ23" i="3"/>
  <c r="AB23" i="3"/>
  <c r="AJ22" i="3"/>
  <c r="AJ21" i="3"/>
  <c r="AB21" i="3"/>
  <c r="AJ20" i="3"/>
  <c r="AJ19" i="3"/>
  <c r="AB19" i="3"/>
  <c r="AJ16" i="3"/>
  <c r="AJ15" i="3"/>
  <c r="AB15" i="3"/>
  <c r="AJ14" i="3"/>
  <c r="AJ13" i="3"/>
  <c r="AB13" i="3"/>
  <c r="AJ12" i="3"/>
  <c r="AJ11" i="3"/>
  <c r="AB11" i="3"/>
  <c r="AJ10" i="3"/>
  <c r="AJ9" i="3"/>
  <c r="AB9" i="3"/>
  <c r="AJ8" i="3"/>
  <c r="AJ7" i="3"/>
  <c r="AB7" i="3"/>
  <c r="I58" i="1"/>
  <c r="J58" i="1"/>
  <c r="K58" i="1"/>
  <c r="L58" i="1"/>
  <c r="H58" i="1"/>
  <c r="AJ63" i="1"/>
  <c r="AL64" i="1" s="1"/>
  <c r="AM64" i="1" s="1"/>
  <c r="AB63" i="1"/>
  <c r="AJ62" i="1"/>
  <c r="AL62" i="1" s="1"/>
  <c r="AM62" i="1" s="1"/>
  <c r="AJ61" i="1"/>
  <c r="AB61" i="1"/>
  <c r="AJ60" i="1"/>
  <c r="AJ59" i="1"/>
  <c r="AB59" i="1"/>
  <c r="AJ58" i="1"/>
  <c r="AJ57" i="1"/>
  <c r="AB57" i="1"/>
  <c r="AJ56" i="1"/>
  <c r="AJ55" i="1"/>
  <c r="AB55" i="1"/>
  <c r="AJ52" i="1"/>
  <c r="AJ51" i="1"/>
  <c r="AB51" i="1"/>
  <c r="AL52" i="1"/>
  <c r="AM52" i="1" s="1"/>
  <c r="AJ50" i="1"/>
  <c r="AJ49" i="1"/>
  <c r="AB49" i="1"/>
  <c r="AJ48" i="1"/>
  <c r="AJ47" i="1"/>
  <c r="AB47" i="1"/>
  <c r="AJ46" i="1"/>
  <c r="AL46" i="1" s="1"/>
  <c r="AM46" i="1" s="1"/>
  <c r="AJ45" i="1"/>
  <c r="AB45" i="1"/>
  <c r="AJ44" i="1"/>
  <c r="AJ43" i="1"/>
  <c r="AB43" i="1"/>
  <c r="AJ40" i="1"/>
  <c r="AJ39" i="1"/>
  <c r="AB39" i="1"/>
  <c r="AJ38" i="1"/>
  <c r="AJ37" i="1"/>
  <c r="AB37" i="1"/>
  <c r="AJ36" i="1"/>
  <c r="AJ35" i="1"/>
  <c r="AB35" i="1"/>
  <c r="AL36" i="1"/>
  <c r="AM36" i="1" s="1"/>
  <c r="AJ34" i="1"/>
  <c r="AJ33" i="1"/>
  <c r="AB33" i="1"/>
  <c r="AJ32" i="1"/>
  <c r="AL32" i="1" s="1"/>
  <c r="AM32" i="1" s="1"/>
  <c r="AJ31" i="1"/>
  <c r="AB31" i="1"/>
  <c r="AJ28" i="1"/>
  <c r="AJ27" i="1"/>
  <c r="AB27" i="1"/>
  <c r="AJ26" i="1"/>
  <c r="AL26" i="1" s="1"/>
  <c r="AM26" i="1" s="1"/>
  <c r="AJ25" i="1"/>
  <c r="AB25" i="1"/>
  <c r="AJ24" i="1"/>
  <c r="AJ23" i="1"/>
  <c r="AB23" i="1"/>
  <c r="AJ22" i="1"/>
  <c r="AJ21" i="1"/>
  <c r="AB21" i="1"/>
  <c r="AJ20" i="1"/>
  <c r="AJ19" i="1"/>
  <c r="AB19" i="1"/>
  <c r="AJ16" i="1"/>
  <c r="AJ15" i="1"/>
  <c r="AB15" i="1"/>
  <c r="AJ14" i="1"/>
  <c r="AJ13" i="1"/>
  <c r="AB13" i="1"/>
  <c r="AJ12" i="1"/>
  <c r="AJ11" i="1"/>
  <c r="AL12" i="1" s="1"/>
  <c r="AM12" i="1" s="1"/>
  <c r="AB11" i="1"/>
  <c r="AJ10" i="1"/>
  <c r="AJ9" i="1"/>
  <c r="AB9" i="1"/>
  <c r="AJ8" i="1"/>
  <c r="AJ7" i="1"/>
  <c r="AB7" i="1"/>
  <c r="AL8" i="1"/>
  <c r="AM8" i="1" s="1"/>
  <c r="V144" i="3"/>
  <c r="V143" i="3"/>
  <c r="N143" i="3"/>
  <c r="X144" i="3"/>
  <c r="Y144" i="3"/>
  <c r="V142" i="3"/>
  <c r="V141" i="3"/>
  <c r="N141" i="3"/>
  <c r="X142" i="3"/>
  <c r="Y142" i="3"/>
  <c r="V140" i="3"/>
  <c r="V139" i="3"/>
  <c r="N139" i="3"/>
  <c r="X140" i="3"/>
  <c r="Y140" i="3"/>
  <c r="V138" i="3"/>
  <c r="V137" i="3"/>
  <c r="N137" i="3"/>
  <c r="X138" i="3"/>
  <c r="Y138" i="3"/>
  <c r="V116" i="3"/>
  <c r="V115" i="3"/>
  <c r="N115" i="3"/>
  <c r="X116" i="3"/>
  <c r="Y116" i="3"/>
  <c r="V114" i="3"/>
  <c r="V113" i="3"/>
  <c r="N113" i="3"/>
  <c r="X114" i="3"/>
  <c r="Y114" i="3"/>
  <c r="V112" i="3"/>
  <c r="V111" i="3"/>
  <c r="N111" i="3"/>
  <c r="X112" i="3"/>
  <c r="Y112" i="3"/>
  <c r="V110" i="3"/>
  <c r="V109" i="3"/>
  <c r="N109" i="3"/>
  <c r="X110" i="3"/>
  <c r="Y110" i="3"/>
  <c r="V88" i="3"/>
  <c r="V87" i="3"/>
  <c r="N87" i="3"/>
  <c r="X88" i="3"/>
  <c r="Y88" i="3"/>
  <c r="V86" i="3"/>
  <c r="V85" i="3"/>
  <c r="N85" i="3"/>
  <c r="X86" i="3"/>
  <c r="Y86" i="3"/>
  <c r="V84" i="3"/>
  <c r="V83" i="3"/>
  <c r="N83" i="3"/>
  <c r="X84" i="3"/>
  <c r="Y84" i="3"/>
  <c r="V82" i="3"/>
  <c r="V81" i="3"/>
  <c r="N81" i="3"/>
  <c r="X82" i="3"/>
  <c r="Y82" i="3"/>
  <c r="V60" i="3"/>
  <c r="V59" i="3"/>
  <c r="N59" i="3"/>
  <c r="X60" i="3"/>
  <c r="Y60" i="3"/>
  <c r="V58" i="3"/>
  <c r="V57" i="3"/>
  <c r="N57" i="3"/>
  <c r="X58" i="3"/>
  <c r="Y58" i="3"/>
  <c r="V56" i="3"/>
  <c r="V55" i="3"/>
  <c r="N55" i="3"/>
  <c r="X56" i="3"/>
  <c r="Y56" i="3"/>
  <c r="V54" i="3"/>
  <c r="V53" i="3"/>
  <c r="N53" i="3"/>
  <c r="X54" i="3"/>
  <c r="Y54" i="3"/>
  <c r="V32" i="3"/>
  <c r="V31" i="3"/>
  <c r="N31" i="3"/>
  <c r="X32" i="3"/>
  <c r="Y32" i="3"/>
  <c r="V30" i="3"/>
  <c r="V29" i="3"/>
  <c r="N29" i="3"/>
  <c r="X30" i="3"/>
  <c r="Y30" i="3"/>
  <c r="V28" i="3"/>
  <c r="V27" i="3"/>
  <c r="N27" i="3"/>
  <c r="X28" i="3"/>
  <c r="Y28" i="3"/>
  <c r="V26" i="3"/>
  <c r="V25" i="3"/>
  <c r="N25" i="3"/>
  <c r="X26" i="3"/>
  <c r="Y26" i="3"/>
  <c r="V143" i="1"/>
  <c r="V142" i="1"/>
  <c r="N142" i="1"/>
  <c r="X143" i="1"/>
  <c r="Y143" i="1"/>
  <c r="V145" i="1"/>
  <c r="V144" i="1"/>
  <c r="N144" i="1"/>
  <c r="X145" i="1"/>
  <c r="Y145" i="1"/>
  <c r="V147" i="1"/>
  <c r="V146" i="1"/>
  <c r="N146" i="1"/>
  <c r="X147" i="1"/>
  <c r="Y147" i="1"/>
  <c r="V149" i="1"/>
  <c r="V148" i="1"/>
  <c r="N148" i="1"/>
  <c r="X149" i="1"/>
  <c r="Y149" i="1"/>
  <c r="V141" i="1"/>
  <c r="V140" i="1"/>
  <c r="N140" i="1"/>
  <c r="X141" i="1"/>
  <c r="Y141" i="1"/>
  <c r="Y151" i="1"/>
  <c r="Y150" i="1"/>
  <c r="V112" i="1"/>
  <c r="V111" i="1"/>
  <c r="N111" i="1"/>
  <c r="X112" i="1"/>
  <c r="Y112" i="1"/>
  <c r="V114" i="1"/>
  <c r="V113" i="1"/>
  <c r="N113" i="1"/>
  <c r="X114" i="1"/>
  <c r="Y114" i="1"/>
  <c r="V116" i="1"/>
  <c r="V115" i="1"/>
  <c r="N115" i="1"/>
  <c r="X116" i="1"/>
  <c r="Y116" i="1"/>
  <c r="V118" i="1"/>
  <c r="V117" i="1"/>
  <c r="N117" i="1"/>
  <c r="X118" i="1"/>
  <c r="Y118" i="1"/>
  <c r="V120" i="1"/>
  <c r="V119" i="1"/>
  <c r="N119" i="1"/>
  <c r="X120" i="1"/>
  <c r="Y120" i="1"/>
  <c r="Y121" i="1"/>
  <c r="Y122" i="1"/>
  <c r="V83" i="1"/>
  <c r="V82" i="1"/>
  <c r="N82" i="1"/>
  <c r="X83" i="1"/>
  <c r="Y83" i="1"/>
  <c r="V85" i="1"/>
  <c r="V84" i="1"/>
  <c r="N84" i="1"/>
  <c r="X85" i="1"/>
  <c r="Y85" i="1"/>
  <c r="V87" i="1"/>
  <c r="V86" i="1"/>
  <c r="N86" i="1"/>
  <c r="X87" i="1"/>
  <c r="Y87" i="1"/>
  <c r="V89" i="1"/>
  <c r="V88" i="1"/>
  <c r="N88" i="1"/>
  <c r="X89" i="1"/>
  <c r="Y89" i="1"/>
  <c r="V91" i="1"/>
  <c r="V90" i="1"/>
  <c r="N90" i="1"/>
  <c r="X91" i="1"/>
  <c r="Y91" i="1"/>
  <c r="Y93" i="1"/>
  <c r="Y92" i="1"/>
  <c r="V55" i="1"/>
  <c r="V56" i="1"/>
  <c r="V57" i="1"/>
  <c r="V58" i="1"/>
  <c r="V59" i="1"/>
  <c r="V60" i="1"/>
  <c r="V61" i="1"/>
  <c r="V62" i="1"/>
  <c r="V54" i="1"/>
  <c r="V53" i="1"/>
  <c r="N53" i="1"/>
  <c r="X54" i="1"/>
  <c r="Y54" i="1"/>
  <c r="N55" i="1"/>
  <c r="X56" i="1"/>
  <c r="Y56" i="1"/>
  <c r="N57" i="1"/>
  <c r="X58" i="1"/>
  <c r="Y58" i="1"/>
  <c r="N59" i="1"/>
  <c r="X60" i="1"/>
  <c r="Y60" i="1"/>
  <c r="N61" i="1"/>
  <c r="X62" i="1"/>
  <c r="Y62" i="1"/>
  <c r="Y64" i="1"/>
  <c r="Y63" i="1"/>
  <c r="V52" i="1"/>
  <c r="V51" i="1"/>
  <c r="N51" i="1"/>
  <c r="X52" i="1"/>
  <c r="Y52" i="1"/>
  <c r="V24" i="1"/>
  <c r="V23" i="1"/>
  <c r="N23" i="1"/>
  <c r="X24" i="1"/>
  <c r="Y24" i="1"/>
  <c r="V26" i="1"/>
  <c r="V25" i="1"/>
  <c r="N25" i="1"/>
  <c r="X26" i="1"/>
  <c r="Y26" i="1"/>
  <c r="V28" i="1"/>
  <c r="V27" i="1"/>
  <c r="N27" i="1"/>
  <c r="X28" i="1"/>
  <c r="Y28" i="1"/>
  <c r="V30" i="1"/>
  <c r="V29" i="1"/>
  <c r="N29" i="1"/>
  <c r="X30" i="1"/>
  <c r="Y30" i="1"/>
  <c r="V32" i="1"/>
  <c r="V31" i="1"/>
  <c r="N31" i="1"/>
  <c r="X32" i="1"/>
  <c r="Y32" i="1"/>
  <c r="Y34" i="1"/>
  <c r="Y33" i="1"/>
  <c r="V104" i="11"/>
  <c r="V103" i="11"/>
  <c r="N103" i="11"/>
  <c r="X104" i="11"/>
  <c r="Y104" i="11"/>
  <c r="V102" i="11"/>
  <c r="V101" i="11"/>
  <c r="N101" i="11"/>
  <c r="X102" i="11"/>
  <c r="Y102" i="11"/>
  <c r="V100" i="11"/>
  <c r="V99" i="11"/>
  <c r="N99" i="11"/>
  <c r="X100" i="11"/>
  <c r="Y100" i="11"/>
  <c r="V98" i="11"/>
  <c r="V97" i="11"/>
  <c r="N97" i="11"/>
  <c r="X98" i="11"/>
  <c r="Y98" i="11"/>
  <c r="V96" i="11"/>
  <c r="V95" i="11"/>
  <c r="N95" i="11"/>
  <c r="X96" i="11"/>
  <c r="Y96" i="11"/>
  <c r="V94" i="11"/>
  <c r="V93" i="11"/>
  <c r="N93" i="11"/>
  <c r="X94" i="11"/>
  <c r="Y94" i="11"/>
  <c r="V92" i="11"/>
  <c r="V91" i="11"/>
  <c r="N91" i="11"/>
  <c r="X92" i="11"/>
  <c r="Y92" i="11"/>
  <c r="V90" i="11"/>
  <c r="V89" i="11"/>
  <c r="N89" i="11"/>
  <c r="X90" i="11"/>
  <c r="Y90" i="11"/>
  <c r="V88" i="11"/>
  <c r="V87" i="11"/>
  <c r="N87" i="11"/>
  <c r="X88" i="11"/>
  <c r="Y88" i="11"/>
  <c r="V84" i="11"/>
  <c r="V83" i="11"/>
  <c r="N83" i="11"/>
  <c r="X84" i="11"/>
  <c r="Y84" i="11"/>
  <c r="V82" i="11"/>
  <c r="V81" i="11"/>
  <c r="N81" i="11"/>
  <c r="X82" i="11"/>
  <c r="Y82" i="11"/>
  <c r="V80" i="11"/>
  <c r="V79" i="11"/>
  <c r="N79" i="11"/>
  <c r="X80" i="11"/>
  <c r="Y80" i="11"/>
  <c r="V78" i="11"/>
  <c r="V77" i="11"/>
  <c r="N77" i="11"/>
  <c r="X78" i="11"/>
  <c r="Y78" i="11"/>
  <c r="V76" i="11"/>
  <c r="V75" i="11"/>
  <c r="N75" i="11"/>
  <c r="X76" i="11"/>
  <c r="Y76" i="11"/>
  <c r="V74" i="11"/>
  <c r="V73" i="11"/>
  <c r="N73" i="11"/>
  <c r="X74" i="11"/>
  <c r="Y74" i="11"/>
  <c r="V72" i="11"/>
  <c r="V71" i="11"/>
  <c r="N71" i="11"/>
  <c r="X72" i="11"/>
  <c r="Y72" i="11"/>
  <c r="V70" i="11"/>
  <c r="V69" i="11"/>
  <c r="N69" i="11"/>
  <c r="X70" i="11"/>
  <c r="Y70" i="11"/>
  <c r="V68" i="11"/>
  <c r="V67" i="11"/>
  <c r="N67" i="11"/>
  <c r="X68" i="11"/>
  <c r="Y68" i="11"/>
  <c r="V64" i="11"/>
  <c r="V63" i="11"/>
  <c r="N63" i="11"/>
  <c r="X64" i="11"/>
  <c r="Y64" i="11"/>
  <c r="V62" i="11"/>
  <c r="V61" i="11"/>
  <c r="N61" i="11"/>
  <c r="X62" i="11"/>
  <c r="Y62" i="11"/>
  <c r="V60" i="11"/>
  <c r="V59" i="11"/>
  <c r="N59" i="11"/>
  <c r="X60" i="11"/>
  <c r="Y60" i="11"/>
  <c r="V58" i="11"/>
  <c r="V57" i="11"/>
  <c r="N57" i="11"/>
  <c r="X58" i="11"/>
  <c r="Y58" i="11"/>
  <c r="V56" i="11"/>
  <c r="V55" i="11"/>
  <c r="N55" i="11"/>
  <c r="X56" i="11"/>
  <c r="Y56" i="11"/>
  <c r="V54" i="11"/>
  <c r="V53" i="11"/>
  <c r="N53" i="11"/>
  <c r="X54" i="11"/>
  <c r="Y54" i="11"/>
  <c r="V52" i="11"/>
  <c r="V51" i="11"/>
  <c r="N51" i="11"/>
  <c r="X52" i="11"/>
  <c r="Y52" i="11"/>
  <c r="V50" i="11"/>
  <c r="V49" i="11"/>
  <c r="N49" i="11"/>
  <c r="X50" i="11"/>
  <c r="Y50" i="11"/>
  <c r="V48" i="11"/>
  <c r="V47" i="11"/>
  <c r="N47" i="11"/>
  <c r="X48" i="11"/>
  <c r="Y48" i="11"/>
  <c r="V44" i="11"/>
  <c r="V43" i="11"/>
  <c r="N43" i="11"/>
  <c r="X44" i="11"/>
  <c r="Y44" i="11"/>
  <c r="V42" i="11"/>
  <c r="V41" i="11"/>
  <c r="N41" i="11"/>
  <c r="X42" i="11"/>
  <c r="Y42" i="11"/>
  <c r="V40" i="11"/>
  <c r="V39" i="11"/>
  <c r="N39" i="11"/>
  <c r="X40" i="11"/>
  <c r="Y40" i="11"/>
  <c r="V38" i="11"/>
  <c r="V37" i="11"/>
  <c r="N37" i="11"/>
  <c r="X38" i="11"/>
  <c r="Y38" i="11"/>
  <c r="V36" i="11"/>
  <c r="V35" i="11"/>
  <c r="N35" i="11"/>
  <c r="X36" i="11"/>
  <c r="Y36" i="11"/>
  <c r="V34" i="11"/>
  <c r="V33" i="11"/>
  <c r="N33" i="11"/>
  <c r="X34" i="11"/>
  <c r="Y34" i="11"/>
  <c r="V32" i="11"/>
  <c r="V31" i="11"/>
  <c r="N31" i="11"/>
  <c r="X32" i="11"/>
  <c r="Y32" i="11"/>
  <c r="V30" i="11"/>
  <c r="V29" i="11"/>
  <c r="N29" i="11"/>
  <c r="X30" i="11"/>
  <c r="Y30" i="11"/>
  <c r="V28" i="11"/>
  <c r="V27" i="11"/>
  <c r="N27" i="11"/>
  <c r="X28" i="11"/>
  <c r="Y28" i="11"/>
  <c r="V104" i="10"/>
  <c r="V103" i="10"/>
  <c r="N103" i="10"/>
  <c r="X104" i="10"/>
  <c r="Y104" i="10"/>
  <c r="V102" i="10"/>
  <c r="V101" i="10"/>
  <c r="N101" i="10"/>
  <c r="X102" i="10"/>
  <c r="Y102" i="10"/>
  <c r="V100" i="10"/>
  <c r="V99" i="10"/>
  <c r="N99" i="10"/>
  <c r="X100" i="10"/>
  <c r="Y100" i="10"/>
  <c r="V98" i="10"/>
  <c r="V97" i="10"/>
  <c r="N97" i="10"/>
  <c r="X98" i="10"/>
  <c r="Y98" i="10"/>
  <c r="V96" i="10"/>
  <c r="V95" i="10"/>
  <c r="N95" i="10"/>
  <c r="X96" i="10"/>
  <c r="Y96" i="10"/>
  <c r="V94" i="10"/>
  <c r="V93" i="10"/>
  <c r="N93" i="10"/>
  <c r="X94" i="10"/>
  <c r="Y94" i="10"/>
  <c r="V92" i="10"/>
  <c r="V91" i="10"/>
  <c r="N91" i="10"/>
  <c r="X92" i="10"/>
  <c r="Y92" i="10"/>
  <c r="V90" i="10"/>
  <c r="V89" i="10"/>
  <c r="N89" i="10"/>
  <c r="X90" i="10"/>
  <c r="Y90" i="10"/>
  <c r="V88" i="10"/>
  <c r="V87" i="10"/>
  <c r="N87" i="10"/>
  <c r="X88" i="10"/>
  <c r="Y88" i="10"/>
  <c r="V84" i="10"/>
  <c r="V83" i="10"/>
  <c r="N83" i="10"/>
  <c r="X84" i="10"/>
  <c r="Y84" i="10"/>
  <c r="V82" i="10"/>
  <c r="V81" i="10"/>
  <c r="N81" i="10"/>
  <c r="X82" i="10"/>
  <c r="Y82" i="10"/>
  <c r="V80" i="10"/>
  <c r="V79" i="10"/>
  <c r="N79" i="10"/>
  <c r="X80" i="10"/>
  <c r="Y80" i="10"/>
  <c r="V78" i="10"/>
  <c r="V77" i="10"/>
  <c r="N77" i="10"/>
  <c r="X78" i="10"/>
  <c r="Y78" i="10"/>
  <c r="V76" i="10"/>
  <c r="V75" i="10"/>
  <c r="N75" i="10"/>
  <c r="X76" i="10"/>
  <c r="Y76" i="10"/>
  <c r="V74" i="10"/>
  <c r="V73" i="10"/>
  <c r="N73" i="10"/>
  <c r="X74" i="10"/>
  <c r="Y74" i="10"/>
  <c r="V72" i="10"/>
  <c r="V71" i="10"/>
  <c r="N71" i="10"/>
  <c r="X72" i="10"/>
  <c r="Y72" i="10"/>
  <c r="V70" i="10"/>
  <c r="V69" i="10"/>
  <c r="N69" i="10"/>
  <c r="X70" i="10"/>
  <c r="Y70" i="10"/>
  <c r="V68" i="10"/>
  <c r="V67" i="10"/>
  <c r="N67" i="10"/>
  <c r="X68" i="10"/>
  <c r="Y68" i="10"/>
  <c r="V64" i="10"/>
  <c r="V63" i="10"/>
  <c r="N63" i="10"/>
  <c r="X64" i="10"/>
  <c r="Y64" i="10"/>
  <c r="V62" i="10"/>
  <c r="V61" i="10"/>
  <c r="N61" i="10"/>
  <c r="X62" i="10"/>
  <c r="Y62" i="10"/>
  <c r="V60" i="10"/>
  <c r="V59" i="10"/>
  <c r="N59" i="10"/>
  <c r="X60" i="10"/>
  <c r="Y60" i="10"/>
  <c r="V58" i="10"/>
  <c r="V57" i="10"/>
  <c r="N57" i="10"/>
  <c r="X58" i="10"/>
  <c r="Y58" i="10"/>
  <c r="V56" i="10"/>
  <c r="V55" i="10"/>
  <c r="N55" i="10"/>
  <c r="X56" i="10"/>
  <c r="Y56" i="10"/>
  <c r="V54" i="10"/>
  <c r="V53" i="10"/>
  <c r="N53" i="10"/>
  <c r="X54" i="10"/>
  <c r="Y54" i="10"/>
  <c r="V52" i="10"/>
  <c r="V51" i="10"/>
  <c r="N51" i="10"/>
  <c r="X52" i="10"/>
  <c r="Y52" i="10"/>
  <c r="V50" i="10"/>
  <c r="V49" i="10"/>
  <c r="N49" i="10"/>
  <c r="X50" i="10"/>
  <c r="Y50" i="10"/>
  <c r="V48" i="10"/>
  <c r="V47" i="10"/>
  <c r="N47" i="10"/>
  <c r="X48" i="10"/>
  <c r="Y48" i="10"/>
  <c r="V44" i="10"/>
  <c r="V43" i="10"/>
  <c r="N43" i="10"/>
  <c r="X44" i="10"/>
  <c r="Y44" i="10"/>
  <c r="V42" i="10"/>
  <c r="V41" i="10"/>
  <c r="N41" i="10"/>
  <c r="X42" i="10"/>
  <c r="Y42" i="10"/>
  <c r="V40" i="10"/>
  <c r="V39" i="10"/>
  <c r="N39" i="10"/>
  <c r="X40" i="10"/>
  <c r="Y40" i="10"/>
  <c r="V38" i="10"/>
  <c r="V37" i="10"/>
  <c r="N37" i="10"/>
  <c r="X38" i="10"/>
  <c r="Y38" i="10"/>
  <c r="V36" i="10"/>
  <c r="V35" i="10"/>
  <c r="N35" i="10"/>
  <c r="X36" i="10"/>
  <c r="Y36" i="10"/>
  <c r="V34" i="10"/>
  <c r="V33" i="10"/>
  <c r="N33" i="10"/>
  <c r="X34" i="10"/>
  <c r="Y34" i="10"/>
  <c r="V32" i="10"/>
  <c r="V31" i="10"/>
  <c r="N31" i="10"/>
  <c r="X32" i="10"/>
  <c r="Y32" i="10"/>
  <c r="V30" i="10"/>
  <c r="V29" i="10"/>
  <c r="N29" i="10"/>
  <c r="X30" i="10"/>
  <c r="Y30" i="10"/>
  <c r="V28" i="10"/>
  <c r="V27" i="10"/>
  <c r="N27" i="10"/>
  <c r="X28" i="10"/>
  <c r="Y28" i="10"/>
  <c r="V104" i="9"/>
  <c r="V103" i="9"/>
  <c r="N103" i="9"/>
  <c r="X104" i="9"/>
  <c r="Y104" i="9"/>
  <c r="V102" i="9"/>
  <c r="V101" i="9"/>
  <c r="N101" i="9"/>
  <c r="X102" i="9"/>
  <c r="Y102" i="9"/>
  <c r="V100" i="9"/>
  <c r="V99" i="9"/>
  <c r="N99" i="9"/>
  <c r="X100" i="9"/>
  <c r="Y100" i="9"/>
  <c r="V98" i="9"/>
  <c r="V97" i="9"/>
  <c r="N97" i="9"/>
  <c r="X98" i="9"/>
  <c r="Y98" i="9"/>
  <c r="V96" i="9"/>
  <c r="V95" i="9"/>
  <c r="N95" i="9"/>
  <c r="X96" i="9"/>
  <c r="Y96" i="9"/>
  <c r="V94" i="9"/>
  <c r="V93" i="9"/>
  <c r="N93" i="9"/>
  <c r="X94" i="9"/>
  <c r="Y94" i="9"/>
  <c r="V92" i="9"/>
  <c r="V91" i="9"/>
  <c r="N91" i="9"/>
  <c r="X92" i="9"/>
  <c r="Y92" i="9"/>
  <c r="V90" i="9"/>
  <c r="V89" i="9"/>
  <c r="N89" i="9"/>
  <c r="X90" i="9"/>
  <c r="Y90" i="9"/>
  <c r="V88" i="9"/>
  <c r="V87" i="9"/>
  <c r="N87" i="9"/>
  <c r="X88" i="9"/>
  <c r="Y88" i="9"/>
  <c r="V84" i="9"/>
  <c r="V83" i="9"/>
  <c r="N83" i="9"/>
  <c r="X84" i="9"/>
  <c r="Y84" i="9"/>
  <c r="V82" i="9"/>
  <c r="V81" i="9"/>
  <c r="N81" i="9"/>
  <c r="X82" i="9"/>
  <c r="Y82" i="9"/>
  <c r="V80" i="9"/>
  <c r="V79" i="9"/>
  <c r="N79" i="9"/>
  <c r="X80" i="9"/>
  <c r="Y80" i="9"/>
  <c r="V78" i="9"/>
  <c r="V77" i="9"/>
  <c r="N77" i="9"/>
  <c r="X78" i="9"/>
  <c r="Y78" i="9"/>
  <c r="V76" i="9"/>
  <c r="V75" i="9"/>
  <c r="N75" i="9"/>
  <c r="X76" i="9"/>
  <c r="Y76" i="9"/>
  <c r="V74" i="9"/>
  <c r="V73" i="9"/>
  <c r="N73" i="9"/>
  <c r="X74" i="9"/>
  <c r="Y74" i="9"/>
  <c r="V72" i="9"/>
  <c r="V71" i="9"/>
  <c r="N71" i="9"/>
  <c r="X72" i="9"/>
  <c r="Y72" i="9"/>
  <c r="V70" i="9"/>
  <c r="V69" i="9"/>
  <c r="N69" i="9"/>
  <c r="X70" i="9"/>
  <c r="Y70" i="9"/>
  <c r="V68" i="9"/>
  <c r="V67" i="9"/>
  <c r="N67" i="9"/>
  <c r="X68" i="9"/>
  <c r="Y68" i="9"/>
  <c r="V64" i="9"/>
  <c r="V63" i="9"/>
  <c r="N63" i="9"/>
  <c r="X64" i="9"/>
  <c r="Y64" i="9"/>
  <c r="V62" i="9"/>
  <c r="V61" i="9"/>
  <c r="N61" i="9"/>
  <c r="X62" i="9"/>
  <c r="Y62" i="9"/>
  <c r="V60" i="9"/>
  <c r="V59" i="9"/>
  <c r="N59" i="9"/>
  <c r="X60" i="9"/>
  <c r="Y60" i="9"/>
  <c r="V58" i="9"/>
  <c r="V57" i="9"/>
  <c r="N57" i="9"/>
  <c r="X58" i="9"/>
  <c r="Y58" i="9"/>
  <c r="V56" i="9"/>
  <c r="V55" i="9"/>
  <c r="N55" i="9"/>
  <c r="X56" i="9"/>
  <c r="Y56" i="9"/>
  <c r="V54" i="9"/>
  <c r="V53" i="9"/>
  <c r="N53" i="9"/>
  <c r="X54" i="9"/>
  <c r="Y54" i="9"/>
  <c r="V52" i="9"/>
  <c r="V51" i="9"/>
  <c r="N51" i="9"/>
  <c r="X52" i="9"/>
  <c r="Y52" i="9"/>
  <c r="V50" i="9"/>
  <c r="V49" i="9"/>
  <c r="N49" i="9"/>
  <c r="X50" i="9"/>
  <c r="Y50" i="9"/>
  <c r="V48" i="9"/>
  <c r="V47" i="9"/>
  <c r="N47" i="9"/>
  <c r="X48" i="9"/>
  <c r="Y48" i="9"/>
  <c r="V44" i="9"/>
  <c r="V43" i="9"/>
  <c r="N43" i="9"/>
  <c r="X44" i="9"/>
  <c r="Y44" i="9"/>
  <c r="V42" i="9"/>
  <c r="V41" i="9"/>
  <c r="N41" i="9"/>
  <c r="X42" i="9"/>
  <c r="Y42" i="9"/>
  <c r="V40" i="9"/>
  <c r="V39" i="9"/>
  <c r="N39" i="9"/>
  <c r="X40" i="9"/>
  <c r="Y40" i="9"/>
  <c r="V38" i="9"/>
  <c r="V37" i="9"/>
  <c r="N37" i="9"/>
  <c r="X38" i="9"/>
  <c r="Y38" i="9"/>
  <c r="V36" i="9"/>
  <c r="V35" i="9"/>
  <c r="N35" i="9"/>
  <c r="X36" i="9"/>
  <c r="Y36" i="9"/>
  <c r="V34" i="9"/>
  <c r="V33" i="9"/>
  <c r="N33" i="9"/>
  <c r="X34" i="9"/>
  <c r="Y34" i="9"/>
  <c r="V32" i="9"/>
  <c r="V31" i="9"/>
  <c r="N31" i="9"/>
  <c r="X32" i="9"/>
  <c r="Y32" i="9"/>
  <c r="V30" i="9"/>
  <c r="V29" i="9"/>
  <c r="N29" i="9"/>
  <c r="X30" i="9"/>
  <c r="Y30" i="9"/>
  <c r="V28" i="9"/>
  <c r="V27" i="9"/>
  <c r="N27" i="9"/>
  <c r="X28" i="9"/>
  <c r="Y28" i="9"/>
  <c r="V104" i="8"/>
  <c r="V103" i="8"/>
  <c r="N103" i="8"/>
  <c r="X104" i="8"/>
  <c r="Y104" i="8"/>
  <c r="V102" i="8"/>
  <c r="V101" i="8"/>
  <c r="N101" i="8"/>
  <c r="X102" i="8"/>
  <c r="Y102" i="8"/>
  <c r="V100" i="8"/>
  <c r="V99" i="8"/>
  <c r="N99" i="8"/>
  <c r="X100" i="8"/>
  <c r="Y100" i="8"/>
  <c r="V98" i="8"/>
  <c r="V97" i="8"/>
  <c r="N97" i="8"/>
  <c r="X98" i="8"/>
  <c r="Y98" i="8"/>
  <c r="V96" i="8"/>
  <c r="V95" i="8"/>
  <c r="N95" i="8"/>
  <c r="X96" i="8"/>
  <c r="Y96" i="8"/>
  <c r="V94" i="8"/>
  <c r="V93" i="8"/>
  <c r="N93" i="8"/>
  <c r="X94" i="8"/>
  <c r="Y94" i="8"/>
  <c r="V92" i="8"/>
  <c r="V91" i="8"/>
  <c r="N91" i="8"/>
  <c r="X92" i="8"/>
  <c r="Y92" i="8"/>
  <c r="V90" i="8"/>
  <c r="V89" i="8"/>
  <c r="N89" i="8"/>
  <c r="X90" i="8"/>
  <c r="Y90" i="8"/>
  <c r="V88" i="8"/>
  <c r="V87" i="8"/>
  <c r="N87" i="8"/>
  <c r="X88" i="8"/>
  <c r="Y88" i="8"/>
  <c r="V84" i="8"/>
  <c r="V83" i="8"/>
  <c r="N83" i="8"/>
  <c r="X84" i="8"/>
  <c r="Y84" i="8"/>
  <c r="V82" i="8"/>
  <c r="V81" i="8"/>
  <c r="N81" i="8"/>
  <c r="X82" i="8"/>
  <c r="Y82" i="8"/>
  <c r="V80" i="8"/>
  <c r="V79" i="8"/>
  <c r="N79" i="8"/>
  <c r="X80" i="8"/>
  <c r="Y80" i="8"/>
  <c r="V78" i="8"/>
  <c r="V77" i="8"/>
  <c r="N77" i="8"/>
  <c r="X78" i="8"/>
  <c r="Y78" i="8"/>
  <c r="V76" i="8"/>
  <c r="V75" i="8"/>
  <c r="N75" i="8"/>
  <c r="X76" i="8"/>
  <c r="Y76" i="8"/>
  <c r="V74" i="8"/>
  <c r="V73" i="8"/>
  <c r="N73" i="8"/>
  <c r="X74" i="8"/>
  <c r="Y74" i="8"/>
  <c r="V72" i="8"/>
  <c r="V71" i="8"/>
  <c r="N71" i="8"/>
  <c r="X72" i="8"/>
  <c r="Y72" i="8"/>
  <c r="V70" i="8"/>
  <c r="V69" i="8"/>
  <c r="N69" i="8"/>
  <c r="X70" i="8"/>
  <c r="Y70" i="8"/>
  <c r="V68" i="8"/>
  <c r="V67" i="8"/>
  <c r="N67" i="8"/>
  <c r="X68" i="8"/>
  <c r="Y68" i="8"/>
  <c r="V64" i="8"/>
  <c r="V63" i="8"/>
  <c r="N63" i="8"/>
  <c r="X64" i="8"/>
  <c r="Y64" i="8"/>
  <c r="V62" i="8"/>
  <c r="V61" i="8"/>
  <c r="N61" i="8"/>
  <c r="X62" i="8"/>
  <c r="Y62" i="8"/>
  <c r="V60" i="8"/>
  <c r="V59" i="8"/>
  <c r="N59" i="8"/>
  <c r="X60" i="8"/>
  <c r="Y60" i="8"/>
  <c r="V58" i="8"/>
  <c r="V57" i="8"/>
  <c r="N57" i="8"/>
  <c r="X58" i="8"/>
  <c r="Y58" i="8"/>
  <c r="V56" i="8"/>
  <c r="V55" i="8"/>
  <c r="N55" i="8"/>
  <c r="X56" i="8"/>
  <c r="Y56" i="8"/>
  <c r="V54" i="8"/>
  <c r="V53" i="8"/>
  <c r="N53" i="8"/>
  <c r="X54" i="8"/>
  <c r="Y54" i="8"/>
  <c r="V52" i="8"/>
  <c r="V51" i="8"/>
  <c r="N51" i="8"/>
  <c r="X52" i="8"/>
  <c r="Y52" i="8"/>
  <c r="V50" i="8"/>
  <c r="V49" i="8"/>
  <c r="N49" i="8"/>
  <c r="X50" i="8"/>
  <c r="Y50" i="8"/>
  <c r="V48" i="8"/>
  <c r="V47" i="8"/>
  <c r="N47" i="8"/>
  <c r="X48" i="8"/>
  <c r="Y48" i="8"/>
  <c r="V44" i="8"/>
  <c r="V43" i="8"/>
  <c r="N43" i="8"/>
  <c r="X44" i="8"/>
  <c r="Y44" i="8"/>
  <c r="V42" i="8"/>
  <c r="V41" i="8"/>
  <c r="N41" i="8"/>
  <c r="X42" i="8"/>
  <c r="Y42" i="8"/>
  <c r="V40" i="8"/>
  <c r="V39" i="8"/>
  <c r="N39" i="8"/>
  <c r="X40" i="8"/>
  <c r="Y40" i="8"/>
  <c r="V38" i="8"/>
  <c r="V37" i="8"/>
  <c r="N37" i="8"/>
  <c r="X38" i="8"/>
  <c r="Y38" i="8"/>
  <c r="V36" i="8"/>
  <c r="V35" i="8"/>
  <c r="N35" i="8"/>
  <c r="X36" i="8"/>
  <c r="Y36" i="8"/>
  <c r="V34" i="8"/>
  <c r="V33" i="8"/>
  <c r="N33" i="8"/>
  <c r="X34" i="8"/>
  <c r="Y34" i="8"/>
  <c r="V32" i="8"/>
  <c r="V31" i="8"/>
  <c r="N31" i="8"/>
  <c r="X32" i="8"/>
  <c r="Y32" i="8"/>
  <c r="V30" i="8"/>
  <c r="V29" i="8"/>
  <c r="N29" i="8"/>
  <c r="X30" i="8"/>
  <c r="Y30" i="8"/>
  <c r="V28" i="8"/>
  <c r="V27" i="8"/>
  <c r="N27" i="8"/>
  <c r="X28" i="8"/>
  <c r="Y28" i="8"/>
  <c r="V104" i="7"/>
  <c r="V103" i="7"/>
  <c r="N103" i="7"/>
  <c r="X104" i="7"/>
  <c r="Y104" i="7"/>
  <c r="V102" i="7"/>
  <c r="V101" i="7"/>
  <c r="N101" i="7"/>
  <c r="X102" i="7"/>
  <c r="Y102" i="7"/>
  <c r="V100" i="7"/>
  <c r="V99" i="7"/>
  <c r="N99" i="7"/>
  <c r="X100" i="7"/>
  <c r="Y100" i="7"/>
  <c r="V98" i="7"/>
  <c r="V97" i="7"/>
  <c r="N97" i="7"/>
  <c r="X98" i="7"/>
  <c r="Y98" i="7"/>
  <c r="V96" i="7"/>
  <c r="V95" i="7"/>
  <c r="N95" i="7"/>
  <c r="X96" i="7"/>
  <c r="Y96" i="7"/>
  <c r="V94" i="7"/>
  <c r="V93" i="7"/>
  <c r="N93" i="7"/>
  <c r="X94" i="7"/>
  <c r="Y94" i="7"/>
  <c r="V92" i="7"/>
  <c r="V91" i="7"/>
  <c r="N91" i="7"/>
  <c r="X92" i="7"/>
  <c r="Y92" i="7"/>
  <c r="V90" i="7"/>
  <c r="V89" i="7"/>
  <c r="N89" i="7"/>
  <c r="X90" i="7"/>
  <c r="Y90" i="7"/>
  <c r="V88" i="7"/>
  <c r="V87" i="7"/>
  <c r="N87" i="7"/>
  <c r="X88" i="7"/>
  <c r="Y88" i="7"/>
  <c r="V84" i="7"/>
  <c r="V83" i="7"/>
  <c r="N83" i="7"/>
  <c r="X84" i="7"/>
  <c r="Y84" i="7"/>
  <c r="V82" i="7"/>
  <c r="V81" i="7"/>
  <c r="N81" i="7"/>
  <c r="X82" i="7"/>
  <c r="Y82" i="7"/>
  <c r="V80" i="7"/>
  <c r="V79" i="7"/>
  <c r="N79" i="7"/>
  <c r="X80" i="7"/>
  <c r="Y80" i="7"/>
  <c r="V78" i="7"/>
  <c r="V77" i="7"/>
  <c r="N77" i="7"/>
  <c r="X78" i="7"/>
  <c r="Y78" i="7"/>
  <c r="V76" i="7"/>
  <c r="V75" i="7"/>
  <c r="N75" i="7"/>
  <c r="X76" i="7"/>
  <c r="Y76" i="7"/>
  <c r="V74" i="7"/>
  <c r="V73" i="7"/>
  <c r="N73" i="7"/>
  <c r="X74" i="7"/>
  <c r="Y74" i="7"/>
  <c r="V72" i="7"/>
  <c r="V71" i="7"/>
  <c r="N71" i="7"/>
  <c r="X72" i="7"/>
  <c r="Y72" i="7"/>
  <c r="V70" i="7"/>
  <c r="V69" i="7"/>
  <c r="N69" i="7"/>
  <c r="X70" i="7"/>
  <c r="Y70" i="7"/>
  <c r="V68" i="7"/>
  <c r="V67" i="7"/>
  <c r="N67" i="7"/>
  <c r="X68" i="7"/>
  <c r="Y68" i="7"/>
  <c r="V64" i="7"/>
  <c r="V63" i="7"/>
  <c r="N63" i="7"/>
  <c r="X64" i="7"/>
  <c r="Y64" i="7"/>
  <c r="V62" i="7"/>
  <c r="V61" i="7"/>
  <c r="N61" i="7"/>
  <c r="X62" i="7"/>
  <c r="Y62" i="7"/>
  <c r="V60" i="7"/>
  <c r="V59" i="7"/>
  <c r="N59" i="7"/>
  <c r="X60" i="7"/>
  <c r="Y60" i="7"/>
  <c r="V58" i="7"/>
  <c r="V57" i="7"/>
  <c r="N57" i="7"/>
  <c r="X58" i="7"/>
  <c r="Y58" i="7"/>
  <c r="V56" i="7"/>
  <c r="V55" i="7"/>
  <c r="N55" i="7"/>
  <c r="X56" i="7"/>
  <c r="Y56" i="7"/>
  <c r="V54" i="7"/>
  <c r="V53" i="7"/>
  <c r="N53" i="7"/>
  <c r="X54" i="7"/>
  <c r="Y54" i="7"/>
  <c r="V52" i="7"/>
  <c r="V51" i="7"/>
  <c r="N51" i="7"/>
  <c r="X52" i="7"/>
  <c r="Y52" i="7"/>
  <c r="V50" i="7"/>
  <c r="V49" i="7"/>
  <c r="N49" i="7"/>
  <c r="X50" i="7"/>
  <c r="Y50" i="7"/>
  <c r="V48" i="7"/>
  <c r="V47" i="7"/>
  <c r="N47" i="7"/>
  <c r="X48" i="7"/>
  <c r="Y48" i="7"/>
  <c r="V44" i="7"/>
  <c r="V43" i="7"/>
  <c r="N43" i="7"/>
  <c r="X44" i="7"/>
  <c r="Y44" i="7"/>
  <c r="V42" i="7"/>
  <c r="V41" i="7"/>
  <c r="N41" i="7"/>
  <c r="X42" i="7"/>
  <c r="Y42" i="7"/>
  <c r="V40" i="7"/>
  <c r="V39" i="7"/>
  <c r="N39" i="7"/>
  <c r="X40" i="7"/>
  <c r="Y40" i="7"/>
  <c r="V38" i="7"/>
  <c r="V37" i="7"/>
  <c r="N37" i="7"/>
  <c r="X38" i="7"/>
  <c r="Y38" i="7"/>
  <c r="V36" i="7"/>
  <c r="V35" i="7"/>
  <c r="N35" i="7"/>
  <c r="X36" i="7"/>
  <c r="Y36" i="7"/>
  <c r="V34" i="7"/>
  <c r="V33" i="7"/>
  <c r="N33" i="7"/>
  <c r="X34" i="7"/>
  <c r="Y34" i="7"/>
  <c r="V32" i="7"/>
  <c r="V31" i="7"/>
  <c r="N31" i="7"/>
  <c r="X32" i="7"/>
  <c r="Y32" i="7"/>
  <c r="V30" i="7"/>
  <c r="V29" i="7"/>
  <c r="N29" i="7"/>
  <c r="X30" i="7"/>
  <c r="Y30" i="7"/>
  <c r="V28" i="7"/>
  <c r="V27" i="7"/>
  <c r="N27" i="7"/>
  <c r="X28" i="7"/>
  <c r="Y28" i="7"/>
  <c r="V104" i="6"/>
  <c r="V103" i="6"/>
  <c r="N103" i="6"/>
  <c r="X104" i="6"/>
  <c r="Y104" i="6"/>
  <c r="V102" i="6"/>
  <c r="V101" i="6"/>
  <c r="N101" i="6"/>
  <c r="X102" i="6"/>
  <c r="Y102" i="6"/>
  <c r="V100" i="6"/>
  <c r="V99" i="6"/>
  <c r="N99" i="6"/>
  <c r="X100" i="6"/>
  <c r="Y100" i="6"/>
  <c r="V98" i="6"/>
  <c r="V97" i="6"/>
  <c r="N97" i="6"/>
  <c r="X98" i="6"/>
  <c r="Y98" i="6"/>
  <c r="V96" i="6"/>
  <c r="V95" i="6"/>
  <c r="N95" i="6"/>
  <c r="X96" i="6"/>
  <c r="Y96" i="6"/>
  <c r="V94" i="6"/>
  <c r="V93" i="6"/>
  <c r="N93" i="6"/>
  <c r="X94" i="6"/>
  <c r="Y94" i="6"/>
  <c r="V92" i="6"/>
  <c r="V91" i="6"/>
  <c r="N91" i="6"/>
  <c r="X92" i="6"/>
  <c r="Y92" i="6"/>
  <c r="V90" i="6"/>
  <c r="V89" i="6"/>
  <c r="N89" i="6"/>
  <c r="X90" i="6"/>
  <c r="Y90" i="6"/>
  <c r="V88" i="6"/>
  <c r="V87" i="6"/>
  <c r="N87" i="6"/>
  <c r="X88" i="6"/>
  <c r="Y88" i="6"/>
  <c r="V84" i="6"/>
  <c r="V83" i="6"/>
  <c r="N83" i="6"/>
  <c r="X84" i="6"/>
  <c r="Y84" i="6"/>
  <c r="V82" i="6"/>
  <c r="V81" i="6"/>
  <c r="N81" i="6"/>
  <c r="X82" i="6"/>
  <c r="Y82" i="6"/>
  <c r="V80" i="6"/>
  <c r="V79" i="6"/>
  <c r="N79" i="6"/>
  <c r="X80" i="6"/>
  <c r="Y80" i="6"/>
  <c r="V78" i="6"/>
  <c r="V77" i="6"/>
  <c r="N77" i="6"/>
  <c r="X78" i="6"/>
  <c r="Y78" i="6"/>
  <c r="V76" i="6"/>
  <c r="V75" i="6"/>
  <c r="N75" i="6"/>
  <c r="X76" i="6"/>
  <c r="Y76" i="6"/>
  <c r="V74" i="6"/>
  <c r="V73" i="6"/>
  <c r="N73" i="6"/>
  <c r="X74" i="6"/>
  <c r="Y74" i="6"/>
  <c r="V72" i="6"/>
  <c r="V71" i="6"/>
  <c r="N71" i="6"/>
  <c r="X72" i="6"/>
  <c r="Y72" i="6"/>
  <c r="V70" i="6"/>
  <c r="V69" i="6"/>
  <c r="N69" i="6"/>
  <c r="X70" i="6"/>
  <c r="Y70" i="6"/>
  <c r="V68" i="6"/>
  <c r="V67" i="6"/>
  <c r="N67" i="6"/>
  <c r="X68" i="6"/>
  <c r="Y68" i="6"/>
  <c r="V64" i="6"/>
  <c r="V63" i="6"/>
  <c r="N63" i="6"/>
  <c r="X64" i="6"/>
  <c r="Y64" i="6"/>
  <c r="V62" i="6"/>
  <c r="V61" i="6"/>
  <c r="N61" i="6"/>
  <c r="X62" i="6"/>
  <c r="Y62" i="6"/>
  <c r="V60" i="6"/>
  <c r="V59" i="6"/>
  <c r="N59" i="6"/>
  <c r="X60" i="6"/>
  <c r="Y60" i="6"/>
  <c r="V58" i="6"/>
  <c r="V57" i="6"/>
  <c r="N57" i="6"/>
  <c r="X58" i="6"/>
  <c r="Y58" i="6"/>
  <c r="V56" i="6"/>
  <c r="V55" i="6"/>
  <c r="N55" i="6"/>
  <c r="X56" i="6"/>
  <c r="Y56" i="6"/>
  <c r="V54" i="6"/>
  <c r="V53" i="6"/>
  <c r="N53" i="6"/>
  <c r="X54" i="6"/>
  <c r="Y54" i="6"/>
  <c r="V52" i="6"/>
  <c r="V51" i="6"/>
  <c r="N51" i="6"/>
  <c r="X52" i="6"/>
  <c r="Y52" i="6"/>
  <c r="V50" i="6"/>
  <c r="V49" i="6"/>
  <c r="N49" i="6"/>
  <c r="X50" i="6"/>
  <c r="Y50" i="6"/>
  <c r="V48" i="6"/>
  <c r="V47" i="6"/>
  <c r="N47" i="6"/>
  <c r="X48" i="6"/>
  <c r="Y48" i="6"/>
  <c r="V44" i="6"/>
  <c r="V43" i="6"/>
  <c r="N43" i="6"/>
  <c r="X44" i="6"/>
  <c r="Y44" i="6"/>
  <c r="V42" i="6"/>
  <c r="V41" i="6"/>
  <c r="N41" i="6"/>
  <c r="X42" i="6"/>
  <c r="Y42" i="6"/>
  <c r="V40" i="6"/>
  <c r="V39" i="6"/>
  <c r="N39" i="6"/>
  <c r="X40" i="6"/>
  <c r="Y40" i="6"/>
  <c r="V38" i="6"/>
  <c r="V37" i="6"/>
  <c r="N37" i="6"/>
  <c r="X38" i="6"/>
  <c r="Y38" i="6"/>
  <c r="V36" i="6"/>
  <c r="V35" i="6"/>
  <c r="N35" i="6"/>
  <c r="X36" i="6"/>
  <c r="Y36" i="6"/>
  <c r="V34" i="6"/>
  <c r="V33" i="6"/>
  <c r="N33" i="6"/>
  <c r="X34" i="6"/>
  <c r="Y34" i="6"/>
  <c r="V32" i="6"/>
  <c r="V31" i="6"/>
  <c r="N31" i="6"/>
  <c r="X32" i="6"/>
  <c r="Y32" i="6"/>
  <c r="V30" i="6"/>
  <c r="V29" i="6"/>
  <c r="N29" i="6"/>
  <c r="X30" i="6"/>
  <c r="Y30" i="6"/>
  <c r="V28" i="6"/>
  <c r="V27" i="6"/>
  <c r="N27" i="6"/>
  <c r="X28" i="6"/>
  <c r="Y28" i="6"/>
  <c r="V104" i="5"/>
  <c r="V103" i="5"/>
  <c r="N103" i="5"/>
  <c r="X104" i="5"/>
  <c r="Y104" i="5"/>
  <c r="V102" i="5"/>
  <c r="V101" i="5"/>
  <c r="N101" i="5"/>
  <c r="X102" i="5"/>
  <c r="Y102" i="5"/>
  <c r="V100" i="5"/>
  <c r="V99" i="5"/>
  <c r="N99" i="5"/>
  <c r="X100" i="5"/>
  <c r="Y100" i="5"/>
  <c r="V98" i="5"/>
  <c r="V97" i="5"/>
  <c r="N97" i="5"/>
  <c r="X98" i="5"/>
  <c r="Y98" i="5"/>
  <c r="V96" i="5"/>
  <c r="V95" i="5"/>
  <c r="N95" i="5"/>
  <c r="X96" i="5"/>
  <c r="Y96" i="5"/>
  <c r="V94" i="5"/>
  <c r="V93" i="5"/>
  <c r="N93" i="5"/>
  <c r="X94" i="5"/>
  <c r="Y94" i="5"/>
  <c r="V92" i="5"/>
  <c r="V91" i="5"/>
  <c r="N91" i="5"/>
  <c r="X92" i="5"/>
  <c r="Y92" i="5"/>
  <c r="V90" i="5"/>
  <c r="V89" i="5"/>
  <c r="N89" i="5"/>
  <c r="X90" i="5"/>
  <c r="Y90" i="5"/>
  <c r="V88" i="5"/>
  <c r="V87" i="5"/>
  <c r="N87" i="5"/>
  <c r="X88" i="5"/>
  <c r="Y88" i="5"/>
  <c r="V84" i="5"/>
  <c r="V83" i="5"/>
  <c r="N83" i="5"/>
  <c r="X84" i="5"/>
  <c r="Y84" i="5"/>
  <c r="V82" i="5"/>
  <c r="V81" i="5"/>
  <c r="N81" i="5"/>
  <c r="X82" i="5"/>
  <c r="Y82" i="5"/>
  <c r="V80" i="5"/>
  <c r="V79" i="5"/>
  <c r="N79" i="5"/>
  <c r="X80" i="5"/>
  <c r="Y80" i="5"/>
  <c r="V78" i="5"/>
  <c r="V77" i="5"/>
  <c r="N77" i="5"/>
  <c r="X78" i="5"/>
  <c r="Y78" i="5"/>
  <c r="V76" i="5"/>
  <c r="V75" i="5"/>
  <c r="N75" i="5"/>
  <c r="X76" i="5"/>
  <c r="Y76" i="5"/>
  <c r="V74" i="5"/>
  <c r="V73" i="5"/>
  <c r="N73" i="5"/>
  <c r="X74" i="5"/>
  <c r="Y74" i="5"/>
  <c r="V72" i="5"/>
  <c r="V71" i="5"/>
  <c r="N71" i="5"/>
  <c r="X72" i="5"/>
  <c r="Y72" i="5"/>
  <c r="V70" i="5"/>
  <c r="V69" i="5"/>
  <c r="N69" i="5"/>
  <c r="X70" i="5"/>
  <c r="Y70" i="5"/>
  <c r="V68" i="5"/>
  <c r="V67" i="5"/>
  <c r="N67" i="5"/>
  <c r="X68" i="5"/>
  <c r="Y68" i="5"/>
  <c r="V64" i="5"/>
  <c r="V63" i="5"/>
  <c r="N63" i="5"/>
  <c r="X64" i="5"/>
  <c r="Y64" i="5"/>
  <c r="V62" i="5"/>
  <c r="V61" i="5"/>
  <c r="N61" i="5"/>
  <c r="X62" i="5"/>
  <c r="Y62" i="5"/>
  <c r="V60" i="5"/>
  <c r="V59" i="5"/>
  <c r="N59" i="5"/>
  <c r="X60" i="5"/>
  <c r="Y60" i="5"/>
  <c r="V58" i="5"/>
  <c r="V57" i="5"/>
  <c r="N57" i="5"/>
  <c r="X58" i="5"/>
  <c r="Y58" i="5"/>
  <c r="V56" i="5"/>
  <c r="V55" i="5"/>
  <c r="N55" i="5"/>
  <c r="X56" i="5"/>
  <c r="Y56" i="5"/>
  <c r="V54" i="5"/>
  <c r="V53" i="5"/>
  <c r="N53" i="5"/>
  <c r="X54" i="5"/>
  <c r="Y54" i="5"/>
  <c r="V52" i="5"/>
  <c r="V51" i="5"/>
  <c r="N51" i="5"/>
  <c r="X52" i="5"/>
  <c r="Y52" i="5"/>
  <c r="V50" i="5"/>
  <c r="V49" i="5"/>
  <c r="N49" i="5"/>
  <c r="X50" i="5"/>
  <c r="Y50" i="5"/>
  <c r="V48" i="5"/>
  <c r="V47" i="5"/>
  <c r="N47" i="5"/>
  <c r="X48" i="5"/>
  <c r="Y48" i="5"/>
  <c r="V44" i="5"/>
  <c r="V43" i="5"/>
  <c r="N43" i="5"/>
  <c r="X44" i="5"/>
  <c r="Y44" i="5"/>
  <c r="V42" i="5"/>
  <c r="V41" i="5"/>
  <c r="N41" i="5"/>
  <c r="X42" i="5"/>
  <c r="Y42" i="5"/>
  <c r="V40" i="5"/>
  <c r="V39" i="5"/>
  <c r="N39" i="5"/>
  <c r="X40" i="5"/>
  <c r="Y40" i="5"/>
  <c r="V38" i="5"/>
  <c r="V37" i="5"/>
  <c r="N37" i="5"/>
  <c r="X38" i="5"/>
  <c r="Y38" i="5"/>
  <c r="V36" i="5"/>
  <c r="V35" i="5"/>
  <c r="N35" i="5"/>
  <c r="X36" i="5"/>
  <c r="Y36" i="5"/>
  <c r="V34" i="5"/>
  <c r="V33" i="5"/>
  <c r="N33" i="5"/>
  <c r="X34" i="5"/>
  <c r="Y34" i="5"/>
  <c r="V32" i="5"/>
  <c r="V31" i="5"/>
  <c r="N31" i="5"/>
  <c r="X32" i="5"/>
  <c r="Y32" i="5"/>
  <c r="V30" i="5"/>
  <c r="V29" i="5"/>
  <c r="N29" i="5"/>
  <c r="X30" i="5"/>
  <c r="Y30" i="5"/>
  <c r="V28" i="5"/>
  <c r="V27" i="5"/>
  <c r="N27" i="5"/>
  <c r="X28" i="5"/>
  <c r="Y28" i="5"/>
  <c r="V104" i="4"/>
  <c r="V103" i="4"/>
  <c r="N103" i="4"/>
  <c r="X104" i="4"/>
  <c r="Y104" i="4"/>
  <c r="V102" i="4"/>
  <c r="V101" i="4"/>
  <c r="N101" i="4"/>
  <c r="X102" i="4"/>
  <c r="Y102" i="4"/>
  <c r="V100" i="4"/>
  <c r="V99" i="4"/>
  <c r="N99" i="4"/>
  <c r="X100" i="4"/>
  <c r="Y100" i="4"/>
  <c r="V98" i="4"/>
  <c r="V97" i="4"/>
  <c r="N97" i="4"/>
  <c r="X98" i="4"/>
  <c r="Y98" i="4"/>
  <c r="V96" i="4"/>
  <c r="V95" i="4"/>
  <c r="N95" i="4"/>
  <c r="X96" i="4"/>
  <c r="Y96" i="4"/>
  <c r="V94" i="4"/>
  <c r="V93" i="4"/>
  <c r="N93" i="4"/>
  <c r="X94" i="4"/>
  <c r="Y94" i="4"/>
  <c r="V92" i="4"/>
  <c r="V91" i="4"/>
  <c r="N91" i="4"/>
  <c r="X92" i="4"/>
  <c r="Y92" i="4"/>
  <c r="V90" i="4"/>
  <c r="V89" i="4"/>
  <c r="N89" i="4"/>
  <c r="X90" i="4"/>
  <c r="Y90" i="4"/>
  <c r="V88" i="4"/>
  <c r="V87" i="4"/>
  <c r="N87" i="4"/>
  <c r="X88" i="4"/>
  <c r="Y88" i="4"/>
  <c r="V84" i="4"/>
  <c r="V83" i="4"/>
  <c r="N83" i="4"/>
  <c r="X84" i="4"/>
  <c r="Y84" i="4"/>
  <c r="V82" i="4"/>
  <c r="V81" i="4"/>
  <c r="N81" i="4"/>
  <c r="X82" i="4"/>
  <c r="Y82" i="4"/>
  <c r="V80" i="4"/>
  <c r="V79" i="4"/>
  <c r="N79" i="4"/>
  <c r="X80" i="4"/>
  <c r="Y80" i="4"/>
  <c r="V78" i="4"/>
  <c r="V77" i="4"/>
  <c r="N77" i="4"/>
  <c r="X78" i="4"/>
  <c r="Y78" i="4"/>
  <c r="V76" i="4"/>
  <c r="V75" i="4"/>
  <c r="N75" i="4"/>
  <c r="X76" i="4"/>
  <c r="Y76" i="4"/>
  <c r="V74" i="4"/>
  <c r="V73" i="4"/>
  <c r="N73" i="4"/>
  <c r="X74" i="4"/>
  <c r="Y74" i="4"/>
  <c r="V72" i="4"/>
  <c r="V71" i="4"/>
  <c r="N71" i="4"/>
  <c r="X72" i="4"/>
  <c r="Y72" i="4"/>
  <c r="V70" i="4"/>
  <c r="V69" i="4"/>
  <c r="N69" i="4"/>
  <c r="X70" i="4"/>
  <c r="Y70" i="4"/>
  <c r="V68" i="4"/>
  <c r="V67" i="4"/>
  <c r="N67" i="4"/>
  <c r="X68" i="4"/>
  <c r="Y68" i="4"/>
  <c r="V64" i="4"/>
  <c r="V63" i="4"/>
  <c r="N63" i="4"/>
  <c r="X64" i="4"/>
  <c r="Y64" i="4"/>
  <c r="V62" i="4"/>
  <c r="V61" i="4"/>
  <c r="N61" i="4"/>
  <c r="X62" i="4"/>
  <c r="Y62" i="4"/>
  <c r="V60" i="4"/>
  <c r="V59" i="4"/>
  <c r="N59" i="4"/>
  <c r="X60" i="4"/>
  <c r="Y60" i="4"/>
  <c r="V58" i="4"/>
  <c r="V57" i="4"/>
  <c r="N57" i="4"/>
  <c r="X58" i="4"/>
  <c r="Y58" i="4"/>
  <c r="V56" i="4"/>
  <c r="V55" i="4"/>
  <c r="N55" i="4"/>
  <c r="X56" i="4"/>
  <c r="Y56" i="4"/>
  <c r="V54" i="4"/>
  <c r="V53" i="4"/>
  <c r="N53" i="4"/>
  <c r="X54" i="4"/>
  <c r="Y54" i="4"/>
  <c r="V52" i="4"/>
  <c r="V51" i="4"/>
  <c r="N51" i="4"/>
  <c r="X52" i="4"/>
  <c r="Y52" i="4"/>
  <c r="V50" i="4"/>
  <c r="V49" i="4"/>
  <c r="N49" i="4"/>
  <c r="X50" i="4"/>
  <c r="Y50" i="4"/>
  <c r="V48" i="4"/>
  <c r="V47" i="4"/>
  <c r="N47" i="4"/>
  <c r="X48" i="4"/>
  <c r="Y48" i="4"/>
  <c r="V44" i="4"/>
  <c r="V43" i="4"/>
  <c r="N43" i="4"/>
  <c r="X44" i="4"/>
  <c r="Y44" i="4"/>
  <c r="V42" i="4"/>
  <c r="V41" i="4"/>
  <c r="N41" i="4"/>
  <c r="X42" i="4"/>
  <c r="Y42" i="4"/>
  <c r="V40" i="4"/>
  <c r="V39" i="4"/>
  <c r="N39" i="4"/>
  <c r="X40" i="4"/>
  <c r="Y40" i="4"/>
  <c r="V38" i="4"/>
  <c r="V37" i="4"/>
  <c r="N37" i="4"/>
  <c r="X38" i="4"/>
  <c r="Y38" i="4"/>
  <c r="V36" i="4"/>
  <c r="V35" i="4"/>
  <c r="N35" i="4"/>
  <c r="X36" i="4"/>
  <c r="Y36" i="4"/>
  <c r="V34" i="4"/>
  <c r="V33" i="4"/>
  <c r="N33" i="4"/>
  <c r="X34" i="4"/>
  <c r="Y34" i="4"/>
  <c r="V32" i="4"/>
  <c r="V31" i="4"/>
  <c r="N31" i="4"/>
  <c r="X32" i="4"/>
  <c r="Y32" i="4"/>
  <c r="V30" i="4"/>
  <c r="V29" i="4"/>
  <c r="N29" i="4"/>
  <c r="X30" i="4"/>
  <c r="Y30" i="4"/>
  <c r="V28" i="4"/>
  <c r="V27" i="4"/>
  <c r="N27" i="4"/>
  <c r="X28" i="4"/>
  <c r="Y28" i="4"/>
  <c r="V136" i="3"/>
  <c r="V135" i="3"/>
  <c r="N135" i="3"/>
  <c r="X136" i="3"/>
  <c r="Y136" i="3"/>
  <c r="V134" i="3"/>
  <c r="V133" i="3"/>
  <c r="N133" i="3"/>
  <c r="X134" i="3"/>
  <c r="Y134" i="3"/>
  <c r="V132" i="3"/>
  <c r="V131" i="3"/>
  <c r="N131" i="3"/>
  <c r="X132" i="3"/>
  <c r="Y132" i="3"/>
  <c r="V130" i="3"/>
  <c r="V129" i="3"/>
  <c r="N129" i="3"/>
  <c r="X130" i="3"/>
  <c r="Y130" i="3"/>
  <c r="V128" i="3"/>
  <c r="V127" i="3"/>
  <c r="N127" i="3"/>
  <c r="X128" i="3"/>
  <c r="Y128" i="3"/>
  <c r="V126" i="3"/>
  <c r="V125" i="3"/>
  <c r="N125" i="3"/>
  <c r="X126" i="3"/>
  <c r="Y126" i="3"/>
  <c r="V124" i="3"/>
  <c r="V123" i="3"/>
  <c r="N123" i="3"/>
  <c r="X124" i="3"/>
  <c r="Y124" i="3"/>
  <c r="V122" i="3"/>
  <c r="V121" i="3"/>
  <c r="N121" i="3"/>
  <c r="X122" i="3"/>
  <c r="Y122" i="3"/>
  <c r="V120" i="3"/>
  <c r="V119" i="3"/>
  <c r="N119" i="3"/>
  <c r="X120" i="3"/>
  <c r="Y120" i="3"/>
  <c r="V108" i="3"/>
  <c r="V107" i="3"/>
  <c r="N107" i="3"/>
  <c r="X108" i="3"/>
  <c r="Y108" i="3"/>
  <c r="V106" i="3"/>
  <c r="V105" i="3"/>
  <c r="N105" i="3"/>
  <c r="X106" i="3"/>
  <c r="Y106" i="3"/>
  <c r="V104" i="3"/>
  <c r="V103" i="3"/>
  <c r="N103" i="3"/>
  <c r="X104" i="3"/>
  <c r="Y104" i="3"/>
  <c r="V102" i="3"/>
  <c r="V101" i="3"/>
  <c r="N101" i="3"/>
  <c r="X102" i="3"/>
  <c r="Y102" i="3"/>
  <c r="V100" i="3"/>
  <c r="V99" i="3"/>
  <c r="N99" i="3"/>
  <c r="X100" i="3"/>
  <c r="Y100" i="3"/>
  <c r="V98" i="3"/>
  <c r="V97" i="3"/>
  <c r="N97" i="3"/>
  <c r="X98" i="3"/>
  <c r="Y98" i="3"/>
  <c r="V96" i="3"/>
  <c r="V95" i="3"/>
  <c r="N95" i="3"/>
  <c r="X96" i="3"/>
  <c r="Y96" i="3"/>
  <c r="V94" i="3"/>
  <c r="V93" i="3"/>
  <c r="N93" i="3"/>
  <c r="X94" i="3"/>
  <c r="Y94" i="3"/>
  <c r="V92" i="3"/>
  <c r="V91" i="3"/>
  <c r="N91" i="3"/>
  <c r="X92" i="3"/>
  <c r="Y92" i="3"/>
  <c r="V80" i="3"/>
  <c r="V79" i="3"/>
  <c r="N79" i="3"/>
  <c r="X80" i="3"/>
  <c r="Y80" i="3"/>
  <c r="V78" i="3"/>
  <c r="V77" i="3"/>
  <c r="N77" i="3"/>
  <c r="X78" i="3"/>
  <c r="Y78" i="3"/>
  <c r="V76" i="3"/>
  <c r="V75" i="3"/>
  <c r="N75" i="3"/>
  <c r="X76" i="3"/>
  <c r="Y76" i="3"/>
  <c r="V74" i="3"/>
  <c r="V73" i="3"/>
  <c r="N73" i="3"/>
  <c r="X74" i="3"/>
  <c r="Y74" i="3"/>
  <c r="V72" i="3"/>
  <c r="V71" i="3"/>
  <c r="N71" i="3"/>
  <c r="X72" i="3"/>
  <c r="Y72" i="3"/>
  <c r="V70" i="3"/>
  <c r="V69" i="3"/>
  <c r="N69" i="3"/>
  <c r="X70" i="3"/>
  <c r="Y70" i="3"/>
  <c r="V68" i="3"/>
  <c r="V67" i="3"/>
  <c r="N67" i="3"/>
  <c r="X68" i="3"/>
  <c r="Y68" i="3"/>
  <c r="V66" i="3"/>
  <c r="V65" i="3"/>
  <c r="N65" i="3"/>
  <c r="X66" i="3"/>
  <c r="Y66" i="3"/>
  <c r="V64" i="3"/>
  <c r="V63" i="3"/>
  <c r="N63" i="3"/>
  <c r="X64" i="3"/>
  <c r="Y64" i="3"/>
  <c r="V52" i="3"/>
  <c r="V51" i="3"/>
  <c r="N51" i="3"/>
  <c r="X52" i="3"/>
  <c r="Y52" i="3"/>
  <c r="V50" i="3"/>
  <c r="V49" i="3"/>
  <c r="N49" i="3"/>
  <c r="X50" i="3"/>
  <c r="Y50" i="3"/>
  <c r="V48" i="3"/>
  <c r="V47" i="3"/>
  <c r="N47" i="3"/>
  <c r="X48" i="3"/>
  <c r="Y48" i="3"/>
  <c r="V46" i="3"/>
  <c r="V45" i="3"/>
  <c r="N45" i="3"/>
  <c r="X46" i="3"/>
  <c r="Y46" i="3"/>
  <c r="V44" i="3"/>
  <c r="V43" i="3"/>
  <c r="N43" i="3"/>
  <c r="X44" i="3"/>
  <c r="Y44" i="3"/>
  <c r="V42" i="3"/>
  <c r="V41" i="3"/>
  <c r="N41" i="3"/>
  <c r="X42" i="3"/>
  <c r="Y42" i="3"/>
  <c r="V40" i="3"/>
  <c r="V39" i="3"/>
  <c r="N39" i="3"/>
  <c r="X40" i="3"/>
  <c r="Y40" i="3"/>
  <c r="V38" i="3"/>
  <c r="V37" i="3"/>
  <c r="N37" i="3"/>
  <c r="X38" i="3"/>
  <c r="Y38" i="3"/>
  <c r="V36" i="3"/>
  <c r="V35" i="3"/>
  <c r="N35" i="3"/>
  <c r="X36" i="3"/>
  <c r="Y36" i="3"/>
  <c r="V139" i="1"/>
  <c r="V138" i="1"/>
  <c r="N138" i="1"/>
  <c r="X139" i="1"/>
  <c r="Y139" i="1"/>
  <c r="V137" i="1"/>
  <c r="V136" i="1"/>
  <c r="N136" i="1"/>
  <c r="X137" i="1"/>
  <c r="Y137" i="1"/>
  <c r="V135" i="1"/>
  <c r="V134" i="1"/>
  <c r="N134" i="1"/>
  <c r="X135" i="1"/>
  <c r="Y135" i="1"/>
  <c r="V133" i="1"/>
  <c r="V132" i="1"/>
  <c r="N132" i="1"/>
  <c r="X133" i="1"/>
  <c r="Y133" i="1"/>
  <c r="V131" i="1"/>
  <c r="V130" i="1"/>
  <c r="N130" i="1"/>
  <c r="X131" i="1"/>
  <c r="Y131" i="1"/>
  <c r="V129" i="1"/>
  <c r="V128" i="1"/>
  <c r="N128" i="1"/>
  <c r="X129" i="1"/>
  <c r="Y129" i="1"/>
  <c r="V127" i="1"/>
  <c r="V126" i="1"/>
  <c r="N126" i="1"/>
  <c r="X127" i="1"/>
  <c r="Y127" i="1"/>
  <c r="V125" i="1"/>
  <c r="V124" i="1"/>
  <c r="N124" i="1"/>
  <c r="X125" i="1"/>
  <c r="Y125" i="1"/>
  <c r="V110" i="1"/>
  <c r="V109" i="1"/>
  <c r="N109" i="1"/>
  <c r="X110" i="1"/>
  <c r="Y110" i="1"/>
  <c r="V108" i="1"/>
  <c r="V107" i="1"/>
  <c r="N107" i="1"/>
  <c r="X108" i="1"/>
  <c r="Y108" i="1"/>
  <c r="V106" i="1"/>
  <c r="V105" i="1"/>
  <c r="N105" i="1"/>
  <c r="X106" i="1"/>
  <c r="Y106" i="1"/>
  <c r="V104" i="1"/>
  <c r="V103" i="1"/>
  <c r="N103" i="1"/>
  <c r="X104" i="1"/>
  <c r="Y104" i="1"/>
  <c r="V102" i="1"/>
  <c r="V101" i="1"/>
  <c r="N101" i="1"/>
  <c r="X102" i="1"/>
  <c r="Y102" i="1"/>
  <c r="V100" i="1"/>
  <c r="V99" i="1"/>
  <c r="N99" i="1"/>
  <c r="X100" i="1"/>
  <c r="Y100" i="1"/>
  <c r="V98" i="1"/>
  <c r="V97" i="1"/>
  <c r="N97" i="1"/>
  <c r="X98" i="1"/>
  <c r="Y98" i="1"/>
  <c r="V96" i="1"/>
  <c r="V95" i="1"/>
  <c r="N95" i="1"/>
  <c r="X96" i="1"/>
  <c r="Y96" i="1"/>
  <c r="V81" i="1"/>
  <c r="V80" i="1"/>
  <c r="N80" i="1"/>
  <c r="X81" i="1"/>
  <c r="Y81" i="1"/>
  <c r="V79" i="1"/>
  <c r="V78" i="1"/>
  <c r="N78" i="1"/>
  <c r="X79" i="1"/>
  <c r="Y79" i="1"/>
  <c r="V77" i="1"/>
  <c r="V76" i="1"/>
  <c r="N76" i="1"/>
  <c r="X77" i="1"/>
  <c r="Y77" i="1"/>
  <c r="V75" i="1"/>
  <c r="V74" i="1"/>
  <c r="N74" i="1"/>
  <c r="X75" i="1"/>
  <c r="Y75" i="1"/>
  <c r="V73" i="1"/>
  <c r="V72" i="1"/>
  <c r="N72" i="1"/>
  <c r="X73" i="1"/>
  <c r="Y73" i="1"/>
  <c r="V71" i="1"/>
  <c r="V70" i="1"/>
  <c r="N70" i="1"/>
  <c r="X71" i="1"/>
  <c r="Y71" i="1"/>
  <c r="V69" i="1"/>
  <c r="V68" i="1"/>
  <c r="N68" i="1"/>
  <c r="X69" i="1"/>
  <c r="Y69" i="1"/>
  <c r="V67" i="1"/>
  <c r="V66" i="1"/>
  <c r="N66" i="1"/>
  <c r="X67" i="1"/>
  <c r="Y67" i="1"/>
  <c r="V50" i="1"/>
  <c r="V49" i="1"/>
  <c r="N49" i="1"/>
  <c r="X50" i="1"/>
  <c r="Y50" i="1"/>
  <c r="V48" i="1"/>
  <c r="V47" i="1"/>
  <c r="N47" i="1"/>
  <c r="X48" i="1"/>
  <c r="Y48" i="1"/>
  <c r="V46" i="1"/>
  <c r="V45" i="1"/>
  <c r="N45" i="1"/>
  <c r="X46" i="1"/>
  <c r="Y46" i="1"/>
  <c r="V44" i="1"/>
  <c r="V43" i="1"/>
  <c r="N43" i="1"/>
  <c r="X44" i="1"/>
  <c r="Y44" i="1"/>
  <c r="V42" i="1"/>
  <c r="V41" i="1"/>
  <c r="N41" i="1"/>
  <c r="X42" i="1"/>
  <c r="Y42" i="1"/>
  <c r="V40" i="1"/>
  <c r="V39" i="1"/>
  <c r="N39" i="1"/>
  <c r="X40" i="1"/>
  <c r="Y40" i="1"/>
  <c r="V38" i="1"/>
  <c r="V37" i="1"/>
  <c r="N37" i="1"/>
  <c r="X38" i="1"/>
  <c r="Y38" i="1"/>
  <c r="I39" i="11"/>
  <c r="F39" i="11"/>
  <c r="E39" i="11"/>
  <c r="I32" i="11"/>
  <c r="F32" i="11"/>
  <c r="E32" i="11"/>
  <c r="I25" i="11"/>
  <c r="F25" i="11"/>
  <c r="E25" i="11"/>
  <c r="V24" i="11"/>
  <c r="V23" i="11"/>
  <c r="N23" i="11"/>
  <c r="X24" i="11"/>
  <c r="Y24" i="11"/>
  <c r="V22" i="11"/>
  <c r="V21" i="11"/>
  <c r="N21" i="11"/>
  <c r="X22" i="11"/>
  <c r="Y22" i="11"/>
  <c r="V20" i="11"/>
  <c r="V19" i="11"/>
  <c r="N19" i="11"/>
  <c r="X20" i="11"/>
  <c r="Y20" i="11"/>
  <c r="V18" i="11"/>
  <c r="V17" i="11"/>
  <c r="N17" i="11"/>
  <c r="X18" i="11"/>
  <c r="Y18" i="11"/>
  <c r="I18" i="11"/>
  <c r="F18" i="11"/>
  <c r="E18" i="11"/>
  <c r="V16" i="11"/>
  <c r="V15" i="11"/>
  <c r="N15" i="11"/>
  <c r="X16" i="11"/>
  <c r="Y16" i="11"/>
  <c r="V14" i="11"/>
  <c r="V13" i="11"/>
  <c r="N13" i="11"/>
  <c r="X14" i="11"/>
  <c r="Y14" i="11"/>
  <c r="V12" i="11"/>
  <c r="V11" i="11"/>
  <c r="N11" i="11"/>
  <c r="X12" i="11"/>
  <c r="Y12" i="11"/>
  <c r="I11" i="11"/>
  <c r="F11" i="11"/>
  <c r="E11" i="11"/>
  <c r="V10" i="11"/>
  <c r="V9" i="11"/>
  <c r="N9" i="11"/>
  <c r="X10" i="11"/>
  <c r="Y10" i="11"/>
  <c r="V8" i="11"/>
  <c r="V7" i="11"/>
  <c r="N7" i="11"/>
  <c r="X8" i="11"/>
  <c r="Y8" i="11"/>
  <c r="I39" i="10"/>
  <c r="F39" i="10"/>
  <c r="E39" i="10"/>
  <c r="I32" i="10"/>
  <c r="F32" i="10"/>
  <c r="E32" i="10"/>
  <c r="I25" i="10"/>
  <c r="F25" i="10"/>
  <c r="E25" i="10"/>
  <c r="V24" i="10"/>
  <c r="V23" i="10"/>
  <c r="N23" i="10"/>
  <c r="X24" i="10"/>
  <c r="Y24" i="10"/>
  <c r="V22" i="10"/>
  <c r="V21" i="10"/>
  <c r="N21" i="10"/>
  <c r="X22" i="10"/>
  <c r="Y22" i="10"/>
  <c r="V20" i="10"/>
  <c r="V19" i="10"/>
  <c r="N19" i="10"/>
  <c r="X20" i="10"/>
  <c r="Y20" i="10"/>
  <c r="V18" i="10"/>
  <c r="V17" i="10"/>
  <c r="N17" i="10"/>
  <c r="X18" i="10"/>
  <c r="Y18" i="10"/>
  <c r="I18" i="10"/>
  <c r="F18" i="10"/>
  <c r="E18" i="10"/>
  <c r="V16" i="10"/>
  <c r="V15" i="10"/>
  <c r="N15" i="10"/>
  <c r="X16" i="10"/>
  <c r="Y16" i="10"/>
  <c r="V14" i="10"/>
  <c r="V13" i="10"/>
  <c r="N13" i="10"/>
  <c r="X14" i="10"/>
  <c r="Y14" i="10"/>
  <c r="V12" i="10"/>
  <c r="V11" i="10"/>
  <c r="N11" i="10"/>
  <c r="X12" i="10"/>
  <c r="Y12" i="10"/>
  <c r="I11" i="10"/>
  <c r="F11" i="10"/>
  <c r="E11" i="10"/>
  <c r="V10" i="10"/>
  <c r="V9" i="10"/>
  <c r="N9" i="10"/>
  <c r="X10" i="10"/>
  <c r="Y10" i="10"/>
  <c r="V8" i="10"/>
  <c r="V7" i="10"/>
  <c r="N7" i="10"/>
  <c r="X8" i="10"/>
  <c r="Y8" i="10"/>
  <c r="I39" i="9"/>
  <c r="F39" i="9"/>
  <c r="E39" i="9"/>
  <c r="I32" i="9"/>
  <c r="F32" i="9"/>
  <c r="E32" i="9"/>
  <c r="I25" i="9"/>
  <c r="F25" i="9"/>
  <c r="E25" i="9"/>
  <c r="V24" i="9"/>
  <c r="V23" i="9"/>
  <c r="N23" i="9"/>
  <c r="X24" i="9"/>
  <c r="Y24" i="9"/>
  <c r="V22" i="9"/>
  <c r="V21" i="9"/>
  <c r="N21" i="9"/>
  <c r="X22" i="9"/>
  <c r="Y22" i="9"/>
  <c r="V20" i="9"/>
  <c r="V19" i="9"/>
  <c r="N19" i="9"/>
  <c r="X20" i="9"/>
  <c r="Y20" i="9"/>
  <c r="V18" i="9"/>
  <c r="V17" i="9"/>
  <c r="N17" i="9"/>
  <c r="X18" i="9"/>
  <c r="Y18" i="9"/>
  <c r="I18" i="9"/>
  <c r="F18" i="9"/>
  <c r="E18" i="9"/>
  <c r="V16" i="9"/>
  <c r="V15" i="9"/>
  <c r="N15" i="9"/>
  <c r="X16" i="9"/>
  <c r="Y16" i="9"/>
  <c r="V14" i="9"/>
  <c r="V13" i="9"/>
  <c r="N13" i="9"/>
  <c r="X14" i="9"/>
  <c r="Y14" i="9"/>
  <c r="V12" i="9"/>
  <c r="V11" i="9"/>
  <c r="N11" i="9"/>
  <c r="X12" i="9"/>
  <c r="Y12" i="9"/>
  <c r="I11" i="9"/>
  <c r="F11" i="9"/>
  <c r="E11" i="9"/>
  <c r="V10" i="9"/>
  <c r="V9" i="9"/>
  <c r="N9" i="9"/>
  <c r="X10" i="9"/>
  <c r="Y10" i="9"/>
  <c r="V8" i="9"/>
  <c r="V7" i="9"/>
  <c r="N7" i="9"/>
  <c r="X8" i="9"/>
  <c r="Y8" i="9"/>
  <c r="I39" i="8"/>
  <c r="F39" i="8"/>
  <c r="E39" i="8"/>
  <c r="I32" i="8"/>
  <c r="F32" i="8"/>
  <c r="E32" i="8"/>
  <c r="I25" i="8"/>
  <c r="F25" i="8"/>
  <c r="E25" i="8"/>
  <c r="V24" i="8"/>
  <c r="V23" i="8"/>
  <c r="N23" i="8"/>
  <c r="X24" i="8"/>
  <c r="Y24" i="8"/>
  <c r="V22" i="8"/>
  <c r="V21" i="8"/>
  <c r="N21" i="8"/>
  <c r="X22" i="8"/>
  <c r="Y22" i="8"/>
  <c r="V20" i="8"/>
  <c r="V19" i="8"/>
  <c r="N19" i="8"/>
  <c r="X20" i="8"/>
  <c r="Y20" i="8"/>
  <c r="V18" i="8"/>
  <c r="V17" i="8"/>
  <c r="N17" i="8"/>
  <c r="X18" i="8"/>
  <c r="Y18" i="8"/>
  <c r="I18" i="8"/>
  <c r="F18" i="8"/>
  <c r="E18" i="8"/>
  <c r="V16" i="8"/>
  <c r="V15" i="8"/>
  <c r="N15" i="8"/>
  <c r="X16" i="8"/>
  <c r="Y16" i="8"/>
  <c r="V14" i="8"/>
  <c r="V13" i="8"/>
  <c r="N13" i="8"/>
  <c r="X14" i="8"/>
  <c r="Y14" i="8"/>
  <c r="V12" i="8"/>
  <c r="V11" i="8"/>
  <c r="N11" i="8"/>
  <c r="X12" i="8"/>
  <c r="Y12" i="8"/>
  <c r="I11" i="8"/>
  <c r="F11" i="8"/>
  <c r="E11" i="8"/>
  <c r="V10" i="8"/>
  <c r="V9" i="8"/>
  <c r="N9" i="8"/>
  <c r="X10" i="8"/>
  <c r="Y10" i="8"/>
  <c r="V8" i="8"/>
  <c r="V7" i="8"/>
  <c r="N7" i="8"/>
  <c r="X8" i="8"/>
  <c r="Y8" i="8"/>
  <c r="I39" i="7"/>
  <c r="F39" i="7"/>
  <c r="E39" i="7"/>
  <c r="I32" i="7"/>
  <c r="F32" i="7"/>
  <c r="E32" i="7"/>
  <c r="I25" i="7"/>
  <c r="F25" i="7"/>
  <c r="E25" i="7"/>
  <c r="V24" i="7"/>
  <c r="V23" i="7"/>
  <c r="N23" i="7"/>
  <c r="X24" i="7"/>
  <c r="Y24" i="7"/>
  <c r="V22" i="7"/>
  <c r="V21" i="7"/>
  <c r="N21" i="7"/>
  <c r="X22" i="7"/>
  <c r="Y22" i="7"/>
  <c r="V20" i="7"/>
  <c r="V19" i="7"/>
  <c r="N19" i="7"/>
  <c r="X20" i="7"/>
  <c r="Y20" i="7"/>
  <c r="V18" i="7"/>
  <c r="V17" i="7"/>
  <c r="N17" i="7"/>
  <c r="X18" i="7"/>
  <c r="Y18" i="7"/>
  <c r="I18" i="7"/>
  <c r="F18" i="7"/>
  <c r="E18" i="7"/>
  <c r="V16" i="7"/>
  <c r="V15" i="7"/>
  <c r="N15" i="7"/>
  <c r="X16" i="7"/>
  <c r="Y16" i="7"/>
  <c r="V14" i="7"/>
  <c r="V13" i="7"/>
  <c r="N13" i="7"/>
  <c r="X14" i="7"/>
  <c r="Y14" i="7"/>
  <c r="V12" i="7"/>
  <c r="V11" i="7"/>
  <c r="N11" i="7"/>
  <c r="X12" i="7"/>
  <c r="Y12" i="7"/>
  <c r="I11" i="7"/>
  <c r="F11" i="7"/>
  <c r="E11" i="7"/>
  <c r="V10" i="7"/>
  <c r="V9" i="7"/>
  <c r="N9" i="7"/>
  <c r="X10" i="7"/>
  <c r="Y10" i="7"/>
  <c r="V8" i="7"/>
  <c r="V7" i="7"/>
  <c r="N7" i="7"/>
  <c r="X8" i="7"/>
  <c r="Y8" i="7"/>
  <c r="I39" i="6"/>
  <c r="F39" i="6"/>
  <c r="E39" i="6"/>
  <c r="I32" i="6"/>
  <c r="F32" i="6"/>
  <c r="E32" i="6"/>
  <c r="I25" i="6"/>
  <c r="F25" i="6"/>
  <c r="E25" i="6"/>
  <c r="V24" i="6"/>
  <c r="V23" i="6"/>
  <c r="N23" i="6"/>
  <c r="X24" i="6"/>
  <c r="Y24" i="6"/>
  <c r="V22" i="6"/>
  <c r="V21" i="6"/>
  <c r="N21" i="6"/>
  <c r="X22" i="6"/>
  <c r="Y22" i="6"/>
  <c r="V20" i="6"/>
  <c r="V19" i="6"/>
  <c r="N19" i="6"/>
  <c r="X20" i="6"/>
  <c r="Y20" i="6"/>
  <c r="V18" i="6"/>
  <c r="V17" i="6"/>
  <c r="N17" i="6"/>
  <c r="X18" i="6"/>
  <c r="Y18" i="6"/>
  <c r="I18" i="6"/>
  <c r="F18" i="6"/>
  <c r="E18" i="6"/>
  <c r="V16" i="6"/>
  <c r="V15" i="6"/>
  <c r="N15" i="6"/>
  <c r="X16" i="6"/>
  <c r="Y16" i="6"/>
  <c r="V14" i="6"/>
  <c r="V13" i="6"/>
  <c r="N13" i="6"/>
  <c r="X14" i="6"/>
  <c r="Y14" i="6"/>
  <c r="V12" i="6"/>
  <c r="V11" i="6"/>
  <c r="N11" i="6"/>
  <c r="X12" i="6"/>
  <c r="Y12" i="6"/>
  <c r="I11" i="6"/>
  <c r="F11" i="6"/>
  <c r="E11" i="6"/>
  <c r="V10" i="6"/>
  <c r="V9" i="6"/>
  <c r="N9" i="6"/>
  <c r="X10" i="6"/>
  <c r="Y10" i="6"/>
  <c r="V8" i="6"/>
  <c r="V7" i="6"/>
  <c r="N7" i="6"/>
  <c r="X8" i="6"/>
  <c r="Y8" i="6"/>
  <c r="I39" i="5"/>
  <c r="F39" i="5"/>
  <c r="E39" i="5"/>
  <c r="I32" i="5"/>
  <c r="F32" i="5"/>
  <c r="E32" i="5"/>
  <c r="I25" i="5"/>
  <c r="F25" i="5"/>
  <c r="E25" i="5"/>
  <c r="V24" i="5"/>
  <c r="V23" i="5"/>
  <c r="N23" i="5"/>
  <c r="X24" i="5"/>
  <c r="Y24" i="5"/>
  <c r="V22" i="5"/>
  <c r="V21" i="5"/>
  <c r="N21" i="5"/>
  <c r="X22" i="5"/>
  <c r="Y22" i="5"/>
  <c r="V20" i="5"/>
  <c r="V19" i="5"/>
  <c r="N19" i="5"/>
  <c r="X20" i="5"/>
  <c r="Y20" i="5"/>
  <c r="V18" i="5"/>
  <c r="V17" i="5"/>
  <c r="N17" i="5"/>
  <c r="X18" i="5"/>
  <c r="Y18" i="5"/>
  <c r="I18" i="5"/>
  <c r="F18" i="5"/>
  <c r="E18" i="5"/>
  <c r="V16" i="5"/>
  <c r="V15" i="5"/>
  <c r="N15" i="5"/>
  <c r="X16" i="5"/>
  <c r="Y16" i="5"/>
  <c r="V14" i="5"/>
  <c r="V13" i="5"/>
  <c r="N13" i="5"/>
  <c r="X14" i="5"/>
  <c r="Y14" i="5"/>
  <c r="V12" i="5"/>
  <c r="V11" i="5"/>
  <c r="N11" i="5"/>
  <c r="X12" i="5"/>
  <c r="Y12" i="5"/>
  <c r="I11" i="5"/>
  <c r="F11" i="5"/>
  <c r="E11" i="5"/>
  <c r="V10" i="5"/>
  <c r="V9" i="5"/>
  <c r="N9" i="5"/>
  <c r="X10" i="5"/>
  <c r="Y10" i="5"/>
  <c r="V8" i="5"/>
  <c r="V7" i="5"/>
  <c r="N7" i="5"/>
  <c r="X8" i="5"/>
  <c r="Y8" i="5"/>
  <c r="I39" i="4"/>
  <c r="F39" i="4"/>
  <c r="E39" i="4"/>
  <c r="I32" i="4"/>
  <c r="F32" i="4"/>
  <c r="E32" i="4"/>
  <c r="I25" i="4"/>
  <c r="F25" i="4"/>
  <c r="E25" i="4"/>
  <c r="V24" i="4"/>
  <c r="V23" i="4"/>
  <c r="N23" i="4"/>
  <c r="X24" i="4"/>
  <c r="Y24" i="4"/>
  <c r="V22" i="4"/>
  <c r="V21" i="4"/>
  <c r="N21" i="4"/>
  <c r="X22" i="4"/>
  <c r="Y22" i="4"/>
  <c r="V20" i="4"/>
  <c r="V19" i="4"/>
  <c r="N19" i="4"/>
  <c r="X20" i="4"/>
  <c r="Y20" i="4"/>
  <c r="V18" i="4"/>
  <c r="V17" i="4"/>
  <c r="N17" i="4"/>
  <c r="X18" i="4"/>
  <c r="Y18" i="4"/>
  <c r="I18" i="4"/>
  <c r="F18" i="4"/>
  <c r="E18" i="4"/>
  <c r="V16" i="4"/>
  <c r="V15" i="4"/>
  <c r="N15" i="4"/>
  <c r="X16" i="4"/>
  <c r="Y16" i="4"/>
  <c r="V14" i="4"/>
  <c r="V13" i="4"/>
  <c r="N13" i="4"/>
  <c r="X14" i="4"/>
  <c r="Y14" i="4"/>
  <c r="V12" i="4"/>
  <c r="V11" i="4"/>
  <c r="N11" i="4"/>
  <c r="X12" i="4"/>
  <c r="Y12" i="4"/>
  <c r="I11" i="4"/>
  <c r="F11" i="4"/>
  <c r="E11" i="4"/>
  <c r="V10" i="4"/>
  <c r="V9" i="4"/>
  <c r="N9" i="4"/>
  <c r="X10" i="4"/>
  <c r="Y10" i="4"/>
  <c r="V8" i="4"/>
  <c r="V7" i="4"/>
  <c r="N7" i="4"/>
  <c r="X8" i="4"/>
  <c r="Y8" i="4"/>
  <c r="I39" i="3"/>
  <c r="F39" i="3"/>
  <c r="E39" i="3"/>
  <c r="I32" i="3"/>
  <c r="F32" i="3"/>
  <c r="E32" i="3"/>
  <c r="I25" i="3"/>
  <c r="F25" i="3"/>
  <c r="E25" i="3"/>
  <c r="V24" i="3"/>
  <c r="V23" i="3"/>
  <c r="N23" i="3"/>
  <c r="X24" i="3"/>
  <c r="Y24" i="3"/>
  <c r="V22" i="3"/>
  <c r="V21" i="3"/>
  <c r="N21" i="3"/>
  <c r="X22" i="3"/>
  <c r="Y22" i="3"/>
  <c r="V20" i="3"/>
  <c r="V19" i="3"/>
  <c r="N19" i="3"/>
  <c r="X20" i="3"/>
  <c r="Y20" i="3"/>
  <c r="V18" i="3"/>
  <c r="V17" i="3"/>
  <c r="N17" i="3"/>
  <c r="X18" i="3"/>
  <c r="Y18" i="3"/>
  <c r="I18" i="3"/>
  <c r="F18" i="3"/>
  <c r="E18" i="3"/>
  <c r="V16" i="3"/>
  <c r="V15" i="3"/>
  <c r="N15" i="3"/>
  <c r="X16" i="3"/>
  <c r="Y16" i="3"/>
  <c r="V14" i="3"/>
  <c r="V13" i="3"/>
  <c r="N13" i="3"/>
  <c r="X14" i="3"/>
  <c r="Y14" i="3"/>
  <c r="V12" i="3"/>
  <c r="V11" i="3"/>
  <c r="N11" i="3"/>
  <c r="X12" i="3"/>
  <c r="Y12" i="3"/>
  <c r="I11" i="3"/>
  <c r="F11" i="3"/>
  <c r="E11" i="3"/>
  <c r="V10" i="3"/>
  <c r="V9" i="3"/>
  <c r="N9" i="3"/>
  <c r="X10" i="3"/>
  <c r="Y10" i="3"/>
  <c r="V8" i="3"/>
  <c r="V7" i="3"/>
  <c r="N7" i="3"/>
  <c r="X8" i="3"/>
  <c r="Y8" i="3"/>
  <c r="I39" i="1"/>
  <c r="I32" i="1"/>
  <c r="I25" i="1"/>
  <c r="I18" i="1"/>
  <c r="I11" i="1"/>
  <c r="F11" i="1"/>
  <c r="E11" i="1"/>
  <c r="F18" i="1"/>
  <c r="E18" i="1"/>
  <c r="F25" i="1"/>
  <c r="E25" i="1"/>
  <c r="F32" i="1"/>
  <c r="E32" i="1"/>
  <c r="F39" i="1"/>
  <c r="E39" i="1"/>
  <c r="V22" i="1"/>
  <c r="V21" i="1"/>
  <c r="N21" i="1"/>
  <c r="X22" i="1"/>
  <c r="Y22" i="1"/>
  <c r="V20" i="1"/>
  <c r="V19" i="1"/>
  <c r="N19" i="1"/>
  <c r="X20" i="1"/>
  <c r="Y20" i="1"/>
  <c r="V18" i="1"/>
  <c r="V17" i="1"/>
  <c r="N17" i="1"/>
  <c r="X18" i="1"/>
  <c r="Y18" i="1"/>
  <c r="V16" i="1"/>
  <c r="V15" i="1"/>
  <c r="N15" i="1"/>
  <c r="X16" i="1"/>
  <c r="Y16" i="1"/>
  <c r="V14" i="1"/>
  <c r="V13" i="1"/>
  <c r="N13" i="1"/>
  <c r="X14" i="1"/>
  <c r="Y14" i="1"/>
  <c r="V12" i="1"/>
  <c r="V11" i="1"/>
  <c r="N11" i="1"/>
  <c r="X12" i="1"/>
  <c r="Y12" i="1"/>
  <c r="V10" i="1"/>
  <c r="V9" i="1"/>
  <c r="N9" i="1"/>
  <c r="X10" i="1"/>
  <c r="Y10" i="1"/>
  <c r="V8" i="1"/>
  <c r="V7" i="1"/>
  <c r="N7" i="1"/>
  <c r="X8" i="1"/>
  <c r="Y8" i="1"/>
  <c r="K5" i="2"/>
  <c r="C6" i="2"/>
  <c r="K6" i="2"/>
  <c r="C8" i="2"/>
  <c r="K8" i="2"/>
  <c r="Y8" i="2"/>
  <c r="K9" i="2"/>
  <c r="Y9" i="2"/>
  <c r="C10" i="2"/>
  <c r="K10" i="2"/>
  <c r="Y10" i="2"/>
  <c r="K11" i="2"/>
  <c r="Y11" i="2"/>
  <c r="C12" i="2"/>
  <c r="K12" i="2"/>
  <c r="Y12" i="2"/>
  <c r="K13" i="2"/>
  <c r="Y13" i="2"/>
  <c r="C14" i="2"/>
  <c r="K14" i="2"/>
  <c r="Y14" i="2"/>
  <c r="K15" i="2"/>
  <c r="Y15" i="2"/>
  <c r="C16" i="2"/>
  <c r="K16" i="2"/>
  <c r="Y16" i="2"/>
  <c r="K17" i="2"/>
  <c r="Y17" i="2"/>
  <c r="C18" i="2"/>
  <c r="K18" i="2"/>
  <c r="K19" i="2"/>
  <c r="C22" i="2"/>
  <c r="K22" i="2"/>
  <c r="K23" i="2"/>
  <c r="C24" i="2"/>
  <c r="K24" i="2"/>
  <c r="K25" i="2"/>
  <c r="C26" i="2"/>
  <c r="K26" i="2"/>
  <c r="K27" i="2"/>
  <c r="C28" i="2"/>
  <c r="K28" i="2"/>
  <c r="K29" i="2"/>
  <c r="C30" i="2"/>
  <c r="K30" i="2"/>
  <c r="K31" i="2"/>
  <c r="C32" i="2"/>
  <c r="K32" i="2"/>
  <c r="K33" i="2"/>
  <c r="C36" i="2"/>
  <c r="K36" i="2"/>
  <c r="K37" i="2"/>
  <c r="C38" i="2"/>
  <c r="K38" i="2"/>
  <c r="K39" i="2"/>
  <c r="C40" i="2"/>
  <c r="K40" i="2"/>
  <c r="K41" i="2"/>
  <c r="C42" i="2"/>
  <c r="K42" i="2"/>
  <c r="K43" i="2"/>
  <c r="C44" i="2"/>
  <c r="K44" i="2"/>
  <c r="K45" i="2"/>
  <c r="C46" i="2"/>
  <c r="K46" i="2"/>
  <c r="K47" i="2"/>
  <c r="C50" i="2"/>
  <c r="K50" i="2"/>
  <c r="K51" i="2"/>
  <c r="C52" i="2"/>
  <c r="K52" i="2"/>
  <c r="K53" i="2"/>
  <c r="C54" i="2"/>
  <c r="K54" i="2"/>
  <c r="K55" i="2"/>
  <c r="C56" i="2"/>
  <c r="K56" i="2"/>
  <c r="K57" i="2"/>
  <c r="C58" i="2"/>
  <c r="K58" i="2"/>
  <c r="K59" i="2"/>
  <c r="C60" i="2"/>
  <c r="K60" i="2"/>
  <c r="K61" i="2"/>
  <c r="C64" i="2"/>
  <c r="K64" i="2"/>
  <c r="K65" i="2"/>
  <c r="C66" i="2"/>
  <c r="K66" i="2"/>
  <c r="K67" i="2"/>
  <c r="C68" i="2"/>
  <c r="K68" i="2"/>
  <c r="K69" i="2"/>
  <c r="C70" i="2"/>
  <c r="K70" i="2"/>
  <c r="K71" i="2"/>
  <c r="C72" i="2"/>
  <c r="K72" i="2"/>
  <c r="K73" i="2"/>
  <c r="C74" i="2"/>
  <c r="K74" i="2"/>
  <c r="K75" i="2"/>
  <c r="AQ151" i="2" l="1"/>
  <c r="AR151" i="2" s="1"/>
  <c r="BA48" i="2"/>
  <c r="AM216" i="2"/>
  <c r="AK216" i="2" s="1"/>
  <c r="BA174" i="2"/>
  <c r="AY174" i="2" s="1"/>
  <c r="AL62" i="11"/>
  <c r="AM62" i="11" s="1"/>
  <c r="AL14" i="11"/>
  <c r="AM14" i="11" s="1"/>
  <c r="AL32" i="11"/>
  <c r="AM32" i="11" s="1"/>
  <c r="AL34" i="11"/>
  <c r="AM34" i="11" s="1"/>
  <c r="AL50" i="11"/>
  <c r="AM50" i="11" s="1"/>
  <c r="AL20" i="11"/>
  <c r="AM20" i="11" s="1"/>
  <c r="AL52" i="11"/>
  <c r="AM52" i="11" s="1"/>
  <c r="AL22" i="11"/>
  <c r="AM22" i="11" s="1"/>
  <c r="AL58" i="11"/>
  <c r="AM58" i="11" s="1"/>
  <c r="AL12" i="11"/>
  <c r="AM12" i="11" s="1"/>
  <c r="AL36" i="10"/>
  <c r="AM36" i="10" s="1"/>
  <c r="AL56" i="10"/>
  <c r="AM56" i="10" s="1"/>
  <c r="AL38" i="10"/>
  <c r="AM38" i="10" s="1"/>
  <c r="AL22" i="10"/>
  <c r="AM22" i="10" s="1"/>
  <c r="AL24" i="10"/>
  <c r="AM24" i="10" s="1"/>
  <c r="AL62" i="10"/>
  <c r="AM62" i="10" s="1"/>
  <c r="AL32" i="10"/>
  <c r="AM32" i="10" s="1"/>
  <c r="AO40" i="10" s="1"/>
  <c r="AL48" i="10"/>
  <c r="AM48" i="10" s="1"/>
  <c r="AL48" i="9"/>
  <c r="AM48" i="9" s="1"/>
  <c r="AL50" i="9"/>
  <c r="AM50" i="9" s="1"/>
  <c r="AL40" i="9"/>
  <c r="AM40" i="9" s="1"/>
  <c r="AL32" i="9"/>
  <c r="AM32" i="9" s="1"/>
  <c r="AL22" i="9"/>
  <c r="AM22" i="9" s="1"/>
  <c r="AL10" i="9"/>
  <c r="AM10" i="9" s="1"/>
  <c r="AL44" i="9"/>
  <c r="AM44" i="9" s="1"/>
  <c r="AL60" i="9"/>
  <c r="AM60" i="9" s="1"/>
  <c r="AL14" i="9"/>
  <c r="AM14" i="9" s="1"/>
  <c r="AL34" i="9"/>
  <c r="AM34" i="9" s="1"/>
  <c r="AL16" i="9"/>
  <c r="AM16" i="9" s="1"/>
  <c r="AL36" i="9"/>
  <c r="AM36" i="9" s="1"/>
  <c r="AL56" i="8"/>
  <c r="AM56" i="8" s="1"/>
  <c r="AL44" i="8"/>
  <c r="AM44" i="8" s="1"/>
  <c r="AL16" i="8"/>
  <c r="AM16" i="8" s="1"/>
  <c r="AL64" i="8"/>
  <c r="AM64" i="8" s="1"/>
  <c r="AL10" i="8"/>
  <c r="AM10" i="8" s="1"/>
  <c r="AL46" i="8"/>
  <c r="AM46" i="8" s="1"/>
  <c r="AL32" i="8"/>
  <c r="AM32" i="8" s="1"/>
  <c r="AL38" i="8"/>
  <c r="AM38" i="8" s="1"/>
  <c r="M57" i="15"/>
  <c r="N57" i="15" s="1"/>
  <c r="M51" i="15"/>
  <c r="N51" i="15" s="1"/>
  <c r="M21" i="15"/>
  <c r="N21" i="15" s="1"/>
  <c r="M25" i="15"/>
  <c r="N25" i="15" s="1"/>
  <c r="M27" i="15"/>
  <c r="N27" i="15" s="1"/>
  <c r="M11" i="15"/>
  <c r="N11" i="15" s="1"/>
  <c r="M13" i="15"/>
  <c r="N13" i="15" s="1"/>
  <c r="M45" i="14"/>
  <c r="N45" i="14" s="1"/>
  <c r="M47" i="14"/>
  <c r="N47" i="14" s="1"/>
  <c r="M35" i="14"/>
  <c r="N35" i="14" s="1"/>
  <c r="M13" i="14"/>
  <c r="N13" i="14" s="1"/>
  <c r="M7" i="14"/>
  <c r="N7" i="14" s="1"/>
  <c r="AL56" i="1"/>
  <c r="AM56" i="1" s="1"/>
  <c r="AL58" i="1"/>
  <c r="AM58" i="1" s="1"/>
  <c r="AL60" i="1"/>
  <c r="AM60" i="1" s="1"/>
  <c r="AL44" i="1"/>
  <c r="AM44" i="1" s="1"/>
  <c r="AL34" i="1"/>
  <c r="AM34" i="1" s="1"/>
  <c r="AL16" i="1"/>
  <c r="AM16" i="1" s="1"/>
  <c r="AL20" i="1"/>
  <c r="AM20" i="1" s="1"/>
  <c r="AL38" i="1"/>
  <c r="AM38" i="1" s="1"/>
  <c r="AL24" i="1"/>
  <c r="AM24" i="1" s="1"/>
  <c r="AL40" i="1"/>
  <c r="AM40" i="1" s="1"/>
  <c r="AL10" i="1"/>
  <c r="AM10" i="1" s="1"/>
  <c r="AL28" i="1"/>
  <c r="AM28" i="1" s="1"/>
  <c r="AL14" i="1"/>
  <c r="AM14" i="1" s="1"/>
  <c r="AL26" i="3"/>
  <c r="AM26" i="3" s="1"/>
  <c r="AL28" i="3"/>
  <c r="AM28" i="3" s="1"/>
  <c r="AL64" i="4"/>
  <c r="AM64" i="4" s="1"/>
  <c r="AL10" i="4"/>
  <c r="AM10" i="4" s="1"/>
  <c r="AL26" i="5"/>
  <c r="AM26" i="5" s="1"/>
  <c r="AL50" i="5"/>
  <c r="AM50" i="5" s="1"/>
  <c r="AL14" i="5"/>
  <c r="AM14" i="5" s="1"/>
  <c r="AL20" i="5"/>
  <c r="AM20" i="5" s="1"/>
  <c r="AL20" i="6"/>
  <c r="AM20" i="6" s="1"/>
  <c r="AL16" i="6"/>
  <c r="AM16" i="6" s="1"/>
  <c r="AL24" i="7"/>
  <c r="AM24" i="7" s="1"/>
  <c r="AL62" i="7"/>
  <c r="AM62" i="7" s="1"/>
  <c r="AL14" i="3"/>
  <c r="AM14" i="3" s="1"/>
  <c r="AL16" i="3"/>
  <c r="AM16" i="3" s="1"/>
  <c r="AL20" i="3"/>
  <c r="AM20" i="3" s="1"/>
  <c r="AL24" i="3"/>
  <c r="AM24" i="3" s="1"/>
  <c r="AL12" i="3"/>
  <c r="AM12" i="3" s="1"/>
  <c r="AL48" i="3"/>
  <c r="AM48" i="3" s="1"/>
  <c r="AL64" i="3"/>
  <c r="AM64" i="3" s="1"/>
  <c r="AL32" i="3"/>
  <c r="AM32" i="3" s="1"/>
  <c r="AL50" i="3"/>
  <c r="AM50" i="3" s="1"/>
  <c r="AL34" i="3"/>
  <c r="AM34" i="3" s="1"/>
  <c r="AL36" i="3"/>
  <c r="AM36" i="3" s="1"/>
  <c r="AL56" i="3"/>
  <c r="AM56" i="3" s="1"/>
  <c r="AL22" i="3"/>
  <c r="AM22" i="3" s="1"/>
  <c r="AL12" i="4"/>
  <c r="AM12" i="4" s="1"/>
  <c r="AL24" i="4"/>
  <c r="AM24" i="4" s="1"/>
  <c r="AL32" i="4"/>
  <c r="AM32" i="4" s="1"/>
  <c r="AL34" i="4"/>
  <c r="AM34" i="4" s="1"/>
  <c r="AL46" i="4"/>
  <c r="AM46" i="4" s="1"/>
  <c r="AL50" i="4"/>
  <c r="AM50" i="4" s="1"/>
  <c r="AL52" i="4"/>
  <c r="AM52" i="4" s="1"/>
  <c r="AL26" i="4"/>
  <c r="AM26" i="4" s="1"/>
  <c r="AL28" i="4"/>
  <c r="AM28" i="4" s="1"/>
  <c r="AL48" i="4"/>
  <c r="AM48" i="4" s="1"/>
  <c r="AL14" i="4"/>
  <c r="AM14" i="4" s="1"/>
  <c r="AL16" i="4"/>
  <c r="AM16" i="4" s="1"/>
  <c r="AL36" i="4"/>
  <c r="AM36" i="4" s="1"/>
  <c r="AL38" i="4"/>
  <c r="AM38" i="4" s="1"/>
  <c r="AL56" i="4"/>
  <c r="AM56" i="4" s="1"/>
  <c r="AL58" i="4"/>
  <c r="AM58" i="4" s="1"/>
  <c r="AL44" i="4"/>
  <c r="AM44" i="4" s="1"/>
  <c r="AL22" i="5"/>
  <c r="AM22" i="5" s="1"/>
  <c r="AL28" i="5"/>
  <c r="AM28" i="5" s="1"/>
  <c r="AL40" i="5"/>
  <c r="AM40" i="5" s="1"/>
  <c r="AL8" i="5"/>
  <c r="AM8" i="5" s="1"/>
  <c r="AL10" i="5"/>
  <c r="AM10" i="5" s="1"/>
  <c r="AL46" i="5"/>
  <c r="AM46" i="5" s="1"/>
  <c r="AL48" i="5"/>
  <c r="AM48" i="5" s="1"/>
  <c r="AL32" i="5"/>
  <c r="AM32" i="5" s="1"/>
  <c r="AL60" i="5"/>
  <c r="AM60" i="5" s="1"/>
  <c r="AL64" i="5"/>
  <c r="AM64" i="5" s="1"/>
  <c r="AL36" i="6"/>
  <c r="AM36" i="6" s="1"/>
  <c r="AL38" i="6"/>
  <c r="AM38" i="6" s="1"/>
  <c r="AL58" i="6"/>
  <c r="AM58" i="6" s="1"/>
  <c r="AL10" i="6"/>
  <c r="AM10" i="6" s="1"/>
  <c r="AL62" i="6"/>
  <c r="AM62" i="6" s="1"/>
  <c r="AL48" i="7"/>
  <c r="AM48" i="7" s="1"/>
  <c r="AL38" i="7"/>
  <c r="AM38" i="7" s="1"/>
  <c r="AL22" i="7"/>
  <c r="AM22" i="7" s="1"/>
  <c r="AL20" i="7"/>
  <c r="AM20" i="7" s="1"/>
  <c r="AL36" i="7"/>
  <c r="AM36" i="7" s="1"/>
  <c r="AL26" i="7"/>
  <c r="AM26" i="7" s="1"/>
  <c r="AL50" i="7"/>
  <c r="AM50" i="7" s="1"/>
  <c r="AL58" i="7"/>
  <c r="AM58" i="7" s="1"/>
  <c r="AL60" i="7"/>
  <c r="AM60" i="7" s="1"/>
  <c r="AL64" i="7"/>
  <c r="AM64" i="7" s="1"/>
  <c r="AL12" i="7"/>
  <c r="AM12" i="7" s="1"/>
  <c r="AL14" i="7"/>
  <c r="AM14" i="7" s="1"/>
  <c r="AL48" i="1"/>
  <c r="AM48" i="1" s="1"/>
  <c r="AL50" i="1"/>
  <c r="AM50" i="1" s="1"/>
  <c r="AL22" i="1"/>
  <c r="AM22" i="1" s="1"/>
  <c r="AL52" i="3"/>
  <c r="AM52" i="3" s="1"/>
  <c r="AL46" i="3"/>
  <c r="AM46" i="3" s="1"/>
  <c r="AL8" i="3"/>
  <c r="AM8" i="3" s="1"/>
  <c r="AL10" i="3"/>
  <c r="AM10" i="3" s="1"/>
  <c r="AL60" i="4"/>
  <c r="AM60" i="4" s="1"/>
  <c r="AL62" i="4"/>
  <c r="AM62" i="4" s="1"/>
  <c r="AL22" i="4"/>
  <c r="AM22" i="4" s="1"/>
  <c r="AL56" i="5"/>
  <c r="AM56" i="5" s="1"/>
  <c r="AL58" i="5"/>
  <c r="AM58" i="5" s="1"/>
  <c r="AL62" i="5"/>
  <c r="AM62" i="5" s="1"/>
  <c r="AL44" i="5"/>
  <c r="AM44" i="5" s="1"/>
  <c r="AL24" i="5"/>
  <c r="AM24" i="5" s="1"/>
  <c r="AL64" i="6"/>
  <c r="AM64" i="6" s="1"/>
  <c r="AL60" i="6"/>
  <c r="AM60" i="6" s="1"/>
  <c r="AL46" i="6"/>
  <c r="AM46" i="6" s="1"/>
  <c r="AL50" i="6"/>
  <c r="AM50" i="6" s="1"/>
  <c r="AL52" i="6"/>
  <c r="AM52" i="6" s="1"/>
  <c r="AL56" i="7"/>
  <c r="AM56" i="7" s="1"/>
  <c r="AL44" i="7"/>
  <c r="AM44" i="7" s="1"/>
  <c r="AL52" i="7"/>
  <c r="AM52" i="7" s="1"/>
  <c r="AL32" i="7"/>
  <c r="AM32" i="7" s="1"/>
  <c r="AL60" i="8"/>
  <c r="AM60" i="8" s="1"/>
  <c r="AL36" i="8"/>
  <c r="AM36" i="8" s="1"/>
  <c r="AL24" i="8"/>
  <c r="AM24" i="8" s="1"/>
  <c r="AL26" i="8"/>
  <c r="AM26" i="8" s="1"/>
  <c r="AL64" i="9"/>
  <c r="AM64" i="9" s="1"/>
  <c r="AL46" i="9"/>
  <c r="AM46" i="9" s="1"/>
  <c r="AL28" i="9"/>
  <c r="AM28" i="9" s="1"/>
  <c r="AM300" i="2"/>
  <c r="AK300" i="2" s="1"/>
  <c r="AM510" i="2"/>
  <c r="AK510" i="2" s="1"/>
  <c r="AM384" i="2"/>
  <c r="AK384" i="2" s="1"/>
  <c r="AM132" i="2"/>
  <c r="AK132" i="2" s="1"/>
  <c r="AM342" i="2"/>
  <c r="AK342" i="2" s="1"/>
  <c r="BA90" i="2"/>
  <c r="AY90" i="2" s="1"/>
  <c r="AY48" i="2"/>
  <c r="AM174" i="2"/>
  <c r="AK174" i="2" s="1"/>
  <c r="AM426" i="2"/>
  <c r="AK426" i="2" s="1"/>
  <c r="BA132" i="2"/>
  <c r="AY132" i="2" s="1"/>
  <c r="AM48" i="2"/>
  <c r="AK48" i="2" s="1"/>
  <c r="BA216" i="2"/>
  <c r="AY216" i="2" s="1"/>
  <c r="AM258" i="2"/>
  <c r="AK258" i="2" s="1"/>
  <c r="AM468" i="2"/>
  <c r="AK468" i="2" s="1"/>
  <c r="AL16" i="5"/>
  <c r="AM16" i="5" s="1"/>
  <c r="AL8" i="6"/>
  <c r="AM8" i="6" s="1"/>
  <c r="AL8" i="7"/>
  <c r="AM8" i="7" s="1"/>
  <c r="AL10" i="7"/>
  <c r="AM10" i="7" s="1"/>
  <c r="AL12" i="8"/>
  <c r="AM12" i="8" s="1"/>
  <c r="AL14" i="8"/>
  <c r="AM14" i="8" s="1"/>
  <c r="AL8" i="9"/>
  <c r="AM8" i="9" s="1"/>
  <c r="AL64" i="11"/>
  <c r="AM64" i="11" s="1"/>
  <c r="AL40" i="11"/>
  <c r="AM40" i="11" s="1"/>
  <c r="AL8" i="11"/>
  <c r="AM8" i="11" s="1"/>
  <c r="AL64" i="10"/>
  <c r="AM64" i="10" s="1"/>
  <c r="AL50" i="10"/>
  <c r="AM50" i="10" s="1"/>
  <c r="AL60" i="10"/>
  <c r="AM60" i="10" s="1"/>
  <c r="AL20" i="10"/>
  <c r="AM20" i="10" s="1"/>
  <c r="AL58" i="10"/>
  <c r="AM58" i="10" s="1"/>
  <c r="AL10" i="10"/>
  <c r="AM10" i="10" s="1"/>
  <c r="AL12" i="10"/>
  <c r="AM12" i="10" s="1"/>
  <c r="AL14" i="10"/>
  <c r="AM14" i="10" s="1"/>
  <c r="AL44" i="10"/>
  <c r="AM44" i="10" s="1"/>
  <c r="AO52" i="10" s="1"/>
  <c r="AL28" i="10"/>
  <c r="AM28" i="10" s="1"/>
  <c r="AL16" i="10"/>
  <c r="AM16" i="10" s="1"/>
  <c r="AL8" i="10"/>
  <c r="AM8" i="10" s="1"/>
  <c r="AO16" i="10" s="1"/>
  <c r="BH46" i="13"/>
  <c r="BJ46" i="13" s="1"/>
  <c r="AQ47" i="13"/>
  <c r="AR46" i="13"/>
  <c r="AT46" i="13"/>
  <c r="AO403" i="2"/>
  <c r="AP403" i="2" s="1"/>
  <c r="M59" i="2"/>
  <c r="N59" i="2" s="1"/>
  <c r="AO395" i="2"/>
  <c r="AP395" i="2" s="1"/>
  <c r="BC95" i="2"/>
  <c r="BD95" i="2" s="1"/>
  <c r="AO479" i="2"/>
  <c r="AP479" i="2" s="1"/>
  <c r="M27" i="2"/>
  <c r="N27" i="2" s="1"/>
  <c r="AO489" i="2"/>
  <c r="AP489" i="2" s="1"/>
  <c r="BC189" i="2"/>
  <c r="BD189" i="2" s="1"/>
  <c r="AO443" i="2"/>
  <c r="AP443" i="2" s="1"/>
  <c r="AO483" i="2"/>
  <c r="AP483" i="2" s="1"/>
  <c r="AO481" i="2"/>
  <c r="AP481" i="2" s="1"/>
  <c r="AO99" i="2"/>
  <c r="AP99" i="2" s="1"/>
  <c r="AO345" i="2"/>
  <c r="AP345" i="2" s="1"/>
  <c r="BC105" i="2"/>
  <c r="BD105" i="2" s="1"/>
  <c r="AQ90" i="2"/>
  <c r="AP90" i="2"/>
  <c r="BC77" i="2"/>
  <c r="BD77" i="2" s="1"/>
  <c r="M41" i="2"/>
  <c r="N41" i="2" s="1"/>
  <c r="AO325" i="2"/>
  <c r="AP325" i="2" s="1"/>
  <c r="BC147" i="2"/>
  <c r="BD147" i="2" s="1"/>
  <c r="AO93" i="2"/>
  <c r="AP93" i="2" s="1"/>
  <c r="AA17" i="2"/>
  <c r="AB17" i="2" s="1"/>
  <c r="AO475" i="2"/>
  <c r="AP475" i="2" s="1"/>
  <c r="AO187" i="2"/>
  <c r="AP187" i="2" s="1"/>
  <c r="AO227" i="2"/>
  <c r="AP227" i="2" s="1"/>
  <c r="AO393" i="2"/>
  <c r="AP393" i="2" s="1"/>
  <c r="AO339" i="2"/>
  <c r="AP339" i="2" s="1"/>
  <c r="AA11" i="2"/>
  <c r="AB11" i="2" s="1"/>
  <c r="AO225" i="2"/>
  <c r="AP225" i="2" s="1"/>
  <c r="AO389" i="2"/>
  <c r="AP389" i="2" s="1"/>
  <c r="BC23" i="2"/>
  <c r="BD23" i="2" s="1"/>
  <c r="BC195" i="2"/>
  <c r="BD195" i="2" s="1"/>
  <c r="BC109" i="2"/>
  <c r="BD109" i="2" s="1"/>
  <c r="AO341" i="2"/>
  <c r="AP341" i="2" s="1"/>
  <c r="AO353" i="2"/>
  <c r="AP353" i="2" s="1"/>
  <c r="AO179" i="2"/>
  <c r="AP179" i="2" s="1"/>
  <c r="AO223" i="2"/>
  <c r="AP223" i="2" s="1"/>
  <c r="AO195" i="2"/>
  <c r="AP195" i="2" s="1"/>
  <c r="AO351" i="2"/>
  <c r="AP351" i="2" s="1"/>
  <c r="M75" i="2"/>
  <c r="N75" i="2" s="1"/>
  <c r="M67" i="2"/>
  <c r="N67" i="2" s="1"/>
  <c r="BC143" i="2"/>
  <c r="BD143" i="2" s="1"/>
  <c r="M47" i="2"/>
  <c r="N47" i="2" s="1"/>
  <c r="BC181" i="2"/>
  <c r="BD181" i="2" s="1"/>
  <c r="AO237" i="2"/>
  <c r="AP237" i="2" s="1"/>
  <c r="BE151" i="2"/>
  <c r="BF151" i="2" s="1"/>
  <c r="BC101" i="2"/>
  <c r="BD101" i="2" s="1"/>
  <c r="AO333" i="2"/>
  <c r="AP333" i="2" s="1"/>
  <c r="AO387" i="2"/>
  <c r="AP387" i="2" s="1"/>
  <c r="AO233" i="2"/>
  <c r="AP233" i="2" s="1"/>
  <c r="M39" i="2"/>
  <c r="N39" i="2" s="1"/>
  <c r="AO231" i="2"/>
  <c r="AP231" i="2" s="1"/>
  <c r="BC145" i="2"/>
  <c r="BD145" i="2" s="1"/>
  <c r="M65" i="2"/>
  <c r="N65" i="2" s="1"/>
  <c r="BC185" i="2"/>
  <c r="BD185" i="2" s="1"/>
  <c r="AO143" i="2"/>
  <c r="AP143" i="2" s="1"/>
  <c r="AO357" i="2"/>
  <c r="AP357" i="2" s="1"/>
  <c r="AO95" i="2"/>
  <c r="AP95" i="2" s="1"/>
  <c r="M45" i="2"/>
  <c r="N45" i="2" s="1"/>
  <c r="M33" i="2"/>
  <c r="N33" i="2" s="1"/>
  <c r="AO485" i="2"/>
  <c r="AP485" i="2" s="1"/>
  <c r="M43" i="2"/>
  <c r="N43" i="2" s="1"/>
  <c r="AO193" i="2"/>
  <c r="AP193" i="2" s="1"/>
  <c r="AO337" i="2"/>
  <c r="AP337" i="2" s="1"/>
  <c r="BC187" i="2"/>
  <c r="BD187" i="2" s="1"/>
  <c r="BC25" i="2"/>
  <c r="BD25" i="2" s="1"/>
  <c r="BC137" i="2"/>
  <c r="BD137" i="2" s="1"/>
  <c r="BE149" i="2"/>
  <c r="BF149" i="2" s="1"/>
  <c r="M6" i="2"/>
  <c r="N6" i="2" s="1"/>
  <c r="AO399" i="2"/>
  <c r="AP399" i="2" s="1"/>
  <c r="AO447" i="2"/>
  <c r="AP447" i="2" s="1"/>
  <c r="BC85" i="2"/>
  <c r="BD85" i="2" s="1"/>
  <c r="M73" i="2"/>
  <c r="N73" i="2" s="1"/>
  <c r="M31" i="2"/>
  <c r="N31" i="2" s="1"/>
  <c r="AO139" i="2"/>
  <c r="AP139" i="2" s="1"/>
  <c r="AO229" i="2"/>
  <c r="AP229" i="2" s="1"/>
  <c r="AO277" i="2"/>
  <c r="AP277" i="2" s="1"/>
  <c r="AO261" i="2"/>
  <c r="AP261" i="2" s="1"/>
  <c r="M23" i="2"/>
  <c r="N23" i="2" s="1"/>
  <c r="M13" i="2"/>
  <c r="N13" i="2" s="1"/>
  <c r="BC21" i="2"/>
  <c r="BD21" i="2" s="1"/>
  <c r="BC179" i="2"/>
  <c r="BD179" i="2" s="1"/>
  <c r="AO177" i="2"/>
  <c r="AP177" i="2" s="1"/>
  <c r="BC193" i="2"/>
  <c r="BD193" i="2" s="1"/>
  <c r="AQ153" i="2"/>
  <c r="AR153" i="2" s="1"/>
  <c r="AA15" i="2"/>
  <c r="AB15" i="2" s="1"/>
  <c r="AO17" i="2"/>
  <c r="AP17" i="2" s="1"/>
  <c r="AO349" i="2"/>
  <c r="AP349" i="2" s="1"/>
  <c r="BC19" i="2"/>
  <c r="BD19" i="2" s="1"/>
  <c r="BC17" i="2"/>
  <c r="BD17" i="2" s="1"/>
  <c r="M11" i="2"/>
  <c r="N11" i="2" s="1"/>
  <c r="M29" i="2"/>
  <c r="N29" i="2" s="1"/>
  <c r="M61" i="2"/>
  <c r="N61" i="2" s="1"/>
  <c r="M53" i="2"/>
  <c r="N53" i="2" s="1"/>
  <c r="AO185" i="2"/>
  <c r="AP185" i="2" s="1"/>
  <c r="AO9" i="2"/>
  <c r="AP9" i="2" s="1"/>
  <c r="BC73" i="2"/>
  <c r="BD73" i="2" s="1"/>
  <c r="M25" i="2"/>
  <c r="N25" i="2" s="1"/>
  <c r="AO265" i="2"/>
  <c r="AP265" i="2" s="1"/>
  <c r="M37" i="2"/>
  <c r="N37" i="2" s="1"/>
  <c r="AO13" i="2"/>
  <c r="AP13" i="2" s="1"/>
  <c r="AO189" i="2"/>
  <c r="AP189" i="2" s="1"/>
  <c r="AO361" i="2"/>
  <c r="AP361" i="2" s="1"/>
  <c r="AO347" i="2"/>
  <c r="AP347" i="2" s="1"/>
  <c r="AO137" i="2"/>
  <c r="AP137" i="2" s="1"/>
  <c r="AO275" i="2"/>
  <c r="AP275" i="2" s="1"/>
  <c r="AO329" i="2"/>
  <c r="AP329" i="2" s="1"/>
  <c r="AO431" i="2"/>
  <c r="AP431" i="2" s="1"/>
  <c r="BC83" i="2"/>
  <c r="BD83" i="2" s="1"/>
  <c r="BC177" i="2"/>
  <c r="BD177" i="2" s="1"/>
  <c r="BC111" i="2"/>
  <c r="BD111" i="2" s="1"/>
  <c r="AO103" i="2"/>
  <c r="AP103" i="2" s="1"/>
  <c r="AO397" i="2"/>
  <c r="AP397" i="2" s="1"/>
  <c r="AO445" i="2"/>
  <c r="AP445" i="2" s="1"/>
  <c r="AO429" i="2"/>
  <c r="AP429" i="2" s="1"/>
  <c r="AO327" i="2"/>
  <c r="AP327" i="2" s="1"/>
  <c r="BC97" i="2"/>
  <c r="BD97" i="2" s="1"/>
  <c r="BC135" i="2"/>
  <c r="BD135" i="2" s="1"/>
  <c r="M17" i="2"/>
  <c r="N17" i="2" s="1"/>
  <c r="AO135" i="2"/>
  <c r="AP135" i="2" s="1"/>
  <c r="AO273" i="2"/>
  <c r="AP273" i="2" s="1"/>
  <c r="AO477" i="2"/>
  <c r="AP477" i="2" s="1"/>
  <c r="AO27" i="2"/>
  <c r="AP27" i="2" s="1"/>
  <c r="AO11" i="2"/>
  <c r="AP11" i="2" s="1"/>
  <c r="AO359" i="2"/>
  <c r="AP359" i="2" s="1"/>
  <c r="BC15" i="2"/>
  <c r="BD15" i="2" s="1"/>
  <c r="AO101" i="2"/>
  <c r="AP101" i="2" s="1"/>
  <c r="BC81" i="2"/>
  <c r="BD81" i="2" s="1"/>
  <c r="M51" i="2"/>
  <c r="N51" i="2" s="1"/>
  <c r="M57" i="2"/>
  <c r="N57" i="2" s="1"/>
  <c r="AA9" i="2"/>
  <c r="AB9" i="2" s="1"/>
  <c r="AQ149" i="2"/>
  <c r="AR149" i="2" s="1"/>
  <c r="AO271" i="2"/>
  <c r="AP271" i="2" s="1"/>
  <c r="AO25" i="2"/>
  <c r="AP25" i="2" s="1"/>
  <c r="BC13" i="2"/>
  <c r="BD13" i="2" s="1"/>
  <c r="BC79" i="2"/>
  <c r="BD79" i="2" s="1"/>
  <c r="BC27" i="2"/>
  <c r="BD27" i="2" s="1"/>
  <c r="AO147" i="2"/>
  <c r="AP147" i="2" s="1"/>
  <c r="AO441" i="2"/>
  <c r="AP441" i="2" s="1"/>
  <c r="AO23" i="2"/>
  <c r="AP23" i="2" s="1"/>
  <c r="AO183" i="2"/>
  <c r="AP183" i="2" s="1"/>
  <c r="AO269" i="2"/>
  <c r="AP269" i="2" s="1"/>
  <c r="AO323" i="2"/>
  <c r="AP323" i="2" s="1"/>
  <c r="AO487" i="2"/>
  <c r="AP487" i="2" s="1"/>
  <c r="M15" i="2"/>
  <c r="N15" i="2" s="1"/>
  <c r="BC11" i="2"/>
  <c r="BD11" i="2" s="1"/>
  <c r="AO235" i="2"/>
  <c r="AP235" i="2" s="1"/>
  <c r="AO473" i="2"/>
  <c r="AP473" i="2" s="1"/>
  <c r="BC93" i="2"/>
  <c r="BD93" i="2" s="1"/>
  <c r="M71" i="2"/>
  <c r="N71" i="2" s="1"/>
  <c r="M55" i="2"/>
  <c r="N55" i="2" s="1"/>
  <c r="AO355" i="2"/>
  <c r="AP355" i="2" s="1"/>
  <c r="AO97" i="2"/>
  <c r="AP97" i="2" s="1"/>
  <c r="AO145" i="2"/>
  <c r="AP145" i="2" s="1"/>
  <c r="AO267" i="2"/>
  <c r="AP267" i="2" s="1"/>
  <c r="AO405" i="2"/>
  <c r="AP405" i="2" s="1"/>
  <c r="AO439" i="2"/>
  <c r="AP439" i="2" s="1"/>
  <c r="AO181" i="2"/>
  <c r="AP181" i="2" s="1"/>
  <c r="BC9" i="2"/>
  <c r="BD9" i="2" s="1"/>
  <c r="AO391" i="2"/>
  <c r="AP391" i="2" s="1"/>
  <c r="AO21" i="2"/>
  <c r="AP21" i="2" s="1"/>
  <c r="AO111" i="2"/>
  <c r="AP111" i="2" s="1"/>
  <c r="AO335" i="2"/>
  <c r="AP335" i="2" s="1"/>
  <c r="AO437" i="2"/>
  <c r="AP437" i="2" s="1"/>
  <c r="AO471" i="2"/>
  <c r="AP471" i="2" s="1"/>
  <c r="BC183" i="2"/>
  <c r="BD183" i="2" s="1"/>
  <c r="BC75" i="2"/>
  <c r="BD75" i="2" s="1"/>
  <c r="AO219" i="2"/>
  <c r="AP219" i="2" s="1"/>
  <c r="AO19" i="2"/>
  <c r="AP19" i="2" s="1"/>
  <c r="AO109" i="2"/>
  <c r="AP109" i="2" s="1"/>
  <c r="BC89" i="2"/>
  <c r="BD89" i="2" s="1"/>
  <c r="BC103" i="2"/>
  <c r="BD103" i="2" s="1"/>
  <c r="AO435" i="2"/>
  <c r="AP435" i="2" s="1"/>
  <c r="M69" i="2"/>
  <c r="N69" i="2" s="1"/>
  <c r="AA13" i="2"/>
  <c r="AB13" i="2" s="1"/>
  <c r="AO191" i="2"/>
  <c r="AP191" i="2" s="1"/>
  <c r="AO141" i="2"/>
  <c r="AP141" i="2" s="1"/>
  <c r="AO279" i="2"/>
  <c r="AP279" i="2" s="1"/>
  <c r="AO263" i="2"/>
  <c r="AP263" i="2" s="1"/>
  <c r="AO401" i="2"/>
  <c r="AP401" i="2" s="1"/>
  <c r="AO107" i="2"/>
  <c r="AP107" i="2" s="1"/>
  <c r="BC87" i="2"/>
  <c r="BD87" i="2" s="1"/>
  <c r="AO331" i="2"/>
  <c r="AP331" i="2" s="1"/>
  <c r="AO433" i="2"/>
  <c r="AP433" i="2" s="1"/>
  <c r="BC71" i="2"/>
  <c r="BD71" i="2" s="1"/>
  <c r="M19" i="2"/>
  <c r="N19" i="2" s="1"/>
  <c r="AO15" i="2"/>
  <c r="AP15" i="2" s="1"/>
  <c r="AO363" i="2"/>
  <c r="AP363" i="2" s="1"/>
  <c r="BC191" i="2"/>
  <c r="BD191" i="2" s="1"/>
  <c r="AO105" i="2"/>
  <c r="AP105" i="2" s="1"/>
  <c r="BC99" i="2"/>
  <c r="BD99" i="2" s="1"/>
  <c r="M9" i="2"/>
  <c r="N9" i="2" s="1"/>
  <c r="AH26" i="13"/>
  <c r="AG27" i="13"/>
  <c r="AJ27" i="13" s="1"/>
  <c r="BE48" i="2" l="1"/>
  <c r="BD48" i="2"/>
  <c r="AP48" i="2"/>
  <c r="BE174" i="2"/>
  <c r="BD174" i="2"/>
  <c r="AO64" i="10"/>
  <c r="AO28" i="10"/>
  <c r="BH47" i="13"/>
  <c r="AT47" i="13"/>
  <c r="AQ48" i="13"/>
  <c r="AR47" i="13"/>
  <c r="AP426" i="2"/>
  <c r="BE90" i="2"/>
  <c r="BD90" i="2"/>
  <c r="AP510" i="2"/>
  <c r="BE216" i="2"/>
  <c r="BD216" i="2"/>
  <c r="BD132" i="2"/>
  <c r="BE132" i="2"/>
  <c r="AQ510" i="2"/>
  <c r="AQ468" i="2"/>
  <c r="AP468" i="2"/>
  <c r="AQ426" i="2"/>
  <c r="AQ384" i="2"/>
  <c r="AP384" i="2"/>
  <c r="AP342" i="2"/>
  <c r="AQ342" i="2"/>
  <c r="AQ300" i="2"/>
  <c r="AP300" i="2"/>
  <c r="AQ258" i="2"/>
  <c r="AP258" i="2"/>
  <c r="AP216" i="2"/>
  <c r="AQ216" i="2"/>
  <c r="AP132" i="2"/>
  <c r="AQ132" i="2"/>
  <c r="AQ174" i="2"/>
  <c r="AP174" i="2"/>
  <c r="AQ48" i="2"/>
  <c r="AG28" i="13"/>
  <c r="AJ28" i="13" s="1"/>
  <c r="AH27" i="13"/>
  <c r="BH48" i="13" l="1"/>
  <c r="BJ48" i="13" s="1"/>
  <c r="AQ49" i="13"/>
  <c r="AT48" i="13"/>
  <c r="AR48" i="13"/>
  <c r="AG29" i="13"/>
  <c r="AJ29" i="13" s="1"/>
  <c r="AH28" i="13"/>
  <c r="BH49" i="13" l="1"/>
  <c r="BJ49" i="13" s="1"/>
  <c r="AR49" i="13"/>
  <c r="AQ50" i="13"/>
  <c r="AT49" i="13"/>
  <c r="AG30" i="13"/>
  <c r="AJ30" i="13" s="1"/>
  <c r="AH29" i="13"/>
  <c r="BH50" i="13" l="1"/>
  <c r="BJ50" i="13" s="1"/>
  <c r="AT50" i="13"/>
  <c r="AR50" i="13"/>
  <c r="AH30" i="13"/>
  <c r="AG31" i="13"/>
  <c r="AJ31" i="13" s="1"/>
  <c r="BH51" i="13" l="1"/>
  <c r="BJ51" i="13" s="1"/>
  <c r="AQ52" i="13"/>
  <c r="AT51" i="13"/>
  <c r="AG32" i="13"/>
  <c r="AH31" i="13"/>
  <c r="BH52" i="13" l="1"/>
  <c r="BJ52" i="13" s="1"/>
  <c r="AT52" i="13"/>
  <c r="AR52" i="13"/>
  <c r="AQ53" i="13"/>
  <c r="AJ32" i="13"/>
  <c r="AG33" i="13"/>
  <c r="AJ33" i="13" s="1"/>
  <c r="AH32" i="13"/>
  <c r="BH53" i="13" l="1"/>
  <c r="BJ53" i="13" s="1"/>
  <c r="AT53" i="13"/>
  <c r="AQ54" i="13"/>
  <c r="AR53" i="13"/>
  <c r="AH33" i="13"/>
  <c r="AG34" i="13"/>
  <c r="AJ34" i="13" s="1"/>
  <c r="AQ55" i="13" l="1"/>
  <c r="AR55" i="13" s="1"/>
  <c r="AT55" i="13"/>
  <c r="BH54" i="13"/>
  <c r="BJ54" i="13" s="1"/>
  <c r="AT54" i="13"/>
  <c r="AR54" i="13"/>
  <c r="AH34" i="13"/>
  <c r="AG35" i="13"/>
  <c r="AJ35" i="13" s="1"/>
  <c r="BJ55" i="13" l="1"/>
  <c r="AG36" i="13"/>
  <c r="AJ36" i="13" s="1"/>
  <c r="AH35" i="13"/>
  <c r="AH36" i="13" l="1"/>
  <c r="AG37" i="13"/>
  <c r="AJ37" i="13" l="1"/>
  <c r="AG38" i="13"/>
  <c r="AJ38" i="13"/>
  <c r="AH37" i="13"/>
  <c r="AH38" i="13" l="1"/>
  <c r="AG39" i="13"/>
  <c r="AJ39" i="13" s="1"/>
  <c r="AH39" i="13" l="1"/>
  <c r="AG40" i="13"/>
  <c r="AH40" i="13" l="1"/>
</calcChain>
</file>

<file path=xl/sharedStrings.xml><?xml version="1.0" encoding="utf-8"?>
<sst xmlns="http://schemas.openxmlformats.org/spreadsheetml/2006/main" count="514" uniqueCount="123">
  <si>
    <t>1400K</t>
  </si>
  <si>
    <t>r</t>
  </si>
  <si>
    <t>1300K</t>
  </si>
  <si>
    <t>1200K</t>
  </si>
  <si>
    <t>1100K</t>
  </si>
  <si>
    <t>1000K</t>
  </si>
  <si>
    <t>1400 K</t>
  </si>
  <si>
    <t>1300 K</t>
  </si>
  <si>
    <t>1200 K</t>
  </si>
  <si>
    <t>1100 K</t>
  </si>
  <si>
    <t>1000 K</t>
  </si>
  <si>
    <t>big supercell</t>
  </si>
  <si>
    <t>bigger supercell</t>
  </si>
  <si>
    <t xml:space="preserve">30x30x30 </t>
  </si>
  <si>
    <t>J/m^2</t>
  </si>
  <si>
    <t>eV/A^2</t>
  </si>
  <si>
    <t>#atoms</t>
  </si>
  <si>
    <t>SA</t>
  </si>
  <si>
    <t>Esurf</t>
  </si>
  <si>
    <t>u5zr</t>
  </si>
  <si>
    <t>voids</t>
  </si>
  <si>
    <t>bulk</t>
  </si>
  <si>
    <t>u10zr</t>
  </si>
  <si>
    <t>avg</t>
  </si>
  <si>
    <t>stdev</t>
  </si>
  <si>
    <t>21 avg</t>
  </si>
  <si>
    <t>25 rad</t>
  </si>
  <si>
    <t>25rad</t>
  </si>
  <si>
    <t>1025 K</t>
  </si>
  <si>
    <t>1050 K</t>
  </si>
  <si>
    <t>1075 K</t>
  </si>
  <si>
    <t>1125 K</t>
  </si>
  <si>
    <t>1150 K</t>
  </si>
  <si>
    <t>1175 K</t>
  </si>
  <si>
    <t>1225 K</t>
  </si>
  <si>
    <t>1250 K</t>
  </si>
  <si>
    <t>1275 K</t>
  </si>
  <si>
    <t>1375 K</t>
  </si>
  <si>
    <t>1350 K</t>
  </si>
  <si>
    <t>1325 K</t>
  </si>
  <si>
    <t>u23zr</t>
  </si>
  <si>
    <t>PE pure</t>
  </si>
  <si>
    <t>TE pure</t>
  </si>
  <si>
    <t>PE void</t>
  </si>
  <si>
    <t>TE void</t>
  </si>
  <si>
    <t>T</t>
  </si>
  <si>
    <t>Bulk</t>
  </si>
  <si>
    <t>Cp</t>
  </si>
  <si>
    <t>Cp (eV/K)</t>
  </si>
  <si>
    <t>Cp (J/mol-K)</t>
  </si>
  <si>
    <t>delS</t>
  </si>
  <si>
    <t>delS/at</t>
  </si>
  <si>
    <t>Void #</t>
  </si>
  <si>
    <t>delS cumul</t>
  </si>
  <si>
    <t>Area</t>
  </si>
  <si>
    <t>delSc/A</t>
  </si>
  <si>
    <t>mJ/K-m^2</t>
  </si>
  <si>
    <t>delS-bulk</t>
  </si>
  <si>
    <t>Void</t>
  </si>
  <si>
    <t>delSc</t>
  </si>
  <si>
    <t>E surf (J/m^2)</t>
  </si>
  <si>
    <t>stderr</t>
  </si>
  <si>
    <t>alt calcs</t>
  </si>
  <si>
    <t>del Pes</t>
  </si>
  <si>
    <t>Pes/delT/A</t>
  </si>
  <si>
    <t>21 rad, single</t>
  </si>
  <si>
    <t>5 sims</t>
  </si>
  <si>
    <t>delG (J/m^2)</t>
  </si>
  <si>
    <t>TE void/A</t>
  </si>
  <si>
    <t>eV/ang^2</t>
  </si>
  <si>
    <t>TE pure/A</t>
  </si>
  <si>
    <t>del U/A</t>
  </si>
  <si>
    <t>in J/m^2</t>
  </si>
  <si>
    <t>del G</t>
  </si>
  <si>
    <t>800 K</t>
  </si>
  <si>
    <t>825 K</t>
  </si>
  <si>
    <t>850 K</t>
  </si>
  <si>
    <t>875 K</t>
  </si>
  <si>
    <t>900 K</t>
  </si>
  <si>
    <t>925 K</t>
  </si>
  <si>
    <t>975 K</t>
  </si>
  <si>
    <t>950 K</t>
  </si>
  <si>
    <t>ASSUMING entropy at 1000 K ~0</t>
  </si>
  <si>
    <t>PE bulk</t>
  </si>
  <si>
    <t>TE bulk</t>
  </si>
  <si>
    <t>TE pure/A/at</t>
  </si>
  <si>
    <t>TE void/A/at</t>
  </si>
  <si>
    <t># void</t>
  </si>
  <si>
    <t>ASSUMING entropy at 800 K ~0</t>
  </si>
  <si>
    <t>1200 K vol</t>
  </si>
  <si>
    <t>new</t>
  </si>
  <si>
    <t>nvt</t>
  </si>
  <si>
    <t>25nvt</t>
  </si>
  <si>
    <t>20 runs</t>
  </si>
  <si>
    <t>25 nvt</t>
  </si>
  <si>
    <t>surface compositional analysis</t>
  </si>
  <si>
    <t>fraction U on surface</t>
  </si>
  <si>
    <t>5 ang coord</t>
  </si>
  <si>
    <t>coord&gt;13 deleted</t>
  </si>
  <si>
    <t>u50mo</t>
  </si>
  <si>
    <t>u50</t>
  </si>
  <si>
    <t>very long</t>
  </si>
  <si>
    <t>init</t>
  </si>
  <si>
    <t>final</t>
  </si>
  <si>
    <t>very short</t>
  </si>
  <si>
    <t>long</t>
  </si>
  <si>
    <t>short</t>
  </si>
  <si>
    <t>25nvt_long</t>
  </si>
  <si>
    <t>25nvt_short</t>
  </si>
  <si>
    <t>25long</t>
  </si>
  <si>
    <t>25short</t>
  </si>
  <si>
    <t>25 nvt_short</t>
  </si>
  <si>
    <t>diff short - original</t>
  </si>
  <si>
    <t>nvt_short</t>
  </si>
  <si>
    <t>Ef</t>
  </si>
  <si>
    <t>runs 21-50</t>
  </si>
  <si>
    <t>new meam/c</t>
  </si>
  <si>
    <t>newer</t>
  </si>
  <si>
    <t>1000 new</t>
  </si>
  <si>
    <t>new calcs</t>
  </si>
  <si>
    <t>#at void</t>
  </si>
  <si>
    <t>del G cum</t>
  </si>
  <si>
    <t>entropy mJ/K-m^2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</si>
</sst>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u5zr!$B$51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u5zr!$A$52:$A$60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u5zr!$B$52:$B$60</c:f>
              <c:numCache>
                <c:formatCode>General</c:formatCode>
                <c:ptCount val="9"/>
                <c:pt idx="0">
                  <c:v>0.80118422520564192</c:v>
                </c:pt>
                <c:pt idx="1">
                  <c:v>1.1618150898228237</c:v>
                </c:pt>
                <c:pt idx="2">
                  <c:v>1.263801781827139</c:v>
                </c:pt>
                <c:pt idx="3">
                  <c:v>1.2887066611081632</c:v>
                </c:pt>
                <c:pt idx="4">
                  <c:v>1.2889052540986345</c:v>
                </c:pt>
                <c:pt idx="5">
                  <c:v>1.303100874131667</c:v>
                </c:pt>
                <c:pt idx="6">
                  <c:v>1.3278282173683704</c:v>
                </c:pt>
                <c:pt idx="7">
                  <c:v>1.3458059378988667</c:v>
                </c:pt>
                <c:pt idx="8">
                  <c:v>1.3383103490246402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6-A44B-90F0-1833DF10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13327"/>
        <c:axId val="1430181055"/>
      </c:scatterChart>
      <c:valAx>
        <c:axId val="143011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81055"/>
        <c:crosses val="autoZero"/>
        <c:crossBetween val="midCat"/>
      </c:valAx>
      <c:valAx>
        <c:axId val="143018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u60zr!$B$44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u60zr!$A$45:$A$53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u60zr!$B$45:$B$53</c:f>
              <c:numCache>
                <c:formatCode>General</c:formatCode>
                <c:ptCount val="9"/>
                <c:pt idx="0">
                  <c:v>0.57649456413220657</c:v>
                </c:pt>
                <c:pt idx="1">
                  <c:v>-6.9950945646938857E-3</c:v>
                </c:pt>
                <c:pt idx="2">
                  <c:v>1.651542313694385</c:v>
                </c:pt>
                <c:pt idx="3">
                  <c:v>1.6793399074636333</c:v>
                </c:pt>
                <c:pt idx="4">
                  <c:v>1.7516620019013553</c:v>
                </c:pt>
                <c:pt idx="5">
                  <c:v>1.679830761986038</c:v>
                </c:pt>
                <c:pt idx="6">
                  <c:v>1.6902191859500908</c:v>
                </c:pt>
                <c:pt idx="7">
                  <c:v>1.7694952325174682</c:v>
                </c:pt>
                <c:pt idx="8">
                  <c:v>1.7879473556803678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8-8846-83D4-16D6F940720C}"/>
            </c:ext>
          </c:extLst>
        </c:ser>
        <c:ser>
          <c:idx val="1"/>
          <c:order val="1"/>
          <c:tx>
            <c:strRef>
              <c:f>u60zr!$C$44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u60zr!$A$45:$A$53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u60zr!$C$45:$C$53</c:f>
              <c:numCache>
                <c:formatCode>General</c:formatCode>
                <c:ptCount val="9"/>
                <c:pt idx="0">
                  <c:v>0.100878575151107</c:v>
                </c:pt>
                <c:pt idx="1">
                  <c:v>-0.29409564109482955</c:v>
                </c:pt>
                <c:pt idx="2">
                  <c:v>1.3105667025296031</c:v>
                </c:pt>
                <c:pt idx="3">
                  <c:v>1.6150269913178248</c:v>
                </c:pt>
                <c:pt idx="4">
                  <c:v>1.5573927629442885</c:v>
                </c:pt>
                <c:pt idx="5">
                  <c:v>1.5216765900269176</c:v>
                </c:pt>
                <c:pt idx="6">
                  <c:v>1.6713462431802839</c:v>
                </c:pt>
                <c:pt idx="7">
                  <c:v>1.7452195674128042</c:v>
                </c:pt>
                <c:pt idx="8">
                  <c:v>1.7902695995293427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8-8846-83D4-16D6F940720C}"/>
            </c:ext>
          </c:extLst>
        </c:ser>
        <c:ser>
          <c:idx val="2"/>
          <c:order val="2"/>
          <c:tx>
            <c:strRef>
              <c:f>u60zr!$D$44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u60zr!$A$45:$A$53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u60zr!$D$45:$D$53</c:f>
              <c:numCache>
                <c:formatCode>General</c:formatCode>
                <c:ptCount val="9"/>
                <c:pt idx="0">
                  <c:v>-1.0056927535841189</c:v>
                </c:pt>
                <c:pt idx="1">
                  <c:v>0.17669655163225206</c:v>
                </c:pt>
                <c:pt idx="2">
                  <c:v>1.2153692995253478</c:v>
                </c:pt>
                <c:pt idx="3">
                  <c:v>1.4207431548153677</c:v>
                </c:pt>
                <c:pt idx="4">
                  <c:v>1.3241698430244455</c:v>
                </c:pt>
                <c:pt idx="5">
                  <c:v>1.4375346686796597</c:v>
                </c:pt>
                <c:pt idx="6">
                  <c:v>1.5860001825371788</c:v>
                </c:pt>
                <c:pt idx="7">
                  <c:v>1.6380756470658995</c:v>
                </c:pt>
                <c:pt idx="8">
                  <c:v>1.7074922936578749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8-8846-83D4-16D6F940720C}"/>
            </c:ext>
          </c:extLst>
        </c:ser>
        <c:ser>
          <c:idx val="3"/>
          <c:order val="3"/>
          <c:tx>
            <c:strRef>
              <c:f>u60zr!$E$44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u60zr!$A$45:$A$53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u60zr!$E$45:$E$53</c:f>
              <c:numCache>
                <c:formatCode>General</c:formatCode>
                <c:ptCount val="9"/>
                <c:pt idx="0">
                  <c:v>-0.75925174146502095</c:v>
                </c:pt>
                <c:pt idx="1">
                  <c:v>-0.61446618774604578</c:v>
                </c:pt>
                <c:pt idx="2">
                  <c:v>0.51480786188052285</c:v>
                </c:pt>
                <c:pt idx="3">
                  <c:v>1.0433867323626647</c:v>
                </c:pt>
                <c:pt idx="4">
                  <c:v>1.3139474169252203</c:v>
                </c:pt>
                <c:pt idx="5">
                  <c:v>1.3334759019957492</c:v>
                </c:pt>
                <c:pt idx="6">
                  <c:v>1.5301094195498728</c:v>
                </c:pt>
                <c:pt idx="7">
                  <c:v>1.6012339793021846</c:v>
                </c:pt>
                <c:pt idx="8">
                  <c:v>1.5622930092387233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F8-8846-83D4-16D6F940720C}"/>
            </c:ext>
          </c:extLst>
        </c:ser>
        <c:ser>
          <c:idx val="4"/>
          <c:order val="4"/>
          <c:tx>
            <c:strRef>
              <c:f>u60zr!$F$44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u60zr!$A$45:$A$53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u60zr!$F$45:$F$53</c:f>
              <c:numCache>
                <c:formatCode>General</c:formatCode>
                <c:ptCount val="9"/>
                <c:pt idx="0">
                  <c:v>-3.0560605946295616</c:v>
                </c:pt>
                <c:pt idx="1">
                  <c:v>-2.2123777250756431</c:v>
                </c:pt>
                <c:pt idx="2">
                  <c:v>0.38048855439745244</c:v>
                </c:pt>
                <c:pt idx="3">
                  <c:v>0.73580747252684064</c:v>
                </c:pt>
                <c:pt idx="4">
                  <c:v>0.7902827449558546</c:v>
                </c:pt>
                <c:pt idx="5">
                  <c:v>1.2239025774327326</c:v>
                </c:pt>
                <c:pt idx="6">
                  <c:v>1.2862856834443614</c:v>
                </c:pt>
                <c:pt idx="7">
                  <c:v>1.3779552167814826</c:v>
                </c:pt>
                <c:pt idx="8">
                  <c:v>1.4604722668081846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F8-8846-83D4-16D6F940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58575"/>
        <c:axId val="1413310735"/>
      </c:scatterChart>
      <c:valAx>
        <c:axId val="143515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10735"/>
        <c:crosses val="autoZero"/>
        <c:crossBetween val="midCat"/>
      </c:valAx>
      <c:valAx>
        <c:axId val="14133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5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u80zr!$A$46:$A$54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u80zr!$B$46:$B$54</c:f>
              <c:numCache>
                <c:formatCode>General</c:formatCode>
                <c:ptCount val="9"/>
                <c:pt idx="0">
                  <c:v>-0.39102645448561396</c:v>
                </c:pt>
                <c:pt idx="1">
                  <c:v>0.19598689369516931</c:v>
                </c:pt>
                <c:pt idx="2">
                  <c:v>1.6076110224773303</c:v>
                </c:pt>
                <c:pt idx="3">
                  <c:v>1.6416737564340316</c:v>
                </c:pt>
                <c:pt idx="4">
                  <c:v>1.5070732594052834</c:v>
                </c:pt>
                <c:pt idx="5">
                  <c:v>1.7135052443223049</c:v>
                </c:pt>
                <c:pt idx="6">
                  <c:v>1.8751720269687686</c:v>
                </c:pt>
                <c:pt idx="7">
                  <c:v>1.8617709603696821</c:v>
                </c:pt>
                <c:pt idx="8">
                  <c:v>1.9005806929231559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F048-B7F7-8043909380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u80zr!$A$46:$A$54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u80zr!$C$46:$C$54</c:f>
              <c:numCache>
                <c:formatCode>General</c:formatCode>
                <c:ptCount val="9"/>
                <c:pt idx="0">
                  <c:v>0.18556473694151865</c:v>
                </c:pt>
                <c:pt idx="1">
                  <c:v>-4.6557400749208444E-2</c:v>
                </c:pt>
                <c:pt idx="2">
                  <c:v>1.2424732941542653</c:v>
                </c:pt>
                <c:pt idx="3">
                  <c:v>1.4243936449183174</c:v>
                </c:pt>
                <c:pt idx="4">
                  <c:v>1.4597233262911393</c:v>
                </c:pt>
                <c:pt idx="5">
                  <c:v>1.6134059909010006</c:v>
                </c:pt>
                <c:pt idx="6">
                  <c:v>1.7220784604221577</c:v>
                </c:pt>
                <c:pt idx="7">
                  <c:v>1.7531235790418216</c:v>
                </c:pt>
                <c:pt idx="8">
                  <c:v>1.8761201977740667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3-F048-B7F7-8043909380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u80zr!$A$46:$A$54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u80zr!$D$46:$D$54</c:f>
              <c:numCache>
                <c:formatCode>General</c:formatCode>
                <c:ptCount val="9"/>
                <c:pt idx="0">
                  <c:v>-1.5455211722898106</c:v>
                </c:pt>
                <c:pt idx="1">
                  <c:v>-0.33105604713088682</c:v>
                </c:pt>
                <c:pt idx="2">
                  <c:v>0.84116533696562468</c:v>
                </c:pt>
                <c:pt idx="3">
                  <c:v>1.3623551911405822</c:v>
                </c:pt>
                <c:pt idx="4">
                  <c:v>1.3218511944248748</c:v>
                </c:pt>
                <c:pt idx="5">
                  <c:v>1.4517890907265429</c:v>
                </c:pt>
                <c:pt idx="6">
                  <c:v>1.7691456202663796</c:v>
                </c:pt>
                <c:pt idx="7">
                  <c:v>1.7629264552101596</c:v>
                </c:pt>
                <c:pt idx="8">
                  <c:v>1.7006223196342398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E3-F048-B7F7-80439093801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u80zr!$A$46:$A$54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u80zr!$E$46:$E$54</c:f>
              <c:numCache>
                <c:formatCode>General</c:formatCode>
                <c:ptCount val="9"/>
                <c:pt idx="0">
                  <c:v>-2.0859519998577887</c:v>
                </c:pt>
                <c:pt idx="1">
                  <c:v>-1.1062813101612632</c:v>
                </c:pt>
                <c:pt idx="2">
                  <c:v>0.21846012153570218</c:v>
                </c:pt>
                <c:pt idx="3">
                  <c:v>1.037263864247443</c:v>
                </c:pt>
                <c:pt idx="4">
                  <c:v>1.0389443177908213</c:v>
                </c:pt>
                <c:pt idx="5">
                  <c:v>1.3218841956757976</c:v>
                </c:pt>
                <c:pt idx="6">
                  <c:v>1.6078830820819101</c:v>
                </c:pt>
                <c:pt idx="7">
                  <c:v>1.5106977987803014</c:v>
                </c:pt>
                <c:pt idx="8">
                  <c:v>1.5631780399949877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E3-F048-B7F7-80439093801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u80zr!$A$46:$A$54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u80zr!$F$46:$F$54</c:f>
              <c:numCache>
                <c:formatCode>General</c:formatCode>
                <c:ptCount val="9"/>
                <c:pt idx="0">
                  <c:v>-3.4671699157083897</c:v>
                </c:pt>
                <c:pt idx="1">
                  <c:v>-1.6514884789109507</c:v>
                </c:pt>
                <c:pt idx="2">
                  <c:v>-0.79031488226290969</c:v>
                </c:pt>
                <c:pt idx="3">
                  <c:v>0.58538956397184361</c:v>
                </c:pt>
                <c:pt idx="4">
                  <c:v>0.94150822489981634</c:v>
                </c:pt>
                <c:pt idx="5">
                  <c:v>1.2046785346125133</c:v>
                </c:pt>
                <c:pt idx="6">
                  <c:v>1.3740482141966761</c:v>
                </c:pt>
                <c:pt idx="7">
                  <c:v>1.3899138988864157</c:v>
                </c:pt>
                <c:pt idx="8">
                  <c:v>1.4347202332352325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E3-F048-B7F7-804390938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928111"/>
        <c:axId val="839314735"/>
      </c:scatterChart>
      <c:valAx>
        <c:axId val="80592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14735"/>
        <c:crosses val="autoZero"/>
        <c:crossBetween val="midCat"/>
      </c:valAx>
      <c:valAx>
        <c:axId val="839314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u80zr!$H$75:$L$75</c:f>
                <c:numCache>
                  <c:formatCode>General</c:formatCode>
                  <c:ptCount val="5"/>
                  <c:pt idx="0">
                    <c:v>5.9972762025095605E-2</c:v>
                  </c:pt>
                  <c:pt idx="1">
                    <c:v>7.5096475363494161E-2</c:v>
                  </c:pt>
                  <c:pt idx="2">
                    <c:v>1.6271645120787021E-2</c:v>
                  </c:pt>
                  <c:pt idx="3">
                    <c:v>7.3501086702786322E-2</c:v>
                  </c:pt>
                  <c:pt idx="4">
                    <c:v>6.0546277106666636E-2</c:v>
                  </c:pt>
                </c:numCache>
              </c:numRef>
            </c:plus>
            <c:minus>
              <c:numRef>
                <c:f>u80zr!$H$75:$L$75</c:f>
                <c:numCache>
                  <c:formatCode>General</c:formatCode>
                  <c:ptCount val="5"/>
                  <c:pt idx="0">
                    <c:v>5.9972762025095605E-2</c:v>
                  </c:pt>
                  <c:pt idx="1">
                    <c:v>7.5096475363494161E-2</c:v>
                  </c:pt>
                  <c:pt idx="2">
                    <c:v>1.6271645120787021E-2</c:v>
                  </c:pt>
                  <c:pt idx="3">
                    <c:v>7.3501086702786322E-2</c:v>
                  </c:pt>
                  <c:pt idx="4">
                    <c:v>6.0546277106666636E-2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u80zr!$H$67:$L$67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u80zr!$H$74:$L$74</c:f>
              <c:numCache>
                <c:formatCode>General</c:formatCode>
                <c:ptCount val="5"/>
                <c:pt idx="0">
                  <c:v>2.0100412061995927</c:v>
                </c:pt>
                <c:pt idx="1">
                  <c:v>1.9875920351592362</c:v>
                </c:pt>
                <c:pt idx="2">
                  <c:v>1.9329464735456312</c:v>
                </c:pt>
                <c:pt idx="3">
                  <c:v>1.936024573503154</c:v>
                </c:pt>
                <c:pt idx="4">
                  <c:v>1.8558939544798121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8-354D-9465-BEAA3C5F8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08575"/>
        <c:axId val="839159743"/>
      </c:scatterChart>
      <c:valAx>
        <c:axId val="83960857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59743"/>
        <c:crosses val="autoZero"/>
        <c:crossBetween val="midCat"/>
      </c:valAx>
      <c:valAx>
        <c:axId val="83915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0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summary!$J$4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summary!$B$5:$B$17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summary!$J$5:$J$17</c:f>
              <c:numCache>
                <c:formatCode>General</c:formatCode>
                <c:ptCount val="13"/>
                <c:pt idx="0">
                  <c:v>1.2815373314037239</c:v>
                </c:pt>
                <c:pt idx="1">
                  <c:v>1.3140095374664416</c:v>
                </c:pt>
                <c:pt idx="2">
                  <c:v>1.366347909382744</c:v>
                </c:pt>
                <c:pt idx="3">
                  <c:v>1.4369550129521522</c:v>
                </c:pt>
                <c:pt idx="4">
                  <c:v>1.4791264734870726</c:v>
                </c:pt>
                <c:pt idx="5">
                  <c:v>1.5398402788922625</c:v>
                </c:pt>
                <c:pt idx="6">
                  <c:v>1.6590245731062567</c:v>
                </c:pt>
                <c:pt idx="7">
                  <c:v>1.7582473898100066</c:v>
                </c:pt>
                <c:pt idx="8">
                  <c:v>1.8168854619918047</c:v>
                </c:pt>
                <c:pt idx="9">
                  <c:v>1.866862538199102</c:v>
                </c:pt>
                <c:pt idx="10">
                  <c:v>1.9035910461146641</c:v>
                </c:pt>
                <c:pt idx="11">
                  <c:v>2.1372748787005693</c:v>
                </c:pt>
                <c:pt idx="12">
                  <c:v>2.2381835926215223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2-BF44-9793-F9DA4B877DCE}"/>
            </c:ext>
          </c:extLst>
        </c:ser>
        <c:ser>
          <c:idx val="1"/>
          <c:order val="1"/>
          <c:tx>
            <c:strRef>
              <c:f>summary!$K$4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summary!$B$5:$B$17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summary!$K$5:$K$17</c:f>
              <c:numCache>
                <c:formatCode>General</c:formatCode>
                <c:ptCount val="13"/>
                <c:pt idx="0">
                  <c:v>1.3065187286627433</c:v>
                </c:pt>
                <c:pt idx="1">
                  <c:v>1.3402742078189072</c:v>
                </c:pt>
                <c:pt idx="2">
                  <c:v>1.3733505420338008</c:v>
                </c:pt>
                <c:pt idx="3">
                  <c:v>1.410445913213618</c:v>
                </c:pt>
                <c:pt idx="4">
                  <c:v>1.4703555326038209</c:v>
                </c:pt>
                <c:pt idx="5">
                  <c:v>1.5392116192640166</c:v>
                </c:pt>
                <c:pt idx="6">
                  <c:v>1.6104163498984971</c:v>
                </c:pt>
                <c:pt idx="7">
                  <c:v>1.6655618720478844</c:v>
                </c:pt>
                <c:pt idx="8">
                  <c:v>1.7509730963308237</c:v>
                </c:pt>
                <c:pt idx="9">
                  <c:v>1.8184209405731266</c:v>
                </c:pt>
                <c:pt idx="10">
                  <c:v>1.8465638898513501</c:v>
                </c:pt>
                <c:pt idx="11">
                  <c:v>2.1147866505084263</c:v>
                </c:pt>
                <c:pt idx="12">
                  <c:v>2.2532868642791213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2-BF44-9793-F9DA4B877DCE}"/>
            </c:ext>
          </c:extLst>
        </c:ser>
        <c:ser>
          <c:idx val="2"/>
          <c:order val="2"/>
          <c:tx>
            <c:strRef>
              <c:f>summary!$L$4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summary!$B$5:$B$17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summary!$L$5:$L$17</c:f>
              <c:numCache>
                <c:formatCode>General</c:formatCode>
                <c:ptCount val="13"/>
                <c:pt idx="0">
                  <c:v>1.3559666685418994</c:v>
                </c:pt>
                <c:pt idx="1">
                  <c:v>1.4008645171526084</c:v>
                </c:pt>
                <c:pt idx="2">
                  <c:v>1.4498984322093709</c:v>
                </c:pt>
                <c:pt idx="3">
                  <c:v>1.4641186005330806</c:v>
                </c:pt>
                <c:pt idx="4">
                  <c:v>1.5314635486345414</c:v>
                </c:pt>
                <c:pt idx="5">
                  <c:v>1.57833770861574</c:v>
                </c:pt>
                <c:pt idx="6">
                  <c:v>1.6841199878176063</c:v>
                </c:pt>
                <c:pt idx="7">
                  <c:v>1.6927540173368834</c:v>
                </c:pt>
                <c:pt idx="8">
                  <c:v>1.6632578219592706</c:v>
                </c:pt>
                <c:pt idx="9">
                  <c:v>1.7697135568596292</c:v>
                </c:pt>
                <c:pt idx="10">
                  <c:v>1.7718251818259332</c:v>
                </c:pt>
                <c:pt idx="11">
                  <c:v>2.1537683956479836</c:v>
                </c:pt>
                <c:pt idx="12">
                  <c:v>2.2655625486296209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F2-BF44-9793-F9DA4B877DCE}"/>
            </c:ext>
          </c:extLst>
        </c:ser>
        <c:ser>
          <c:idx val="3"/>
          <c:order val="3"/>
          <c:tx>
            <c:strRef>
              <c:f>summary!$M$4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summary!$B$5:$B$17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summary!$M$5:$M$17</c:f>
              <c:numCache>
                <c:formatCode>General</c:formatCode>
                <c:ptCount val="13"/>
                <c:pt idx="0">
                  <c:v>1.4916176173797073</c:v>
                </c:pt>
                <c:pt idx="1">
                  <c:v>1.5461767362025025</c:v>
                </c:pt>
                <c:pt idx="2">
                  <c:v>1.5044958032125515</c:v>
                </c:pt>
                <c:pt idx="3">
                  <c:v>1.5340665680173835</c:v>
                </c:pt>
                <c:pt idx="4">
                  <c:v>1.5459558801249833</c:v>
                </c:pt>
                <c:pt idx="5">
                  <c:v>1.5518415788057862</c:v>
                </c:pt>
                <c:pt idx="6">
                  <c:v>1.6236271276255216</c:v>
                </c:pt>
                <c:pt idx="7">
                  <c:v>1.6182774822676234</c:v>
                </c:pt>
                <c:pt idx="8">
                  <c:v>1.6256590449118797</c:v>
                </c:pt>
                <c:pt idx="9">
                  <c:v>1.671061726487284</c:v>
                </c:pt>
                <c:pt idx="10">
                  <c:v>1.7284890202760022</c:v>
                </c:pt>
                <c:pt idx="11">
                  <c:v>2.1490806179458852</c:v>
                </c:pt>
                <c:pt idx="12">
                  <c:v>2.281039223358623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F2-BF44-9793-F9DA4B877DCE}"/>
            </c:ext>
          </c:extLst>
        </c:ser>
        <c:ser>
          <c:idx val="4"/>
          <c:order val="4"/>
          <c:tx>
            <c:strRef>
              <c:f>summary!$N$4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summary!$B$5:$B$17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summary!$N$5:$N$17</c:f>
              <c:numCache>
                <c:formatCode>General</c:formatCode>
                <c:ptCount val="13"/>
                <c:pt idx="0">
                  <c:v>2.3153580439730406</c:v>
                </c:pt>
                <c:pt idx="1">
                  <c:v>2.4007358452785921</c:v>
                </c:pt>
                <c:pt idx="2">
                  <c:v>2.0303171423309885</c:v>
                </c:pt>
                <c:pt idx="3">
                  <c:v>1.6892693496465465</c:v>
                </c:pt>
                <c:pt idx="4">
                  <c:v>1.5979472905715906</c:v>
                </c:pt>
                <c:pt idx="5">
                  <c:v>1.5632042960738191</c:v>
                </c:pt>
                <c:pt idx="6">
                  <c:v>1.6101604035465837</c:v>
                </c:pt>
                <c:pt idx="7">
                  <c:v>1.5516335473638694</c:v>
                </c:pt>
                <c:pt idx="8">
                  <c:v>1.4972020757423601</c:v>
                </c:pt>
                <c:pt idx="9">
                  <c:v>1.5845479801987057</c:v>
                </c:pt>
                <c:pt idx="10">
                  <c:v>1.6279859819108609</c:v>
                </c:pt>
                <c:pt idx="11">
                  <c:v>2.1493005620611969</c:v>
                </c:pt>
                <c:pt idx="12">
                  <c:v>2.3091463460328243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6-C645-9FAE-C37F86DB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06351"/>
        <c:axId val="1988517007"/>
      </c:scatterChart>
      <c:valAx>
        <c:axId val="139560635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Percent %Zr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7007"/>
        <c:crosses val="autoZero"/>
        <c:crossBetween val="midCat"/>
      </c:valAx>
      <c:valAx>
        <c:axId val="1988517007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063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838845144356958"/>
          <c:y val="8.7368219597550326E-2"/>
          <c:w val="0.16216710411198601"/>
          <c:h val="0.397898895450568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summary!$J$20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summary!$J$21:$J$33</c:f>
              <c:numCache>
                <c:formatCode>General</c:formatCode>
                <c:ptCount val="13"/>
                <c:pt idx="0">
                  <c:v>1.2815373314037239</c:v>
                </c:pt>
                <c:pt idx="1">
                  <c:v>1.4955451763906491</c:v>
                </c:pt>
                <c:pt idx="2">
                  <c:v>1.5443630180042547</c:v>
                </c:pt>
                <c:pt idx="3">
                  <c:v>1.5830478657112561</c:v>
                </c:pt>
                <c:pt idx="4">
                  <c:v>1.6682554547770529</c:v>
                </c:pt>
                <c:pt idx="5">
                  <c:v>1.7025579292569091</c:v>
                </c:pt>
                <c:pt idx="6">
                  <c:v>1.6996530297239953</c:v>
                </c:pt>
                <c:pt idx="7">
                  <c:v>1.8242280870488154</c:v>
                </c:pt>
                <c:pt idx="8">
                  <c:v>1.7933095475159342</c:v>
                </c:pt>
                <c:pt idx="9">
                  <c:v>1.9110336985138203</c:v>
                </c:pt>
                <c:pt idx="10">
                  <c:v>2.0100412061995927</c:v>
                </c:pt>
                <c:pt idx="11">
                  <c:v>2.2122134247982896</c:v>
                </c:pt>
                <c:pt idx="12">
                  <c:v>2.2381835926215223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1-CF47-9DDD-A680C1F87897}"/>
            </c:ext>
          </c:extLst>
        </c:ser>
        <c:ser>
          <c:idx val="0"/>
          <c:order val="1"/>
          <c:tx>
            <c:strRef>
              <c:f>summary!$K$20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summary!$K$21:$K$33</c:f>
              <c:numCache>
                <c:formatCode>General</c:formatCode>
                <c:ptCount val="13"/>
                <c:pt idx="0">
                  <c:v>1.3065187286627433</c:v>
                </c:pt>
                <c:pt idx="1">
                  <c:v>1.5451411387685596</c:v>
                </c:pt>
                <c:pt idx="2">
                  <c:v>1.5393657681528556</c:v>
                </c:pt>
                <c:pt idx="3">
                  <c:v>1.5954967945647518</c:v>
                </c:pt>
                <c:pt idx="4">
                  <c:v>1.6072017873460847</c:v>
                </c:pt>
                <c:pt idx="5">
                  <c:v>1.7408591831847295</c:v>
                </c:pt>
                <c:pt idx="6">
                  <c:v>1.7418552500212321</c:v>
                </c:pt>
                <c:pt idx="7">
                  <c:v>1.7454781055626358</c:v>
                </c:pt>
                <c:pt idx="8">
                  <c:v>1.7933095475159342</c:v>
                </c:pt>
                <c:pt idx="9">
                  <c:v>1.8186375870063802</c:v>
                </c:pt>
                <c:pt idx="10">
                  <c:v>1.9875920351592362</c:v>
                </c:pt>
                <c:pt idx="11">
                  <c:v>2.1968689895966289</c:v>
                </c:pt>
                <c:pt idx="12">
                  <c:v>2.2532868642791213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8-264B-BA68-A0B9DB57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06351"/>
        <c:axId val="1988517007"/>
      </c:scatterChart>
      <c:valAx>
        <c:axId val="139560635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Atomic Percent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988517007"/>
        <c:crosses val="autoZero"/>
        <c:crossBetween val="midCat"/>
      </c:valAx>
      <c:valAx>
        <c:axId val="1988517007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Surface Energy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3956063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33333333333329"/>
          <c:y val="0.63454232283464562"/>
          <c:w val="0.16111111111111112"/>
          <c:h val="0.148228893263342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summary!$J$5:$M$5</c:f>
              <c:numCache>
                <c:formatCode>General</c:formatCode>
                <c:ptCount val="4"/>
                <c:pt idx="0">
                  <c:v>1.2815373314037239</c:v>
                </c:pt>
                <c:pt idx="1">
                  <c:v>1.3065187286627433</c:v>
                </c:pt>
                <c:pt idx="2">
                  <c:v>1.3559666685418994</c:v>
                </c:pt>
                <c:pt idx="3">
                  <c:v>1.4916176173797073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6-CA41-A886-8A7524523977}"/>
            </c:ext>
          </c:extLst>
        </c:ser>
        <c:ser>
          <c:idx val="1"/>
          <c:order val="1"/>
          <c:tx>
            <c:strRef>
              <c:f>summary!$B$6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summary!$J$6:$M$6</c:f>
              <c:numCache>
                <c:formatCode>General</c:formatCode>
                <c:ptCount val="4"/>
                <c:pt idx="0">
                  <c:v>1.3140095374664416</c:v>
                </c:pt>
                <c:pt idx="1">
                  <c:v>1.3402742078189072</c:v>
                </c:pt>
                <c:pt idx="2">
                  <c:v>1.4008645171526084</c:v>
                </c:pt>
                <c:pt idx="3">
                  <c:v>1.5461767362025025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6-CA41-A886-8A7524523977}"/>
            </c:ext>
          </c:extLst>
        </c:ser>
        <c:ser>
          <c:idx val="2"/>
          <c:order val="2"/>
          <c:tx>
            <c:strRef>
              <c:f>summary!$B$7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summary!$J$7:$M$7</c:f>
              <c:numCache>
                <c:formatCode>General</c:formatCode>
                <c:ptCount val="4"/>
                <c:pt idx="0">
                  <c:v>1.366347909382744</c:v>
                </c:pt>
                <c:pt idx="1">
                  <c:v>1.3733505420338008</c:v>
                </c:pt>
                <c:pt idx="2">
                  <c:v>1.4498984322093709</c:v>
                </c:pt>
                <c:pt idx="3">
                  <c:v>1.5044958032125515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F6-CA41-A886-8A7524523977}"/>
            </c:ext>
          </c:extLst>
        </c:ser>
        <c:ser>
          <c:idx val="3"/>
          <c:order val="3"/>
          <c:tx>
            <c:strRef>
              <c:f>summary!$B$8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summary!$J$8:$M$8</c:f>
              <c:numCache>
                <c:formatCode>General</c:formatCode>
                <c:ptCount val="4"/>
                <c:pt idx="0">
                  <c:v>1.4369550129521522</c:v>
                </c:pt>
                <c:pt idx="1">
                  <c:v>1.410445913213618</c:v>
                </c:pt>
                <c:pt idx="2">
                  <c:v>1.4641186005330806</c:v>
                </c:pt>
                <c:pt idx="3">
                  <c:v>1.5340665680173835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F6-CA41-A886-8A7524523977}"/>
            </c:ext>
          </c:extLst>
        </c:ser>
        <c:ser>
          <c:idx val="4"/>
          <c:order val="4"/>
          <c:tx>
            <c:strRef>
              <c:f>summary!$B$9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summary!$J$9:$M$9</c:f>
              <c:numCache>
                <c:formatCode>General</c:formatCode>
                <c:ptCount val="4"/>
                <c:pt idx="0">
                  <c:v>1.4791264734870726</c:v>
                </c:pt>
                <c:pt idx="1">
                  <c:v>1.4703555326038209</c:v>
                </c:pt>
                <c:pt idx="2">
                  <c:v>1.5314635486345414</c:v>
                </c:pt>
                <c:pt idx="3">
                  <c:v>1.5459558801249833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F6-CA41-A886-8A7524523977}"/>
            </c:ext>
          </c:extLst>
        </c:ser>
        <c:ser>
          <c:idx val="5"/>
          <c:order val="5"/>
          <c:tx>
            <c:strRef>
              <c:f>summary!$B$10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summary!$J$10:$M$10</c:f>
              <c:numCache>
                <c:formatCode>General</c:formatCode>
                <c:ptCount val="4"/>
                <c:pt idx="0">
                  <c:v>1.5398402788922625</c:v>
                </c:pt>
                <c:pt idx="1">
                  <c:v>1.5392116192640166</c:v>
                </c:pt>
                <c:pt idx="2">
                  <c:v>1.57833770861574</c:v>
                </c:pt>
                <c:pt idx="3">
                  <c:v>1.5518415788057862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F6-CA41-A886-8A7524523977}"/>
            </c:ext>
          </c:extLst>
        </c:ser>
        <c:ser>
          <c:idx val="6"/>
          <c:order val="6"/>
          <c:tx>
            <c:strRef>
              <c:f>summary!$B$11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summary!$J$11:$M$11</c:f>
              <c:numCache>
                <c:formatCode>General</c:formatCode>
                <c:ptCount val="4"/>
                <c:pt idx="0">
                  <c:v>1.6590245731062567</c:v>
                </c:pt>
                <c:pt idx="1">
                  <c:v>1.6104163498984971</c:v>
                </c:pt>
                <c:pt idx="2">
                  <c:v>1.6841199878176063</c:v>
                </c:pt>
                <c:pt idx="3">
                  <c:v>1.6236271276255216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F6-CA41-A886-8A7524523977}"/>
            </c:ext>
          </c:extLst>
        </c:ser>
        <c:ser>
          <c:idx val="7"/>
          <c:order val="7"/>
          <c:tx>
            <c:strRef>
              <c:f>summary!$B$12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summary!$J$12:$M$12</c:f>
              <c:numCache>
                <c:formatCode>General</c:formatCode>
                <c:ptCount val="4"/>
                <c:pt idx="0">
                  <c:v>1.7582473898100066</c:v>
                </c:pt>
                <c:pt idx="1">
                  <c:v>1.6655618720478844</c:v>
                </c:pt>
                <c:pt idx="2">
                  <c:v>1.6927540173368834</c:v>
                </c:pt>
                <c:pt idx="3">
                  <c:v>1.6182774822676234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F6-CA41-A886-8A7524523977}"/>
            </c:ext>
          </c:extLst>
        </c:ser>
        <c:ser>
          <c:idx val="8"/>
          <c:order val="8"/>
          <c:tx>
            <c:strRef>
              <c:f>summary!$B$13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summary!$J$13:$M$13</c:f>
              <c:numCache>
                <c:formatCode>General</c:formatCode>
                <c:ptCount val="4"/>
                <c:pt idx="0">
                  <c:v>1.8168854619918047</c:v>
                </c:pt>
                <c:pt idx="1">
                  <c:v>1.7509730963308237</c:v>
                </c:pt>
                <c:pt idx="2">
                  <c:v>1.6632578219592706</c:v>
                </c:pt>
                <c:pt idx="3">
                  <c:v>1.6256590449118797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F6-CA41-A886-8A7524523977}"/>
            </c:ext>
          </c:extLst>
        </c:ser>
        <c:ser>
          <c:idx val="9"/>
          <c:order val="9"/>
          <c:tx>
            <c:strRef>
              <c:f>summary!$B$14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summary!$J$14:$M$14</c:f>
              <c:numCache>
                <c:formatCode>General</c:formatCode>
                <c:ptCount val="4"/>
                <c:pt idx="0">
                  <c:v>1.866862538199102</c:v>
                </c:pt>
                <c:pt idx="1">
                  <c:v>1.8184209405731266</c:v>
                </c:pt>
                <c:pt idx="2">
                  <c:v>1.7697135568596292</c:v>
                </c:pt>
                <c:pt idx="3">
                  <c:v>1.671061726487284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F6-CA41-A886-8A7524523977}"/>
            </c:ext>
          </c:extLst>
        </c:ser>
        <c:ser>
          <c:idx val="10"/>
          <c:order val="10"/>
          <c:tx>
            <c:strRef>
              <c:f>summary!$B$15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summary!$J$15:$M$15</c:f>
              <c:numCache>
                <c:formatCode>General</c:formatCode>
                <c:ptCount val="4"/>
                <c:pt idx="0">
                  <c:v>1.9035910461146641</c:v>
                </c:pt>
                <c:pt idx="1">
                  <c:v>1.8465638898513501</c:v>
                </c:pt>
                <c:pt idx="2">
                  <c:v>1.7718251818259332</c:v>
                </c:pt>
                <c:pt idx="3">
                  <c:v>1.7284890202760022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F6-CA41-A886-8A7524523977}"/>
            </c:ext>
          </c:extLst>
        </c:ser>
        <c:ser>
          <c:idx val="11"/>
          <c:order val="11"/>
          <c:tx>
            <c:strRef>
              <c:f>summary!$B$16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summary!$J$16:$M$16</c:f>
              <c:numCache>
                <c:formatCode>General</c:formatCode>
                <c:ptCount val="4"/>
                <c:pt idx="0">
                  <c:v>2.1372748787005693</c:v>
                </c:pt>
                <c:pt idx="1">
                  <c:v>2.1147866505084263</c:v>
                </c:pt>
                <c:pt idx="2">
                  <c:v>2.1537683956479836</c:v>
                </c:pt>
                <c:pt idx="3">
                  <c:v>2.1490806179458852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F6-CA41-A886-8A7524523977}"/>
            </c:ext>
          </c:extLst>
        </c:ser>
        <c:ser>
          <c:idx val="12"/>
          <c:order val="12"/>
          <c:tx>
            <c:strRef>
              <c:f>summary!$B$17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summary!$J$17:$M$17</c:f>
              <c:numCache>
                <c:formatCode>General</c:formatCode>
                <c:ptCount val="4"/>
                <c:pt idx="0">
                  <c:v>2.2381835926215223</c:v>
                </c:pt>
                <c:pt idx="1">
                  <c:v>2.2532868642791213</c:v>
                </c:pt>
                <c:pt idx="2">
                  <c:v>2.2655625486296209</c:v>
                </c:pt>
                <c:pt idx="3">
                  <c:v>2.281039223358623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2F6-CA41-A886-8A7524523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87855"/>
        <c:axId val="1430096415"/>
      </c:scatterChart>
      <c:valAx>
        <c:axId val="143568785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96415"/>
        <c:crosses val="autoZero"/>
        <c:crossBetween val="midCat"/>
      </c:valAx>
      <c:valAx>
        <c:axId val="1430096415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8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summary!$J$20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summary!$J$21:$J$33</c:f>
              <c:numCache>
                <c:formatCode>General</c:formatCode>
                <c:ptCount val="13"/>
                <c:pt idx="0">
                  <c:v>1.2815373314037239</c:v>
                </c:pt>
                <c:pt idx="1">
                  <c:v>1.4955451763906491</c:v>
                </c:pt>
                <c:pt idx="2">
                  <c:v>1.5443630180042547</c:v>
                </c:pt>
                <c:pt idx="3">
                  <c:v>1.5830478657112561</c:v>
                </c:pt>
                <c:pt idx="4">
                  <c:v>1.6682554547770529</c:v>
                </c:pt>
                <c:pt idx="5">
                  <c:v>1.7025579292569091</c:v>
                </c:pt>
                <c:pt idx="6">
                  <c:v>1.6996530297239953</c:v>
                </c:pt>
                <c:pt idx="7">
                  <c:v>1.8242280870488154</c:v>
                </c:pt>
                <c:pt idx="8">
                  <c:v>1.7933095475159342</c:v>
                </c:pt>
                <c:pt idx="9">
                  <c:v>1.9110336985138203</c:v>
                </c:pt>
                <c:pt idx="10">
                  <c:v>2.0100412061995927</c:v>
                </c:pt>
                <c:pt idx="11">
                  <c:v>2.2122134247982896</c:v>
                </c:pt>
                <c:pt idx="12">
                  <c:v>2.2381835926215223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1-8444-9FA8-93693D70DB64}"/>
            </c:ext>
          </c:extLst>
        </c:ser>
        <c:ser>
          <c:idx val="1"/>
          <c:order val="1"/>
          <c:tx>
            <c:strRef>
              <c:f>summary!$K$20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summary!$K$21:$K$33</c:f>
              <c:numCache>
                <c:formatCode>General</c:formatCode>
                <c:ptCount val="13"/>
                <c:pt idx="0">
                  <c:v>1.3065187286627433</c:v>
                </c:pt>
                <c:pt idx="1">
                  <c:v>1.5451411387685596</c:v>
                </c:pt>
                <c:pt idx="2">
                  <c:v>1.5393657681528556</c:v>
                </c:pt>
                <c:pt idx="3">
                  <c:v>1.5954967945647518</c:v>
                </c:pt>
                <c:pt idx="4">
                  <c:v>1.6072017873460847</c:v>
                </c:pt>
                <c:pt idx="5">
                  <c:v>1.7408591831847295</c:v>
                </c:pt>
                <c:pt idx="6">
                  <c:v>1.7418552500212321</c:v>
                </c:pt>
                <c:pt idx="7">
                  <c:v>1.7454781055626358</c:v>
                </c:pt>
                <c:pt idx="8">
                  <c:v>1.7933095475159342</c:v>
                </c:pt>
                <c:pt idx="9">
                  <c:v>1.8186375870063802</c:v>
                </c:pt>
                <c:pt idx="10">
                  <c:v>1.9875920351592362</c:v>
                </c:pt>
                <c:pt idx="11">
                  <c:v>2.1968689895966289</c:v>
                </c:pt>
                <c:pt idx="12">
                  <c:v>2.2532868642791213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B-6C4A-A275-C89827A1B0F8}"/>
            </c:ext>
          </c:extLst>
        </c:ser>
        <c:ser>
          <c:idx val="2"/>
          <c:order val="2"/>
          <c:tx>
            <c:strRef>
              <c:f>summary!$L$20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summary!$L$21:$L$33</c:f>
              <c:numCache>
                <c:formatCode>General</c:formatCode>
                <c:ptCount val="13"/>
                <c:pt idx="0">
                  <c:v>1.3559666685418994</c:v>
                </c:pt>
                <c:pt idx="1">
                  <c:v>1.5946177542250901</c:v>
                </c:pt>
                <c:pt idx="2">
                  <c:v>1.595823165690001</c:v>
                </c:pt>
                <c:pt idx="3">
                  <c:v>1.6753479876008281</c:v>
                </c:pt>
                <c:pt idx="4">
                  <c:v>1.6688823926963956</c:v>
                </c:pt>
                <c:pt idx="5">
                  <c:v>1.7842864214012466</c:v>
                </c:pt>
                <c:pt idx="6">
                  <c:v>1.7340785320594527</c:v>
                </c:pt>
                <c:pt idx="7">
                  <c:v>1.6527120110403555</c:v>
                </c:pt>
                <c:pt idx="8">
                  <c:v>1.6548477540552031</c:v>
                </c:pt>
                <c:pt idx="9">
                  <c:v>1.7259046208917486</c:v>
                </c:pt>
                <c:pt idx="10">
                  <c:v>1.9329464735456312</c:v>
                </c:pt>
                <c:pt idx="11">
                  <c:v>2.2148370767728331</c:v>
                </c:pt>
                <c:pt idx="12">
                  <c:v>2.2655625486296209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B-6C4A-A275-C89827A1B0F8}"/>
            </c:ext>
          </c:extLst>
        </c:ser>
        <c:ser>
          <c:idx val="3"/>
          <c:order val="3"/>
          <c:tx>
            <c:strRef>
              <c:f>summary!$M$20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summary!$M$21:$M$33</c:f>
              <c:numCache>
                <c:formatCode>General</c:formatCode>
                <c:ptCount val="13"/>
                <c:pt idx="0">
                  <c:v>1.4916176173797073</c:v>
                </c:pt>
                <c:pt idx="1">
                  <c:v>1.7720958854352173</c:v>
                </c:pt>
                <c:pt idx="2">
                  <c:v>1.7764161306156949</c:v>
                </c:pt>
                <c:pt idx="3">
                  <c:v>1.6675037959235897</c:v>
                </c:pt>
                <c:pt idx="4">
                  <c:v>1.684901795583853</c:v>
                </c:pt>
                <c:pt idx="5">
                  <c:v>1.6839335662844934</c:v>
                </c:pt>
                <c:pt idx="6">
                  <c:v>1.7014525001273924</c:v>
                </c:pt>
                <c:pt idx="7">
                  <c:v>1.6865922589384184</c:v>
                </c:pt>
                <c:pt idx="8">
                  <c:v>1.5503813831847078</c:v>
                </c:pt>
                <c:pt idx="9">
                  <c:v>1.5841079388535255</c:v>
                </c:pt>
                <c:pt idx="10">
                  <c:v>1.936024573503154</c:v>
                </c:pt>
                <c:pt idx="11">
                  <c:v>2.2329378325265652</c:v>
                </c:pt>
                <c:pt idx="12">
                  <c:v>2.281039223358623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B-6C4A-A275-C89827A1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06351"/>
        <c:axId val="1988517007"/>
      </c:scatterChart>
      <c:valAx>
        <c:axId val="139560635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Percent %Zr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7007"/>
        <c:crosses val="autoZero"/>
        <c:crossBetween val="midCat"/>
      </c:valAx>
      <c:valAx>
        <c:axId val="1988517007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063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727734033245853"/>
          <c:y val="0.37209044181977252"/>
          <c:w val="0.16216710411198601"/>
          <c:h val="0.318319116360454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summary!$I$37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summary!$H$38:$H$50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summary!$I$38:$I$50</c:f>
              <c:numCache>
                <c:formatCode>General</c:formatCode>
                <c:ptCount val="13"/>
                <c:pt idx="0">
                  <c:v>1.4098305877707087</c:v>
                </c:pt>
                <c:pt idx="1">
                  <c:v>1.4413853166878967</c:v>
                </c:pt>
                <c:pt idx="2">
                  <c:v>1.4882606152017017</c:v>
                </c:pt>
                <c:pt idx="3">
                  <c:v>1.5182004192781258</c:v>
                </c:pt>
                <c:pt idx="4">
                  <c:v>1.6669073107430876</c:v>
                </c:pt>
                <c:pt idx="5">
                  <c:v>1.6801700869639045</c:v>
                </c:pt>
                <c:pt idx="6">
                  <c:v>1.7622350104458806</c:v>
                </c:pt>
                <c:pt idx="7">
                  <c:v>1.8687922426326893</c:v>
                </c:pt>
                <c:pt idx="8">
                  <c:v>1.895748759150734</c:v>
                </c:pt>
                <c:pt idx="9">
                  <c:v>1.9877143978768292</c:v>
                </c:pt>
                <c:pt idx="10">
                  <c:v>2.1023926325265396</c:v>
                </c:pt>
                <c:pt idx="11">
                  <c:v>2.2009088073036205</c:v>
                </c:pt>
                <c:pt idx="12">
                  <c:v>2.2960065884501013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6-3143-B1A1-E1EABDC2723E}"/>
            </c:ext>
          </c:extLst>
        </c:ser>
        <c:ser>
          <c:idx val="1"/>
          <c:order val="1"/>
          <c:tx>
            <c:strRef>
              <c:f>summary!$J$37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summary!$H$38:$H$50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summary!$J$38:$J$50</c:f>
              <c:numCache>
                <c:formatCode>General</c:formatCode>
                <c:ptCount val="13"/>
                <c:pt idx="0">
                  <c:v>1.4525629910828006</c:v>
                </c:pt>
                <c:pt idx="1">
                  <c:v>1.5003651518471177</c:v>
                </c:pt>
                <c:pt idx="2">
                  <c:v>1.5406295681528346</c:v>
                </c:pt>
                <c:pt idx="3">
                  <c:v>1.5937791134607167</c:v>
                </c:pt>
                <c:pt idx="4">
                  <c:v>1.6683406075583942</c:v>
                </c:pt>
                <c:pt idx="5">
                  <c:v>1.7255467010615633</c:v>
                </c:pt>
                <c:pt idx="6">
                  <c:v>1.8079994377919633</c:v>
                </c:pt>
                <c:pt idx="7">
                  <c:v>1.8151420146921382</c:v>
                </c:pt>
                <c:pt idx="8">
                  <c:v>1.8739288918046639</c:v>
                </c:pt>
                <c:pt idx="9">
                  <c:v>1.9860059984713776</c:v>
                </c:pt>
                <c:pt idx="10">
                  <c:v>2.0618496140976741</c:v>
                </c:pt>
                <c:pt idx="11">
                  <c:v>2.1962693336730124</c:v>
                </c:pt>
                <c:pt idx="12">
                  <c:v>2.3214968309129218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36-3143-B1A1-E1EABDC2723E}"/>
            </c:ext>
          </c:extLst>
        </c:ser>
        <c:ser>
          <c:idx val="2"/>
          <c:order val="2"/>
          <c:tx>
            <c:strRef>
              <c:f>summary!$K$37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summary!$H$38:$H$50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summary!$K$38:$K$50</c:f>
              <c:numCache>
                <c:formatCode>General</c:formatCode>
                <c:ptCount val="13"/>
                <c:pt idx="0">
                  <c:v>1.5101988695541284</c:v>
                </c:pt>
                <c:pt idx="1">
                  <c:v>1.5574484064543666</c:v>
                </c:pt>
                <c:pt idx="2">
                  <c:v>1.5860549791931762</c:v>
                </c:pt>
                <c:pt idx="3">
                  <c:v>1.597000543099766</c:v>
                </c:pt>
                <c:pt idx="4">
                  <c:v>1.6926277363057356</c:v>
                </c:pt>
                <c:pt idx="5">
                  <c:v>1.70105095329087</c:v>
                </c:pt>
                <c:pt idx="6">
                  <c:v>1.8237552343948971</c:v>
                </c:pt>
                <c:pt idx="7">
                  <c:v>1.8978319109129345</c:v>
                </c:pt>
                <c:pt idx="8">
                  <c:v>1.8927237870913369</c:v>
                </c:pt>
                <c:pt idx="9">
                  <c:v>1.9688215005519993</c:v>
                </c:pt>
                <c:pt idx="10">
                  <c:v>2.0885707171124972</c:v>
                </c:pt>
                <c:pt idx="11">
                  <c:v>2.2069555164331391</c:v>
                </c:pt>
                <c:pt idx="12">
                  <c:v>2.3312558793205818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36-3143-B1A1-E1EABDC2723E}"/>
            </c:ext>
          </c:extLst>
        </c:ser>
        <c:ser>
          <c:idx val="3"/>
          <c:order val="3"/>
          <c:tx>
            <c:strRef>
              <c:f>summary!$L$37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summary!$H$38:$H$50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summary!$L$38:$L$50</c:f>
              <c:numCache>
                <c:formatCode>General</c:formatCode>
                <c:ptCount val="13"/>
                <c:pt idx="0">
                  <c:v>1.6223846129087165</c:v>
                </c:pt>
                <c:pt idx="1">
                  <c:v>1.6053146396602933</c:v>
                </c:pt>
                <c:pt idx="2">
                  <c:v>1.6438087004670927</c:v>
                </c:pt>
                <c:pt idx="3">
                  <c:v>1.6387764250530743</c:v>
                </c:pt>
                <c:pt idx="4">
                  <c:v>1.6971671898089375</c:v>
                </c:pt>
                <c:pt idx="5">
                  <c:v>1.7715341537154976</c:v>
                </c:pt>
                <c:pt idx="6">
                  <c:v>1.833712380552025</c:v>
                </c:pt>
                <c:pt idx="7">
                  <c:v>1.8471641164331216</c:v>
                </c:pt>
                <c:pt idx="8">
                  <c:v>1.8576352857749654</c:v>
                </c:pt>
                <c:pt idx="9">
                  <c:v>1.9199741887898267</c:v>
                </c:pt>
                <c:pt idx="10">
                  <c:v>2.0918942832271674</c:v>
                </c:pt>
                <c:pt idx="11">
                  <c:v>2.2231110458598846</c:v>
                </c:pt>
                <c:pt idx="12">
                  <c:v>2.3513576045010516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36-3143-B1A1-E1EABDC2723E}"/>
            </c:ext>
          </c:extLst>
        </c:ser>
        <c:ser>
          <c:idx val="4"/>
          <c:order val="4"/>
          <c:tx>
            <c:strRef>
              <c:f>summary!$M$37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summary!$H$38:$H$50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summary!$M$38:$M$50</c:f>
              <c:numCache>
                <c:formatCode>General</c:formatCode>
                <c:ptCount val="13"/>
                <c:pt idx="0">
                  <c:v>1.7249277296815273</c:v>
                </c:pt>
                <c:pt idx="1">
                  <c:v>1.7650015612738859</c:v>
                </c:pt>
                <c:pt idx="2">
                  <c:v>1.7541245443736717</c:v>
                </c:pt>
                <c:pt idx="3">
                  <c:v>1.7644413336730522</c:v>
                </c:pt>
                <c:pt idx="4">
                  <c:v>1.7997796623354667</c:v>
                </c:pt>
                <c:pt idx="5">
                  <c:v>1.7798265047983328</c:v>
                </c:pt>
                <c:pt idx="6">
                  <c:v>1.9009069119320408</c:v>
                </c:pt>
                <c:pt idx="7">
                  <c:v>1.8721027176220892</c:v>
                </c:pt>
                <c:pt idx="8">
                  <c:v>1.8565921377494548</c:v>
                </c:pt>
                <c:pt idx="9">
                  <c:v>1.8872531252653704</c:v>
                </c:pt>
                <c:pt idx="10">
                  <c:v>2.0636182538428933</c:v>
                </c:pt>
                <c:pt idx="11">
                  <c:v>2.2733304012738946</c:v>
                </c:pt>
                <c:pt idx="12">
                  <c:v>2.4022855284076337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36-3143-B1A1-E1EABDC2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06351"/>
        <c:axId val="1988517007"/>
      </c:scatterChart>
      <c:valAx>
        <c:axId val="139560635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Percent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7007"/>
        <c:crosses val="autoZero"/>
        <c:crossBetween val="midCat"/>
      </c:valAx>
      <c:valAx>
        <c:axId val="1988517007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063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561067366579183"/>
          <c:y val="0.40681266404199473"/>
          <c:w val="0.16216710411198601"/>
          <c:h val="0.397898895450568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summary!$I$21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summary!$J$21:$N$21</c:f>
              <c:numCache>
                <c:formatCode>General</c:formatCode>
                <c:ptCount val="5"/>
                <c:pt idx="0">
                  <c:v>1.2815373314037239</c:v>
                </c:pt>
                <c:pt idx="1">
                  <c:v>1.3065187286627433</c:v>
                </c:pt>
                <c:pt idx="2">
                  <c:v>1.3559666685418994</c:v>
                </c:pt>
                <c:pt idx="3">
                  <c:v>1.4916176173797073</c:v>
                </c:pt>
                <c:pt idx="4">
                  <c:v>2.3153580439730406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8-7A42-A76E-27CA7D34D4F4}"/>
            </c:ext>
          </c:extLst>
        </c:ser>
        <c:ser>
          <c:idx val="1"/>
          <c:order val="1"/>
          <c:tx>
            <c:strRef>
              <c:f>summary!$I$22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summary!$J$22:$N$22</c:f>
              <c:numCache>
                <c:formatCode>General</c:formatCode>
                <c:ptCount val="5"/>
                <c:pt idx="0">
                  <c:v>1.4955451763906491</c:v>
                </c:pt>
                <c:pt idx="1">
                  <c:v>1.5451411387685596</c:v>
                </c:pt>
                <c:pt idx="2">
                  <c:v>1.5946177542250901</c:v>
                </c:pt>
                <c:pt idx="3">
                  <c:v>1.7720958854352173</c:v>
                </c:pt>
                <c:pt idx="4">
                  <c:v>3.8155478050106084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C98-7A42-A76E-27CA7D34D4F4}"/>
            </c:ext>
          </c:extLst>
        </c:ser>
        <c:ser>
          <c:idx val="2"/>
          <c:order val="2"/>
          <c:tx>
            <c:strRef>
              <c:f>summary!$I$23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summary!$J$23:$N$23</c:f>
              <c:numCache>
                <c:formatCode>General</c:formatCode>
                <c:ptCount val="5"/>
                <c:pt idx="0">
                  <c:v>1.5443630180042547</c:v>
                </c:pt>
                <c:pt idx="1">
                  <c:v>1.5393657681528556</c:v>
                </c:pt>
                <c:pt idx="2">
                  <c:v>1.595823165690001</c:v>
                </c:pt>
                <c:pt idx="3">
                  <c:v>1.7764161306156949</c:v>
                </c:pt>
                <c:pt idx="4">
                  <c:v>2.2724398041613725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C98-7A42-A76E-27CA7D34D4F4}"/>
            </c:ext>
          </c:extLst>
        </c:ser>
        <c:ser>
          <c:idx val="3"/>
          <c:order val="3"/>
          <c:tx>
            <c:strRef>
              <c:f>summary!$I$24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summary!$J$24:$N$24</c:f>
              <c:numCache>
                <c:formatCode>General</c:formatCode>
                <c:ptCount val="5"/>
                <c:pt idx="0">
                  <c:v>1.5830478657112561</c:v>
                </c:pt>
                <c:pt idx="1">
                  <c:v>1.5954967945647518</c:v>
                </c:pt>
                <c:pt idx="2">
                  <c:v>1.6753479876008281</c:v>
                </c:pt>
                <c:pt idx="3">
                  <c:v>1.6675037959235897</c:v>
                </c:pt>
                <c:pt idx="4">
                  <c:v>1.9178235028450246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C98-7A42-A76E-27CA7D34D4F4}"/>
            </c:ext>
          </c:extLst>
        </c:ser>
        <c:ser>
          <c:idx val="4"/>
          <c:order val="4"/>
          <c:tx>
            <c:strRef>
              <c:f>summary!$I$25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summary!$J$25:$N$25</c:f>
              <c:numCache>
                <c:formatCode>General</c:formatCode>
                <c:ptCount val="5"/>
                <c:pt idx="0">
                  <c:v>1.6682554547770529</c:v>
                </c:pt>
                <c:pt idx="1">
                  <c:v>1.6072017873460847</c:v>
                </c:pt>
                <c:pt idx="2">
                  <c:v>1.6688823926963956</c:v>
                </c:pt>
                <c:pt idx="3">
                  <c:v>1.684901795583853</c:v>
                </c:pt>
                <c:pt idx="4">
                  <c:v>1.7705319419108405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C98-7A42-A76E-27CA7D34D4F4}"/>
            </c:ext>
          </c:extLst>
        </c:ser>
        <c:ser>
          <c:idx val="5"/>
          <c:order val="5"/>
          <c:tx>
            <c:strRef>
              <c:f>summary!$I$26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summary!$J$26:$N$26</c:f>
              <c:numCache>
                <c:formatCode>General</c:formatCode>
                <c:ptCount val="5"/>
                <c:pt idx="0">
                  <c:v>1.7025579292569091</c:v>
                </c:pt>
                <c:pt idx="1">
                  <c:v>1.7408591831847295</c:v>
                </c:pt>
                <c:pt idx="2">
                  <c:v>1.7842864214012466</c:v>
                </c:pt>
                <c:pt idx="3">
                  <c:v>1.6839335662844934</c:v>
                </c:pt>
                <c:pt idx="4">
                  <c:v>1.7714126148619975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C98-7A42-A76E-27CA7D34D4F4}"/>
            </c:ext>
          </c:extLst>
        </c:ser>
        <c:ser>
          <c:idx val="6"/>
          <c:order val="6"/>
          <c:tx>
            <c:strRef>
              <c:f>summary!$I$27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summary!$J$27:$N$27</c:f>
              <c:numCache>
                <c:formatCode>General</c:formatCode>
                <c:ptCount val="5"/>
                <c:pt idx="0">
                  <c:v>1.6996530297239953</c:v>
                </c:pt>
                <c:pt idx="1">
                  <c:v>1.7418552500212321</c:v>
                </c:pt>
                <c:pt idx="2">
                  <c:v>1.7340785320594527</c:v>
                </c:pt>
                <c:pt idx="3">
                  <c:v>1.7014525001273924</c:v>
                </c:pt>
                <c:pt idx="4">
                  <c:v>1.6757977418259078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C98-7A42-A76E-27CA7D34D4F4}"/>
            </c:ext>
          </c:extLst>
        </c:ser>
        <c:ser>
          <c:idx val="7"/>
          <c:order val="7"/>
          <c:tx>
            <c:strRef>
              <c:f>summary!$I$28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summary!$J$28:$N$28</c:f>
              <c:numCache>
                <c:formatCode>General</c:formatCode>
                <c:ptCount val="5"/>
                <c:pt idx="0">
                  <c:v>1.8242280870488154</c:v>
                </c:pt>
                <c:pt idx="1">
                  <c:v>1.7454781055626358</c:v>
                </c:pt>
                <c:pt idx="2">
                  <c:v>1.6527120110403555</c:v>
                </c:pt>
                <c:pt idx="3">
                  <c:v>1.6865922589384184</c:v>
                </c:pt>
                <c:pt idx="4">
                  <c:v>1.5591169202547734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C98-7A42-A76E-27CA7D34D4F4}"/>
            </c:ext>
          </c:extLst>
        </c:ser>
        <c:ser>
          <c:idx val="8"/>
          <c:order val="8"/>
          <c:tx>
            <c:strRef>
              <c:f>summary!$I$29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summary!$J$29:$N$29</c:f>
              <c:numCache>
                <c:formatCode>General</c:formatCode>
                <c:ptCount val="5"/>
                <c:pt idx="0">
                  <c:v>1.7933095475159342</c:v>
                </c:pt>
                <c:pt idx="1">
                  <c:v>1.7933095475159342</c:v>
                </c:pt>
                <c:pt idx="2">
                  <c:v>1.6548477540552031</c:v>
                </c:pt>
                <c:pt idx="3">
                  <c:v>1.5503813831847078</c:v>
                </c:pt>
                <c:pt idx="4">
                  <c:v>1.3865485278980814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C98-7A42-A76E-27CA7D34D4F4}"/>
            </c:ext>
          </c:extLst>
        </c:ser>
        <c:ser>
          <c:idx val="9"/>
          <c:order val="9"/>
          <c:tx>
            <c:strRef>
              <c:f>summary!$I$30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summary!$J$30:$N$30</c:f>
              <c:numCache>
                <c:formatCode>General</c:formatCode>
                <c:ptCount val="5"/>
                <c:pt idx="0">
                  <c:v>1.9110336985138203</c:v>
                </c:pt>
                <c:pt idx="1">
                  <c:v>1.8186375870063802</c:v>
                </c:pt>
                <c:pt idx="2">
                  <c:v>1.7259046208917486</c:v>
                </c:pt>
                <c:pt idx="3">
                  <c:v>1.5841079388535255</c:v>
                </c:pt>
                <c:pt idx="4">
                  <c:v>1.399975381571152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C98-7A42-A76E-27CA7D34D4F4}"/>
            </c:ext>
          </c:extLst>
        </c:ser>
        <c:ser>
          <c:idx val="10"/>
          <c:order val="10"/>
          <c:tx>
            <c:strRef>
              <c:f>summary!$I$31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summary!$J$31:$N$31</c:f>
              <c:numCache>
                <c:formatCode>General</c:formatCode>
                <c:ptCount val="5"/>
                <c:pt idx="0">
                  <c:v>2.0100412061995927</c:v>
                </c:pt>
                <c:pt idx="1">
                  <c:v>1.9875920351592362</c:v>
                </c:pt>
                <c:pt idx="2">
                  <c:v>1.9329464735456312</c:v>
                </c:pt>
                <c:pt idx="3">
                  <c:v>1.936024573503154</c:v>
                </c:pt>
                <c:pt idx="4">
                  <c:v>1.8558939544798121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C98-7A42-A76E-27CA7D34D4F4}"/>
            </c:ext>
          </c:extLst>
        </c:ser>
        <c:ser>
          <c:idx val="11"/>
          <c:order val="11"/>
          <c:tx>
            <c:strRef>
              <c:f>summary!$I$32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summary!$J$32:$N$32</c:f>
              <c:numCache>
                <c:formatCode>General</c:formatCode>
                <c:ptCount val="5"/>
                <c:pt idx="0">
                  <c:v>2.2122134247982896</c:v>
                </c:pt>
                <c:pt idx="1">
                  <c:v>2.1968689895966289</c:v>
                </c:pt>
                <c:pt idx="2">
                  <c:v>2.2148370767728331</c:v>
                </c:pt>
                <c:pt idx="3">
                  <c:v>2.2329378325265652</c:v>
                </c:pt>
                <c:pt idx="4">
                  <c:v>2.2453298750743285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C98-7A42-A76E-27CA7D34D4F4}"/>
            </c:ext>
          </c:extLst>
        </c:ser>
        <c:ser>
          <c:idx val="12"/>
          <c:order val="12"/>
          <c:tx>
            <c:strRef>
              <c:f>summary!$I$33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summary!$J$33:$N$33</c:f>
              <c:numCache>
                <c:formatCode>General</c:formatCode>
                <c:ptCount val="5"/>
                <c:pt idx="0">
                  <c:v>2.2381835926215223</c:v>
                </c:pt>
                <c:pt idx="1">
                  <c:v>2.2532868642791213</c:v>
                </c:pt>
                <c:pt idx="2">
                  <c:v>2.2655625486296209</c:v>
                </c:pt>
                <c:pt idx="3">
                  <c:v>2.281039223358623</c:v>
                </c:pt>
                <c:pt idx="4">
                  <c:v>2.3091463460328243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C98-7A42-A76E-27CA7D34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87855"/>
        <c:axId val="1430096415"/>
      </c:scatterChart>
      <c:valAx>
        <c:axId val="143568785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96415"/>
        <c:crosses val="autoZero"/>
        <c:crossBetween val="midCat"/>
      </c:valAx>
      <c:valAx>
        <c:axId val="1430096415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8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free_energy!$U$5:$U$21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free_energy!$Y$5:$Y$21</c:f>
              <c:numCache>
                <c:formatCode>General</c:formatCode>
                <c:ptCount val="17"/>
                <c:pt idx="0">
                  <c:v>-267102.53590030002</c:v>
                </c:pt>
                <c:pt idx="1">
                  <c:v>-266828.5316545575</c:v>
                </c:pt>
                <c:pt idx="2">
                  <c:v>-266517.27708502999</c:v>
                </c:pt>
                <c:pt idx="3">
                  <c:v>-266101.29244142247</c:v>
                </c:pt>
                <c:pt idx="4">
                  <c:v>-265878.60706097994</c:v>
                </c:pt>
                <c:pt idx="5">
                  <c:v>-265354.93012715003</c:v>
                </c:pt>
                <c:pt idx="6">
                  <c:v>-265024.12225979503</c:v>
                </c:pt>
                <c:pt idx="7">
                  <c:v>-264708.39253949007</c:v>
                </c:pt>
                <c:pt idx="8">
                  <c:v>-264335.02823372005</c:v>
                </c:pt>
                <c:pt idx="9">
                  <c:v>-264027.12149594497</c:v>
                </c:pt>
                <c:pt idx="10">
                  <c:v>-263651.94644307496</c:v>
                </c:pt>
                <c:pt idx="11">
                  <c:v>-263304.67532975995</c:v>
                </c:pt>
                <c:pt idx="12">
                  <c:v>-262985.11527621996</c:v>
                </c:pt>
                <c:pt idx="13">
                  <c:v>-262512.16692859255</c:v>
                </c:pt>
                <c:pt idx="14">
                  <c:v>-262133.30016589002</c:v>
                </c:pt>
                <c:pt idx="15">
                  <c:v>-261732.69598491254</c:v>
                </c:pt>
                <c:pt idx="16">
                  <c:v>-261369.98529020001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1-5E4E-9147-281489BD4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23728"/>
        <c:axId val="1469424767"/>
      </c:scatterChart>
      <c:valAx>
        <c:axId val="146723728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24767"/>
        <c:crosses val="autoZero"/>
        <c:crossBetween val="midCat"/>
      </c:valAx>
      <c:valAx>
        <c:axId val="146942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u5zr!$B$51:$F$51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u5zr!$B$61:$F$61</c:f>
              <c:numCache>
                <c:formatCode>General</c:formatCode>
                <c:ptCount val="5"/>
                <c:pt idx="0">
                  <c:v>1.3159630717150359</c:v>
                </c:pt>
                <c:pt idx="1">
                  <c:v>1.3506831956986187</c:v>
                </c:pt>
                <c:pt idx="2">
                  <c:v>1.4081322865092507</c:v>
                </c:pt>
                <c:pt idx="3">
                  <c:v>1.6238063160473111</c:v>
                </c:pt>
                <c:pt idx="4">
                  <c:v>2.6569853237471408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88-9543-AA09-D1E764D0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13327"/>
        <c:axId val="1430181055"/>
      </c:scatterChart>
      <c:valAx>
        <c:axId val="1430113327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81055"/>
        <c:crosses val="autoZero"/>
        <c:crossBetween val="midCat"/>
      </c:valAx>
      <c:valAx>
        <c:axId val="143018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free_energy!$AM$31:$AM$55</c:f>
              <c:numCache>
                <c:formatCode>General</c:formatCode>
                <c:ptCount val="25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  <c:pt idx="21">
                  <c:v>1325</c:v>
                </c:pt>
                <c:pt idx="22">
                  <c:v>1350</c:v>
                </c:pt>
                <c:pt idx="23">
                  <c:v>1375</c:v>
                </c:pt>
                <c:pt idx="24">
                  <c:v>1400</c:v>
                </c:pt>
              </c:numCache>
            </c:numRef>
          </c:xVal>
          <c:yVal>
            <c:numRef>
              <c:f>free_energy!$AR$31:$AR$55</c:f>
              <c:numCache>
                <c:formatCode>General</c:formatCode>
                <c:ptCount val="25"/>
                <c:pt idx="0">
                  <c:v>0</c:v>
                </c:pt>
                <c:pt idx="1">
                  <c:v>4.3642773461938657E-2</c:v>
                </c:pt>
                <c:pt idx="2">
                  <c:v>1.7671192513350299E-2</c:v>
                </c:pt>
                <c:pt idx="3">
                  <c:v>1.032504827272273E-2</c:v>
                </c:pt>
                <c:pt idx="4">
                  <c:v>2.3014529655568335E-2</c:v>
                </c:pt>
                <c:pt idx="5">
                  <c:v>-1.0445533260841605E-2</c:v>
                </c:pt>
                <c:pt idx="6">
                  <c:v>4.1436489678089911E-2</c:v>
                </c:pt>
                <c:pt idx="7">
                  <c:v>1.4175247647854062E-2</c:v>
                </c:pt>
                <c:pt idx="8">
                  <c:v>1.3565295255205525E-2</c:v>
                </c:pt>
                <c:pt idx="9">
                  <c:v>2.9431027418026764E-2</c:v>
                </c:pt>
                <c:pt idx="10">
                  <c:v>-1.8348539955764238E-3</c:v>
                </c:pt>
                <c:pt idx="11">
                  <c:v>1.4790663997697491E-2</c:v>
                </c:pt>
                <c:pt idx="12">
                  <c:v>8.316485629446476E-3</c:v>
                </c:pt>
                <c:pt idx="13">
                  <c:v>3.2625601549975389E-2</c:v>
                </c:pt>
                <c:pt idx="14">
                  <c:v>8.2832693389589783E-3</c:v>
                </c:pt>
                <c:pt idx="15">
                  <c:v>1.2952315508181303E-2</c:v>
                </c:pt>
                <c:pt idx="16">
                  <c:v>2.4614728714593737E-2</c:v>
                </c:pt>
                <c:pt idx="17">
                  <c:v>2.4184155803219871E-2</c:v>
                </c:pt>
                <c:pt idx="18">
                  <c:v>5.0075115524708544E-2</c:v>
                </c:pt>
                <c:pt idx="19">
                  <c:v>3.8856601119193715E-2</c:v>
                </c:pt>
                <c:pt idx="20">
                  <c:v>5.0243442159188502E-2</c:v>
                </c:pt>
                <c:pt idx="21">
                  <c:v>4.2536850575672386E-2</c:v>
                </c:pt>
                <c:pt idx="22">
                  <c:v>5.8896208273736782E-2</c:v>
                </c:pt>
                <c:pt idx="23">
                  <c:v>7.4803334590323178E-2</c:v>
                </c:pt>
                <c:pt idx="24">
                  <c:v>0.10115513869893611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B-DC45-A0DE-8EEA3893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313872261030836E-2"/>
                  <c:y val="-0.13600431124816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free_energy!$AB$24:$AB$40</c:f>
                <c:numCache>
                  <c:formatCode>General</c:formatCode>
                  <c:ptCount val="17"/>
                  <c:pt idx="0">
                    <c:v>2.7998732380121235E-2</c:v>
                  </c:pt>
                  <c:pt idx="1">
                    <c:v>1.1011722165229965E-2</c:v>
                  </c:pt>
                  <c:pt idx="2">
                    <c:v>2.5391415168314124E-2</c:v>
                  </c:pt>
                  <c:pt idx="3">
                    <c:v>1.2162985909966945E-2</c:v>
                  </c:pt>
                  <c:pt idx="4">
                    <c:v>2.1332945783427558E-2</c:v>
                  </c:pt>
                  <c:pt idx="5">
                    <c:v>2.1959468084254238E-2</c:v>
                  </c:pt>
                  <c:pt idx="6">
                    <c:v>1.7266723571447942E-2</c:v>
                  </c:pt>
                  <c:pt idx="7">
                    <c:v>1.9693051115925151E-2</c:v>
                  </c:pt>
                  <c:pt idx="8">
                    <c:v>1.5858738565880642E-2</c:v>
                  </c:pt>
                  <c:pt idx="9">
                    <c:v>1.5121521234811017E-2</c:v>
                  </c:pt>
                  <c:pt idx="10">
                    <c:v>1.6765855607702083E-2</c:v>
                  </c:pt>
                  <c:pt idx="11">
                    <c:v>2.1212920625656613E-2</c:v>
                  </c:pt>
                  <c:pt idx="12">
                    <c:v>1.7571278976838033E-2</c:v>
                  </c:pt>
                  <c:pt idx="13">
                    <c:v>2.6085243934934398E-2</c:v>
                  </c:pt>
                  <c:pt idx="14">
                    <c:v>1.4237991992248728E-2</c:v>
                  </c:pt>
                  <c:pt idx="15">
                    <c:v>2.0097447545956829E-2</c:v>
                  </c:pt>
                  <c:pt idx="16">
                    <c:v>1.941669312604109E-2</c:v>
                  </c:pt>
                </c:numCache>
              </c:numRef>
            </c:plus>
            <c:minus>
              <c:numRef>
                <c:f>free_energy!$AB$24:$AB$40</c:f>
                <c:numCache>
                  <c:formatCode>General</c:formatCode>
                  <c:ptCount val="17"/>
                  <c:pt idx="0">
                    <c:v>2.7998732380121235E-2</c:v>
                  </c:pt>
                  <c:pt idx="1">
                    <c:v>1.1011722165229965E-2</c:v>
                  </c:pt>
                  <c:pt idx="2">
                    <c:v>2.5391415168314124E-2</c:v>
                  </c:pt>
                  <c:pt idx="3">
                    <c:v>1.2162985909966945E-2</c:v>
                  </c:pt>
                  <c:pt idx="4">
                    <c:v>2.1332945783427558E-2</c:v>
                  </c:pt>
                  <c:pt idx="5">
                    <c:v>2.1959468084254238E-2</c:v>
                  </c:pt>
                  <c:pt idx="6">
                    <c:v>1.7266723571447942E-2</c:v>
                  </c:pt>
                  <c:pt idx="7">
                    <c:v>1.9693051115925151E-2</c:v>
                  </c:pt>
                  <c:pt idx="8">
                    <c:v>1.5858738565880642E-2</c:v>
                  </c:pt>
                  <c:pt idx="9">
                    <c:v>1.5121521234811017E-2</c:v>
                  </c:pt>
                  <c:pt idx="10">
                    <c:v>1.6765855607702083E-2</c:v>
                  </c:pt>
                  <c:pt idx="11">
                    <c:v>2.1212920625656613E-2</c:v>
                  </c:pt>
                  <c:pt idx="12">
                    <c:v>1.7571278976838033E-2</c:v>
                  </c:pt>
                  <c:pt idx="13">
                    <c:v>2.6085243934934398E-2</c:v>
                  </c:pt>
                  <c:pt idx="14">
                    <c:v>1.4237991992248728E-2</c:v>
                  </c:pt>
                  <c:pt idx="15">
                    <c:v>2.0097447545956829E-2</c:v>
                  </c:pt>
                  <c:pt idx="16">
                    <c:v>1.941669312604109E-2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free_energy!$AC$24:$AC$40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free_energy!$AD$24:$AD$40</c:f>
              <c:numCache>
                <c:formatCode>General</c:formatCode>
                <c:ptCount val="17"/>
                <c:pt idx="0">
                  <c:v>1.4868980759690902</c:v>
                </c:pt>
                <c:pt idx="1">
                  <c:v>1.4862355453956098</c:v>
                </c:pt>
                <c:pt idx="2">
                  <c:v>1.469697030410162</c:v>
                </c:pt>
                <c:pt idx="3">
                  <c:v>1.5142289985745585</c:v>
                </c:pt>
                <c:pt idx="4">
                  <c:v>1.5029086337286699</c:v>
                </c:pt>
                <c:pt idx="5">
                  <c:v>1.4920307011201852</c:v>
                </c:pt>
                <c:pt idx="6">
                  <c:v>1.4958571097436615</c:v>
                </c:pt>
                <c:pt idx="7">
                  <c:v>1.5026375315989964</c:v>
                </c:pt>
                <c:pt idx="8">
                  <c:v>1.5002428724418206</c:v>
                </c:pt>
                <c:pt idx="9">
                  <c:v>1.4960289869388856</c:v>
                </c:pt>
                <c:pt idx="10">
                  <c:v>1.5357472548972384</c:v>
                </c:pt>
                <c:pt idx="11">
                  <c:v>1.5177821692046807</c:v>
                </c:pt>
                <c:pt idx="12">
                  <c:v>1.5417560976916918</c:v>
                </c:pt>
                <c:pt idx="13">
                  <c:v>1.5231674466463418</c:v>
                </c:pt>
                <c:pt idx="14">
                  <c:v>1.5482577070620827</c:v>
                </c:pt>
                <c:pt idx="15">
                  <c:v>1.5618499013589813</c:v>
                </c:pt>
                <c:pt idx="16">
                  <c:v>1.6052281912010211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0-7346-A72B-99AB98A88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23728"/>
        <c:axId val="1469424767"/>
      </c:scatterChart>
      <c:valAx>
        <c:axId val="146723728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24767"/>
        <c:crosses val="autoZero"/>
        <c:crossBetween val="midCat"/>
      </c:valAx>
      <c:valAx>
        <c:axId val="146942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free_energy!$AC$24:$AC$40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free_energy!$AJ$24:$AJ$40</c:f>
              <c:numCache>
                <c:formatCode>General</c:formatCode>
                <c:ptCount val="17"/>
                <c:pt idx="0">
                  <c:v>1.4868980759690902</c:v>
                </c:pt>
                <c:pt idx="1">
                  <c:v>1.4869062894375991</c:v>
                </c:pt>
                <c:pt idx="2">
                  <c:v>1.4871227182148528</c:v>
                </c:pt>
                <c:pt idx="3">
                  <c:v>1.487011631160716</c:v>
                </c:pt>
                <c:pt idx="4">
                  <c:v>1.4865092925750782</c:v>
                </c:pt>
                <c:pt idx="5">
                  <c:v>1.4862592671841983</c:v>
                </c:pt>
                <c:pt idx="6">
                  <c:v>1.4860888089228563</c:v>
                </c:pt>
                <c:pt idx="7">
                  <c:v>1.4858032826489611</c:v>
                </c:pt>
                <c:pt idx="8">
                  <c:v>1.4854704034602273</c:v>
                </c:pt>
                <c:pt idx="9">
                  <c:v>1.4852062366426411</c:v>
                </c:pt>
                <c:pt idx="10">
                  <c:v>1.4845828050098977</c:v>
                </c:pt>
                <c:pt idx="11">
                  <c:v>1.4837379810315894</c:v>
                </c:pt>
                <c:pt idx="12">
                  <c:v>1.4828369307291418</c:v>
                </c:pt>
                <c:pt idx="13">
                  <c:v>1.4818814719964293</c:v>
                </c:pt>
                <c:pt idx="14">
                  <c:v>1.4808672655683668</c:v>
                </c:pt>
                <c:pt idx="15">
                  <c:v>1.4794942105387558</c:v>
                </c:pt>
                <c:pt idx="16">
                  <c:v>1.4776048547479921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E-E14C-AB8C-4E8A3E6F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  <c:max val="1.5"/>
          <c:min val="1.4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3046951063891"/>
                  <c:y val="0.35822213731082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free_energy!$AC$24:$AC$40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free_energy!$AW$5:$AW$21</c:f>
              <c:numCache>
                <c:formatCode>General</c:formatCode>
                <c:ptCount val="17"/>
                <c:pt idx="0">
                  <c:v>0</c:v>
                </c:pt>
                <c:pt idx="1">
                  <c:v>3.0808240438692266E-3</c:v>
                </c:pt>
                <c:pt idx="2">
                  <c:v>5.4395012752074007E-2</c:v>
                </c:pt>
                <c:pt idx="3">
                  <c:v>-2.8946851519609691E-2</c:v>
                </c:pt>
                <c:pt idx="4">
                  <c:v>-6.3512460488401701E-2</c:v>
                </c:pt>
                <c:pt idx="5">
                  <c:v>3.0615672985575194E-2</c:v>
                </c:pt>
                <c:pt idx="6">
                  <c:v>-2.3857538381030111E-2</c:v>
                </c:pt>
                <c:pt idx="7">
                  <c:v>-1.8275335603692957E-2</c:v>
                </c:pt>
                <c:pt idx="8">
                  <c:v>2.5232409787296541E-2</c:v>
                </c:pt>
                <c:pt idx="9">
                  <c:v>-3.993510013050932E-2</c:v>
                </c:pt>
                <c:pt idx="10">
                  <c:v>-4.7306233712908874E-2</c:v>
                </c:pt>
                <c:pt idx="11">
                  <c:v>-4.7925602144971824E-2</c:v>
                </c:pt>
                <c:pt idx="12">
                  <c:v>-5.6352877399071938E-3</c:v>
                </c:pt>
                <c:pt idx="13">
                  <c:v>-9.276753393550935E-2</c:v>
                </c:pt>
                <c:pt idx="14">
                  <c:v>-3.5260617479848655E-3</c:v>
                </c:pt>
                <c:pt idx="15">
                  <c:v>-7.9210511327158076E-2</c:v>
                </c:pt>
                <c:pt idx="16">
                  <c:v>-9.1786636656447568E-2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D-C644-A36E-03E51AFD2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30660628205792E-2"/>
          <c:y val="4.7619047619047616E-2"/>
          <c:w val="0.87312816290120598"/>
          <c:h val="0.934523809523809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3046951063891"/>
                  <c:y val="0.35822213731082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free_energy!$AC$24:$AC$40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free_energy!$AY$5:$AY$21</c:f>
              <c:numCache>
                <c:formatCode>General</c:formatCode>
                <c:ptCount val="17"/>
                <c:pt idx="0">
                  <c:v>1.4868980759690902</c:v>
                </c:pt>
                <c:pt idx="1">
                  <c:v>1.4893163694394791</c:v>
                </c:pt>
                <c:pt idx="2">
                  <c:v>1.524092043162236</c:v>
                </c:pt>
                <c:pt idx="3">
                  <c:v>1.4852821470549489</c:v>
                </c:pt>
                <c:pt idx="4">
                  <c:v>1.4393961732402683</c:v>
                </c:pt>
                <c:pt idx="5">
                  <c:v>1.5226463741057603</c:v>
                </c:pt>
                <c:pt idx="6">
                  <c:v>1.4719995713626313</c:v>
                </c:pt>
                <c:pt idx="7">
                  <c:v>1.4843621959953035</c:v>
                </c:pt>
                <c:pt idx="8">
                  <c:v>1.5254752822291171</c:v>
                </c:pt>
                <c:pt idx="9">
                  <c:v>1.4560938868083764</c:v>
                </c:pt>
                <c:pt idx="10">
                  <c:v>1.4884410211843295</c:v>
                </c:pt>
                <c:pt idx="11">
                  <c:v>1.4698565670597088</c:v>
                </c:pt>
                <c:pt idx="12">
                  <c:v>1.5361208099517845</c:v>
                </c:pt>
                <c:pt idx="13">
                  <c:v>1.4303999127108324</c:v>
                </c:pt>
                <c:pt idx="14">
                  <c:v>1.5447316453140978</c:v>
                </c:pt>
                <c:pt idx="15">
                  <c:v>1.4826393900318231</c:v>
                </c:pt>
                <c:pt idx="16">
                  <c:v>1.5134415545445736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A-4145-A7B3-A01A264B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free_energy!$AS$59:$AS$79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free_energy!$AX$59:$AX$79</c:f>
              <c:numCache>
                <c:formatCode>General</c:formatCode>
                <c:ptCount val="21"/>
                <c:pt idx="0">
                  <c:v>0</c:v>
                </c:pt>
                <c:pt idx="1">
                  <c:v>9.17781284916039E-3</c:v>
                </c:pt>
                <c:pt idx="2">
                  <c:v>4.2924963198991591E-2</c:v>
                </c:pt>
                <c:pt idx="3">
                  <c:v>7.9875025844427898E-3</c:v>
                </c:pt>
                <c:pt idx="4">
                  <c:v>1.6478516687024422E-2</c:v>
                </c:pt>
                <c:pt idx="5">
                  <c:v>3.5838311726014711E-2</c:v>
                </c:pt>
                <c:pt idx="6">
                  <c:v>5.6413380559603467E-2</c:v>
                </c:pt>
                <c:pt idx="7">
                  <c:v>2.8357343655161054E-2</c:v>
                </c:pt>
                <c:pt idx="8">
                  <c:v>4.0639574994393315E-2</c:v>
                </c:pt>
                <c:pt idx="9">
                  <c:v>6.9399133749724326E-2</c:v>
                </c:pt>
                <c:pt idx="10">
                  <c:v>6.8722720186571926E-2</c:v>
                </c:pt>
                <c:pt idx="11">
                  <c:v>6.8988948528158817E-2</c:v>
                </c:pt>
                <c:pt idx="12">
                  <c:v>8.3376290418041912E-2</c:v>
                </c:pt>
                <c:pt idx="13">
                  <c:v>0.10813440320870321</c:v>
                </c:pt>
                <c:pt idx="14">
                  <c:v>0.10235333749368741</c:v>
                </c:pt>
                <c:pt idx="15">
                  <c:v>9.8480758497846196E-2</c:v>
                </c:pt>
                <c:pt idx="16">
                  <c:v>0.11593604350399345</c:v>
                </c:pt>
                <c:pt idx="17">
                  <c:v>0.11661683306649033</c:v>
                </c:pt>
                <c:pt idx="18">
                  <c:v>0.13307376293010276</c:v>
                </c:pt>
                <c:pt idx="19">
                  <c:v>0.14578649005117245</c:v>
                </c:pt>
                <c:pt idx="20">
                  <c:v>0.15888370341958724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B-414C-91C2-B809AE1F8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free_energy!$AS$59:$AS$79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free_energy!$BK$59:$BK$79</c:f>
              <c:numCache>
                <c:formatCode>General</c:formatCode>
                <c:ptCount val="21"/>
                <c:pt idx="0">
                  <c:v>0</c:v>
                </c:pt>
                <c:pt idx="1">
                  <c:v>-1.9998919792184409E-4</c:v>
                </c:pt>
                <c:pt idx="2">
                  <c:v>-7.6535586989913505E-4</c:v>
                </c:pt>
                <c:pt idx="3">
                  <c:v>-4.3110369578031483E-4</c:v>
                </c:pt>
                <c:pt idx="4">
                  <c:v>-6.9066216759793801E-4</c:v>
                </c:pt>
                <c:pt idx="5">
                  <c:v>-1.034603003303069E-3</c:v>
                </c:pt>
                <c:pt idx="6">
                  <c:v>-1.4410982629057866E-3</c:v>
                </c:pt>
                <c:pt idx="7">
                  <c:v>-1.1477456119558293E-3</c:v>
                </c:pt>
                <c:pt idx="8">
                  <c:v>-1.4471325832421935E-3</c:v>
                </c:pt>
                <c:pt idx="9">
                  <c:v>-1.9048462363801142E-3</c:v>
                </c:pt>
                <c:pt idx="10">
                  <c:v>-2.0622222410334461E-3</c:v>
                </c:pt>
                <c:pt idx="11">
                  <c:v>-2.1455526497291409E-3</c:v>
                </c:pt>
                <c:pt idx="12">
                  <c:v>-2.4757117761756088E-3</c:v>
                </c:pt>
                <c:pt idx="13">
                  <c:v>-2.872383669302783E-3</c:v>
                </c:pt>
                <c:pt idx="14">
                  <c:v>-2.953008294875136E-3</c:v>
                </c:pt>
                <c:pt idx="15">
                  <c:v>-3.0145948403095695E-3</c:v>
                </c:pt>
                <c:pt idx="16">
                  <c:v>-3.3395720366443033E-3</c:v>
                </c:pt>
                <c:pt idx="17">
                  <c:v>-3.5259165965100033E-3</c:v>
                </c:pt>
                <c:pt idx="18">
                  <c:v>-3.8761071494833235E-3</c:v>
                </c:pt>
                <c:pt idx="19">
                  <c:v>-4.0771519416785886E-3</c:v>
                </c:pt>
                <c:pt idx="20">
                  <c:v>-4.4417656084234664E-3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7-BB43-ABBC-2CBEAD82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ax val="14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  <c:min val="-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Free Energy Change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697311"/>
        <c:crosses val="autoZero"/>
        <c:crossBetween val="midCat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free_energy!$AS$59:$AS$79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free_energy!$BL$59:$BL$79</c:f>
              <c:numCache>
                <c:formatCode>General</c:formatCode>
                <c:ptCount val="21"/>
                <c:pt idx="0">
                  <c:v>1.5948576121803131</c:v>
                </c:pt>
                <c:pt idx="1">
                  <c:v>1.5946576229823912</c:v>
                </c:pt>
                <c:pt idx="2">
                  <c:v>1.5940922563104138</c:v>
                </c:pt>
                <c:pt idx="3">
                  <c:v>1.5944265084845328</c:v>
                </c:pt>
                <c:pt idx="4">
                  <c:v>1.5941669500127151</c:v>
                </c:pt>
                <c:pt idx="5">
                  <c:v>1.59382300917701</c:v>
                </c:pt>
                <c:pt idx="6">
                  <c:v>1.5934165139174072</c:v>
                </c:pt>
                <c:pt idx="7">
                  <c:v>1.5937098665683573</c:v>
                </c:pt>
                <c:pt idx="8">
                  <c:v>1.5934104795970709</c:v>
                </c:pt>
                <c:pt idx="9">
                  <c:v>1.5929527659439329</c:v>
                </c:pt>
                <c:pt idx="10">
                  <c:v>1.5927953899392797</c:v>
                </c:pt>
                <c:pt idx="11">
                  <c:v>1.5927120595305839</c:v>
                </c:pt>
                <c:pt idx="12">
                  <c:v>1.5923819004041375</c:v>
                </c:pt>
                <c:pt idx="13">
                  <c:v>1.5919852285110103</c:v>
                </c:pt>
                <c:pt idx="14">
                  <c:v>1.5919046038854379</c:v>
                </c:pt>
                <c:pt idx="15">
                  <c:v>1.5918430173400036</c:v>
                </c:pt>
                <c:pt idx="16">
                  <c:v>1.5915180401436688</c:v>
                </c:pt>
                <c:pt idx="17">
                  <c:v>1.5913316955838031</c:v>
                </c:pt>
                <c:pt idx="18">
                  <c:v>1.5909815050308298</c:v>
                </c:pt>
                <c:pt idx="19">
                  <c:v>1.5907804602386344</c:v>
                </c:pt>
                <c:pt idx="20">
                  <c:v>1.5904158465718896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8-7045-A7F0-BF649FA8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ax val="14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Free Energy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Sheet1!$E$24:$E$28</c:f>
              <c:numCache>
                <c:formatCode>General</c:formatCode>
                <c:ptCount val="5"/>
                <c:pt idx="0">
                  <c:v>66.5</c:v>
                </c:pt>
                <c:pt idx="1">
                  <c:v>69.099999999999994</c:v>
                </c:pt>
                <c:pt idx="2">
                  <c:v>61.5</c:v>
                </c:pt>
                <c:pt idx="3">
                  <c:v>65</c:v>
                </c:pt>
                <c:pt idx="4">
                  <c:v>66.599999999999994</c:v>
                </c:pt>
              </c:numCache>
            </c:numRef>
          </c:xVal>
          <c:yVal>
            <c:numRef>
              <c:f>Sheet1!$D$24:$D$28</c:f>
              <c:numCache>
                <c:formatCode>General</c:formatCode>
                <c:ptCount val="5"/>
                <c:pt idx="0">
                  <c:v>1.4389599363057404</c:v>
                </c:pt>
                <c:pt idx="1">
                  <c:v>1.6728834547770286</c:v>
                </c:pt>
                <c:pt idx="2">
                  <c:v>1.4807990063693981</c:v>
                </c:pt>
                <c:pt idx="3">
                  <c:v>1.6829163057325314</c:v>
                </c:pt>
                <c:pt idx="4">
                  <c:v>1.5200258980891688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B-E448-BC4C-33BE599B56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Sheet1!$E$32:$E$36</c:f>
              <c:numCache>
                <c:formatCode>General</c:formatCode>
                <c:ptCount val="5"/>
                <c:pt idx="0">
                  <c:v>69.099999999999994</c:v>
                </c:pt>
                <c:pt idx="1">
                  <c:v>62.2</c:v>
                </c:pt>
                <c:pt idx="2">
                  <c:v>59.4</c:v>
                </c:pt>
                <c:pt idx="3">
                  <c:v>62.8</c:v>
                </c:pt>
                <c:pt idx="4">
                  <c:v>59.7</c:v>
                </c:pt>
              </c:numCache>
            </c:numRef>
          </c:xVal>
          <c:yVal>
            <c:numRef>
              <c:f>Sheet1!$D$32:$D$36</c:f>
              <c:numCache>
                <c:formatCode>General</c:formatCode>
                <c:ptCount val="5"/>
                <c:pt idx="0">
                  <c:v>1.7251102420382678</c:v>
                </c:pt>
                <c:pt idx="1">
                  <c:v>1.6950745371549256</c:v>
                </c:pt>
                <c:pt idx="2">
                  <c:v>1.6287677231422908</c:v>
                </c:pt>
                <c:pt idx="3">
                  <c:v>1.6788808076432624</c:v>
                </c:pt>
                <c:pt idx="4">
                  <c:v>1.7051279847133454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B-E448-BC4C-33BE599B56F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Sheet1!$E$59:$E$63</c:f>
              <c:numCache>
                <c:formatCode>General</c:formatCode>
                <c:ptCount val="5"/>
                <c:pt idx="0">
                  <c:v>58</c:v>
                </c:pt>
                <c:pt idx="1">
                  <c:v>64.400000000000006</c:v>
                </c:pt>
                <c:pt idx="2">
                  <c:v>56.2</c:v>
                </c:pt>
                <c:pt idx="3">
                  <c:v>61.8</c:v>
                </c:pt>
                <c:pt idx="4">
                  <c:v>62</c:v>
                </c:pt>
              </c:numCache>
            </c:numRef>
          </c:xVal>
          <c:yVal>
            <c:numRef>
              <c:f>Sheet1!$D$59:$D$63</c:f>
              <c:numCache>
                <c:formatCode>General</c:formatCode>
                <c:ptCount val="5"/>
                <c:pt idx="0">
                  <c:v>1.6519650912950943</c:v>
                </c:pt>
                <c:pt idx="1">
                  <c:v>1.5512142191082758</c:v>
                </c:pt>
                <c:pt idx="2">
                  <c:v>1.629655531210173</c:v>
                </c:pt>
                <c:pt idx="3">
                  <c:v>1.5594379324841154</c:v>
                </c:pt>
                <c:pt idx="4">
                  <c:v>1.6780771244161148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B-E448-BC4C-33BE599B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53135"/>
        <c:axId val="839825599"/>
      </c:scatterChart>
      <c:valAx>
        <c:axId val="839053135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25599"/>
        <c:crosses val="autoZero"/>
        <c:crossBetween val="midCat"/>
      </c:valAx>
      <c:valAx>
        <c:axId val="839825599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5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Sheet1!$O$32:$O$41</c:f>
              <c:numCache>
                <c:formatCode>General</c:formatCode>
                <c:ptCount val="10"/>
                <c:pt idx="0">
                  <c:v>110000</c:v>
                </c:pt>
                <c:pt idx="1">
                  <c:v>120000</c:v>
                </c:pt>
                <c:pt idx="2">
                  <c:v>130000</c:v>
                </c:pt>
                <c:pt idx="3">
                  <c:v>140000</c:v>
                </c:pt>
                <c:pt idx="4">
                  <c:v>150000</c:v>
                </c:pt>
                <c:pt idx="5">
                  <c:v>160000</c:v>
                </c:pt>
                <c:pt idx="6">
                  <c:v>170000</c:v>
                </c:pt>
                <c:pt idx="7">
                  <c:v>180000</c:v>
                </c:pt>
                <c:pt idx="8">
                  <c:v>190000</c:v>
                </c:pt>
                <c:pt idx="9">
                  <c:v>200000</c:v>
                </c:pt>
              </c:numCache>
            </c:numRef>
          </c:xVal>
          <c:yVal>
            <c:numRef>
              <c:f>Sheet1!$Q$32:$Q$41</c:f>
              <c:numCache>
                <c:formatCode>General</c:formatCode>
                <c:ptCount val="10"/>
                <c:pt idx="0">
                  <c:v>-289875</c:v>
                </c:pt>
                <c:pt idx="1">
                  <c:v>-289892</c:v>
                </c:pt>
                <c:pt idx="2">
                  <c:v>-289921</c:v>
                </c:pt>
                <c:pt idx="3">
                  <c:v>-289924</c:v>
                </c:pt>
                <c:pt idx="4">
                  <c:v>-289936</c:v>
                </c:pt>
                <c:pt idx="5">
                  <c:v>-289945</c:v>
                </c:pt>
                <c:pt idx="6">
                  <c:v>-289953</c:v>
                </c:pt>
                <c:pt idx="7">
                  <c:v>-289987</c:v>
                </c:pt>
                <c:pt idx="8">
                  <c:v>-289968</c:v>
                </c:pt>
                <c:pt idx="9">
                  <c:v>-289975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3-AB47-90AF-65404805B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80783"/>
        <c:axId val="840676639"/>
      </c:scatterChart>
      <c:valAx>
        <c:axId val="840480783"/>
        <c:scaling>
          <c:orientation val="minMax"/>
          <c:max val="2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76639"/>
        <c:crosses val="autoZero"/>
        <c:crossBetween val="midCat"/>
      </c:valAx>
      <c:valAx>
        <c:axId val="84067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8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u10zr!$B$46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u10zr!$B$47:$B$55</c:f>
              <c:numCache>
                <c:formatCode>General</c:formatCode>
                <c:ptCount val="9"/>
                <c:pt idx="0">
                  <c:v>0.86036841190017077</c:v>
                </c:pt>
                <c:pt idx="1">
                  <c:v>1.2524424901080917</c:v>
                </c:pt>
                <c:pt idx="2">
                  <c:v>1.3232936991137121</c:v>
                </c:pt>
                <c:pt idx="3">
                  <c:v>1.356756614540954</c:v>
                </c:pt>
                <c:pt idx="4">
                  <c:v>1.366683599914265</c:v>
                </c:pt>
                <c:pt idx="5">
                  <c:v>1.3372048053669945</c:v>
                </c:pt>
                <c:pt idx="6">
                  <c:v>1.3518377276294262</c:v>
                </c:pt>
                <c:pt idx="7">
                  <c:v>1.3725861481371253</c:v>
                </c:pt>
                <c:pt idx="8">
                  <c:v>1.3738016706259752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2-CB40-B8DD-82F164E909CE}"/>
            </c:ext>
          </c:extLst>
        </c:ser>
        <c:ser>
          <c:idx val="1"/>
          <c:order val="1"/>
          <c:tx>
            <c:strRef>
              <c:f>u10zr!$C$46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u10zr!$C$47:$C$55</c:f>
              <c:numCache>
                <c:formatCode>General</c:formatCode>
                <c:ptCount val="9"/>
                <c:pt idx="0">
                  <c:v>1.064319554996739</c:v>
                </c:pt>
                <c:pt idx="1">
                  <c:v>1.2737323599887687</c:v>
                </c:pt>
                <c:pt idx="2">
                  <c:v>1.4742218615961653</c:v>
                </c:pt>
                <c:pt idx="3">
                  <c:v>1.3749487775271099</c:v>
                </c:pt>
                <c:pt idx="4">
                  <c:v>1.4143443475088551</c:v>
                </c:pt>
                <c:pt idx="5">
                  <c:v>1.3742097828170703</c:v>
                </c:pt>
                <c:pt idx="6">
                  <c:v>1.4035497415104632</c:v>
                </c:pt>
                <c:pt idx="7">
                  <c:v>1.4021144546324427</c:v>
                </c:pt>
                <c:pt idx="8">
                  <c:v>1.3799288983888627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2-CB40-B8DD-82F164E909CE}"/>
            </c:ext>
          </c:extLst>
        </c:ser>
        <c:ser>
          <c:idx val="2"/>
          <c:order val="2"/>
          <c:tx>
            <c:strRef>
              <c:f>u10zr!$D$46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u10zr!$A$47:$A$55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u10zr!$D$47:$D$55</c:f>
              <c:numCache>
                <c:formatCode>General</c:formatCode>
                <c:ptCount val="9"/>
                <c:pt idx="0">
                  <c:v>1.5459362465730246</c:v>
                </c:pt>
                <c:pt idx="1">
                  <c:v>1.3526535949736651</c:v>
                </c:pt>
                <c:pt idx="2">
                  <c:v>1.8275116848074928</c:v>
                </c:pt>
                <c:pt idx="3">
                  <c:v>1.7361199257391748</c:v>
                </c:pt>
                <c:pt idx="4">
                  <c:v>1.6034488747418876</c:v>
                </c:pt>
                <c:pt idx="5">
                  <c:v>1.5283156322236808</c:v>
                </c:pt>
                <c:pt idx="6">
                  <c:v>1.4677375340970782</c:v>
                </c:pt>
                <c:pt idx="7">
                  <c:v>1.4674734881610509</c:v>
                </c:pt>
                <c:pt idx="8">
                  <c:v>1.4403251338521472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2-CB40-B8DD-82F164E909CE}"/>
            </c:ext>
          </c:extLst>
        </c:ser>
        <c:ser>
          <c:idx val="3"/>
          <c:order val="3"/>
          <c:tx>
            <c:strRef>
              <c:f>u10zr!$E$46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u10zr!$A$47:$A$55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u10zr!$E$47:$E$55</c:f>
              <c:numCache>
                <c:formatCode>General</c:formatCode>
                <c:ptCount val="9"/>
                <c:pt idx="0">
                  <c:v>1.087865255171671</c:v>
                </c:pt>
                <c:pt idx="1">
                  <c:v>1.5593809383168262</c:v>
                </c:pt>
                <c:pt idx="2">
                  <c:v>2.0093341031095009</c:v>
                </c:pt>
                <c:pt idx="3">
                  <c:v>2.2559365944552292</c:v>
                </c:pt>
                <c:pt idx="4">
                  <c:v>2.2653778077382447</c:v>
                </c:pt>
                <c:pt idx="5">
                  <c:v>1.9312063648233599</c:v>
                </c:pt>
                <c:pt idx="6">
                  <c:v>1.6743528444688294</c:v>
                </c:pt>
                <c:pt idx="7">
                  <c:v>1.5677571788565425</c:v>
                </c:pt>
                <c:pt idx="8">
                  <c:v>1.5830653640504662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32-CB40-B8DD-82F164E90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05215"/>
        <c:axId val="1883772319"/>
      </c:scatterChart>
      <c:valAx>
        <c:axId val="143140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72319"/>
        <c:crosses val="autoZero"/>
        <c:crossBetween val="midCat"/>
      </c:valAx>
      <c:valAx>
        <c:axId val="188377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Sheet1!$O$43:$O$52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Sheet1!$Q$43:$Q$52</c:f>
              <c:numCache>
                <c:formatCode>General</c:formatCode>
                <c:ptCount val="10"/>
                <c:pt idx="0">
                  <c:v>-307949</c:v>
                </c:pt>
                <c:pt idx="1">
                  <c:v>-307972</c:v>
                </c:pt>
                <c:pt idx="2">
                  <c:v>-307953</c:v>
                </c:pt>
                <c:pt idx="3">
                  <c:v>-307931</c:v>
                </c:pt>
                <c:pt idx="4">
                  <c:v>-307932</c:v>
                </c:pt>
                <c:pt idx="5">
                  <c:v>-307926</c:v>
                </c:pt>
                <c:pt idx="6">
                  <c:v>-307940</c:v>
                </c:pt>
                <c:pt idx="7">
                  <c:v>-307962</c:v>
                </c:pt>
                <c:pt idx="8">
                  <c:v>-307930</c:v>
                </c:pt>
                <c:pt idx="9">
                  <c:v>-307944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B-9C44-9AEA-00F5FBA166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Sheet1!$K$59:$K$60</c:f>
              <c:numCache>
                <c:formatCode>General</c:formatCode>
                <c:ptCount val="2"/>
                <c:pt idx="0">
                  <c:v>50000</c:v>
                </c:pt>
                <c:pt idx="1">
                  <c:v>100000</c:v>
                </c:pt>
              </c:numCache>
            </c:numRef>
          </c:xVal>
          <c:yVal>
            <c:numRef>
              <c:f>Sheet1!$L$59:$L$60</c:f>
              <c:numCache>
                <c:formatCode>General</c:formatCode>
                <c:ptCount val="2"/>
                <c:pt idx="0">
                  <c:v>-304514</c:v>
                </c:pt>
                <c:pt idx="1">
                  <c:v>-304514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B-9C44-9AEA-00F5FBA16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80783"/>
        <c:axId val="840676639"/>
      </c:scatterChart>
      <c:valAx>
        <c:axId val="8404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76639"/>
        <c:crosses val="autoZero"/>
        <c:crossBetween val="midCat"/>
      </c:valAx>
      <c:valAx>
        <c:axId val="84067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8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Sheet1!$O$53:$O$82</c:f>
              <c:numCache>
                <c:formatCode>General</c:formatCode>
                <c:ptCount val="30"/>
                <c:pt idx="0">
                  <c:v>110000</c:v>
                </c:pt>
                <c:pt idx="1">
                  <c:v>120000</c:v>
                </c:pt>
                <c:pt idx="2">
                  <c:v>130000</c:v>
                </c:pt>
                <c:pt idx="3">
                  <c:v>140000</c:v>
                </c:pt>
                <c:pt idx="4">
                  <c:v>150000</c:v>
                </c:pt>
                <c:pt idx="5">
                  <c:v>160000</c:v>
                </c:pt>
                <c:pt idx="6">
                  <c:v>170000</c:v>
                </c:pt>
                <c:pt idx="7">
                  <c:v>180000</c:v>
                </c:pt>
                <c:pt idx="8">
                  <c:v>190000</c:v>
                </c:pt>
                <c:pt idx="9">
                  <c:v>200000</c:v>
                </c:pt>
                <c:pt idx="10">
                  <c:v>210000</c:v>
                </c:pt>
                <c:pt idx="11">
                  <c:v>220000</c:v>
                </c:pt>
                <c:pt idx="12">
                  <c:v>230000</c:v>
                </c:pt>
                <c:pt idx="13">
                  <c:v>240000</c:v>
                </c:pt>
                <c:pt idx="14">
                  <c:v>250000</c:v>
                </c:pt>
                <c:pt idx="15">
                  <c:v>260000</c:v>
                </c:pt>
                <c:pt idx="16">
                  <c:v>270000</c:v>
                </c:pt>
                <c:pt idx="17">
                  <c:v>280000</c:v>
                </c:pt>
                <c:pt idx="18">
                  <c:v>290000</c:v>
                </c:pt>
                <c:pt idx="19">
                  <c:v>300000</c:v>
                </c:pt>
                <c:pt idx="20">
                  <c:v>310000</c:v>
                </c:pt>
                <c:pt idx="21">
                  <c:v>320000</c:v>
                </c:pt>
                <c:pt idx="22">
                  <c:v>330000</c:v>
                </c:pt>
                <c:pt idx="23">
                  <c:v>340000</c:v>
                </c:pt>
                <c:pt idx="24">
                  <c:v>350000</c:v>
                </c:pt>
                <c:pt idx="25">
                  <c:v>360000</c:v>
                </c:pt>
                <c:pt idx="26">
                  <c:v>370000</c:v>
                </c:pt>
                <c:pt idx="27">
                  <c:v>380000</c:v>
                </c:pt>
                <c:pt idx="28">
                  <c:v>390000</c:v>
                </c:pt>
                <c:pt idx="29">
                  <c:v>400000</c:v>
                </c:pt>
              </c:numCache>
            </c:numRef>
          </c:xVal>
          <c:yVal>
            <c:numRef>
              <c:f>Sheet1!$Q$53:$Q$111</c:f>
              <c:numCache>
                <c:formatCode>General</c:formatCode>
                <c:ptCount val="59"/>
                <c:pt idx="0">
                  <c:v>-290080</c:v>
                </c:pt>
                <c:pt idx="1">
                  <c:v>-290097</c:v>
                </c:pt>
                <c:pt idx="2">
                  <c:v>-290092</c:v>
                </c:pt>
                <c:pt idx="3">
                  <c:v>-290150</c:v>
                </c:pt>
                <c:pt idx="4">
                  <c:v>-290163</c:v>
                </c:pt>
                <c:pt idx="5">
                  <c:v>-290129</c:v>
                </c:pt>
                <c:pt idx="6">
                  <c:v>-290173</c:v>
                </c:pt>
                <c:pt idx="7">
                  <c:v>-290132</c:v>
                </c:pt>
                <c:pt idx="8">
                  <c:v>-290182</c:v>
                </c:pt>
                <c:pt idx="9">
                  <c:v>-290165</c:v>
                </c:pt>
                <c:pt idx="10">
                  <c:v>-290177</c:v>
                </c:pt>
                <c:pt idx="11">
                  <c:v>-290184</c:v>
                </c:pt>
                <c:pt idx="12">
                  <c:v>-290178</c:v>
                </c:pt>
                <c:pt idx="13">
                  <c:v>-290226</c:v>
                </c:pt>
                <c:pt idx="14">
                  <c:v>-290198</c:v>
                </c:pt>
                <c:pt idx="15">
                  <c:v>-290197</c:v>
                </c:pt>
                <c:pt idx="16">
                  <c:v>-290197</c:v>
                </c:pt>
                <c:pt idx="17">
                  <c:v>-290237</c:v>
                </c:pt>
                <c:pt idx="18">
                  <c:v>-290207</c:v>
                </c:pt>
                <c:pt idx="19">
                  <c:v>-290220</c:v>
                </c:pt>
                <c:pt idx="20">
                  <c:v>-290216</c:v>
                </c:pt>
                <c:pt idx="21">
                  <c:v>-290224</c:v>
                </c:pt>
                <c:pt idx="22">
                  <c:v>-290238</c:v>
                </c:pt>
                <c:pt idx="23">
                  <c:v>-290213</c:v>
                </c:pt>
                <c:pt idx="24">
                  <c:v>-290251</c:v>
                </c:pt>
                <c:pt idx="25">
                  <c:v>-290230</c:v>
                </c:pt>
                <c:pt idx="26">
                  <c:v>-290240</c:v>
                </c:pt>
                <c:pt idx="27">
                  <c:v>-290247</c:v>
                </c:pt>
                <c:pt idx="28">
                  <c:v>-290241</c:v>
                </c:pt>
                <c:pt idx="29">
                  <c:v>-290196</c:v>
                </c:pt>
                <c:pt idx="30">
                  <c:v>-287895</c:v>
                </c:pt>
                <c:pt idx="31">
                  <c:v>-287913</c:v>
                </c:pt>
                <c:pt idx="32">
                  <c:v>-287959</c:v>
                </c:pt>
                <c:pt idx="33">
                  <c:v>-287950</c:v>
                </c:pt>
                <c:pt idx="34">
                  <c:v>-287939</c:v>
                </c:pt>
                <c:pt idx="35">
                  <c:v>-287974</c:v>
                </c:pt>
                <c:pt idx="36">
                  <c:v>-288002</c:v>
                </c:pt>
                <c:pt idx="37">
                  <c:v>-287999</c:v>
                </c:pt>
                <c:pt idx="38">
                  <c:v>-288014</c:v>
                </c:pt>
                <c:pt idx="39">
                  <c:v>-288093</c:v>
                </c:pt>
                <c:pt idx="40">
                  <c:v>-288116</c:v>
                </c:pt>
                <c:pt idx="41">
                  <c:v>-288105</c:v>
                </c:pt>
                <c:pt idx="42">
                  <c:v>-288139</c:v>
                </c:pt>
                <c:pt idx="43">
                  <c:v>-288159</c:v>
                </c:pt>
                <c:pt idx="44">
                  <c:v>-288149</c:v>
                </c:pt>
                <c:pt idx="45">
                  <c:v>-288140</c:v>
                </c:pt>
                <c:pt idx="46">
                  <c:v>-288161</c:v>
                </c:pt>
                <c:pt idx="47">
                  <c:v>-288168</c:v>
                </c:pt>
                <c:pt idx="48">
                  <c:v>-288196</c:v>
                </c:pt>
                <c:pt idx="49">
                  <c:v>-288189</c:v>
                </c:pt>
                <c:pt idx="50">
                  <c:v>-288200</c:v>
                </c:pt>
                <c:pt idx="51">
                  <c:v>-288259</c:v>
                </c:pt>
                <c:pt idx="52">
                  <c:v>-288261</c:v>
                </c:pt>
                <c:pt idx="53">
                  <c:v>-288216</c:v>
                </c:pt>
                <c:pt idx="54">
                  <c:v>-288295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7-9F40-969D-A915BB725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80783"/>
        <c:axId val="840676639"/>
      </c:scatterChart>
      <c:valAx>
        <c:axId val="8404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76639"/>
        <c:crosses val="autoZero"/>
        <c:crossBetween val="midCat"/>
      </c:valAx>
      <c:valAx>
        <c:axId val="84067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8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Sheet1!$O$53:$O$107</c:f>
              <c:numCache>
                <c:formatCode>General</c:formatCode>
                <c:ptCount val="55"/>
                <c:pt idx="0">
                  <c:v>110000</c:v>
                </c:pt>
                <c:pt idx="1">
                  <c:v>120000</c:v>
                </c:pt>
                <c:pt idx="2">
                  <c:v>130000</c:v>
                </c:pt>
                <c:pt idx="3">
                  <c:v>140000</c:v>
                </c:pt>
                <c:pt idx="4">
                  <c:v>150000</c:v>
                </c:pt>
                <c:pt idx="5">
                  <c:v>160000</c:v>
                </c:pt>
                <c:pt idx="6">
                  <c:v>170000</c:v>
                </c:pt>
                <c:pt idx="7">
                  <c:v>180000</c:v>
                </c:pt>
                <c:pt idx="8">
                  <c:v>190000</c:v>
                </c:pt>
                <c:pt idx="9">
                  <c:v>200000</c:v>
                </c:pt>
                <c:pt idx="10">
                  <c:v>210000</c:v>
                </c:pt>
                <c:pt idx="11">
                  <c:v>220000</c:v>
                </c:pt>
                <c:pt idx="12">
                  <c:v>230000</c:v>
                </c:pt>
                <c:pt idx="13">
                  <c:v>240000</c:v>
                </c:pt>
                <c:pt idx="14">
                  <c:v>250000</c:v>
                </c:pt>
                <c:pt idx="15">
                  <c:v>260000</c:v>
                </c:pt>
                <c:pt idx="16">
                  <c:v>270000</c:v>
                </c:pt>
                <c:pt idx="17">
                  <c:v>280000</c:v>
                </c:pt>
                <c:pt idx="18">
                  <c:v>290000</c:v>
                </c:pt>
                <c:pt idx="19">
                  <c:v>300000</c:v>
                </c:pt>
                <c:pt idx="20">
                  <c:v>310000</c:v>
                </c:pt>
                <c:pt idx="21">
                  <c:v>320000</c:v>
                </c:pt>
                <c:pt idx="22">
                  <c:v>330000</c:v>
                </c:pt>
                <c:pt idx="23">
                  <c:v>340000</c:v>
                </c:pt>
                <c:pt idx="24">
                  <c:v>350000</c:v>
                </c:pt>
                <c:pt idx="25">
                  <c:v>360000</c:v>
                </c:pt>
                <c:pt idx="26">
                  <c:v>370000</c:v>
                </c:pt>
                <c:pt idx="27">
                  <c:v>380000</c:v>
                </c:pt>
                <c:pt idx="28">
                  <c:v>390000</c:v>
                </c:pt>
                <c:pt idx="29">
                  <c:v>400000</c:v>
                </c:pt>
                <c:pt idx="30">
                  <c:v>410000</c:v>
                </c:pt>
                <c:pt idx="31">
                  <c:v>420000</c:v>
                </c:pt>
                <c:pt idx="32">
                  <c:v>430000</c:v>
                </c:pt>
                <c:pt idx="33">
                  <c:v>440000</c:v>
                </c:pt>
                <c:pt idx="34">
                  <c:v>450000</c:v>
                </c:pt>
                <c:pt idx="35">
                  <c:v>460000</c:v>
                </c:pt>
                <c:pt idx="36">
                  <c:v>470000</c:v>
                </c:pt>
                <c:pt idx="37">
                  <c:v>480000</c:v>
                </c:pt>
                <c:pt idx="38">
                  <c:v>490000</c:v>
                </c:pt>
                <c:pt idx="39">
                  <c:v>500000</c:v>
                </c:pt>
                <c:pt idx="40">
                  <c:v>510000</c:v>
                </c:pt>
                <c:pt idx="41">
                  <c:v>520000</c:v>
                </c:pt>
                <c:pt idx="42">
                  <c:v>530000</c:v>
                </c:pt>
                <c:pt idx="43">
                  <c:v>540000</c:v>
                </c:pt>
                <c:pt idx="44">
                  <c:v>550000</c:v>
                </c:pt>
                <c:pt idx="45">
                  <c:v>560000</c:v>
                </c:pt>
                <c:pt idx="46">
                  <c:v>570000</c:v>
                </c:pt>
                <c:pt idx="47">
                  <c:v>580000</c:v>
                </c:pt>
                <c:pt idx="48">
                  <c:v>590000</c:v>
                </c:pt>
                <c:pt idx="49">
                  <c:v>600000</c:v>
                </c:pt>
                <c:pt idx="50">
                  <c:v>610000</c:v>
                </c:pt>
                <c:pt idx="51">
                  <c:v>620000</c:v>
                </c:pt>
                <c:pt idx="52">
                  <c:v>630000</c:v>
                </c:pt>
                <c:pt idx="53">
                  <c:v>640000</c:v>
                </c:pt>
                <c:pt idx="54">
                  <c:v>650000</c:v>
                </c:pt>
              </c:numCache>
            </c:numRef>
          </c:xVal>
          <c:yVal>
            <c:numRef>
              <c:f>Sheet1!$W$53:$W$107</c:f>
              <c:numCache>
                <c:formatCode>General</c:formatCode>
                <c:ptCount val="55"/>
                <c:pt idx="0">
                  <c:v>-287146</c:v>
                </c:pt>
                <c:pt idx="1">
                  <c:v>-287299</c:v>
                </c:pt>
                <c:pt idx="2">
                  <c:v>-287336</c:v>
                </c:pt>
                <c:pt idx="3">
                  <c:v>-287382</c:v>
                </c:pt>
                <c:pt idx="4">
                  <c:v>-287422</c:v>
                </c:pt>
                <c:pt idx="5">
                  <c:v>-287450</c:v>
                </c:pt>
                <c:pt idx="6">
                  <c:v>-287519</c:v>
                </c:pt>
                <c:pt idx="7">
                  <c:v>-287565</c:v>
                </c:pt>
                <c:pt idx="8">
                  <c:v>-287587</c:v>
                </c:pt>
                <c:pt idx="9">
                  <c:v>-287626</c:v>
                </c:pt>
                <c:pt idx="10">
                  <c:v>-287654</c:v>
                </c:pt>
                <c:pt idx="11">
                  <c:v>-287702</c:v>
                </c:pt>
                <c:pt idx="12">
                  <c:v>-287703</c:v>
                </c:pt>
                <c:pt idx="13">
                  <c:v>-287731</c:v>
                </c:pt>
                <c:pt idx="14">
                  <c:v>-287739</c:v>
                </c:pt>
                <c:pt idx="15">
                  <c:v>-287746</c:v>
                </c:pt>
                <c:pt idx="16">
                  <c:v>-287795</c:v>
                </c:pt>
                <c:pt idx="17">
                  <c:v>-287827</c:v>
                </c:pt>
                <c:pt idx="18">
                  <c:v>-287805</c:v>
                </c:pt>
                <c:pt idx="19">
                  <c:v>-287884</c:v>
                </c:pt>
                <c:pt idx="20">
                  <c:v>-287846</c:v>
                </c:pt>
                <c:pt idx="21">
                  <c:v>-287921</c:v>
                </c:pt>
                <c:pt idx="22">
                  <c:v>-287928</c:v>
                </c:pt>
                <c:pt idx="23">
                  <c:v>-287992</c:v>
                </c:pt>
                <c:pt idx="24">
                  <c:v>-288014</c:v>
                </c:pt>
                <c:pt idx="25">
                  <c:v>-287999</c:v>
                </c:pt>
                <c:pt idx="26">
                  <c:v>-288045</c:v>
                </c:pt>
                <c:pt idx="27">
                  <c:v>-288094</c:v>
                </c:pt>
                <c:pt idx="28">
                  <c:v>-288073</c:v>
                </c:pt>
                <c:pt idx="29">
                  <c:v>-288086</c:v>
                </c:pt>
                <c:pt idx="30">
                  <c:v>-288133</c:v>
                </c:pt>
                <c:pt idx="31">
                  <c:v>-288160</c:v>
                </c:pt>
                <c:pt idx="32">
                  <c:v>-288164</c:v>
                </c:pt>
                <c:pt idx="33">
                  <c:v>-288152</c:v>
                </c:pt>
                <c:pt idx="34">
                  <c:v>-288217</c:v>
                </c:pt>
                <c:pt idx="35">
                  <c:v>-288228</c:v>
                </c:pt>
                <c:pt idx="36">
                  <c:v>-288258</c:v>
                </c:pt>
                <c:pt idx="37">
                  <c:v>-288167</c:v>
                </c:pt>
                <c:pt idx="38">
                  <c:v>-288228</c:v>
                </c:pt>
                <c:pt idx="39">
                  <c:v>-288232</c:v>
                </c:pt>
                <c:pt idx="40">
                  <c:v>-288270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C-6C46-B76E-36F4C5769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80783"/>
        <c:axId val="840676639"/>
      </c:scatterChart>
      <c:valAx>
        <c:axId val="8404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76639"/>
        <c:crosses val="autoZero"/>
        <c:crossBetween val="midCat"/>
      </c:valAx>
      <c:valAx>
        <c:axId val="84067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8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u15zr!$B$46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u15zr!$B$47:$B$55</c:f>
              <c:numCache>
                <c:formatCode>General</c:formatCode>
                <c:ptCount val="9"/>
                <c:pt idx="0">
                  <c:v>1.0496311640932749</c:v>
                </c:pt>
                <c:pt idx="1">
                  <c:v>1.1662509336901681</c:v>
                </c:pt>
                <c:pt idx="2">
                  <c:v>1.3017688295425593</c:v>
                </c:pt>
                <c:pt idx="3">
                  <c:v>1.3886387101346891</c:v>
                </c:pt>
                <c:pt idx="4">
                  <c:v>1.3655756730927084</c:v>
                </c:pt>
                <c:pt idx="5">
                  <c:v>1.3495150343967921</c:v>
                </c:pt>
                <c:pt idx="6">
                  <c:v>1.4233075579008927</c:v>
                </c:pt>
                <c:pt idx="7">
                  <c:v>1.4099371677342418</c:v>
                </c:pt>
                <c:pt idx="8">
                  <c:v>1.3886494253263071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3-4044-B46F-40FFEDBE8388}"/>
            </c:ext>
          </c:extLst>
        </c:ser>
        <c:ser>
          <c:idx val="1"/>
          <c:order val="1"/>
          <c:tx>
            <c:strRef>
              <c:f>u15zr!$C$46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u15zr!$C$47:$C$55</c:f>
              <c:numCache>
                <c:formatCode>General</c:formatCode>
                <c:ptCount val="9"/>
                <c:pt idx="0">
                  <c:v>1.1809217463545079</c:v>
                </c:pt>
                <c:pt idx="1">
                  <c:v>1.1440689574403136</c:v>
                </c:pt>
                <c:pt idx="2">
                  <c:v>1.5132476309444152</c:v>
                </c:pt>
                <c:pt idx="3">
                  <c:v>1.4544819317718249</c:v>
                </c:pt>
                <c:pt idx="4">
                  <c:v>1.4242682761784307</c:v>
                </c:pt>
                <c:pt idx="5">
                  <c:v>1.3809095670999647</c:v>
                </c:pt>
                <c:pt idx="6">
                  <c:v>1.4278767528268295</c:v>
                </c:pt>
                <c:pt idx="7">
                  <c:v>1.4502490897860372</c:v>
                </c:pt>
                <c:pt idx="8">
                  <c:v>1.4178182275822719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13-4044-B46F-40FFEDBE8388}"/>
            </c:ext>
          </c:extLst>
        </c:ser>
        <c:ser>
          <c:idx val="2"/>
          <c:order val="2"/>
          <c:tx>
            <c:strRef>
              <c:f>u15zr!$D$46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u15zr!$A$47:$A$55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u15zr!$D$47:$D$55</c:f>
              <c:numCache>
                <c:formatCode>General</c:formatCode>
                <c:ptCount val="9"/>
                <c:pt idx="0">
                  <c:v>0.7515427167758244</c:v>
                </c:pt>
                <c:pt idx="1">
                  <c:v>1.2720269320864701</c:v>
                </c:pt>
                <c:pt idx="2">
                  <c:v>1.6346514069882789</c:v>
                </c:pt>
                <c:pt idx="3">
                  <c:v>1.6725848690583223</c:v>
                </c:pt>
                <c:pt idx="4">
                  <c:v>1.4844684885611394</c:v>
                </c:pt>
                <c:pt idx="5">
                  <c:v>1.4203894784289581</c:v>
                </c:pt>
                <c:pt idx="6">
                  <c:v>1.4544418059242441</c:v>
                </c:pt>
                <c:pt idx="7">
                  <c:v>1.4629681928330791</c:v>
                </c:pt>
                <c:pt idx="8">
                  <c:v>1.4273872173420119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13-4044-B46F-40FFEDBE8388}"/>
            </c:ext>
          </c:extLst>
        </c:ser>
        <c:ser>
          <c:idx val="3"/>
          <c:order val="3"/>
          <c:tx>
            <c:strRef>
              <c:f>u15zr!$E$46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u15zr!$A$47:$A$55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u15zr!$E$47:$E$55</c:f>
              <c:numCache>
                <c:formatCode>General</c:formatCode>
                <c:ptCount val="9"/>
                <c:pt idx="0">
                  <c:v>1.0883955643769498</c:v>
                </c:pt>
                <c:pt idx="1">
                  <c:v>1.5601681949595367</c:v>
                </c:pt>
                <c:pt idx="2">
                  <c:v>1.9090296520088075</c:v>
                </c:pt>
                <c:pt idx="3">
                  <c:v>2.1074093697831868</c:v>
                </c:pt>
                <c:pt idx="4">
                  <c:v>1.9068991455871775</c:v>
                </c:pt>
                <c:pt idx="5">
                  <c:v>1.6838429673170896</c:v>
                </c:pt>
                <c:pt idx="6">
                  <c:v>1.6485790093096466</c:v>
                </c:pt>
                <c:pt idx="7">
                  <c:v>1.5772110319983152</c:v>
                </c:pt>
                <c:pt idx="8">
                  <c:v>1.5363460161553382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13-4044-B46F-40FFEDBE8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618031"/>
        <c:axId val="1430112479"/>
      </c:scatterChart>
      <c:valAx>
        <c:axId val="14296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12479"/>
        <c:crosses val="autoZero"/>
        <c:crossBetween val="midCat"/>
      </c:valAx>
      <c:valAx>
        <c:axId val="143011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u23zr!$G$94:$G$104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</c:numCache>
            </c:numRef>
          </c:xVal>
          <c:yVal>
            <c:numRef>
              <c:f>u23zr!$H$94:$H$104</c:f>
              <c:numCache>
                <c:formatCode>General</c:formatCode>
                <c:ptCount val="11"/>
                <c:pt idx="0">
                  <c:v>1.1626013312131245</c:v>
                </c:pt>
                <c:pt idx="1">
                  <c:v>1.573608811040397</c:v>
                </c:pt>
                <c:pt idx="2">
                  <c:v>1.5857679685990413</c:v>
                </c:pt>
                <c:pt idx="3">
                  <c:v>1.472765506658442</c:v>
                </c:pt>
                <c:pt idx="4">
                  <c:v>1.6590101190339486</c:v>
                </c:pt>
                <c:pt idx="5">
                  <c:v>1.6577317118190176</c:v>
                </c:pt>
                <c:pt idx="6">
                  <c:v>1.6412051280130173</c:v>
                </c:pt>
                <c:pt idx="7">
                  <c:v>1.6982226584860092</c:v>
                </c:pt>
                <c:pt idx="8">
                  <c:v>1.6458855126112344</c:v>
                </c:pt>
                <c:pt idx="9">
                  <c:v>1.6459480234708972</c:v>
                </c:pt>
                <c:pt idx="10">
                  <c:v>1.6738736986328064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E-1940-8A50-387F5B21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739983"/>
        <c:axId val="1962609519"/>
      </c:scatterChart>
      <c:valAx>
        <c:axId val="195573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Void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962609519"/>
        <c:crosses val="autoZero"/>
        <c:crossBetween val="midCat"/>
      </c:valAx>
      <c:valAx>
        <c:axId val="1962609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Surface Energy</a:t>
                </a:r>
                <a:r>
                  <a:rPr lang="en-US" baseline="0"/>
                  <a:t> (J/m2)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955739983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u23zr!$BF$8:$BF$24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u23zr!$BG$8:$BG$24</c:f>
              <c:numCache>
                <c:formatCode>General</c:formatCode>
                <c:ptCount val="17"/>
                <c:pt idx="0">
                  <c:v>1.4868980759690902</c:v>
                </c:pt>
                <c:pt idx="1">
                  <c:v>1.4862355453956098</c:v>
                </c:pt>
                <c:pt idx="2">
                  <c:v>1.469697030410162</c:v>
                </c:pt>
                <c:pt idx="3">
                  <c:v>1.5142289985745585</c:v>
                </c:pt>
                <c:pt idx="4">
                  <c:v>1.5029086337286734</c:v>
                </c:pt>
                <c:pt idx="5">
                  <c:v>1.4920307011201852</c:v>
                </c:pt>
                <c:pt idx="6">
                  <c:v>1.4958571097436615</c:v>
                </c:pt>
                <c:pt idx="7">
                  <c:v>1.5026375315989964</c:v>
                </c:pt>
                <c:pt idx="8">
                  <c:v>1.5002428724418206</c:v>
                </c:pt>
                <c:pt idx="9">
                  <c:v>1.4960289869388856</c:v>
                </c:pt>
                <c:pt idx="10">
                  <c:v>1.5357472548972384</c:v>
                </c:pt>
                <c:pt idx="11">
                  <c:v>1.5177821692046807</c:v>
                </c:pt>
                <c:pt idx="12">
                  <c:v>1.5417560976916918</c:v>
                </c:pt>
                <c:pt idx="13">
                  <c:v>1.5231674466463418</c:v>
                </c:pt>
                <c:pt idx="14">
                  <c:v>1.5482577070620827</c:v>
                </c:pt>
                <c:pt idx="15">
                  <c:v>1.5618499013589813</c:v>
                </c:pt>
                <c:pt idx="16">
                  <c:v>1.6052281912010211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C-0641-BA4C-54A0708A7C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5.9985867151221485E-2"/>
                  <c:y val="-0.1642679647530923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u23zr!$BM$8:$BM$32</c:f>
                <c:numCache>
                  <c:formatCode>General</c:formatCode>
                  <c:ptCount val="25"/>
                  <c:pt idx="0">
                    <c:v>2.2069042144565027E-2</c:v>
                  </c:pt>
                  <c:pt idx="1">
                    <c:v>2.9735612935253893E-2</c:v>
                  </c:pt>
                  <c:pt idx="2">
                    <c:v>2.6304404205452631E-2</c:v>
                  </c:pt>
                  <c:pt idx="3">
                    <c:v>2.2761448492756912E-2</c:v>
                  </c:pt>
                  <c:pt idx="4">
                    <c:v>2.3703102322607878E-2</c:v>
                  </c:pt>
                  <c:pt idx="5">
                    <c:v>2.856899665237245E-2</c:v>
                  </c:pt>
                  <c:pt idx="6">
                    <c:v>2.0703262932452844E-2</c:v>
                  </c:pt>
                  <c:pt idx="7">
                    <c:v>2.4667314415687334E-2</c:v>
                  </c:pt>
                  <c:pt idx="8">
                    <c:v>3.3383229101722166E-2</c:v>
                  </c:pt>
                  <c:pt idx="9">
                    <c:v>2.344558563962499E-2</c:v>
                  </c:pt>
                  <c:pt idx="10">
                    <c:v>3.1381040271542364E-2</c:v>
                  </c:pt>
                  <c:pt idx="11">
                    <c:v>2.0264623276916291E-2</c:v>
                  </c:pt>
                  <c:pt idx="12">
                    <c:v>2.3690534521894065E-2</c:v>
                  </c:pt>
                  <c:pt idx="13">
                    <c:v>2.968820763136993E-2</c:v>
                  </c:pt>
                  <c:pt idx="14">
                    <c:v>2.7715245997710358E-2</c:v>
                  </c:pt>
                  <c:pt idx="15">
                    <c:v>2.3032896937139051E-2</c:v>
                  </c:pt>
                  <c:pt idx="16">
                    <c:v>1.9277478962009077E-2</c:v>
                  </c:pt>
                  <c:pt idx="17">
                    <c:v>1.936593852715018E-2</c:v>
                  </c:pt>
                  <c:pt idx="18">
                    <c:v>2.5618333763772819E-2</c:v>
                  </c:pt>
                  <c:pt idx="19">
                    <c:v>2.2057344759313133E-2</c:v>
                  </c:pt>
                  <c:pt idx="20">
                    <c:v>2.504217251920271E-2</c:v>
                  </c:pt>
                  <c:pt idx="21">
                    <c:v>3.0553411114323557E-2</c:v>
                  </c:pt>
                  <c:pt idx="22">
                    <c:v>2.5307021396226495E-2</c:v>
                  </c:pt>
                  <c:pt idx="23">
                    <c:v>2.2427673347983408E-2</c:v>
                  </c:pt>
                  <c:pt idx="24">
                    <c:v>2.8496907498020568E-2</c:v>
                  </c:pt>
                </c:numCache>
              </c:numRef>
            </c:plus>
            <c:minus>
              <c:numRef>
                <c:f>u23zr!$BM$8:$BM$32</c:f>
                <c:numCache>
                  <c:formatCode>General</c:formatCode>
                  <c:ptCount val="25"/>
                  <c:pt idx="0">
                    <c:v>2.2069042144565027E-2</c:v>
                  </c:pt>
                  <c:pt idx="1">
                    <c:v>2.9735612935253893E-2</c:v>
                  </c:pt>
                  <c:pt idx="2">
                    <c:v>2.6304404205452631E-2</c:v>
                  </c:pt>
                  <c:pt idx="3">
                    <c:v>2.2761448492756912E-2</c:v>
                  </c:pt>
                  <c:pt idx="4">
                    <c:v>2.3703102322607878E-2</c:v>
                  </c:pt>
                  <c:pt idx="5">
                    <c:v>2.856899665237245E-2</c:v>
                  </c:pt>
                  <c:pt idx="6">
                    <c:v>2.0703262932452844E-2</c:v>
                  </c:pt>
                  <c:pt idx="7">
                    <c:v>2.4667314415687334E-2</c:v>
                  </c:pt>
                  <c:pt idx="8">
                    <c:v>3.3383229101722166E-2</c:v>
                  </c:pt>
                  <c:pt idx="9">
                    <c:v>2.344558563962499E-2</c:v>
                  </c:pt>
                  <c:pt idx="10">
                    <c:v>3.1381040271542364E-2</c:v>
                  </c:pt>
                  <c:pt idx="11">
                    <c:v>2.0264623276916291E-2</c:v>
                  </c:pt>
                  <c:pt idx="12">
                    <c:v>2.3690534521894065E-2</c:v>
                  </c:pt>
                  <c:pt idx="13">
                    <c:v>2.968820763136993E-2</c:v>
                  </c:pt>
                  <c:pt idx="14">
                    <c:v>2.7715245997710358E-2</c:v>
                  </c:pt>
                  <c:pt idx="15">
                    <c:v>2.3032896937139051E-2</c:v>
                  </c:pt>
                  <c:pt idx="16">
                    <c:v>1.9277478962009077E-2</c:v>
                  </c:pt>
                  <c:pt idx="17">
                    <c:v>1.936593852715018E-2</c:v>
                  </c:pt>
                  <c:pt idx="18">
                    <c:v>2.5618333763772819E-2</c:v>
                  </c:pt>
                  <c:pt idx="19">
                    <c:v>2.2057344759313133E-2</c:v>
                  </c:pt>
                  <c:pt idx="20">
                    <c:v>2.504217251920271E-2</c:v>
                  </c:pt>
                  <c:pt idx="21">
                    <c:v>3.0553411114323557E-2</c:v>
                  </c:pt>
                  <c:pt idx="22">
                    <c:v>2.5307021396226495E-2</c:v>
                  </c:pt>
                  <c:pt idx="23">
                    <c:v>2.2427673347983408E-2</c:v>
                  </c:pt>
                  <c:pt idx="24">
                    <c:v>2.8496907498020568E-2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u23zr!$BJ$8:$BJ$32</c:f>
              <c:numCache>
                <c:formatCode>General</c:formatCode>
                <c:ptCount val="25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  <c:pt idx="21">
                  <c:v>1325</c:v>
                </c:pt>
                <c:pt idx="22">
                  <c:v>1350</c:v>
                </c:pt>
                <c:pt idx="23">
                  <c:v>1375</c:v>
                </c:pt>
                <c:pt idx="24">
                  <c:v>1400</c:v>
                </c:pt>
              </c:numCache>
            </c:numRef>
          </c:xVal>
          <c:yVal>
            <c:numRef>
              <c:f>u23zr!$BK$8:$BK$32</c:f>
              <c:numCache>
                <c:formatCode>0.000</c:formatCode>
                <c:ptCount val="25"/>
                <c:pt idx="0">
                  <c:v>1.4823287859872669</c:v>
                </c:pt>
                <c:pt idx="1">
                  <c:v>1.5177857416348115</c:v>
                </c:pt>
                <c:pt idx="2">
                  <c:v>1.4960361578343964</c:v>
                </c:pt>
                <c:pt idx="3">
                  <c:v>1.4897005520594484</c:v>
                </c:pt>
                <c:pt idx="4">
                  <c:v>1.5009617220594513</c:v>
                </c:pt>
                <c:pt idx="5">
                  <c:v>1.4704313245647476</c:v>
                </c:pt>
                <c:pt idx="6">
                  <c:v>1.5190678385987306</c:v>
                </c:pt>
                <c:pt idx="7">
                  <c:v>1.4928303683864175</c:v>
                </c:pt>
                <c:pt idx="8">
                  <c:v>1.4922280725705366</c:v>
                </c:pt>
                <c:pt idx="9">
                  <c:v>1.508291310213733</c:v>
                </c:pt>
                <c:pt idx="10">
                  <c:v>1.4758545278802404</c:v>
                </c:pt>
                <c:pt idx="11">
                  <c:v>1.4935183257416398</c:v>
                </c:pt>
                <c:pt idx="12">
                  <c:v>1.4864779668431054</c:v>
                </c:pt>
                <c:pt idx="13">
                  <c:v>1.5135207201991521</c:v>
                </c:pt>
                <c:pt idx="14">
                  <c:v>1.4858324319206659</c:v>
                </c:pt>
                <c:pt idx="15">
                  <c:v>1.4912599888992806</c:v>
                </c:pt>
                <c:pt idx="16">
                  <c:v>1.5051085930574295</c:v>
                </c:pt>
                <c:pt idx="17">
                  <c:v>1.5045865418983129</c:v>
                </c:pt>
                <c:pt idx="18">
                  <c:v>1.5366255148371482</c:v>
                </c:pt>
                <c:pt idx="19">
                  <c:v>1.522462603222285</c:v>
                </c:pt>
                <c:pt idx="20">
                  <c:v>1.537122700416971</c:v>
                </c:pt>
                <c:pt idx="21">
                  <c:v>1.5270081047881296</c:v>
                </c:pt>
                <c:pt idx="22">
                  <c:v>1.5488881086478123</c:v>
                </c:pt>
                <c:pt idx="23">
                  <c:v>1.5705609601699357</c:v>
                </c:pt>
                <c:pt idx="24">
                  <c:v>1.6071230991673899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C-0641-BA4C-54A0708A7C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u23zr!$BY$40:$BY$43</c:f>
              <c:numCache>
                <c:formatCode>General</c:formatCode>
                <c:ptCount val="4"/>
                <c:pt idx="0">
                  <c:v>900</c:v>
                </c:pt>
                <c:pt idx="1">
                  <c:v>925</c:v>
                </c:pt>
                <c:pt idx="2">
                  <c:v>950</c:v>
                </c:pt>
                <c:pt idx="3">
                  <c:v>975</c:v>
                </c:pt>
              </c:numCache>
            </c:numRef>
          </c:xVal>
          <c:yVal>
            <c:numRef>
              <c:f>u23zr!$BZ$40:$BZ$43</c:f>
              <c:numCache>
                <c:formatCode>General</c:formatCode>
                <c:ptCount val="4"/>
                <c:pt idx="0">
                  <c:v>1.6079789631305965</c:v>
                </c:pt>
                <c:pt idx="1">
                  <c:v>1.6256436710372422</c:v>
                </c:pt>
                <c:pt idx="2">
                  <c:v>1.6449316549551571</c:v>
                </c:pt>
                <c:pt idx="3">
                  <c:v>1.6179292376867354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0-8546-8B41-7EFEB162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16943"/>
        <c:axId val="2130618623"/>
      </c:scatterChart>
      <c:valAx>
        <c:axId val="2130616943"/>
        <c:scaling>
          <c:orientation val="minMax"/>
          <c:min val="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18623"/>
        <c:crosses val="autoZero"/>
        <c:crossBetween val="midCat"/>
      </c:valAx>
      <c:valAx>
        <c:axId val="2130618623"/>
        <c:scaling>
          <c:orientation val="minMax"/>
          <c:max val="1.700000000000000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1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u23zr!$BY$36:$BY$56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u23zr!$BZ$36:$BZ$56</c:f>
              <c:numCache>
                <c:formatCode>General</c:formatCode>
                <c:ptCount val="21"/>
                <c:pt idx="0">
                  <c:v>1.5948576121803131</c:v>
                </c:pt>
                <c:pt idx="1">
                  <c:v>1.6023139967617821</c:v>
                </c:pt>
                <c:pt idx="2">
                  <c:v>1.6305751363516983</c:v>
                </c:pt>
                <c:pt idx="3">
                  <c:v>1.6004436864398677</c:v>
                </c:pt>
                <c:pt idx="4">
                  <c:v>1.6079789631305965</c:v>
                </c:pt>
                <c:pt idx="5">
                  <c:v>1.6256436710372422</c:v>
                </c:pt>
                <c:pt idx="6">
                  <c:v>1.6449316549551571</c:v>
                </c:pt>
                <c:pt idx="7">
                  <c:v>1.6179292376867354</c:v>
                </c:pt>
                <c:pt idx="8">
                  <c:v>1.6300572933095343</c:v>
                </c:pt>
                <c:pt idx="9">
                  <c:v>1.6591748670880018</c:v>
                </c:pt>
                <c:pt idx="10">
                  <c:v>1.6584731219740498</c:v>
                </c:pt>
                <c:pt idx="11">
                  <c:v>1.6587559765360953</c:v>
                </c:pt>
                <c:pt idx="12">
                  <c:v>1.6744015217681243</c:v>
                </c:pt>
                <c:pt idx="13">
                  <c:v>1.7019437631210328</c:v>
                </c:pt>
                <c:pt idx="14">
                  <c:v>1.695368065579538</c:v>
                </c:pt>
                <c:pt idx="15">
                  <c:v>1.6908663660048655</c:v>
                </c:pt>
                <c:pt idx="16">
                  <c:v>1.7115937513443673</c:v>
                </c:pt>
                <c:pt idx="17">
                  <c:v>1.712419179444528</c:v>
                </c:pt>
                <c:pt idx="18">
                  <c:v>1.7327839375001739</c:v>
                </c:pt>
                <c:pt idx="19">
                  <c:v>1.7488332310243748</c:v>
                </c:pt>
                <c:pt idx="20">
                  <c:v>1.7656953634003432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3-A148-BD89-76342769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16943"/>
        <c:axId val="2130618623"/>
      </c:scatterChart>
      <c:scatterChart>
        <c:scatterStyle val="lineMarker"/>
        <c:varyColors val="0"/>
        <c:ser>
          <c:idx val="1"/>
          <c:order val="1"/>
          <c:tx>
            <c:v>Entropy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  <a:effectLst/>
            </c:spPr>
          </c:marker>
          <c:xVal>
            <c:numRef>
              <c:f>u23zr!$BL$75:$BL$95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u23zr!$BM$75:$BM$95</c:f>
              <c:numCache>
                <c:formatCode>General</c:formatCode>
                <c:ptCount val="21"/>
                <c:pt idx="0">
                  <c:v>0</c:v>
                </c:pt>
                <c:pt idx="1">
                  <c:v>9.17781284916039E-3</c:v>
                </c:pt>
                <c:pt idx="2">
                  <c:v>4.2924963198991591E-2</c:v>
                </c:pt>
                <c:pt idx="3">
                  <c:v>7.9875025844427898E-3</c:v>
                </c:pt>
                <c:pt idx="4">
                  <c:v>1.6478516687024422E-2</c:v>
                </c:pt>
                <c:pt idx="5">
                  <c:v>3.5838311726014711E-2</c:v>
                </c:pt>
                <c:pt idx="6">
                  <c:v>5.6413380559603467E-2</c:v>
                </c:pt>
                <c:pt idx="7">
                  <c:v>2.8357343655161054E-2</c:v>
                </c:pt>
                <c:pt idx="8">
                  <c:v>4.0639574994393315E-2</c:v>
                </c:pt>
                <c:pt idx="9">
                  <c:v>6.9399133749724326E-2</c:v>
                </c:pt>
                <c:pt idx="10">
                  <c:v>6.8722720186571926E-2</c:v>
                </c:pt>
                <c:pt idx="11">
                  <c:v>6.8988948528158817E-2</c:v>
                </c:pt>
                <c:pt idx="12">
                  <c:v>8.3376290418041912E-2</c:v>
                </c:pt>
                <c:pt idx="13">
                  <c:v>0.10813440320870321</c:v>
                </c:pt>
                <c:pt idx="14">
                  <c:v>0.10235333749368741</c:v>
                </c:pt>
                <c:pt idx="15">
                  <c:v>9.8480758497846196E-2</c:v>
                </c:pt>
                <c:pt idx="16">
                  <c:v>0.11593604350399345</c:v>
                </c:pt>
                <c:pt idx="17">
                  <c:v>0.11661683306649033</c:v>
                </c:pt>
                <c:pt idx="18">
                  <c:v>0.13307376293010276</c:v>
                </c:pt>
                <c:pt idx="19">
                  <c:v>0.14578649005117245</c:v>
                </c:pt>
                <c:pt idx="20">
                  <c:v>0.15888370341958724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C3-A148-BD89-76342769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69520"/>
        <c:axId val="859124960"/>
      </c:scatterChart>
      <c:valAx>
        <c:axId val="2130616943"/>
        <c:scaling>
          <c:orientation val="minMax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0618623"/>
        <c:crosses val="autoZero"/>
        <c:crossBetween val="midCat"/>
      </c:valAx>
      <c:valAx>
        <c:axId val="2130618623"/>
        <c:scaling>
          <c:orientation val="minMax"/>
          <c:max val="2"/>
          <c:min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0616943"/>
        <c:crosses val="autoZero"/>
        <c:crossBetween val="midCat"/>
      </c:valAx>
      <c:valAx>
        <c:axId val="859124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Change in Entropy (mJ/K-m2)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6069520"/>
        <c:crosses val="max"/>
        <c:crossBetween val="midCat"/>
      </c:valAx>
      <c:valAx>
        <c:axId val="96606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1249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445835296228994"/>
          <c:y val="0.10648013569232043"/>
          <c:w val="0.26557013706620008"/>
          <c:h val="0.160069500944606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u30zr!$B$45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u30zr!$A$46:$A$54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u30zr!$B$46:$B$54</c:f>
              <c:numCache>
                <c:formatCode>General</c:formatCode>
                <c:ptCount val="9"/>
                <c:pt idx="0">
                  <c:v>0.98565509457110756</c:v>
                </c:pt>
                <c:pt idx="1">
                  <c:v>1.3220103688481426</c:v>
                </c:pt>
                <c:pt idx="2">
                  <c:v>1.6507787076006497</c:v>
                </c:pt>
                <c:pt idx="3">
                  <c:v>1.5980353835701708</c:v>
                </c:pt>
                <c:pt idx="4">
                  <c:v>1.6164377749278445</c:v>
                </c:pt>
                <c:pt idx="5">
                  <c:v>1.588447928356439</c:v>
                </c:pt>
                <c:pt idx="6">
                  <c:v>1.5988903279752835</c:v>
                </c:pt>
                <c:pt idx="7">
                  <c:v>1.6026538452369148</c:v>
                </c:pt>
                <c:pt idx="8">
                  <c:v>1.6016533553879218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9-5B44-94CB-AD5CA10F1452}"/>
            </c:ext>
          </c:extLst>
        </c:ser>
        <c:ser>
          <c:idx val="1"/>
          <c:order val="1"/>
          <c:tx>
            <c:strRef>
              <c:f>u30zr!$C$45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u30zr!$A$46:$A$54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u30zr!$C$46:$C$54</c:f>
              <c:numCache>
                <c:formatCode>General</c:formatCode>
                <c:ptCount val="9"/>
                <c:pt idx="0">
                  <c:v>0.91034980015153322</c:v>
                </c:pt>
                <c:pt idx="1">
                  <c:v>1.3263817211097524</c:v>
                </c:pt>
                <c:pt idx="2">
                  <c:v>1.7542507558134093</c:v>
                </c:pt>
                <c:pt idx="3">
                  <c:v>1.6660672324034005</c:v>
                </c:pt>
                <c:pt idx="4">
                  <c:v>1.6719044422042619</c:v>
                </c:pt>
                <c:pt idx="5">
                  <c:v>1.5876515775196962</c:v>
                </c:pt>
                <c:pt idx="6">
                  <c:v>1.580600204113485</c:v>
                </c:pt>
                <c:pt idx="7">
                  <c:v>1.5896527080941629</c:v>
                </c:pt>
                <c:pt idx="8">
                  <c:v>1.6043072155971607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9-5B44-94CB-AD5CA10F1452}"/>
            </c:ext>
          </c:extLst>
        </c:ser>
        <c:ser>
          <c:idx val="2"/>
          <c:order val="2"/>
          <c:tx>
            <c:strRef>
              <c:f>u30zr!$D$45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u30zr!$A$46:$A$54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u30zr!$D$46:$D$54</c:f>
              <c:numCache>
                <c:formatCode>General</c:formatCode>
                <c:ptCount val="9"/>
                <c:pt idx="0">
                  <c:v>0.84779315266100119</c:v>
                </c:pt>
                <c:pt idx="1">
                  <c:v>1.3341601120485691</c:v>
                </c:pt>
                <c:pt idx="2">
                  <c:v>1.7423650346683113</c:v>
                </c:pt>
                <c:pt idx="3">
                  <c:v>1.7991003321937742</c:v>
                </c:pt>
                <c:pt idx="4">
                  <c:v>1.7041329093008837</c:v>
                </c:pt>
                <c:pt idx="5">
                  <c:v>1.6090480121462027</c:v>
                </c:pt>
                <c:pt idx="6">
                  <c:v>1.6200900342119962</c:v>
                </c:pt>
                <c:pt idx="7">
                  <c:v>1.5960500157062878</c:v>
                </c:pt>
                <c:pt idx="8">
                  <c:v>1.6075556450045358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9-5B44-94CB-AD5CA10F1452}"/>
            </c:ext>
          </c:extLst>
        </c:ser>
        <c:ser>
          <c:idx val="3"/>
          <c:order val="3"/>
          <c:tx>
            <c:strRef>
              <c:f>u30zr!$E$45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u30zr!$A$46:$A$54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u30zr!$E$46:$E$54</c:f>
              <c:numCache>
                <c:formatCode>General</c:formatCode>
                <c:ptCount val="9"/>
                <c:pt idx="0">
                  <c:v>0.99037918663521041</c:v>
                </c:pt>
                <c:pt idx="1">
                  <c:v>1.4320826883699866</c:v>
                </c:pt>
                <c:pt idx="2">
                  <c:v>1.8851699562255171</c:v>
                </c:pt>
                <c:pt idx="3">
                  <c:v>1.7152051022995467</c:v>
                </c:pt>
                <c:pt idx="4">
                  <c:v>1.6021674482436978</c:v>
                </c:pt>
                <c:pt idx="5">
                  <c:v>1.5814273583616878</c:v>
                </c:pt>
                <c:pt idx="6">
                  <c:v>1.6540268458510645</c:v>
                </c:pt>
                <c:pt idx="7">
                  <c:v>1.6184943653322688</c:v>
                </c:pt>
                <c:pt idx="8">
                  <c:v>1.6115233674760638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79-5B44-94CB-AD5CA10F1452}"/>
            </c:ext>
          </c:extLst>
        </c:ser>
        <c:ser>
          <c:idx val="4"/>
          <c:order val="4"/>
          <c:tx>
            <c:strRef>
              <c:f>u30zr!$F$45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u30zr!$A$46:$A$54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u30zr!$F$46:$F$54</c:f>
              <c:numCache>
                <c:formatCode>General</c:formatCode>
                <c:ptCount val="9"/>
                <c:pt idx="0">
                  <c:v>1.0543869982728664</c:v>
                </c:pt>
                <c:pt idx="1">
                  <c:v>1.3375609884194173</c:v>
                </c:pt>
                <c:pt idx="2">
                  <c:v>2.1145008286230009</c:v>
                </c:pt>
                <c:pt idx="3">
                  <c:v>2.2741993838865064</c:v>
                </c:pt>
                <c:pt idx="4">
                  <c:v>1.748525730676904</c:v>
                </c:pt>
                <c:pt idx="5">
                  <c:v>1.6594897400292941</c:v>
                </c:pt>
                <c:pt idx="6">
                  <c:v>1.6577025791558941</c:v>
                </c:pt>
                <c:pt idx="7">
                  <c:v>1.7175926917305524</c:v>
                </c:pt>
                <c:pt idx="8">
                  <c:v>1.638021626469806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79-5B44-94CB-AD5CA10F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45055"/>
        <c:axId val="1431683375"/>
      </c:scatterChart>
      <c:valAx>
        <c:axId val="13981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83375"/>
        <c:crosses val="autoZero"/>
        <c:crossBetween val="midCat"/>
      </c:valAx>
      <c:valAx>
        <c:axId val="143168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4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u40zr!$B$45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u40zr!$A$46:$A$54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u40zr!$B$46:$B$54</c:f>
              <c:numCache>
                <c:formatCode>General</c:formatCode>
                <c:ptCount val="9"/>
                <c:pt idx="0">
                  <c:v>0.7980445295609393</c:v>
                </c:pt>
                <c:pt idx="1">
                  <c:v>1.4587565871486925</c:v>
                </c:pt>
                <c:pt idx="2">
                  <c:v>1.8199029579024641</c:v>
                </c:pt>
                <c:pt idx="3">
                  <c:v>1.7034996284649566</c:v>
                </c:pt>
                <c:pt idx="4">
                  <c:v>1.6596152403988402</c:v>
                </c:pt>
                <c:pt idx="5">
                  <c:v>1.647113428129618</c:v>
                </c:pt>
                <c:pt idx="6">
                  <c:v>1.6637976853536123</c:v>
                </c:pt>
                <c:pt idx="7">
                  <c:v>1.6840110683869447</c:v>
                </c:pt>
                <c:pt idx="8">
                  <c:v>1.6947821127653073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1-FF4A-927F-D47A5BFED947}"/>
            </c:ext>
          </c:extLst>
        </c:ser>
        <c:ser>
          <c:idx val="1"/>
          <c:order val="1"/>
          <c:tx>
            <c:strRef>
              <c:f>u40zr!$C$45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u40zr!$A$46:$A$54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u40zr!$C$46:$C$54</c:f>
              <c:numCache>
                <c:formatCode>General</c:formatCode>
                <c:ptCount val="9"/>
                <c:pt idx="0">
                  <c:v>1.0897040841851315</c:v>
                </c:pt>
                <c:pt idx="1">
                  <c:v>1.2426276918650667</c:v>
                </c:pt>
                <c:pt idx="2">
                  <c:v>1.7533990410637594</c:v>
                </c:pt>
                <c:pt idx="3">
                  <c:v>1.718240239521833</c:v>
                </c:pt>
                <c:pt idx="4">
                  <c:v>1.6731158667712664</c:v>
                </c:pt>
                <c:pt idx="5">
                  <c:v>1.6351080750979692</c:v>
                </c:pt>
                <c:pt idx="6">
                  <c:v>1.6522359294214064</c:v>
                </c:pt>
                <c:pt idx="7">
                  <c:v>1.6406948402471908</c:v>
                </c:pt>
                <c:pt idx="8">
                  <c:v>1.6867331102782337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1-FF4A-927F-D47A5BFED947}"/>
            </c:ext>
          </c:extLst>
        </c:ser>
        <c:ser>
          <c:idx val="2"/>
          <c:order val="2"/>
          <c:tx>
            <c:strRef>
              <c:f>u40zr!$D$45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u40zr!$A$46:$A$54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u40zr!$D$46:$D$54</c:f>
              <c:numCache>
                <c:formatCode>General</c:formatCode>
                <c:ptCount val="9"/>
                <c:pt idx="0">
                  <c:v>1.1041577442285455</c:v>
                </c:pt>
                <c:pt idx="1">
                  <c:v>1.2466844892063533</c:v>
                </c:pt>
                <c:pt idx="2">
                  <c:v>1.7997625870327263</c:v>
                </c:pt>
                <c:pt idx="3">
                  <c:v>1.824594244979441</c:v>
                </c:pt>
                <c:pt idx="4">
                  <c:v>1.6959286226460357</c:v>
                </c:pt>
                <c:pt idx="5">
                  <c:v>1.6465067586315325</c:v>
                </c:pt>
                <c:pt idx="6">
                  <c:v>1.6539161608111748</c:v>
                </c:pt>
                <c:pt idx="7">
                  <c:v>1.6202874700263781</c:v>
                </c:pt>
                <c:pt idx="8">
                  <c:v>1.6933873844247196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E1-FF4A-927F-D47A5BFED947}"/>
            </c:ext>
          </c:extLst>
        </c:ser>
        <c:ser>
          <c:idx val="3"/>
          <c:order val="3"/>
          <c:tx>
            <c:strRef>
              <c:f>u40zr!$E$45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u40zr!$A$46:$A$54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u40zr!$E$46:$E$54</c:f>
              <c:numCache>
                <c:formatCode>General</c:formatCode>
                <c:ptCount val="9"/>
                <c:pt idx="0">
                  <c:v>0.41398729181895555</c:v>
                </c:pt>
                <c:pt idx="1">
                  <c:v>0.96646256964102939</c:v>
                </c:pt>
                <c:pt idx="2">
                  <c:v>1.9707062397652924</c:v>
                </c:pt>
                <c:pt idx="3">
                  <c:v>1.8070725000719048</c:v>
                </c:pt>
                <c:pt idx="4">
                  <c:v>1.6941492166829675</c:v>
                </c:pt>
                <c:pt idx="5">
                  <c:v>1.5497045350176204</c:v>
                </c:pt>
                <c:pt idx="6">
                  <c:v>1.645165604956818</c:v>
                </c:pt>
                <c:pt idx="7">
                  <c:v>1.6597627421885548</c:v>
                </c:pt>
                <c:pt idx="8">
                  <c:v>1.6875976789651439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E1-FF4A-927F-D47A5BFED947}"/>
            </c:ext>
          </c:extLst>
        </c:ser>
        <c:ser>
          <c:idx val="4"/>
          <c:order val="4"/>
          <c:tx>
            <c:strRef>
              <c:f>u40zr!$F$45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u40zr!$A$46:$A$54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u40zr!$F$46:$F$54</c:f>
              <c:numCache>
                <c:formatCode>General</c:formatCode>
                <c:ptCount val="9"/>
                <c:pt idx="0">
                  <c:v>0.62333993671755572</c:v>
                </c:pt>
                <c:pt idx="1">
                  <c:v>1.0949925090262966</c:v>
                </c:pt>
                <c:pt idx="2">
                  <c:v>1.8630819342012146</c:v>
                </c:pt>
                <c:pt idx="3">
                  <c:v>1.8759134155647663</c:v>
                </c:pt>
                <c:pt idx="4">
                  <c:v>1.704993825087924</c:v>
                </c:pt>
                <c:pt idx="5">
                  <c:v>1.615536036923243</c:v>
                </c:pt>
                <c:pt idx="6">
                  <c:v>1.6427344750042796</c:v>
                </c:pt>
                <c:pt idx="7">
                  <c:v>1.6256708893758898</c:v>
                </c:pt>
                <c:pt idx="8">
                  <c:v>1.6353215011429127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E1-FF4A-927F-D47A5BFE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193439"/>
        <c:axId val="1434897327"/>
      </c:scatterChart>
      <c:valAx>
        <c:axId val="20401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97327"/>
        <c:crosses val="autoZero"/>
        <c:crossBetween val="midCat"/>
      </c:valAx>
      <c:valAx>
        <c:axId val="143489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9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62</xdr:row>
      <xdr:rowOff>0</xdr:rowOff>
    </xdr:from>
    <xdr:to>
      <xdr:col>6</xdr:col>
      <xdr:colOff>88900</xdr:colOff>
      <xdr:row>77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81174-1B3E-034D-A344-A0FB10EC3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78</xdr:row>
      <xdr:rowOff>0</xdr:rowOff>
    </xdr:from>
    <xdr:to>
      <xdr:col>4</xdr:col>
      <xdr:colOff>673100</xdr:colOff>
      <xdr:row>92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9728D-8D15-B34C-B0FC-34E5222ED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184150</xdr:colOff>
      <xdr:row>21</xdr:row>
      <xdr:rowOff>196850</xdr:rowOff>
    </xdr:from>
    <xdr:to>
      <xdr:col>24</xdr:col>
      <xdr:colOff>749300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1D1F4-AD02-A246-B5F2-5C750B14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514350</xdr:colOff>
      <xdr:row>7</xdr:row>
      <xdr:rowOff>44450</xdr:rowOff>
    </xdr:from>
    <xdr:to>
      <xdr:col>42</xdr:col>
      <xdr:colOff>393700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A8E28-7558-E946-9F48-242AFEFE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241300</xdr:colOff>
      <xdr:row>38</xdr:row>
      <xdr:rowOff>0</xdr:rowOff>
    </xdr:from>
    <xdr:to>
      <xdr:col>26</xdr:col>
      <xdr:colOff>615950</xdr:colOff>
      <xdr:row>54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976E04-DEB6-EF46-A0D8-4ECD1C45B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330200</xdr:colOff>
      <xdr:row>41</xdr:row>
      <xdr:rowOff>190500</xdr:rowOff>
    </xdr:from>
    <xdr:to>
      <xdr:col>36</xdr:col>
      <xdr:colOff>107950</xdr:colOff>
      <xdr:row>59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FBD877-7892-A641-9DFB-8B7CB90B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266700</xdr:colOff>
      <xdr:row>6</xdr:row>
      <xdr:rowOff>50800</xdr:rowOff>
    </xdr:from>
    <xdr:to>
      <xdr:col>47</xdr:col>
      <xdr:colOff>635000</xdr:colOff>
      <xdr:row>24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4988AD-99F7-A44C-AFEC-A9BC76889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431800</xdr:colOff>
      <xdr:row>3</xdr:row>
      <xdr:rowOff>25400</xdr:rowOff>
    </xdr:from>
    <xdr:to>
      <xdr:col>60</xdr:col>
      <xdr:colOff>101600</xdr:colOff>
      <xdr:row>23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74F2D5-5109-194B-876E-60466F01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723900</xdr:colOff>
      <xdr:row>59</xdr:row>
      <xdr:rowOff>50800</xdr:rowOff>
    </xdr:from>
    <xdr:to>
      <xdr:col>43</xdr:col>
      <xdr:colOff>406400</xdr:colOff>
      <xdr:row>77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E8EBB1-FBFC-4E4E-A86F-443BC73DD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469900</xdr:colOff>
      <xdr:row>42</xdr:row>
      <xdr:rowOff>76200</xdr:rowOff>
    </xdr:from>
    <xdr:to>
      <xdr:col>71</xdr:col>
      <xdr:colOff>88900</xdr:colOff>
      <xdr:row>60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72A8A1-5180-C943-BE9F-F07A681ED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292100</xdr:colOff>
      <xdr:row>64</xdr:row>
      <xdr:rowOff>25400</xdr:rowOff>
    </xdr:from>
    <xdr:to>
      <xdr:col>70</xdr:col>
      <xdr:colOff>736600</xdr:colOff>
      <xdr:row>82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98DD82-7D6A-FE44-89B7-A0CD0195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20</xdr:row>
      <xdr:rowOff>190500</xdr:rowOff>
    </xdr:from>
    <xdr:to>
      <xdr:col>11</xdr:col>
      <xdr:colOff>749300</xdr:colOff>
      <xdr:row>39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40099-D104-E946-96F0-695FFE6F8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23</xdr:row>
      <xdr:rowOff>57150</xdr:rowOff>
    </xdr:from>
    <xdr:to>
      <xdr:col>18</xdr:col>
      <xdr:colOff>787400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26224D-5755-904E-ACDF-595B93F82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317500</xdr:colOff>
      <xdr:row>43</xdr:row>
      <xdr:rowOff>38100</xdr:rowOff>
    </xdr:from>
    <xdr:to>
      <xdr:col>13</xdr:col>
      <xdr:colOff>762000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0B7ED-5334-7D48-8BCB-2D58D0651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165100</xdr:colOff>
      <xdr:row>62</xdr:row>
      <xdr:rowOff>25400</xdr:rowOff>
    </xdr:from>
    <xdr:to>
      <xdr:col>13</xdr:col>
      <xdr:colOff>609600</xdr:colOff>
      <xdr:row>75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D92E42-B441-6C4F-8431-F50A2246C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787400</xdr:colOff>
      <xdr:row>55</xdr:row>
      <xdr:rowOff>127000</xdr:rowOff>
    </xdr:from>
    <xdr:to>
      <xdr:col>25</xdr:col>
      <xdr:colOff>406400</xdr:colOff>
      <xdr:row>69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BE180-09AA-A547-B56E-5A3E798FA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57</xdr:row>
      <xdr:rowOff>101600</xdr:rowOff>
    </xdr:from>
    <xdr:to>
      <xdr:col>5</xdr:col>
      <xdr:colOff>139700</xdr:colOff>
      <xdr:row>70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91DA5-3CF7-E248-9A4C-C2720E06A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56</xdr:row>
      <xdr:rowOff>196850</xdr:rowOff>
    </xdr:from>
    <xdr:to>
      <xdr:col>5</xdr:col>
      <xdr:colOff>666750</xdr:colOff>
      <xdr:row>70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F01FB-5454-5F4C-8C23-3AE804AC2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92</xdr:row>
      <xdr:rowOff>63500</xdr:rowOff>
    </xdr:from>
    <xdr:to>
      <xdr:col>5</xdr:col>
      <xdr:colOff>457200</xdr:colOff>
      <xdr:row>109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FF772-C9EC-7A43-8076-B26E397E3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584200</xdr:colOff>
      <xdr:row>33</xdr:row>
      <xdr:rowOff>184150</xdr:rowOff>
    </xdr:from>
    <xdr:to>
      <xdr:col>64</xdr:col>
      <xdr:colOff>88900</xdr:colOff>
      <xdr:row>51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8F542-A645-1B41-93B9-E88BC8C07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0</xdr:colOff>
      <xdr:row>53</xdr:row>
      <xdr:rowOff>0</xdr:rowOff>
    </xdr:from>
    <xdr:to>
      <xdr:col>67</xdr:col>
      <xdr:colOff>330200</xdr:colOff>
      <xdr:row>70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71035A-9C43-3942-82E6-F193B8A7D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55</xdr:row>
      <xdr:rowOff>184150</xdr:rowOff>
    </xdr:from>
    <xdr:to>
      <xdr:col>5</xdr:col>
      <xdr:colOff>603250</xdr:colOff>
      <xdr:row>69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E70B7-76EC-F048-AA47-AB48459BC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55</xdr:row>
      <xdr:rowOff>76200</xdr:rowOff>
    </xdr:from>
    <xdr:to>
      <xdr:col>4</xdr:col>
      <xdr:colOff>736600</xdr:colOff>
      <xdr:row>69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7A1CD-084B-F449-8221-CB62C5360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53</xdr:row>
      <xdr:rowOff>82550</xdr:rowOff>
    </xdr:from>
    <xdr:to>
      <xdr:col>5</xdr:col>
      <xdr:colOff>571500</xdr:colOff>
      <xdr:row>66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ECC1B-F7F8-E04F-97CC-04FBB3A4E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59</xdr:row>
      <xdr:rowOff>6350</xdr:rowOff>
    </xdr:from>
    <xdr:to>
      <xdr:col>6</xdr:col>
      <xdr:colOff>101600</xdr:colOff>
      <xdr:row>72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A3DB1-B89C-714D-988E-4D45A11B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73</xdr:row>
      <xdr:rowOff>44450</xdr:rowOff>
    </xdr:from>
    <xdr:to>
      <xdr:col>5</xdr:col>
      <xdr:colOff>558800</xdr:colOff>
      <xdr:row>86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BA357-3EC9-A647-AB64-E7D5EA89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0</xdr:row>
      <xdr:rowOff>190500</xdr:rowOff>
    </xdr:from>
    <xdr:to>
      <xdr:col>21</xdr:col>
      <xdr:colOff>57150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9F26F-B1C2-A947-AE59-715C0E438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215900</xdr:colOff>
      <xdr:row>17</xdr:row>
      <xdr:rowOff>177800</xdr:rowOff>
    </xdr:from>
    <xdr:to>
      <xdr:col>6</xdr:col>
      <xdr:colOff>660400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AEDBB-D214-5041-8AF7-F43A91F3A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463550</xdr:colOff>
      <xdr:row>2</xdr:row>
      <xdr:rowOff>120650</xdr:rowOff>
    </xdr:from>
    <xdr:to>
      <xdr:col>8</xdr:col>
      <xdr:colOff>520700</xdr:colOff>
      <xdr:row>16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AA8C3-B815-3241-B3DB-7D02D2CD1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355600</xdr:colOff>
      <xdr:row>20</xdr:row>
      <xdr:rowOff>165100</xdr:rowOff>
    </xdr:from>
    <xdr:to>
      <xdr:col>20</xdr:col>
      <xdr:colOff>800100</xdr:colOff>
      <xdr:row>38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EFA8D-894C-AE4F-AFA1-D36CC02F5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165100</xdr:colOff>
      <xdr:row>38</xdr:row>
      <xdr:rowOff>177800</xdr:rowOff>
    </xdr:from>
    <xdr:to>
      <xdr:col>6</xdr:col>
      <xdr:colOff>609600</xdr:colOff>
      <xdr:row>56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8466DC-FCE8-D34E-A723-D90772367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355600</xdr:colOff>
      <xdr:row>40</xdr:row>
      <xdr:rowOff>177800</xdr:rowOff>
    </xdr:from>
    <xdr:to>
      <xdr:col>21</xdr:col>
      <xdr:colOff>800100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42E521-542A-164B-87F9-A69E5FBB4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7EC8-A159-FE42-AFBA-1434CCC72468}">
  <dimension ref="A5:T75"/>
  <sheetViews>
    <sheetView topLeftCell="A2" workbookViewId="0">
      <selection activeCell="O24" sqref="O24"/>
    </sheetView>
  </sheetViews>
  <sheetFormatPr baseColWidth="10" defaultRowHeight="16" x14ac:dyDescent="0.2"/>
  <sheetData>
    <row r="5" spans="2:20" x14ac:dyDescent="0.2">
      <c r="C5" t="s">
        <v>10</v>
      </c>
      <c r="P5" t="s">
        <v>27</v>
      </c>
    </row>
    <row r="6" spans="2:20" x14ac:dyDescent="0.2">
      <c r="B6">
        <v>25</v>
      </c>
      <c r="C6">
        <f>4*3.14*B6^2</f>
        <v>7850</v>
      </c>
      <c r="D6">
        <v>50000</v>
      </c>
      <c r="E6">
        <v>1000.21</v>
      </c>
      <c r="F6">
        <v>-278131</v>
      </c>
      <c r="G6" s="6">
        <v>1152790</v>
      </c>
      <c r="H6">
        <v>-2.9828500000000001E-2</v>
      </c>
      <c r="I6">
        <v>54000</v>
      </c>
      <c r="J6">
        <v>0</v>
      </c>
      <c r="K6">
        <f t="shared" ref="K6:K15" si="0">SUM(I6:J6)</f>
        <v>54000</v>
      </c>
    </row>
    <row r="7" spans="2:20" x14ac:dyDescent="0.2">
      <c r="D7">
        <v>100000</v>
      </c>
      <c r="E7">
        <v>999.90700000000004</v>
      </c>
      <c r="F7">
        <v>-261620</v>
      </c>
      <c r="G7" s="6">
        <v>1152730</v>
      </c>
      <c r="H7">
        <v>-2311.41</v>
      </c>
      <c r="I7">
        <v>50932</v>
      </c>
      <c r="J7">
        <v>0</v>
      </c>
      <c r="K7">
        <f t="shared" si="0"/>
        <v>50932</v>
      </c>
      <c r="M7">
        <f>(F7-(K7/K6)*F6)/C6</f>
        <v>9.0323406463788503E-2</v>
      </c>
      <c r="N7">
        <f>M7*16.02</f>
        <v>1.4469809715498918</v>
      </c>
      <c r="P7">
        <v>1000</v>
      </c>
      <c r="Q7">
        <v>1100</v>
      </c>
      <c r="R7">
        <v>1200</v>
      </c>
      <c r="S7">
        <v>1300</v>
      </c>
      <c r="T7">
        <v>1400</v>
      </c>
    </row>
    <row r="8" spans="2:20" x14ac:dyDescent="0.2">
      <c r="B8">
        <v>25</v>
      </c>
      <c r="C8">
        <f>4*3.14*B8^2</f>
        <v>7850</v>
      </c>
      <c r="D8">
        <v>50000</v>
      </c>
      <c r="E8">
        <v>1000.01</v>
      </c>
      <c r="F8">
        <v>-278131</v>
      </c>
      <c r="G8" s="6">
        <v>1152800</v>
      </c>
      <c r="H8">
        <v>9.3837500000000004E-2</v>
      </c>
      <c r="I8">
        <v>54000</v>
      </c>
      <c r="J8">
        <v>0</v>
      </c>
      <c r="K8">
        <f t="shared" si="0"/>
        <v>54000</v>
      </c>
      <c r="P8">
        <v>1.2857943606755315</v>
      </c>
      <c r="Q8">
        <v>1.2989628984416459</v>
      </c>
      <c r="R8">
        <v>1.3555471497793148</v>
      </c>
      <c r="S8">
        <v>1.4635555260340998</v>
      </c>
      <c r="T8">
        <v>2.4160430407780153</v>
      </c>
    </row>
    <row r="9" spans="2:20" x14ac:dyDescent="0.2">
      <c r="D9">
        <v>100000</v>
      </c>
      <c r="E9">
        <v>1000.04</v>
      </c>
      <c r="F9">
        <v>-261615</v>
      </c>
      <c r="G9" s="6">
        <v>1152680</v>
      </c>
      <c r="H9">
        <v>-2241.85</v>
      </c>
      <c r="I9">
        <v>50931</v>
      </c>
      <c r="J9">
        <v>0</v>
      </c>
      <c r="K9">
        <f t="shared" si="0"/>
        <v>50931</v>
      </c>
      <c r="M9">
        <f>(F9-(K9/K8)*F8)/C8</f>
        <v>9.0304225053079126E-2</v>
      </c>
      <c r="N9">
        <f>M9*16.02</f>
        <v>1.4466736853503275</v>
      </c>
      <c r="P9">
        <v>1.2851919656901325</v>
      </c>
      <c r="Q9">
        <v>1.3054835021107618</v>
      </c>
      <c r="R9">
        <v>1.3439621877022097</v>
      </c>
      <c r="S9">
        <v>1.4846921334827825</v>
      </c>
      <c r="T9">
        <v>2.3311723793625809</v>
      </c>
    </row>
    <row r="10" spans="2:20" x14ac:dyDescent="0.2">
      <c r="B10">
        <v>25</v>
      </c>
      <c r="C10">
        <f>4*3.14*B10^2</f>
        <v>7850</v>
      </c>
      <c r="D10">
        <v>50000</v>
      </c>
      <c r="E10">
        <v>1000.12</v>
      </c>
      <c r="F10">
        <v>-278132</v>
      </c>
      <c r="G10" s="6">
        <v>1152800</v>
      </c>
      <c r="H10">
        <v>-0.189777</v>
      </c>
      <c r="I10">
        <v>54000</v>
      </c>
      <c r="J10">
        <v>0</v>
      </c>
      <c r="K10">
        <f t="shared" si="0"/>
        <v>54000</v>
      </c>
      <c r="P10">
        <v>1.2786219570666366</v>
      </c>
      <c r="Q10">
        <v>1.310468808974989</v>
      </c>
      <c r="R10">
        <v>1.3832177267973094</v>
      </c>
      <c r="S10">
        <v>1.5396817321616343</v>
      </c>
      <c r="T10">
        <v>2.3020367583585726</v>
      </c>
    </row>
    <row r="11" spans="2:20" x14ac:dyDescent="0.2">
      <c r="D11">
        <v>100000</v>
      </c>
      <c r="E11">
        <v>1000.03</v>
      </c>
      <c r="F11">
        <v>-261691</v>
      </c>
      <c r="G11" s="6">
        <v>1152520</v>
      </c>
      <c r="H11">
        <v>-2197.25</v>
      </c>
      <c r="I11">
        <v>50945</v>
      </c>
      <c r="J11">
        <v>0</v>
      </c>
      <c r="K11">
        <f t="shared" si="0"/>
        <v>50945</v>
      </c>
      <c r="M11">
        <f>(F11-(K11/K10)*F10)/C10</f>
        <v>8.9928615239439944E-2</v>
      </c>
      <c r="N11">
        <f>M11*16.02</f>
        <v>1.440656416135828</v>
      </c>
      <c r="P11">
        <v>1.2764986427360683</v>
      </c>
      <c r="Q11">
        <v>1.3095046636404264</v>
      </c>
      <c r="R11">
        <v>1.3588835544362545</v>
      </c>
      <c r="S11">
        <v>1.511892130464668</v>
      </c>
      <c r="T11">
        <v>2.2640856944140362</v>
      </c>
    </row>
    <row r="12" spans="2:20" x14ac:dyDescent="0.2">
      <c r="B12">
        <v>25</v>
      </c>
      <c r="C12">
        <f>4*3.14*B12^2</f>
        <v>7850</v>
      </c>
      <c r="D12">
        <v>50000</v>
      </c>
      <c r="E12">
        <v>999.93100000000004</v>
      </c>
      <c r="F12">
        <v>-278132</v>
      </c>
      <c r="G12" s="6">
        <v>1152750</v>
      </c>
      <c r="H12">
        <v>-4.7172899999999997E-2</v>
      </c>
      <c r="I12">
        <v>54000</v>
      </c>
      <c r="J12">
        <v>0</v>
      </c>
      <c r="K12">
        <f t="shared" si="0"/>
        <v>54000</v>
      </c>
      <c r="P12">
        <v>1.281579730850251</v>
      </c>
      <c r="Q12">
        <v>1.308173770145894</v>
      </c>
      <c r="R12">
        <v>1.3382227239944087</v>
      </c>
      <c r="S12">
        <v>1.4582665647553517</v>
      </c>
      <c r="T12">
        <v>2.2634523469519969</v>
      </c>
    </row>
    <row r="13" spans="2:20" x14ac:dyDescent="0.2">
      <c r="D13">
        <v>100000</v>
      </c>
      <c r="E13">
        <v>999.80399999999997</v>
      </c>
      <c r="F13">
        <v>-261598</v>
      </c>
      <c r="G13" s="6">
        <v>1152420</v>
      </c>
      <c r="H13">
        <v>-2091.1</v>
      </c>
      <c r="I13">
        <v>50927</v>
      </c>
      <c r="J13">
        <v>0</v>
      </c>
      <c r="K13">
        <f t="shared" si="0"/>
        <v>50927</v>
      </c>
      <c r="M13">
        <f>(F13-(K13/K12)*F12)/C12</f>
        <v>8.9965472988914816E-2</v>
      </c>
      <c r="N13">
        <f>M13*16.02</f>
        <v>1.4412468772824154</v>
      </c>
    </row>
    <row r="14" spans="2:20" x14ac:dyDescent="0.2">
      <c r="B14">
        <v>25</v>
      </c>
      <c r="C14">
        <f>4*3.14*B14^2</f>
        <v>7850</v>
      </c>
      <c r="D14">
        <v>50000</v>
      </c>
      <c r="E14">
        <v>1000.18</v>
      </c>
      <c r="F14">
        <v>-278133</v>
      </c>
      <c r="G14" s="6">
        <v>1152780</v>
      </c>
      <c r="H14">
        <v>-4.8213499999999999E-2</v>
      </c>
      <c r="I14">
        <v>54000</v>
      </c>
      <c r="J14">
        <v>0</v>
      </c>
      <c r="K14">
        <f t="shared" si="0"/>
        <v>54000</v>
      </c>
      <c r="P14">
        <f>AVERAGE(P8:P12)</f>
        <v>1.2815373314037239</v>
      </c>
      <c r="Q14">
        <f t="shared" ref="Q14:T14" si="1">AVERAGE(Q8:Q12)</f>
        <v>1.3065187286627433</v>
      </c>
      <c r="R14">
        <f t="shared" si="1"/>
        <v>1.3559666685418994</v>
      </c>
      <c r="S14">
        <f t="shared" si="1"/>
        <v>1.4916176173797073</v>
      </c>
      <c r="T14">
        <f t="shared" si="1"/>
        <v>2.3153580439730406</v>
      </c>
    </row>
    <row r="15" spans="2:20" x14ac:dyDescent="0.2">
      <c r="D15">
        <v>100000</v>
      </c>
      <c r="E15">
        <v>999.976</v>
      </c>
      <c r="F15">
        <v>-261597</v>
      </c>
      <c r="G15" s="6">
        <v>1153550</v>
      </c>
      <c r="H15">
        <v>-2700.86</v>
      </c>
      <c r="I15">
        <v>50931</v>
      </c>
      <c r="J15">
        <v>0</v>
      </c>
      <c r="K15">
        <f t="shared" si="0"/>
        <v>50931</v>
      </c>
      <c r="M15">
        <f>(F15-(K15/K14)*F14)/C14</f>
        <v>9.2837515923566816E-2</v>
      </c>
      <c r="N15">
        <f>M15*16.02</f>
        <v>1.4872570050955403</v>
      </c>
    </row>
    <row r="16" spans="2:20" x14ac:dyDescent="0.2">
      <c r="P16" t="s">
        <v>108</v>
      </c>
    </row>
    <row r="17" spans="1:20" x14ac:dyDescent="0.2">
      <c r="C17" t="s">
        <v>9</v>
      </c>
      <c r="O17">
        <v>900</v>
      </c>
      <c r="P17">
        <v>1000</v>
      </c>
      <c r="Q17">
        <v>1100</v>
      </c>
      <c r="R17">
        <v>1200</v>
      </c>
      <c r="S17">
        <v>1300</v>
      </c>
      <c r="T17">
        <v>1400</v>
      </c>
    </row>
    <row r="18" spans="1:20" x14ac:dyDescent="0.2">
      <c r="B18">
        <v>25</v>
      </c>
      <c r="C18">
        <f>4*3.14*B18^2</f>
        <v>7850</v>
      </c>
      <c r="D18">
        <v>50000</v>
      </c>
      <c r="E18">
        <v>1099.8399999999999</v>
      </c>
      <c r="F18">
        <v>-277294</v>
      </c>
      <c r="G18" s="6">
        <v>1158800</v>
      </c>
      <c r="H18">
        <v>-0.116006</v>
      </c>
      <c r="I18">
        <v>54000</v>
      </c>
      <c r="J18">
        <v>0</v>
      </c>
      <c r="K18">
        <f t="shared" ref="K18:K27" si="2">SUM(I18:J18)</f>
        <v>54000</v>
      </c>
      <c r="O18">
        <v>1.4107103159235808</v>
      </c>
      <c r="P18">
        <v>1.4469809715498918</v>
      </c>
      <c r="Q18">
        <v>1.5248869231422073</v>
      </c>
      <c r="R18">
        <v>1.6367610191083237</v>
      </c>
      <c r="S18">
        <v>1.6956985953291039</v>
      </c>
      <c r="T18">
        <v>2.3370419299363374</v>
      </c>
    </row>
    <row r="19" spans="1:20" x14ac:dyDescent="0.2">
      <c r="D19">
        <v>100000</v>
      </c>
      <c r="E19">
        <v>1100.0999999999999</v>
      </c>
      <c r="F19">
        <v>-260854</v>
      </c>
      <c r="G19" s="6">
        <v>1158990</v>
      </c>
      <c r="H19">
        <v>-2397.87</v>
      </c>
      <c r="I19">
        <v>50944</v>
      </c>
      <c r="J19">
        <v>0</v>
      </c>
      <c r="K19">
        <f t="shared" si="2"/>
        <v>50944</v>
      </c>
      <c r="M19">
        <f>(F19-(K19/K18)*F18)/C18</f>
        <v>9.5186449634345027E-2</v>
      </c>
      <c r="N19">
        <f>M19*16.02</f>
        <v>1.5248869231422073</v>
      </c>
      <c r="O19">
        <v>1.4063959133758492</v>
      </c>
      <c r="P19">
        <v>1.4466736853503275</v>
      </c>
      <c r="Q19">
        <v>1.5207474972398916</v>
      </c>
      <c r="R19">
        <v>1.6147793040339782</v>
      </c>
      <c r="S19">
        <v>1.7408017167728154</v>
      </c>
      <c r="T19">
        <v>2.3638001673036371</v>
      </c>
    </row>
    <row r="20" spans="1:20" x14ac:dyDescent="0.2">
      <c r="B20">
        <v>25</v>
      </c>
      <c r="C20">
        <f>4*3.14*B20^2</f>
        <v>7850</v>
      </c>
      <c r="D20">
        <v>50000</v>
      </c>
      <c r="E20">
        <v>1099.76</v>
      </c>
      <c r="F20">
        <v>-277294</v>
      </c>
      <c r="G20" s="6">
        <v>1158820</v>
      </c>
      <c r="H20">
        <v>-0.11301600000000001</v>
      </c>
      <c r="I20">
        <v>54000</v>
      </c>
      <c r="J20">
        <v>0</v>
      </c>
      <c r="K20">
        <f t="shared" si="2"/>
        <v>54000</v>
      </c>
      <c r="O20">
        <v>1.4126493821655797</v>
      </c>
      <c r="P20">
        <v>1.440656416135828</v>
      </c>
      <c r="Q20">
        <v>1.5000388789808579</v>
      </c>
      <c r="R20">
        <v>1.6196648560509312</v>
      </c>
      <c r="S20">
        <v>1.7084043940552085</v>
      </c>
      <c r="T20">
        <v>2.3101717150743499</v>
      </c>
    </row>
    <row r="21" spans="1:20" x14ac:dyDescent="0.2">
      <c r="D21">
        <v>100000</v>
      </c>
      <c r="E21">
        <v>1100.32</v>
      </c>
      <c r="F21">
        <v>-260969</v>
      </c>
      <c r="G21" s="6">
        <v>1158950</v>
      </c>
      <c r="H21">
        <v>-2358.4</v>
      </c>
      <c r="I21">
        <v>50966</v>
      </c>
      <c r="J21">
        <v>0</v>
      </c>
      <c r="K21">
        <f t="shared" si="2"/>
        <v>50966</v>
      </c>
      <c r="M21">
        <f>(F21-(K21/K20)*F20)/C20</f>
        <v>9.4928058504362769E-2</v>
      </c>
      <c r="N21">
        <f>M21*16.02</f>
        <v>1.5207474972398916</v>
      </c>
      <c r="O21">
        <v>1.4222821299362791</v>
      </c>
      <c r="P21">
        <v>1.4412468772824154</v>
      </c>
      <c r="Q21">
        <v>1.5092312373673589</v>
      </c>
      <c r="R21">
        <v>1.6190964276008482</v>
      </c>
      <c r="S21">
        <v>1.7586932866242244</v>
      </c>
      <c r="T21">
        <v>2.308488840339717</v>
      </c>
    </row>
    <row r="22" spans="1:20" x14ac:dyDescent="0.2">
      <c r="B22">
        <v>25</v>
      </c>
      <c r="C22">
        <f>4*3.14*B22^2</f>
        <v>7850</v>
      </c>
      <c r="D22">
        <v>50000</v>
      </c>
      <c r="E22">
        <v>1100.3900000000001</v>
      </c>
      <c r="F22">
        <v>-277288</v>
      </c>
      <c r="G22" s="6">
        <v>1158850</v>
      </c>
      <c r="H22">
        <v>-3.1907999999999999E-2</v>
      </c>
      <c r="I22">
        <v>54000</v>
      </c>
      <c r="J22">
        <v>0</v>
      </c>
      <c r="K22">
        <f t="shared" si="2"/>
        <v>54000</v>
      </c>
      <c r="O22">
        <v>1.3971151974522551</v>
      </c>
      <c r="P22">
        <v>1.4872570050955403</v>
      </c>
      <c r="Q22">
        <v>1.4960898110403258</v>
      </c>
      <c r="R22">
        <v>1.6216214577495016</v>
      </c>
      <c r="S22">
        <v>1.7210406556262834</v>
      </c>
      <c r="T22">
        <v>2.3918041401274213</v>
      </c>
    </row>
    <row r="23" spans="1:20" x14ac:dyDescent="0.2">
      <c r="A23">
        <f>AVERAGE(F18,F20,F22,F24,F26)</f>
        <v>-277292.59999999998</v>
      </c>
      <c r="D23">
        <v>100000</v>
      </c>
      <c r="E23">
        <v>1100.08</v>
      </c>
      <c r="F23">
        <v>-260917</v>
      </c>
      <c r="G23" s="6">
        <v>1159010</v>
      </c>
      <c r="H23">
        <v>-2397.27</v>
      </c>
      <c r="I23">
        <v>50955</v>
      </c>
      <c r="J23">
        <v>0</v>
      </c>
      <c r="K23">
        <f t="shared" si="2"/>
        <v>50955</v>
      </c>
      <c r="M23">
        <f>(F23-(K23/K22)*F22)/C22</f>
        <v>9.3635385704173402E-2</v>
      </c>
      <c r="N23">
        <f>M23*16.02</f>
        <v>1.5000388789808579</v>
      </c>
    </row>
    <row r="24" spans="1:20" x14ac:dyDescent="0.2">
      <c r="A24">
        <f>A23/54000</f>
        <v>-5.1350481481481474</v>
      </c>
      <c r="B24">
        <v>25</v>
      </c>
      <c r="C24">
        <f>4*3.14*B24^2</f>
        <v>7850</v>
      </c>
      <c r="D24">
        <v>50000</v>
      </c>
      <c r="E24">
        <v>1100.02</v>
      </c>
      <c r="F24">
        <v>-277292</v>
      </c>
      <c r="G24" s="6">
        <v>1158830</v>
      </c>
      <c r="H24">
        <v>-0.127389</v>
      </c>
      <c r="I24">
        <v>54000</v>
      </c>
      <c r="J24">
        <v>0</v>
      </c>
      <c r="K24">
        <f t="shared" si="2"/>
        <v>54000</v>
      </c>
      <c r="O24">
        <f>AVERAGE(O18:O22)</f>
        <v>1.4098305877707087</v>
      </c>
      <c r="P24">
        <f>AVERAGE(P18:P22)</f>
        <v>1.4525629910828006</v>
      </c>
      <c r="Q24">
        <f t="shared" ref="Q24:T24" si="3">AVERAGE(Q18:Q22)</f>
        <v>1.5101988695541284</v>
      </c>
      <c r="R24">
        <f t="shared" si="3"/>
        <v>1.6223846129087165</v>
      </c>
      <c r="S24">
        <f t="shared" si="3"/>
        <v>1.7249277296815273</v>
      </c>
      <c r="T24">
        <f t="shared" si="3"/>
        <v>2.3422613585562924</v>
      </c>
    </row>
    <row r="25" spans="1:20" x14ac:dyDescent="0.2">
      <c r="D25">
        <v>100000</v>
      </c>
      <c r="E25">
        <v>1099.95</v>
      </c>
      <c r="F25">
        <v>-260906</v>
      </c>
      <c r="G25" s="6">
        <v>1158850</v>
      </c>
      <c r="H25">
        <v>-2295.86</v>
      </c>
      <c r="I25">
        <v>50953</v>
      </c>
      <c r="J25">
        <v>0</v>
      </c>
      <c r="K25">
        <f t="shared" si="2"/>
        <v>50953</v>
      </c>
      <c r="M25">
        <f>(F25-(K25/K24)*F24)/C24</f>
        <v>9.4209190846901311E-2</v>
      </c>
      <c r="N25">
        <f>M25*16.02</f>
        <v>1.5092312373673589</v>
      </c>
    </row>
    <row r="26" spans="1:20" x14ac:dyDescent="0.2">
      <c r="B26">
        <v>25</v>
      </c>
      <c r="C26">
        <f>4*3.14*B26^2</f>
        <v>7850</v>
      </c>
      <c r="D26">
        <v>50000</v>
      </c>
      <c r="E26">
        <v>1099.76</v>
      </c>
      <c r="F26">
        <v>-277295</v>
      </c>
      <c r="G26" s="6">
        <v>1158810</v>
      </c>
      <c r="H26">
        <v>-0.19403699999999999</v>
      </c>
      <c r="I26">
        <v>54000</v>
      </c>
      <c r="J26">
        <v>0</v>
      </c>
      <c r="K26">
        <f t="shared" si="2"/>
        <v>54000</v>
      </c>
    </row>
    <row r="27" spans="1:20" x14ac:dyDescent="0.2">
      <c r="D27">
        <v>100000</v>
      </c>
      <c r="E27">
        <v>1099.8499999999999</v>
      </c>
      <c r="F27">
        <v>-260905</v>
      </c>
      <c r="G27" s="6">
        <v>1158470</v>
      </c>
      <c r="H27">
        <v>-2146.17</v>
      </c>
      <c r="I27">
        <v>50951</v>
      </c>
      <c r="J27">
        <v>0</v>
      </c>
      <c r="K27">
        <f t="shared" si="2"/>
        <v>50951</v>
      </c>
      <c r="M27">
        <f>(F27-(K27/K26)*F26)/C26</f>
        <v>9.3388877093653302E-2</v>
      </c>
      <c r="N27">
        <f>M27*16.02</f>
        <v>1.4960898110403258</v>
      </c>
    </row>
    <row r="29" spans="1:20" x14ac:dyDescent="0.2">
      <c r="C29" t="s">
        <v>8</v>
      </c>
    </row>
    <row r="30" spans="1:20" x14ac:dyDescent="0.2">
      <c r="B30">
        <v>25</v>
      </c>
      <c r="C30">
        <f>4*3.14*B30^2</f>
        <v>7850</v>
      </c>
      <c r="D30">
        <v>50000</v>
      </c>
      <c r="E30">
        <v>1199.68</v>
      </c>
      <c r="F30">
        <v>-276408</v>
      </c>
      <c r="G30" s="6">
        <v>1165210</v>
      </c>
      <c r="H30">
        <v>2.5912899999999999E-2</v>
      </c>
      <c r="I30">
        <v>54000</v>
      </c>
      <c r="J30">
        <v>0</v>
      </c>
      <c r="K30">
        <f t="shared" ref="K30:K39" si="4">SUM(I30:J30)</f>
        <v>54000</v>
      </c>
    </row>
    <row r="31" spans="1:20" x14ac:dyDescent="0.2">
      <c r="D31">
        <v>100000</v>
      </c>
      <c r="E31">
        <v>1200.01</v>
      </c>
      <c r="F31">
        <v>-260122</v>
      </c>
      <c r="G31" s="6">
        <v>1165620</v>
      </c>
      <c r="H31">
        <v>-2614.36</v>
      </c>
      <c r="I31">
        <v>50975</v>
      </c>
      <c r="J31">
        <v>0</v>
      </c>
      <c r="K31">
        <f t="shared" si="4"/>
        <v>50975</v>
      </c>
      <c r="M31">
        <f>(F31-(K31/K30)*F30)/C30</f>
        <v>0.10216985138004518</v>
      </c>
      <c r="N31">
        <f>M31*16.02</f>
        <v>1.6367610191083237</v>
      </c>
    </row>
    <row r="32" spans="1:20" x14ac:dyDescent="0.2">
      <c r="B32">
        <v>25</v>
      </c>
      <c r="C32">
        <f>4*3.14*B32^2</f>
        <v>7850</v>
      </c>
      <c r="D32">
        <v>50000</v>
      </c>
      <c r="E32">
        <v>1199.99</v>
      </c>
      <c r="F32">
        <v>-276403</v>
      </c>
      <c r="G32" s="6">
        <v>1165240</v>
      </c>
      <c r="H32">
        <v>0.13147200000000001</v>
      </c>
      <c r="I32">
        <v>54000</v>
      </c>
      <c r="J32">
        <v>0</v>
      </c>
      <c r="K32">
        <f t="shared" si="4"/>
        <v>54000</v>
      </c>
    </row>
    <row r="33" spans="2:14" x14ac:dyDescent="0.2">
      <c r="D33">
        <v>100000</v>
      </c>
      <c r="E33">
        <v>1200.1199999999999</v>
      </c>
      <c r="F33">
        <v>-260169</v>
      </c>
      <c r="G33" s="6">
        <v>1165980</v>
      </c>
      <c r="H33">
        <v>-2634.67</v>
      </c>
      <c r="I33">
        <v>50983</v>
      </c>
      <c r="J33">
        <v>0</v>
      </c>
      <c r="K33">
        <f t="shared" si="4"/>
        <v>50983</v>
      </c>
      <c r="M33">
        <f>(F33-(K33/K32)*F32)/C32</f>
        <v>0.10079770936541686</v>
      </c>
      <c r="N33">
        <f>M33*16.02</f>
        <v>1.6147793040339782</v>
      </c>
    </row>
    <row r="34" spans="2:14" x14ac:dyDescent="0.2">
      <c r="B34">
        <v>25</v>
      </c>
      <c r="C34">
        <f>4*3.14*B34^2</f>
        <v>7850</v>
      </c>
      <c r="D34">
        <v>50000</v>
      </c>
      <c r="E34">
        <v>1200.3900000000001</v>
      </c>
      <c r="F34">
        <v>-276399</v>
      </c>
      <c r="G34" s="6">
        <v>1165280</v>
      </c>
      <c r="H34">
        <v>-1.77538E-2</v>
      </c>
      <c r="I34">
        <v>54000</v>
      </c>
      <c r="J34">
        <v>0</v>
      </c>
      <c r="K34">
        <f t="shared" si="4"/>
        <v>54000</v>
      </c>
    </row>
    <row r="35" spans="2:14" x14ac:dyDescent="0.2">
      <c r="D35">
        <v>100000</v>
      </c>
      <c r="E35">
        <v>1200.22</v>
      </c>
      <c r="F35">
        <v>-260127</v>
      </c>
      <c r="G35" s="6">
        <v>1165880</v>
      </c>
      <c r="H35">
        <v>-2643.61</v>
      </c>
      <c r="I35">
        <v>50976</v>
      </c>
      <c r="J35">
        <v>0</v>
      </c>
      <c r="K35">
        <f t="shared" si="4"/>
        <v>50976</v>
      </c>
      <c r="M35">
        <f>(F35-(K35/K34)*F34)/C34</f>
        <v>0.10110267515923416</v>
      </c>
      <c r="N35">
        <f>M35*16.02</f>
        <v>1.6196648560509312</v>
      </c>
    </row>
    <row r="36" spans="2:14" x14ac:dyDescent="0.2">
      <c r="B36">
        <v>25</v>
      </c>
      <c r="C36">
        <f>4*3.14*B36^2</f>
        <v>7850</v>
      </c>
      <c r="D36">
        <v>50000</v>
      </c>
      <c r="E36">
        <v>1199.8399999999999</v>
      </c>
      <c r="F36">
        <v>-276407</v>
      </c>
      <c r="G36" s="6">
        <v>1165220</v>
      </c>
      <c r="H36">
        <v>0.15785099999999999</v>
      </c>
      <c r="I36">
        <v>54000</v>
      </c>
      <c r="J36">
        <v>0</v>
      </c>
      <c r="K36">
        <f t="shared" si="4"/>
        <v>54000</v>
      </c>
    </row>
    <row r="37" spans="2:14" x14ac:dyDescent="0.2">
      <c r="D37">
        <v>100000</v>
      </c>
      <c r="E37">
        <v>1200.21</v>
      </c>
      <c r="F37">
        <v>-260099</v>
      </c>
      <c r="G37" s="6">
        <v>1165710</v>
      </c>
      <c r="H37">
        <v>-2531.71</v>
      </c>
      <c r="I37">
        <v>50969</v>
      </c>
      <c r="J37">
        <v>0</v>
      </c>
      <c r="K37">
        <f t="shared" si="4"/>
        <v>50969</v>
      </c>
      <c r="M37">
        <f>(F37-(K37/K36)*F36)/C36</f>
        <v>0.10106719273413535</v>
      </c>
      <c r="N37">
        <f>M37*16.02</f>
        <v>1.6190964276008482</v>
      </c>
    </row>
    <row r="38" spans="2:14" x14ac:dyDescent="0.2">
      <c r="B38">
        <v>25</v>
      </c>
      <c r="C38">
        <f>4*3.14*B38^2</f>
        <v>7850</v>
      </c>
      <c r="D38">
        <v>50000</v>
      </c>
      <c r="E38">
        <v>1199.8800000000001</v>
      </c>
      <c r="F38">
        <v>-276407</v>
      </c>
      <c r="G38" s="6">
        <v>1165210</v>
      </c>
      <c r="H38">
        <v>9.3253299999999997E-2</v>
      </c>
      <c r="I38">
        <v>54000</v>
      </c>
      <c r="J38">
        <v>0</v>
      </c>
      <c r="K38">
        <f t="shared" si="4"/>
        <v>54000</v>
      </c>
    </row>
    <row r="39" spans="2:14" x14ac:dyDescent="0.2">
      <c r="D39">
        <v>100000</v>
      </c>
      <c r="E39">
        <v>1199.93</v>
      </c>
      <c r="F39">
        <v>-260108</v>
      </c>
      <c r="G39" s="6">
        <v>1165510</v>
      </c>
      <c r="H39">
        <v>-2553.0100000000002</v>
      </c>
      <c r="I39">
        <v>50971</v>
      </c>
      <c r="J39">
        <v>0</v>
      </c>
      <c r="K39">
        <f t="shared" si="4"/>
        <v>50971</v>
      </c>
      <c r="M39">
        <f>(F39-(K39/K38)*F38)/C38</f>
        <v>0.10122481009672295</v>
      </c>
      <c r="N39">
        <f>M39*16.02</f>
        <v>1.6216214577495016</v>
      </c>
    </row>
    <row r="41" spans="2:14" x14ac:dyDescent="0.2">
      <c r="C41" t="s">
        <v>7</v>
      </c>
    </row>
    <row r="42" spans="2:14" x14ac:dyDescent="0.2">
      <c r="B42">
        <v>25</v>
      </c>
      <c r="C42">
        <f>4*3.14*B42^2</f>
        <v>7850</v>
      </c>
      <c r="D42">
        <v>50000</v>
      </c>
      <c r="E42">
        <v>1300.31</v>
      </c>
      <c r="F42">
        <v>-275459</v>
      </c>
      <c r="G42" s="6">
        <v>1172070</v>
      </c>
      <c r="H42">
        <v>6.9916400000000004E-3</v>
      </c>
      <c r="I42">
        <v>54000</v>
      </c>
      <c r="J42">
        <v>0</v>
      </c>
      <c r="K42">
        <f t="shared" ref="K42:K51" si="5">SUM(I42:J42)</f>
        <v>54000</v>
      </c>
    </row>
    <row r="43" spans="2:14" x14ac:dyDescent="0.2">
      <c r="D43">
        <v>100000</v>
      </c>
      <c r="E43">
        <v>1300.08</v>
      </c>
      <c r="F43">
        <v>-259284</v>
      </c>
      <c r="G43" s="6">
        <v>1171960</v>
      </c>
      <c r="H43">
        <v>-2358.5</v>
      </c>
      <c r="I43">
        <v>50992</v>
      </c>
      <c r="J43">
        <v>0</v>
      </c>
      <c r="K43">
        <f t="shared" si="5"/>
        <v>50992</v>
      </c>
      <c r="M43">
        <f>(F43-(K43/K42)*F42)/C42</f>
        <v>0.10584885114413882</v>
      </c>
      <c r="N43">
        <f>M43*16.02</f>
        <v>1.6956985953291039</v>
      </c>
    </row>
    <row r="44" spans="2:14" x14ac:dyDescent="0.2">
      <c r="B44">
        <v>25</v>
      </c>
      <c r="C44">
        <f>4*3.14*B44^2</f>
        <v>7850</v>
      </c>
      <c r="D44">
        <v>50000</v>
      </c>
      <c r="E44">
        <v>1299.99</v>
      </c>
      <c r="F44">
        <v>-275459</v>
      </c>
      <c r="G44" s="6">
        <v>1172050</v>
      </c>
      <c r="H44">
        <v>-6.66799E-2</v>
      </c>
      <c r="I44">
        <v>54000</v>
      </c>
      <c r="J44">
        <v>0</v>
      </c>
      <c r="K44">
        <f t="shared" si="5"/>
        <v>54000</v>
      </c>
    </row>
    <row r="45" spans="2:14" x14ac:dyDescent="0.2">
      <c r="D45">
        <v>100000</v>
      </c>
      <c r="E45">
        <v>1300</v>
      </c>
      <c r="F45">
        <v>-259267</v>
      </c>
      <c r="G45" s="6">
        <v>1172160</v>
      </c>
      <c r="H45">
        <v>-2556.96</v>
      </c>
      <c r="I45">
        <v>50993</v>
      </c>
      <c r="J45">
        <v>0</v>
      </c>
      <c r="K45">
        <f t="shared" si="5"/>
        <v>50993</v>
      </c>
      <c r="M45">
        <f>(F45-(K45/K44)*F44)/C44</f>
        <v>0.10866427695211082</v>
      </c>
      <c r="N45">
        <f>M45*16.02</f>
        <v>1.7408017167728154</v>
      </c>
    </row>
    <row r="46" spans="2:14" x14ac:dyDescent="0.2">
      <c r="B46">
        <v>25</v>
      </c>
      <c r="C46">
        <f>4*3.14*B46^2</f>
        <v>7850</v>
      </c>
      <c r="D46">
        <v>50000</v>
      </c>
      <c r="E46">
        <v>1300</v>
      </c>
      <c r="F46">
        <v>-275462</v>
      </c>
      <c r="G46" s="6">
        <v>1172060</v>
      </c>
      <c r="H46">
        <v>2.2701800000000001E-2</v>
      </c>
      <c r="I46">
        <v>54000</v>
      </c>
      <c r="J46">
        <v>0</v>
      </c>
      <c r="K46">
        <f t="shared" si="5"/>
        <v>54000</v>
      </c>
    </row>
    <row r="47" spans="2:14" x14ac:dyDescent="0.2">
      <c r="D47">
        <v>100000</v>
      </c>
      <c r="E47">
        <v>1299.97</v>
      </c>
      <c r="F47">
        <v>-259250</v>
      </c>
      <c r="G47" s="6">
        <v>1171410</v>
      </c>
      <c r="H47">
        <v>-2206.14</v>
      </c>
      <c r="I47">
        <v>50986</v>
      </c>
      <c r="J47">
        <v>0</v>
      </c>
      <c r="K47">
        <f t="shared" si="5"/>
        <v>50986</v>
      </c>
      <c r="M47">
        <f>(F47-(K47/K46)*F46)/C46</f>
        <v>0.10664197216324647</v>
      </c>
      <c r="N47">
        <f>M47*16.02</f>
        <v>1.7084043940552085</v>
      </c>
    </row>
    <row r="48" spans="2:14" x14ac:dyDescent="0.2">
      <c r="B48">
        <v>25</v>
      </c>
      <c r="C48">
        <f>4*3.14*B48^2</f>
        <v>7850</v>
      </c>
      <c r="D48">
        <v>50000</v>
      </c>
      <c r="E48">
        <v>1299.75</v>
      </c>
      <c r="F48">
        <v>-275465</v>
      </c>
      <c r="G48" s="6">
        <v>1172040</v>
      </c>
      <c r="H48">
        <v>-0.10548399999999999</v>
      </c>
      <c r="I48">
        <v>54000</v>
      </c>
      <c r="J48">
        <v>0</v>
      </c>
      <c r="K48">
        <f t="shared" si="5"/>
        <v>54000</v>
      </c>
    </row>
    <row r="49" spans="2:14" x14ac:dyDescent="0.2">
      <c r="D49">
        <v>100000</v>
      </c>
      <c r="E49">
        <v>1300.08</v>
      </c>
      <c r="F49">
        <v>-259269</v>
      </c>
      <c r="G49" s="6">
        <v>1172650</v>
      </c>
      <c r="H49">
        <v>-2689.03</v>
      </c>
      <c r="I49">
        <v>50994</v>
      </c>
      <c r="J49">
        <v>0</v>
      </c>
      <c r="K49">
        <f t="shared" si="5"/>
        <v>50994</v>
      </c>
      <c r="M49">
        <f>(F49-(K49/K48)*F48)/C48</f>
        <v>0.10978110403397157</v>
      </c>
      <c r="N49">
        <f>M49*16.02</f>
        <v>1.7586932866242244</v>
      </c>
    </row>
    <row r="50" spans="2:14" x14ac:dyDescent="0.2">
      <c r="B50">
        <v>25</v>
      </c>
      <c r="C50">
        <f>4*3.14*B50^2</f>
        <v>7850</v>
      </c>
      <c r="D50">
        <v>50000</v>
      </c>
      <c r="E50">
        <v>1299.8499999999999</v>
      </c>
      <c r="F50">
        <v>-275464</v>
      </c>
      <c r="G50" s="6">
        <v>1172020</v>
      </c>
      <c r="H50">
        <v>6.9061000000000001E-3</v>
      </c>
      <c r="I50">
        <v>54000</v>
      </c>
      <c r="J50">
        <v>0</v>
      </c>
      <c r="K50">
        <f t="shared" si="5"/>
        <v>54000</v>
      </c>
    </row>
    <row r="51" spans="2:14" x14ac:dyDescent="0.2">
      <c r="D51">
        <v>100000</v>
      </c>
      <c r="E51">
        <v>1299.93</v>
      </c>
      <c r="F51">
        <v>-259261</v>
      </c>
      <c r="G51" s="6">
        <v>1171770</v>
      </c>
      <c r="H51">
        <v>-2346.7399999999998</v>
      </c>
      <c r="I51">
        <v>50989</v>
      </c>
      <c r="J51">
        <v>0</v>
      </c>
      <c r="K51">
        <f t="shared" si="5"/>
        <v>50989</v>
      </c>
      <c r="M51">
        <f>(F51-(K51/K50)*F50)/C50</f>
        <v>0.10743075253597274</v>
      </c>
      <c r="N51">
        <f>M51*16.02</f>
        <v>1.7210406556262834</v>
      </c>
    </row>
    <row r="53" spans="2:14" x14ac:dyDescent="0.2">
      <c r="C53" t="s">
        <v>6</v>
      </c>
    </row>
    <row r="54" spans="2:14" x14ac:dyDescent="0.2">
      <c r="B54">
        <v>25</v>
      </c>
      <c r="C54">
        <f>4*3.14*B54^2</f>
        <v>7850</v>
      </c>
      <c r="D54">
        <v>50000</v>
      </c>
      <c r="E54">
        <v>1400.16</v>
      </c>
      <c r="F54">
        <v>-274447</v>
      </c>
      <c r="G54" s="6">
        <v>1179460</v>
      </c>
      <c r="H54">
        <v>-6.0278600000000002E-2</v>
      </c>
      <c r="I54">
        <v>54000</v>
      </c>
      <c r="J54">
        <v>0</v>
      </c>
      <c r="K54">
        <f t="shared" ref="K54:K63" si="6">SUM(I54:J54)</f>
        <v>54000</v>
      </c>
    </row>
    <row r="55" spans="2:14" x14ac:dyDescent="0.2">
      <c r="D55">
        <v>100000</v>
      </c>
      <c r="E55">
        <v>1399.85</v>
      </c>
      <c r="F55">
        <v>-258131</v>
      </c>
      <c r="G55" s="6">
        <v>1179690</v>
      </c>
      <c r="H55">
        <v>-3118.89</v>
      </c>
      <c r="I55">
        <v>51015</v>
      </c>
      <c r="J55">
        <v>0</v>
      </c>
      <c r="K55">
        <f t="shared" si="6"/>
        <v>51015</v>
      </c>
      <c r="M55">
        <f>(F55-(K55/K54)*F54)/C54</f>
        <v>0.14588276716206849</v>
      </c>
      <c r="N55">
        <f>M55*16.02</f>
        <v>2.3370419299363374</v>
      </c>
    </row>
    <row r="56" spans="2:14" x14ac:dyDescent="0.2">
      <c r="B56">
        <v>25</v>
      </c>
      <c r="C56">
        <f>4*3.14*B56^2</f>
        <v>7850</v>
      </c>
      <c r="D56">
        <v>50000</v>
      </c>
      <c r="E56">
        <v>1400.02</v>
      </c>
      <c r="F56">
        <v>-274442</v>
      </c>
      <c r="G56" s="6">
        <v>1179520</v>
      </c>
      <c r="H56">
        <v>-3.8951300000000001E-2</v>
      </c>
      <c r="I56">
        <v>54000</v>
      </c>
      <c r="J56">
        <v>0</v>
      </c>
      <c r="K56">
        <f t="shared" si="6"/>
        <v>54000</v>
      </c>
    </row>
    <row r="57" spans="2:14" x14ac:dyDescent="0.2">
      <c r="D57">
        <v>100000</v>
      </c>
      <c r="E57">
        <v>1400.1</v>
      </c>
      <c r="F57">
        <v>-258103</v>
      </c>
      <c r="G57" s="6">
        <v>1180050</v>
      </c>
      <c r="H57">
        <v>-3487.88</v>
      </c>
      <c r="I57">
        <v>51013</v>
      </c>
      <c r="J57">
        <v>0</v>
      </c>
      <c r="K57">
        <f t="shared" si="6"/>
        <v>51013</v>
      </c>
      <c r="M57">
        <f>(F57-(K57/K56)*F56)/C56</f>
        <v>0.14755306912007723</v>
      </c>
      <c r="N57">
        <f>M57*16.02</f>
        <v>2.3638001673036371</v>
      </c>
    </row>
    <row r="58" spans="2:14" x14ac:dyDescent="0.2">
      <c r="B58">
        <v>25</v>
      </c>
      <c r="C58">
        <f>4*3.14*B58^2</f>
        <v>7850</v>
      </c>
      <c r="D58">
        <v>50000</v>
      </c>
      <c r="E58">
        <v>1400.09</v>
      </c>
      <c r="F58">
        <v>-274453</v>
      </c>
      <c r="G58" s="6">
        <v>1179460</v>
      </c>
      <c r="H58">
        <v>9.6766599999999994E-2</v>
      </c>
      <c r="I58">
        <v>54000</v>
      </c>
      <c r="J58">
        <v>0</v>
      </c>
      <c r="K58">
        <f t="shared" si="6"/>
        <v>54000</v>
      </c>
    </row>
    <row r="59" spans="2:14" x14ac:dyDescent="0.2">
      <c r="D59">
        <v>100000</v>
      </c>
      <c r="E59">
        <v>1400.32</v>
      </c>
      <c r="F59">
        <v>-258160</v>
      </c>
      <c r="G59" s="6">
        <v>1179570</v>
      </c>
      <c r="H59">
        <v>-3250.47</v>
      </c>
      <c r="I59">
        <v>51017</v>
      </c>
      <c r="J59">
        <v>0</v>
      </c>
      <c r="K59">
        <f t="shared" si="6"/>
        <v>51017</v>
      </c>
      <c r="M59">
        <f>(F59-(K59/K58)*F58)/C58</f>
        <v>0.14420547534796191</v>
      </c>
      <c r="N59">
        <f>M59*16.02</f>
        <v>2.3101717150743499</v>
      </c>
    </row>
    <row r="60" spans="2:14" x14ac:dyDescent="0.2">
      <c r="B60">
        <v>25</v>
      </c>
      <c r="C60">
        <f>4*3.14*B60^2</f>
        <v>7850</v>
      </c>
      <c r="D60">
        <v>50000</v>
      </c>
      <c r="E60">
        <v>1400.17</v>
      </c>
      <c r="F60">
        <v>-274453</v>
      </c>
      <c r="G60" s="6">
        <v>1179470</v>
      </c>
      <c r="H60">
        <v>0.169043</v>
      </c>
      <c r="I60">
        <v>54000</v>
      </c>
      <c r="J60">
        <v>0</v>
      </c>
      <c r="K60">
        <f t="shared" si="6"/>
        <v>54000</v>
      </c>
    </row>
    <row r="61" spans="2:14" x14ac:dyDescent="0.2">
      <c r="D61">
        <v>100000</v>
      </c>
      <c r="E61">
        <v>1399.96</v>
      </c>
      <c r="F61">
        <v>-258110</v>
      </c>
      <c r="G61" s="6">
        <v>1179340</v>
      </c>
      <c r="H61">
        <v>-3141.47</v>
      </c>
      <c r="I61">
        <v>51007</v>
      </c>
      <c r="J61">
        <v>0</v>
      </c>
      <c r="K61">
        <f t="shared" si="6"/>
        <v>51007</v>
      </c>
      <c r="M61">
        <f>(F61-(K61/K60)*F60)/C60</f>
        <v>0.14410042698749795</v>
      </c>
      <c r="N61">
        <f>M61*16.02</f>
        <v>2.308488840339717</v>
      </c>
    </row>
    <row r="62" spans="2:14" x14ac:dyDescent="0.2">
      <c r="B62">
        <v>25</v>
      </c>
      <c r="C62">
        <f>4*3.14*B62^2</f>
        <v>7850</v>
      </c>
      <c r="D62">
        <v>50000</v>
      </c>
      <c r="E62">
        <v>1399.81</v>
      </c>
      <c r="F62">
        <v>-274450</v>
      </c>
      <c r="G62" s="6">
        <v>1179480</v>
      </c>
      <c r="H62">
        <v>-0.14927000000000001</v>
      </c>
      <c r="I62">
        <v>54000</v>
      </c>
      <c r="J62">
        <v>0</v>
      </c>
      <c r="K62">
        <f t="shared" si="6"/>
        <v>54000</v>
      </c>
    </row>
    <row r="63" spans="2:14" x14ac:dyDescent="0.2">
      <c r="D63">
        <v>100000</v>
      </c>
      <c r="E63">
        <v>1400.19</v>
      </c>
      <c r="F63">
        <v>-258107</v>
      </c>
      <c r="G63" s="6">
        <v>1179660</v>
      </c>
      <c r="H63">
        <v>-3274.78</v>
      </c>
      <c r="I63">
        <v>51015</v>
      </c>
      <c r="J63">
        <v>0</v>
      </c>
      <c r="K63">
        <f t="shared" si="6"/>
        <v>51015</v>
      </c>
      <c r="M63">
        <f>(F63-(K63/K62)*F62)/C62</f>
        <v>0.14930113234253567</v>
      </c>
      <c r="N63">
        <f>M63*16.02</f>
        <v>2.3918041401274213</v>
      </c>
    </row>
    <row r="65" spans="2:14" x14ac:dyDescent="0.2">
      <c r="C65" t="s">
        <v>78</v>
      </c>
    </row>
    <row r="66" spans="2:14" x14ac:dyDescent="0.2">
      <c r="B66">
        <v>25</v>
      </c>
      <c r="C66">
        <f>4*3.14*B66^2</f>
        <v>7850</v>
      </c>
      <c r="D66">
        <v>50000</v>
      </c>
      <c r="E66">
        <v>900.02499999999998</v>
      </c>
      <c r="F66">
        <v>-278934</v>
      </c>
      <c r="G66" s="6">
        <v>1146970</v>
      </c>
      <c r="H66">
        <v>-4.23901E-2</v>
      </c>
      <c r="I66">
        <v>54000</v>
      </c>
      <c r="J66">
        <v>0</v>
      </c>
      <c r="K66">
        <f t="shared" ref="K66:K75" si="7">SUM(I66:J66)</f>
        <v>54000</v>
      </c>
    </row>
    <row r="67" spans="2:14" x14ac:dyDescent="0.2">
      <c r="D67">
        <v>100000</v>
      </c>
      <c r="E67">
        <v>899.91399999999999</v>
      </c>
      <c r="F67">
        <v>-262328</v>
      </c>
      <c r="G67" s="6">
        <v>1146920</v>
      </c>
      <c r="H67">
        <v>-2253.34</v>
      </c>
      <c r="I67">
        <v>50919</v>
      </c>
      <c r="J67">
        <v>0</v>
      </c>
      <c r="K67">
        <f t="shared" si="7"/>
        <v>50919</v>
      </c>
      <c r="M67">
        <f>(F67-(K67/K66)*F66)/C66</f>
        <v>8.8059320594480697E-2</v>
      </c>
      <c r="N67">
        <f>M67*16.02</f>
        <v>1.4107103159235808</v>
      </c>
    </row>
    <row r="68" spans="2:14" x14ac:dyDescent="0.2">
      <c r="B68">
        <v>25</v>
      </c>
      <c r="C68">
        <f>4*3.14*B68^2</f>
        <v>7850</v>
      </c>
      <c r="D68">
        <v>50000</v>
      </c>
      <c r="E68">
        <v>899.93600000000004</v>
      </c>
      <c r="F68">
        <v>-278936</v>
      </c>
      <c r="G68" s="6">
        <v>1146980</v>
      </c>
      <c r="H68">
        <v>-3.5424299999999999E-2</v>
      </c>
      <c r="I68">
        <v>54000</v>
      </c>
      <c r="J68">
        <v>0</v>
      </c>
      <c r="K68">
        <f t="shared" si="7"/>
        <v>54000</v>
      </c>
    </row>
    <row r="69" spans="2:14" x14ac:dyDescent="0.2">
      <c r="D69">
        <v>100000</v>
      </c>
      <c r="E69">
        <v>900.05700000000002</v>
      </c>
      <c r="F69">
        <v>-262332</v>
      </c>
      <c r="G69" s="6">
        <v>1146560</v>
      </c>
      <c r="H69">
        <v>-2086.29</v>
      </c>
      <c r="I69">
        <v>50919</v>
      </c>
      <c r="J69">
        <v>0</v>
      </c>
      <c r="K69">
        <f t="shared" si="7"/>
        <v>50919</v>
      </c>
      <c r="M69">
        <f>(F69-(K69/K68)*F68)/C68</f>
        <v>8.7790007077144155E-2</v>
      </c>
      <c r="N69">
        <f>M69*16.02</f>
        <v>1.4063959133758492</v>
      </c>
    </row>
    <row r="70" spans="2:14" x14ac:dyDescent="0.2">
      <c r="B70">
        <v>25</v>
      </c>
      <c r="C70">
        <f>4*3.14*B70^2</f>
        <v>7850</v>
      </c>
      <c r="D70">
        <v>50000</v>
      </c>
      <c r="E70">
        <v>900.02599999999995</v>
      </c>
      <c r="F70">
        <v>-278935</v>
      </c>
      <c r="G70" s="6">
        <v>1146980</v>
      </c>
      <c r="H70">
        <v>-0.15828800000000001</v>
      </c>
      <c r="I70">
        <v>54000</v>
      </c>
      <c r="J70">
        <v>0</v>
      </c>
      <c r="K70">
        <f t="shared" si="7"/>
        <v>54000</v>
      </c>
    </row>
    <row r="71" spans="2:14" x14ac:dyDescent="0.2">
      <c r="D71">
        <v>100000</v>
      </c>
      <c r="E71">
        <v>900.02499999999998</v>
      </c>
      <c r="F71">
        <v>-262297</v>
      </c>
      <c r="G71" s="6">
        <v>1146870</v>
      </c>
      <c r="H71">
        <v>-2240.1</v>
      </c>
      <c r="I71">
        <v>50913</v>
      </c>
      <c r="J71">
        <v>0</v>
      </c>
      <c r="K71">
        <f t="shared" si="7"/>
        <v>50913</v>
      </c>
      <c r="M71">
        <f>(F71-(K71/K70)*F70)/C70</f>
        <v>8.818036093418101E-2</v>
      </c>
      <c r="N71">
        <f>M71*16.02</f>
        <v>1.4126493821655797</v>
      </c>
    </row>
    <row r="72" spans="2:14" x14ac:dyDescent="0.2">
      <c r="B72">
        <v>25</v>
      </c>
      <c r="C72">
        <f>4*3.14*B72^2</f>
        <v>7850</v>
      </c>
      <c r="D72">
        <v>50000</v>
      </c>
      <c r="E72">
        <v>899.89099999999996</v>
      </c>
      <c r="F72">
        <v>-278937</v>
      </c>
      <c r="G72" s="6">
        <v>1146960</v>
      </c>
      <c r="H72">
        <v>-2.2598500000000001E-2</v>
      </c>
      <c r="I72">
        <v>54000</v>
      </c>
      <c r="J72">
        <v>0</v>
      </c>
      <c r="K72">
        <f t="shared" si="7"/>
        <v>54000</v>
      </c>
    </row>
    <row r="73" spans="2:14" x14ac:dyDescent="0.2">
      <c r="D73">
        <v>100000</v>
      </c>
      <c r="E73">
        <v>900.26</v>
      </c>
      <c r="F73">
        <v>-262289</v>
      </c>
      <c r="G73" s="6">
        <v>1146840</v>
      </c>
      <c r="H73">
        <v>-2231.94</v>
      </c>
      <c r="I73">
        <v>50912</v>
      </c>
      <c r="J73">
        <v>0</v>
      </c>
      <c r="K73">
        <f t="shared" si="7"/>
        <v>50912</v>
      </c>
      <c r="M73">
        <f>(F73-(K73/K72)*F72)/C72</f>
        <v>8.8781656050953756E-2</v>
      </c>
      <c r="N73">
        <f>M73*16.02</f>
        <v>1.4222821299362791</v>
      </c>
    </row>
    <row r="74" spans="2:14" x14ac:dyDescent="0.2">
      <c r="B74">
        <v>25</v>
      </c>
      <c r="C74">
        <f>4*3.14*B74^2</f>
        <v>7850</v>
      </c>
      <c r="D74">
        <v>50000</v>
      </c>
      <c r="E74">
        <v>900.15099999999995</v>
      </c>
      <c r="F74">
        <v>-278934</v>
      </c>
      <c r="G74" s="6">
        <v>1146970</v>
      </c>
      <c r="H74">
        <v>9.8822700000000003E-3</v>
      </c>
      <c r="I74">
        <v>54000</v>
      </c>
      <c r="J74">
        <v>0</v>
      </c>
      <c r="K74">
        <f t="shared" si="7"/>
        <v>54000</v>
      </c>
    </row>
    <row r="75" spans="2:14" x14ac:dyDescent="0.2">
      <c r="D75">
        <v>100000</v>
      </c>
      <c r="E75">
        <v>900.15200000000004</v>
      </c>
      <c r="F75">
        <v>-262314</v>
      </c>
      <c r="G75" s="6">
        <v>1146440</v>
      </c>
      <c r="H75">
        <v>-2004.59</v>
      </c>
      <c r="I75">
        <v>50915</v>
      </c>
      <c r="J75">
        <v>0</v>
      </c>
      <c r="K75">
        <f t="shared" si="7"/>
        <v>50915</v>
      </c>
      <c r="M75">
        <f>(F75-(K75/K74)*F74)/C74</f>
        <v>8.7210686482662614E-2</v>
      </c>
      <c r="N75">
        <f>M75*16.02</f>
        <v>1.3971151974522551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69F1-D14F-C84D-974B-4F782CC2092E}">
  <dimension ref="A2:AM104"/>
  <sheetViews>
    <sheetView topLeftCell="B34" workbookViewId="0">
      <selection activeCell="G71" sqref="G71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999.71491000000003</v>
      </c>
      <c r="Q7">
        <v>-313293.28136999998</v>
      </c>
      <c r="R7">
        <v>1192284.557328</v>
      </c>
      <c r="S7">
        <v>-0.10782</v>
      </c>
      <c r="T7">
        <v>21578</v>
      </c>
      <c r="U7">
        <v>32422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1000.45</v>
      </c>
      <c r="AE7">
        <v>-313418</v>
      </c>
      <c r="AF7" s="6">
        <v>1192210</v>
      </c>
      <c r="AG7">
        <v>5.45116E-2</v>
      </c>
      <c r="AH7">
        <v>21546</v>
      </c>
      <c r="AI7">
        <v>32454</v>
      </c>
      <c r="AJ7">
        <f t="shared" ref="AJ7:AJ16" si="1">SUM(AH7:AI7)</f>
        <v>54000</v>
      </c>
    </row>
    <row r="8" spans="2:39" x14ac:dyDescent="0.2">
      <c r="O8">
        <v>100000</v>
      </c>
      <c r="P8">
        <v>999.96717200000001</v>
      </c>
      <c r="Q8">
        <v>-313165.94724000001</v>
      </c>
      <c r="R8">
        <v>1191963.2932259999</v>
      </c>
      <c r="S8">
        <v>-0.10027899999999999</v>
      </c>
      <c r="T8">
        <v>21569</v>
      </c>
      <c r="U8">
        <v>32411</v>
      </c>
      <c r="V8">
        <f t="shared" si="0"/>
        <v>53980</v>
      </c>
      <c r="X8">
        <f>(Q8-(V8/V7)*Q7)/N7</f>
        <v>3.5985927848452344E-2</v>
      </c>
      <c r="Y8">
        <f>X8*16.02</f>
        <v>0.57649456413220657</v>
      </c>
      <c r="AC8">
        <v>100000</v>
      </c>
      <c r="AD8">
        <v>1000.14</v>
      </c>
      <c r="AE8">
        <v>-295285</v>
      </c>
      <c r="AF8" s="6">
        <v>1192410</v>
      </c>
      <c r="AG8">
        <v>-2482.5</v>
      </c>
      <c r="AH8">
        <v>20318</v>
      </c>
      <c r="AI8">
        <v>30716</v>
      </c>
      <c r="AJ8">
        <f t="shared" si="1"/>
        <v>51034</v>
      </c>
      <c r="AL8">
        <f>(AE8-(AJ8/AJ7)*AE7)/AB7</f>
        <v>0.11697148384052554</v>
      </c>
      <c r="AM8">
        <f>AL8*16.02</f>
        <v>1.8738831711252191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999.71491000000003</v>
      </c>
      <c r="Q9">
        <v>-313293.28136999998</v>
      </c>
      <c r="R9">
        <v>1192284.557328</v>
      </c>
      <c r="S9">
        <v>-0.10782</v>
      </c>
      <c r="T9">
        <v>21578</v>
      </c>
      <c r="U9">
        <v>32422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999.97199999999998</v>
      </c>
      <c r="AE9">
        <v>-313318</v>
      </c>
      <c r="AF9" s="6">
        <v>1192220</v>
      </c>
      <c r="AG9">
        <v>1.2511599999999999E-2</v>
      </c>
      <c r="AH9">
        <v>21577</v>
      </c>
      <c r="AI9">
        <v>32423</v>
      </c>
      <c r="AJ9">
        <f t="shared" si="1"/>
        <v>54000</v>
      </c>
    </row>
    <row r="10" spans="2:39" x14ac:dyDescent="0.2">
      <c r="O10">
        <v>100000</v>
      </c>
      <c r="P10">
        <v>999.67900799999995</v>
      </c>
      <c r="Q10">
        <v>-312939.64472699998</v>
      </c>
      <c r="R10">
        <v>1191181.077882</v>
      </c>
      <c r="S10">
        <v>-0.115051</v>
      </c>
      <c r="T10">
        <v>21548</v>
      </c>
      <c r="U10">
        <v>32391</v>
      </c>
      <c r="V10">
        <f t="shared" si="0"/>
        <v>53939</v>
      </c>
      <c r="X10">
        <f>(Q10-(V10/V9)*Q9)/N9</f>
        <v>-4.366476007923774E-4</v>
      </c>
      <c r="Y10">
        <f>X10*16.02</f>
        <v>-6.9950945646938857E-3</v>
      </c>
      <c r="AC10">
        <v>100000</v>
      </c>
      <c r="AD10">
        <v>999.82899999999995</v>
      </c>
      <c r="AE10">
        <v>-295245</v>
      </c>
      <c r="AF10" s="6">
        <v>1191490</v>
      </c>
      <c r="AG10">
        <v>-1785.15</v>
      </c>
      <c r="AH10">
        <v>20383</v>
      </c>
      <c r="AI10">
        <v>30663</v>
      </c>
      <c r="AJ10">
        <f t="shared" si="1"/>
        <v>51046</v>
      </c>
      <c r="AL10">
        <f>(AE10-(AJ10/AJ9)*AE9)/AB9</f>
        <v>0.11889744751120526</v>
      </c>
      <c r="AM10">
        <f>AL10*16.02</f>
        <v>1.9047371091295082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999.71491000000003</v>
      </c>
      <c r="Q11">
        <v>-313293.28136999998</v>
      </c>
      <c r="R11">
        <v>1192284.557328</v>
      </c>
      <c r="S11">
        <v>-0.10782</v>
      </c>
      <c r="T11">
        <v>21578</v>
      </c>
      <c r="U11">
        <v>32422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999.53599999999994</v>
      </c>
      <c r="AE11">
        <v>-313450</v>
      </c>
      <c r="AF11" s="6">
        <v>1192230</v>
      </c>
      <c r="AG11">
        <v>-0.20036100000000001</v>
      </c>
      <c r="AH11">
        <v>21526</v>
      </c>
      <c r="AI11">
        <v>32474</v>
      </c>
      <c r="AJ11">
        <f t="shared" si="1"/>
        <v>54000</v>
      </c>
    </row>
    <row r="12" spans="2:39" x14ac:dyDescent="0.2">
      <c r="O12">
        <v>100000</v>
      </c>
      <c r="P12">
        <v>999.73024799999996</v>
      </c>
      <c r="Q12">
        <v>-312347.14867700002</v>
      </c>
      <c r="R12">
        <v>1191596.4720709999</v>
      </c>
      <c r="S12">
        <v>-0.13666700000000001</v>
      </c>
      <c r="T12">
        <v>21523</v>
      </c>
      <c r="U12">
        <v>32332</v>
      </c>
      <c r="V12">
        <f t="shared" si="0"/>
        <v>53855</v>
      </c>
      <c r="X12">
        <f>(Q12-(V12/V11)*Q11)/N11</f>
        <v>0.10309252894471817</v>
      </c>
      <c r="Y12">
        <f>X12*16.02</f>
        <v>1.651542313694385</v>
      </c>
      <c r="AC12">
        <v>100000</v>
      </c>
      <c r="AD12">
        <v>999.62900000000002</v>
      </c>
      <c r="AE12">
        <v>-295427</v>
      </c>
      <c r="AF12" s="6">
        <v>1192670</v>
      </c>
      <c r="AG12">
        <v>-2729.06</v>
      </c>
      <c r="AH12">
        <v>20299</v>
      </c>
      <c r="AI12">
        <v>30751</v>
      </c>
      <c r="AJ12">
        <f t="shared" si="1"/>
        <v>51050</v>
      </c>
      <c r="AL12">
        <f>(AE12-(AJ12/AJ11)*AE11)/AB11</f>
        <v>0.11456593536211261</v>
      </c>
      <c r="AM12">
        <f>AL12*16.02</f>
        <v>1.835346284501044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999.71491000000003</v>
      </c>
      <c r="Q13">
        <v>-313293.28136999998</v>
      </c>
      <c r="R13">
        <v>1192284.557328</v>
      </c>
      <c r="S13">
        <v>-0.10782</v>
      </c>
      <c r="T13">
        <v>21578</v>
      </c>
      <c r="U13">
        <v>32422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999.94899999999996</v>
      </c>
      <c r="AE13">
        <v>-313388</v>
      </c>
      <c r="AF13" s="6">
        <v>1192250</v>
      </c>
      <c r="AG13">
        <v>-2.47893E-2</v>
      </c>
      <c r="AH13">
        <v>21556</v>
      </c>
      <c r="AI13">
        <v>32444</v>
      </c>
      <c r="AJ13">
        <f t="shared" si="1"/>
        <v>54000</v>
      </c>
    </row>
    <row r="14" spans="2:39" x14ac:dyDescent="0.2">
      <c r="O14">
        <v>100000</v>
      </c>
      <c r="P14">
        <v>1000.135618</v>
      </c>
      <c r="Q14">
        <v>-311631.32100499998</v>
      </c>
      <c r="R14">
        <v>1191156.1903629999</v>
      </c>
      <c r="S14">
        <v>-0.14741399999999999</v>
      </c>
      <c r="T14">
        <v>21482</v>
      </c>
      <c r="U14">
        <v>32259</v>
      </c>
      <c r="V14">
        <f t="shared" si="0"/>
        <v>53741</v>
      </c>
      <c r="X14">
        <f>(Q14-(V14/V13)*Q13)/N13</f>
        <v>0.1048277095795027</v>
      </c>
      <c r="Y14">
        <f>X14*16.02</f>
        <v>1.6793399074636333</v>
      </c>
      <c r="AC14">
        <v>100000</v>
      </c>
      <c r="AD14">
        <v>1000.23</v>
      </c>
      <c r="AE14">
        <v>-295338</v>
      </c>
      <c r="AF14" s="6">
        <v>1191950</v>
      </c>
      <c r="AG14">
        <v>-2124.67</v>
      </c>
      <c r="AH14">
        <v>20422</v>
      </c>
      <c r="AI14">
        <v>30634</v>
      </c>
      <c r="AJ14">
        <f t="shared" si="1"/>
        <v>51056</v>
      </c>
      <c r="AL14">
        <f>(AE14-(AJ14/AJ13)*AE13)/AB13</f>
        <v>0.12287267751828619</v>
      </c>
      <c r="AM14">
        <f>AL14*16.02</f>
        <v>1.9684202938429447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999.71491000000003</v>
      </c>
      <c r="Q15">
        <v>-313293.28136999998</v>
      </c>
      <c r="R15">
        <v>1192284.557328</v>
      </c>
      <c r="S15">
        <v>-0.10782</v>
      </c>
      <c r="T15">
        <v>21578</v>
      </c>
      <c r="U15">
        <v>32422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999.51</v>
      </c>
      <c r="AE15">
        <v>-313409</v>
      </c>
      <c r="AF15" s="6">
        <v>1192110</v>
      </c>
      <c r="AG15">
        <v>-6.6826099999999999E-2</v>
      </c>
      <c r="AH15">
        <v>21586</v>
      </c>
      <c r="AI15">
        <v>32414</v>
      </c>
      <c r="AJ15">
        <f t="shared" si="1"/>
        <v>54000</v>
      </c>
    </row>
    <row r="16" spans="2:39" x14ac:dyDescent="0.2">
      <c r="O16">
        <v>100000</v>
      </c>
      <c r="P16">
        <v>999.97791199999995</v>
      </c>
      <c r="Q16">
        <v>-310659.27209099999</v>
      </c>
      <c r="R16">
        <v>1190892.430522</v>
      </c>
      <c r="S16">
        <v>-0.10929800000000001</v>
      </c>
      <c r="T16">
        <v>21418</v>
      </c>
      <c r="U16">
        <v>32168</v>
      </c>
      <c r="V16">
        <f t="shared" si="0"/>
        <v>53586</v>
      </c>
      <c r="X16">
        <f>(Q16-(V16/V15)*Q15)/N15</f>
        <v>0.10934219737211956</v>
      </c>
      <c r="Y16">
        <f>X16*16.02</f>
        <v>1.7516620019013553</v>
      </c>
      <c r="AC16">
        <v>100000</v>
      </c>
      <c r="AD16">
        <v>1000.01</v>
      </c>
      <c r="AE16">
        <v>-295406</v>
      </c>
      <c r="AF16" s="6">
        <v>1192480</v>
      </c>
      <c r="AG16">
        <v>-2447.52</v>
      </c>
      <c r="AH16">
        <v>20371</v>
      </c>
      <c r="AI16">
        <v>30678</v>
      </c>
      <c r="AJ16">
        <f t="shared" si="1"/>
        <v>51049</v>
      </c>
      <c r="AL16">
        <f>(AE16-(AJ16/AJ15)*AE15)/AB15</f>
        <v>0.11156414484548098</v>
      </c>
      <c r="AM16">
        <f>AL16*16.02</f>
        <v>1.7872576004246052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999.71491000000003</v>
      </c>
      <c r="Q17">
        <v>-313293.28136999998</v>
      </c>
      <c r="R17">
        <v>1192284.557328</v>
      </c>
      <c r="S17">
        <v>-0.10782</v>
      </c>
      <c r="T17">
        <v>21578</v>
      </c>
      <c r="U17">
        <v>32422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999.90602100000001</v>
      </c>
      <c r="Q18">
        <v>-309353.466846</v>
      </c>
      <c r="R18">
        <v>1190616.7154920001</v>
      </c>
      <c r="S18">
        <v>-7.1474999999999997E-2</v>
      </c>
      <c r="T18">
        <v>21329</v>
      </c>
      <c r="U18">
        <v>32043</v>
      </c>
      <c r="V18">
        <f t="shared" si="0"/>
        <v>53372</v>
      </c>
      <c r="X18">
        <f>(Q18-(V18/V17)*Q17)/N17</f>
        <v>0.1048583496870186</v>
      </c>
      <c r="Y18">
        <f>X18*16.02</f>
        <v>1.679830761986038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999.71491000000003</v>
      </c>
      <c r="Q19">
        <v>-313293.28136999998</v>
      </c>
      <c r="R19">
        <v>1192284.557328</v>
      </c>
      <c r="S19">
        <v>-0.10782</v>
      </c>
      <c r="T19">
        <v>21578</v>
      </c>
      <c r="U19">
        <v>32422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1100.07</v>
      </c>
      <c r="AE19">
        <v>-312625</v>
      </c>
      <c r="AF19" s="6">
        <v>1195980</v>
      </c>
      <c r="AG19">
        <v>-1.4533000000000001E-2</v>
      </c>
      <c r="AH19">
        <v>21644</v>
      </c>
      <c r="AI19">
        <v>32356</v>
      </c>
      <c r="AJ19">
        <f t="shared" ref="AJ19:AJ28" si="2">SUM(AH19:AI19)</f>
        <v>54000</v>
      </c>
    </row>
    <row r="20" spans="2:39" x14ac:dyDescent="0.2">
      <c r="O20">
        <v>100000</v>
      </c>
      <c r="P20">
        <v>999.88450599999999</v>
      </c>
      <c r="Q20">
        <v>-307555.31409</v>
      </c>
      <c r="R20">
        <v>1190229.2524969999</v>
      </c>
      <c r="S20">
        <v>-0.12698899999999999</v>
      </c>
      <c r="T20">
        <v>21226</v>
      </c>
      <c r="U20">
        <v>31851</v>
      </c>
      <c r="V20">
        <f t="shared" si="0"/>
        <v>53077</v>
      </c>
      <c r="X20">
        <f>(Q20-(V20/V19)*Q19)/N19</f>
        <v>0.10550681560237771</v>
      </c>
      <c r="Y20">
        <f>X20*16.02</f>
        <v>1.6902191859500908</v>
      </c>
      <c r="AC20">
        <v>100000</v>
      </c>
      <c r="AD20">
        <v>1100.0999999999999</v>
      </c>
      <c r="AE20">
        <v>-294722</v>
      </c>
      <c r="AF20" s="6">
        <v>1195440</v>
      </c>
      <c r="AG20">
        <v>-2055.0500000000002</v>
      </c>
      <c r="AH20">
        <v>20496</v>
      </c>
      <c r="AI20">
        <v>30573</v>
      </c>
      <c r="AJ20">
        <f t="shared" si="2"/>
        <v>51069</v>
      </c>
      <c r="AL20">
        <f>(AE20-(AJ20/AJ19)*AE19)/AB19</f>
        <v>0.11903308563340741</v>
      </c>
      <c r="AM20">
        <f>AL20*16.02</f>
        <v>1.9069100318471865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999.71491000000003</v>
      </c>
      <c r="Q21">
        <v>-313293.28136999998</v>
      </c>
      <c r="R21">
        <v>1192284.557328</v>
      </c>
      <c r="S21">
        <v>-0.10782</v>
      </c>
      <c r="T21">
        <v>21578</v>
      </c>
      <c r="U21">
        <v>32422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1099.92</v>
      </c>
      <c r="AE21">
        <v>-312721</v>
      </c>
      <c r="AF21" s="6">
        <v>1196100</v>
      </c>
      <c r="AG21">
        <v>-7.3771100000000006E-2</v>
      </c>
      <c r="AH21">
        <v>21525</v>
      </c>
      <c r="AI21">
        <v>32475</v>
      </c>
      <c r="AJ21">
        <f t="shared" si="2"/>
        <v>54000</v>
      </c>
    </row>
    <row r="22" spans="2:39" x14ac:dyDescent="0.2">
      <c r="O22">
        <v>100000</v>
      </c>
      <c r="P22">
        <v>999.87289699999997</v>
      </c>
      <c r="Q22">
        <v>-305197.99778199999</v>
      </c>
      <c r="R22">
        <v>1189613.730711</v>
      </c>
      <c r="S22">
        <v>-0.13695599999999999</v>
      </c>
      <c r="T22">
        <v>21060</v>
      </c>
      <c r="U22">
        <v>31631</v>
      </c>
      <c r="V22">
        <f t="shared" si="0"/>
        <v>52691</v>
      </c>
      <c r="X22">
        <f>(Q22-(V22/V21)*Q21)/N21</f>
        <v>0.11045538280383697</v>
      </c>
      <c r="Y22">
        <f>X22*16.02</f>
        <v>1.7694952325174682</v>
      </c>
      <c r="AC22">
        <v>100000</v>
      </c>
      <c r="AD22">
        <v>1099.97</v>
      </c>
      <c r="AE22">
        <v>-294750</v>
      </c>
      <c r="AF22" s="6">
        <v>1195940</v>
      </c>
      <c r="AG22">
        <v>-2381.61</v>
      </c>
      <c r="AH22">
        <v>20316</v>
      </c>
      <c r="AI22">
        <v>30742</v>
      </c>
      <c r="AJ22">
        <f t="shared" si="2"/>
        <v>51058</v>
      </c>
      <c r="AL22">
        <f>(AE22-(AJ22/AJ21)*AE21)/AB21</f>
        <v>0.11891676810568579</v>
      </c>
      <c r="AM22">
        <f>AL22*16.02</f>
        <v>1.9050466250530862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999.71491000000003</v>
      </c>
      <c r="Q23">
        <v>-313293.28136999998</v>
      </c>
      <c r="R23">
        <v>1192284.557328</v>
      </c>
      <c r="S23">
        <v>-0.10782</v>
      </c>
      <c r="T23">
        <v>21578</v>
      </c>
      <c r="U23">
        <v>32422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1099.93</v>
      </c>
      <c r="AE23">
        <v>-312704</v>
      </c>
      <c r="AF23" s="6">
        <v>1196210</v>
      </c>
      <c r="AG23">
        <v>-0.11675099999999999</v>
      </c>
      <c r="AH23">
        <v>21505</v>
      </c>
      <c r="AI23">
        <v>32495</v>
      </c>
      <c r="AJ23">
        <f t="shared" si="2"/>
        <v>54000</v>
      </c>
    </row>
    <row r="24" spans="2:39" x14ac:dyDescent="0.2">
      <c r="O24">
        <v>100000</v>
      </c>
      <c r="P24">
        <v>999.94288500000005</v>
      </c>
      <c r="Q24">
        <v>-302400.23426599998</v>
      </c>
      <c r="R24">
        <v>1188683.3556550001</v>
      </c>
      <c r="S24">
        <v>-0.119799</v>
      </c>
      <c r="T24">
        <v>20893</v>
      </c>
      <c r="U24">
        <v>31336</v>
      </c>
      <c r="V24">
        <f t="shared" si="0"/>
        <v>52229</v>
      </c>
      <c r="X24">
        <f>(Q24-(V24/V23)*Q23)/N23</f>
        <v>0.11160720072911159</v>
      </c>
      <c r="Y24">
        <f>X24*16.02</f>
        <v>1.7879473556803678</v>
      </c>
      <c r="AC24">
        <v>100000</v>
      </c>
      <c r="AD24">
        <v>1100</v>
      </c>
      <c r="AE24">
        <v>-294803</v>
      </c>
      <c r="AF24" s="6">
        <v>1196220</v>
      </c>
      <c r="AG24">
        <v>-2535.59</v>
      </c>
      <c r="AH24">
        <v>20329</v>
      </c>
      <c r="AI24">
        <v>30739</v>
      </c>
      <c r="AJ24">
        <f t="shared" si="2"/>
        <v>51068</v>
      </c>
      <c r="AL24">
        <f>(AE24-(AJ24/AJ23)*AE23)/AB23</f>
        <v>0.11749439018636877</v>
      </c>
      <c r="AM24">
        <f>AL24*16.02</f>
        <v>1.8822601307856277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1100</v>
      </c>
      <c r="AE25">
        <v>-312404</v>
      </c>
      <c r="AF25" s="6">
        <v>1196240</v>
      </c>
      <c r="AG25">
        <v>-0.125386</v>
      </c>
      <c r="AH25">
        <v>21706</v>
      </c>
      <c r="AI25">
        <v>32294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1100.02</v>
      </c>
      <c r="AE26">
        <v>-294575</v>
      </c>
      <c r="AF26" s="6">
        <v>1196450</v>
      </c>
      <c r="AG26">
        <v>-2438.42</v>
      </c>
      <c r="AH26">
        <v>20550</v>
      </c>
      <c r="AI26">
        <v>30530</v>
      </c>
      <c r="AJ26">
        <f t="shared" si="2"/>
        <v>51080</v>
      </c>
      <c r="AL26">
        <f>(AE26-(AJ26/AJ25)*AE25)/AB25</f>
        <v>0.1192411417787254</v>
      </c>
      <c r="AM26">
        <f>AL26*16.02</f>
        <v>1.9102430912951809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1100.032502</v>
      </c>
      <c r="Q27">
        <v>-312495.27030199999</v>
      </c>
      <c r="R27">
        <v>1196371.2152780001</v>
      </c>
      <c r="S27">
        <v>-0.13829</v>
      </c>
      <c r="T27">
        <v>21578</v>
      </c>
      <c r="U27">
        <v>32422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1100.0899999999999</v>
      </c>
      <c r="AE27">
        <v>-312373</v>
      </c>
      <c r="AF27" s="6">
        <v>1196020</v>
      </c>
      <c r="AG27">
        <v>-1.5410200000000001E-2</v>
      </c>
      <c r="AH27">
        <v>21772</v>
      </c>
      <c r="AI27">
        <v>32228</v>
      </c>
      <c r="AJ27">
        <f t="shared" si="2"/>
        <v>54000</v>
      </c>
    </row>
    <row r="28" spans="2:39" x14ac:dyDescent="0.2">
      <c r="O28">
        <v>100000</v>
      </c>
      <c r="P28">
        <v>1100.155221</v>
      </c>
      <c r="Q28">
        <v>-312383.34099200001</v>
      </c>
      <c r="R28">
        <v>1196048.269758</v>
      </c>
      <c r="S28">
        <v>-0.15695700000000001</v>
      </c>
      <c r="T28">
        <v>21568</v>
      </c>
      <c r="U28">
        <v>32413</v>
      </c>
      <c r="V28">
        <f t="shared" si="3"/>
        <v>53981</v>
      </c>
      <c r="X28">
        <f>(Q28-(V28/V27)*Q27)/N27</f>
        <v>6.2970396473849563E-3</v>
      </c>
      <c r="Y28">
        <f>X28*16.02</f>
        <v>0.100878575151107</v>
      </c>
      <c r="AC28">
        <v>100000</v>
      </c>
      <c r="AD28">
        <v>1100.02</v>
      </c>
      <c r="AE28">
        <v>-294536</v>
      </c>
      <c r="AF28" s="6">
        <v>1195850</v>
      </c>
      <c r="AG28">
        <v>-2041.36</v>
      </c>
      <c r="AH28">
        <v>20586</v>
      </c>
      <c r="AI28">
        <v>30488</v>
      </c>
      <c r="AJ28">
        <f t="shared" si="2"/>
        <v>51074</v>
      </c>
      <c r="AL28">
        <f>(AE28-(AJ28/AJ27)*AE27)/AB27</f>
        <v>0.11605237556027492</v>
      </c>
      <c r="AM28">
        <f>AL28*16.02</f>
        <v>1.8591590564756042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1100.032502</v>
      </c>
      <c r="Q29">
        <v>-312495.27030199999</v>
      </c>
      <c r="R29">
        <v>1196371.2152780001</v>
      </c>
      <c r="S29">
        <v>-0.13829</v>
      </c>
      <c r="T29">
        <v>21578</v>
      </c>
      <c r="U29">
        <v>32422</v>
      </c>
      <c r="V29">
        <f t="shared" si="3"/>
        <v>54000</v>
      </c>
    </row>
    <row r="30" spans="2:39" x14ac:dyDescent="0.2">
      <c r="O30">
        <v>100000</v>
      </c>
      <c r="P30">
        <v>1100.0087120000001</v>
      </c>
      <c r="Q30">
        <v>-312159.351601</v>
      </c>
      <c r="R30">
        <v>1195250.4674760001</v>
      </c>
      <c r="S30">
        <v>-0.15146100000000001</v>
      </c>
      <c r="T30">
        <v>21548</v>
      </c>
      <c r="U30">
        <v>32392</v>
      </c>
      <c r="V30">
        <f t="shared" si="3"/>
        <v>53940</v>
      </c>
      <c r="X30">
        <f>(Q30-(V30/V29)*Q29)/N29</f>
        <v>-1.8358030030888237E-2</v>
      </c>
      <c r="Y30">
        <f>X30*16.02</f>
        <v>-0.29409564109482955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1100.032502</v>
      </c>
      <c r="Q31">
        <v>-312495.27030199999</v>
      </c>
      <c r="R31">
        <v>1196371.2152780001</v>
      </c>
      <c r="S31">
        <v>-0.13829</v>
      </c>
      <c r="T31">
        <v>21578</v>
      </c>
      <c r="U31">
        <v>32422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1200.02</v>
      </c>
      <c r="AE31">
        <v>-311705</v>
      </c>
      <c r="AF31" s="6">
        <v>1200430</v>
      </c>
      <c r="AG31">
        <v>-9.8439899999999997E-2</v>
      </c>
      <c r="AH31">
        <v>21624</v>
      </c>
      <c r="AI31">
        <v>32376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1100.154299</v>
      </c>
      <c r="Q32">
        <v>-311619.22987899999</v>
      </c>
      <c r="R32">
        <v>1194642.3195839999</v>
      </c>
      <c r="S32">
        <v>-0.19971700000000001</v>
      </c>
      <c r="T32">
        <v>21526</v>
      </c>
      <c r="U32">
        <v>32337</v>
      </c>
      <c r="V32">
        <f t="shared" si="3"/>
        <v>53863</v>
      </c>
      <c r="X32">
        <f>(Q32-(V32/V31)*Q31)/N31</f>
        <v>8.1808158709713058E-2</v>
      </c>
      <c r="Y32">
        <f>X32*16.02</f>
        <v>1.3105667025296031</v>
      </c>
      <c r="AC32">
        <v>100000</v>
      </c>
      <c r="AD32">
        <v>1200.03</v>
      </c>
      <c r="AE32">
        <v>-293890</v>
      </c>
      <c r="AF32" s="6">
        <v>1200490</v>
      </c>
      <c r="AG32">
        <v>-2603.4299999999998</v>
      </c>
      <c r="AH32">
        <v>20459</v>
      </c>
      <c r="AI32">
        <v>30613</v>
      </c>
      <c r="AJ32">
        <f t="shared" si="4"/>
        <v>51072</v>
      </c>
      <c r="AL32">
        <f>(AE32-(AJ32/AJ31)*AE31)/AB31</f>
        <v>0.11639009200283444</v>
      </c>
      <c r="AM32">
        <f>AL32*16.02</f>
        <v>1.8645692738854076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1100.032502</v>
      </c>
      <c r="Q33">
        <v>-312495.27030199999</v>
      </c>
      <c r="R33">
        <v>1196371.2152780001</v>
      </c>
      <c r="S33">
        <v>-0.13829</v>
      </c>
      <c r="T33">
        <v>21578</v>
      </c>
      <c r="U33">
        <v>32422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1200.02</v>
      </c>
      <c r="AE33">
        <v>-311722</v>
      </c>
      <c r="AF33" s="6">
        <v>1200510</v>
      </c>
      <c r="AG33">
        <v>2.09459E-2</v>
      </c>
      <c r="AH33">
        <v>21571</v>
      </c>
      <c r="AI33">
        <v>32429</v>
      </c>
      <c r="AJ33">
        <f t="shared" si="4"/>
        <v>54000</v>
      </c>
    </row>
    <row r="34" spans="1:39" x14ac:dyDescent="0.2">
      <c r="O34">
        <v>100000</v>
      </c>
      <c r="P34">
        <v>1100.357266</v>
      </c>
      <c r="Q34">
        <v>-310837.45162100001</v>
      </c>
      <c r="R34">
        <v>1194949.7578060001</v>
      </c>
      <c r="S34">
        <v>-8.4649000000000002E-2</v>
      </c>
      <c r="T34">
        <v>21483</v>
      </c>
      <c r="U34">
        <v>32257</v>
      </c>
      <c r="V34">
        <f t="shared" si="3"/>
        <v>53740</v>
      </c>
      <c r="X34">
        <f>(Q34-(V34/V33)*Q33)/N33</f>
        <v>0.10081317049424625</v>
      </c>
      <c r="Y34">
        <f>X34*16.02</f>
        <v>1.6150269913178248</v>
      </c>
      <c r="AC34">
        <v>100000</v>
      </c>
      <c r="AD34">
        <v>1200.05</v>
      </c>
      <c r="AE34">
        <v>-293951</v>
      </c>
      <c r="AF34" s="6">
        <v>1200870</v>
      </c>
      <c r="AG34">
        <v>-2713.73</v>
      </c>
      <c r="AH34">
        <v>20400</v>
      </c>
      <c r="AI34">
        <v>30678</v>
      </c>
      <c r="AJ34">
        <f t="shared" si="4"/>
        <v>51078</v>
      </c>
      <c r="AL34">
        <f>(AE34-(AJ34/AJ33)*AE33)/AB33</f>
        <v>0.11507977353149408</v>
      </c>
      <c r="AM34">
        <f>AL34*16.02</f>
        <v>1.8435779719745351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1100.032502</v>
      </c>
      <c r="Q35">
        <v>-312495.27030199999</v>
      </c>
      <c r="R35">
        <v>1196371.2152780001</v>
      </c>
      <c r="S35">
        <v>-0.13829</v>
      </c>
      <c r="T35">
        <v>21578</v>
      </c>
      <c r="U35">
        <v>32422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1199.8699999999999</v>
      </c>
      <c r="AE35">
        <v>-311748</v>
      </c>
      <c r="AF35" s="6">
        <v>1200530</v>
      </c>
      <c r="AG35">
        <v>-4.6512799999999998E-3</v>
      </c>
      <c r="AH35">
        <v>21568</v>
      </c>
      <c r="AI35">
        <v>32432</v>
      </c>
      <c r="AJ35">
        <f t="shared" si="4"/>
        <v>54000</v>
      </c>
    </row>
    <row r="36" spans="1:39" x14ac:dyDescent="0.2">
      <c r="O36">
        <v>100000</v>
      </c>
      <c r="P36">
        <v>1100.3792639999999</v>
      </c>
      <c r="Q36">
        <v>-309922.05440800003</v>
      </c>
      <c r="R36">
        <v>1194554.976705</v>
      </c>
      <c r="S36">
        <v>-0.113403</v>
      </c>
      <c r="T36">
        <v>21417</v>
      </c>
      <c r="U36">
        <v>32174</v>
      </c>
      <c r="V36">
        <f t="shared" si="3"/>
        <v>53591</v>
      </c>
      <c r="X36">
        <f>(Q36-(V36/V35)*Q35)/N35</f>
        <v>9.7215528273675939E-2</v>
      </c>
      <c r="Y36">
        <f>X36*16.02</f>
        <v>1.5573927629442885</v>
      </c>
      <c r="AC36">
        <v>100000</v>
      </c>
      <c r="AD36">
        <v>1200.31</v>
      </c>
      <c r="AE36">
        <v>-293956</v>
      </c>
      <c r="AF36" s="6">
        <v>1200260</v>
      </c>
      <c r="AG36">
        <v>-2559.6</v>
      </c>
      <c r="AH36">
        <v>20402</v>
      </c>
      <c r="AI36">
        <v>30670</v>
      </c>
      <c r="AJ36">
        <f t="shared" si="4"/>
        <v>51072</v>
      </c>
      <c r="AL36">
        <f>(AE36-(AJ36/AJ35)*AE35)/AB35</f>
        <v>0.11316314225053195</v>
      </c>
      <c r="AM36">
        <f>AL36*16.02</f>
        <v>1.8128735388535218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1100.032502</v>
      </c>
      <c r="Q37">
        <v>-312495.27030199999</v>
      </c>
      <c r="R37">
        <v>1196371.2152780001</v>
      </c>
      <c r="S37">
        <v>-0.13829</v>
      </c>
      <c r="T37">
        <v>21578</v>
      </c>
      <c r="U37">
        <v>32422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1200.1099999999999</v>
      </c>
      <c r="AE37">
        <v>-311524</v>
      </c>
      <c r="AF37" s="6">
        <v>1200210</v>
      </c>
      <c r="AG37">
        <v>6.7294300000000001E-2</v>
      </c>
      <c r="AH37">
        <v>21798</v>
      </c>
      <c r="AI37">
        <v>32202</v>
      </c>
      <c r="AJ37">
        <f t="shared" si="4"/>
        <v>54000</v>
      </c>
    </row>
    <row r="38" spans="1:39" x14ac:dyDescent="0.2">
      <c r="O38">
        <v>100000</v>
      </c>
      <c r="P38">
        <v>1099.904074</v>
      </c>
      <c r="Q38">
        <v>-308581.06155899999</v>
      </c>
      <c r="R38">
        <v>1194619.178113</v>
      </c>
      <c r="S38">
        <v>-0.16556499999999999</v>
      </c>
      <c r="T38">
        <v>21327</v>
      </c>
      <c r="U38">
        <v>32043</v>
      </c>
      <c r="V38">
        <f t="shared" si="3"/>
        <v>53370</v>
      </c>
      <c r="X38">
        <f>(Q38-(V38/V37)*Q37)/N37</f>
        <v>9.498605430879635E-2</v>
      </c>
      <c r="Y38">
        <f>X38*16.02</f>
        <v>1.5216765900269176</v>
      </c>
      <c r="AC38">
        <v>100000</v>
      </c>
      <c r="AD38">
        <v>1200.1099999999999</v>
      </c>
      <c r="AE38">
        <v>-293663</v>
      </c>
      <c r="AF38" s="6">
        <v>1199720</v>
      </c>
      <c r="AG38">
        <v>-2076.79</v>
      </c>
      <c r="AH38">
        <v>20669</v>
      </c>
      <c r="AI38">
        <v>30401</v>
      </c>
      <c r="AJ38">
        <f t="shared" si="4"/>
        <v>51070</v>
      </c>
      <c r="AL38">
        <f>(AE38-(AJ38/AJ37)*AE37)/AB37</f>
        <v>0.12203038452465272</v>
      </c>
      <c r="AM38">
        <f>AL38*16.02</f>
        <v>1.9549267600849365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1100.032502</v>
      </c>
      <c r="Q39">
        <v>-312495.27030199999</v>
      </c>
      <c r="R39">
        <v>1196371.2152780001</v>
      </c>
      <c r="S39">
        <v>-0.13829</v>
      </c>
      <c r="T39">
        <v>21578</v>
      </c>
      <c r="U39">
        <v>32422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1199.92</v>
      </c>
      <c r="AE39">
        <v>-311727</v>
      </c>
      <c r="AF39" s="6">
        <v>1200270</v>
      </c>
      <c r="AG39">
        <v>-1.1045600000000001E-3</v>
      </c>
      <c r="AH39">
        <v>21639</v>
      </c>
      <c r="AI39">
        <v>32361</v>
      </c>
      <c r="AJ39">
        <f t="shared" si="4"/>
        <v>54000</v>
      </c>
    </row>
    <row r="40" spans="1:39" x14ac:dyDescent="0.2">
      <c r="O40">
        <v>100000</v>
      </c>
      <c r="P40">
        <v>1100.061232</v>
      </c>
      <c r="Q40">
        <v>-306763.64546600002</v>
      </c>
      <c r="R40">
        <v>1193899.4974150001</v>
      </c>
      <c r="S40">
        <v>-0.110488</v>
      </c>
      <c r="T40">
        <v>21222</v>
      </c>
      <c r="U40">
        <v>31853</v>
      </c>
      <c r="V40">
        <f t="shared" si="3"/>
        <v>53075</v>
      </c>
      <c r="X40">
        <f>(Q40-(V40/V39)*Q39)/N39</f>
        <v>0.10432872928715879</v>
      </c>
      <c r="Y40">
        <f>X40*16.02</f>
        <v>1.6713462431802839</v>
      </c>
      <c r="AC40">
        <v>100000</v>
      </c>
      <c r="AD40">
        <v>1200.1099999999999</v>
      </c>
      <c r="AE40">
        <v>-293948</v>
      </c>
      <c r="AF40" s="6">
        <v>1200860</v>
      </c>
      <c r="AG40">
        <v>-2730.61</v>
      </c>
      <c r="AH40">
        <v>20432</v>
      </c>
      <c r="AI40">
        <v>30642</v>
      </c>
      <c r="AJ40">
        <f t="shared" si="4"/>
        <v>51074</v>
      </c>
      <c r="AL40">
        <f>(AE40-(AJ40/AJ39)*AE39)/AB39</f>
        <v>0.11312290162774201</v>
      </c>
      <c r="AM40">
        <f>AL40*16.02</f>
        <v>1.8122288840764269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1100.032502</v>
      </c>
      <c r="Q41">
        <v>-312495.27030199999</v>
      </c>
      <c r="R41">
        <v>1196371.2152780001</v>
      </c>
      <c r="S41">
        <v>-0.13829</v>
      </c>
      <c r="T41">
        <v>21578</v>
      </c>
      <c r="U41">
        <v>32422</v>
      </c>
      <c r="V41">
        <f t="shared" si="3"/>
        <v>54000</v>
      </c>
    </row>
    <row r="42" spans="1:39" x14ac:dyDescent="0.2">
      <c r="H42" t="s">
        <v>27</v>
      </c>
      <c r="O42">
        <v>100000</v>
      </c>
      <c r="P42">
        <v>1100.2275770000001</v>
      </c>
      <c r="Q42">
        <v>-304460.92356099997</v>
      </c>
      <c r="R42">
        <v>1193646.8740729999</v>
      </c>
      <c r="S42">
        <v>-0.176285</v>
      </c>
      <c r="T42">
        <v>21066</v>
      </c>
      <c r="U42">
        <v>31631</v>
      </c>
      <c r="V42">
        <f t="shared" si="3"/>
        <v>52697</v>
      </c>
      <c r="X42">
        <f>(Q42-(V42/V41)*Q41)/N41</f>
        <v>0.10894004790342099</v>
      </c>
      <c r="Y42">
        <f>X42*16.02</f>
        <v>1.7452195674128042</v>
      </c>
      <c r="AB42" t="s">
        <v>7</v>
      </c>
    </row>
    <row r="43" spans="1:39" x14ac:dyDescent="0.2">
      <c r="M43">
        <v>21</v>
      </c>
      <c r="N43">
        <f>4*3.14*M43^2</f>
        <v>5538.96</v>
      </c>
      <c r="O43">
        <v>50000</v>
      </c>
      <c r="P43">
        <v>1100.032502</v>
      </c>
      <c r="Q43">
        <v>-312495.27030199999</v>
      </c>
      <c r="R43">
        <v>1196371.2152780001</v>
      </c>
      <c r="S43">
        <v>-0.13829</v>
      </c>
      <c r="T43">
        <v>21578</v>
      </c>
      <c r="U43">
        <v>32422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1299.68</v>
      </c>
      <c r="AE43">
        <v>-310801</v>
      </c>
      <c r="AF43" s="6">
        <v>1204380</v>
      </c>
      <c r="AG43">
        <v>-0.20622099999999999</v>
      </c>
      <c r="AH43">
        <v>21782</v>
      </c>
      <c r="AI43">
        <v>32218</v>
      </c>
      <c r="AJ43">
        <f t="shared" ref="AJ43:AJ52" si="5">SUM(AH43:AI43)</f>
        <v>54000</v>
      </c>
    </row>
    <row r="44" spans="1:39" x14ac:dyDescent="0.2">
      <c r="B44">
        <v>1000</v>
      </c>
      <c r="C44">
        <v>1100</v>
      </c>
      <c r="D44">
        <v>1200</v>
      </c>
      <c r="E44">
        <v>1300</v>
      </c>
      <c r="F44">
        <v>1400</v>
      </c>
      <c r="H44">
        <v>1000</v>
      </c>
      <c r="I44">
        <v>1100</v>
      </c>
      <c r="J44">
        <v>1200</v>
      </c>
      <c r="K44">
        <v>1300</v>
      </c>
      <c r="L44">
        <v>1400</v>
      </c>
      <c r="O44">
        <v>100000</v>
      </c>
      <c r="P44">
        <v>1099.9626639999999</v>
      </c>
      <c r="Q44">
        <v>-301639.16598200001</v>
      </c>
      <c r="R44">
        <v>1192312.613722</v>
      </c>
      <c r="S44">
        <v>-7.4102000000000001E-2</v>
      </c>
      <c r="T44">
        <v>20890</v>
      </c>
      <c r="U44">
        <v>31341</v>
      </c>
      <c r="V44">
        <f t="shared" si="3"/>
        <v>52231</v>
      </c>
      <c r="X44">
        <f>(Q44-(V44/V43)*Q43)/N43</f>
        <v>0.11175215977087033</v>
      </c>
      <c r="Y44">
        <f>X44*16.02</f>
        <v>1.7902695995293427</v>
      </c>
      <c r="AC44">
        <v>100000</v>
      </c>
      <c r="AD44">
        <v>1299.8900000000001</v>
      </c>
      <c r="AE44">
        <v>-293116</v>
      </c>
      <c r="AF44" s="6">
        <v>1203890</v>
      </c>
      <c r="AG44">
        <v>-2804.96</v>
      </c>
      <c r="AH44">
        <v>20570</v>
      </c>
      <c r="AI44">
        <v>30509</v>
      </c>
      <c r="AJ44">
        <f t="shared" si="5"/>
        <v>51079</v>
      </c>
      <c r="AL44">
        <f>(AE44-(AJ44/AJ43)*AE43)/AB43</f>
        <v>0.11120613116300873</v>
      </c>
      <c r="AM44">
        <f>AL44*16.02</f>
        <v>1.7815222212313999</v>
      </c>
    </row>
    <row r="45" spans="1:39" x14ac:dyDescent="0.2">
      <c r="A45">
        <v>5</v>
      </c>
      <c r="B45">
        <v>0.57649456413220657</v>
      </c>
      <c r="C45">
        <v>0.100878575151107</v>
      </c>
      <c r="D45">
        <v>-1.0056927535841189</v>
      </c>
      <c r="E45">
        <v>-0.75925174146502095</v>
      </c>
      <c r="F45">
        <v>-3.0560605946295616</v>
      </c>
      <c r="H45">
        <v>1.7102119779127163</v>
      </c>
      <c r="I45">
        <v>1.8516144808415596</v>
      </c>
      <c r="J45">
        <v>1.6010552241155827</v>
      </c>
      <c r="K45">
        <v>1.5680795335782161</v>
      </c>
      <c r="L45">
        <v>1.4473745524778969</v>
      </c>
      <c r="AA45">
        <v>25</v>
      </c>
      <c r="AB45">
        <f>4*3.14*AA45^2</f>
        <v>7850</v>
      </c>
      <c r="AC45">
        <v>50000</v>
      </c>
      <c r="AD45">
        <v>1300.03</v>
      </c>
      <c r="AE45">
        <v>-310871</v>
      </c>
      <c r="AF45" s="6">
        <v>1204630</v>
      </c>
      <c r="AG45">
        <v>8.9662099999999995E-2</v>
      </c>
      <c r="AH45">
        <v>21658</v>
      </c>
      <c r="AI45">
        <v>32342</v>
      </c>
      <c r="AJ45">
        <f t="shared" si="5"/>
        <v>54000</v>
      </c>
    </row>
    <row r="46" spans="1:39" x14ac:dyDescent="0.2">
      <c r="A46">
        <v>7</v>
      </c>
      <c r="B46">
        <v>-6.9950945646938857E-3</v>
      </c>
      <c r="C46">
        <v>-0.29409564109482955</v>
      </c>
      <c r="D46">
        <v>0.17669655163225206</v>
      </c>
      <c r="E46">
        <v>-0.61446618774604578</v>
      </c>
      <c r="F46">
        <v>-2.2123777250756431</v>
      </c>
      <c r="H46">
        <v>1.8295803527354961</v>
      </c>
      <c r="I46">
        <v>1.6919631536437443</v>
      </c>
      <c r="J46">
        <v>1.6699465866243925</v>
      </c>
      <c r="K46">
        <v>1.6311933663901037</v>
      </c>
      <c r="L46">
        <v>1.5619374445926786</v>
      </c>
      <c r="N46" t="s">
        <v>8</v>
      </c>
      <c r="AC46">
        <v>100000</v>
      </c>
      <c r="AD46">
        <v>1300.1600000000001</v>
      </c>
      <c r="AE46">
        <v>-293243</v>
      </c>
      <c r="AF46" s="6">
        <v>1204700</v>
      </c>
      <c r="AG46">
        <v>-2963.94</v>
      </c>
      <c r="AH46">
        <v>20505</v>
      </c>
      <c r="AI46">
        <v>30592</v>
      </c>
      <c r="AJ46">
        <f t="shared" si="5"/>
        <v>51097</v>
      </c>
      <c r="AL46">
        <f>(AE46-(AJ46/AJ45)*AE45)/AB45</f>
        <v>0.11666309742863545</v>
      </c>
      <c r="AM46">
        <f>AL46*16.02</f>
        <v>1.86894282080674</v>
      </c>
    </row>
    <row r="47" spans="1:39" x14ac:dyDescent="0.2">
      <c r="A47">
        <v>9</v>
      </c>
      <c r="B47">
        <v>1.651542313694385</v>
      </c>
      <c r="C47">
        <v>1.3105667025296031</v>
      </c>
      <c r="D47">
        <v>1.2153692995253478</v>
      </c>
      <c r="E47">
        <v>0.51480786188052285</v>
      </c>
      <c r="F47">
        <v>0.38048855439745244</v>
      </c>
      <c r="H47">
        <v>1.7828470267006438</v>
      </c>
      <c r="I47">
        <v>1.7103097598045123</v>
      </c>
      <c r="J47">
        <v>1.6681853367875508</v>
      </c>
      <c r="K47">
        <v>1.6673595670353003</v>
      </c>
      <c r="L47">
        <v>1.5560996566500103</v>
      </c>
      <c r="M47">
        <v>5</v>
      </c>
      <c r="N47">
        <f>4*3.14*M47^2</f>
        <v>314</v>
      </c>
      <c r="O47">
        <v>50000</v>
      </c>
      <c r="P47">
        <v>1199.840299</v>
      </c>
      <c r="Q47">
        <v>-311688.63501000003</v>
      </c>
      <c r="R47">
        <v>1200545.676491</v>
      </c>
      <c r="S47">
        <v>-0.127417</v>
      </c>
      <c r="T47">
        <v>21578</v>
      </c>
      <c r="U47">
        <v>32422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1299.8800000000001</v>
      </c>
      <c r="AE47">
        <v>-310889</v>
      </c>
      <c r="AF47" s="6">
        <v>1204500</v>
      </c>
      <c r="AG47">
        <v>-0.129084</v>
      </c>
      <c r="AH47">
        <v>21680</v>
      </c>
      <c r="AI47">
        <v>32320</v>
      </c>
      <c r="AJ47">
        <f t="shared" si="5"/>
        <v>54000</v>
      </c>
    </row>
    <row r="48" spans="1:39" x14ac:dyDescent="0.2">
      <c r="A48">
        <v>11</v>
      </c>
      <c r="B48">
        <v>1.6793399074636333</v>
      </c>
      <c r="C48">
        <v>1.6150269913178248</v>
      </c>
      <c r="D48">
        <v>1.4207431548153677</v>
      </c>
      <c r="E48">
        <v>1.0433867323626647</v>
      </c>
      <c r="F48">
        <v>0.73580747252684064</v>
      </c>
      <c r="H48">
        <v>1.9293606914446395</v>
      </c>
      <c r="I48">
        <v>1.7139219707176756</v>
      </c>
      <c r="J48">
        <v>1.7348602997925591</v>
      </c>
      <c r="K48">
        <v>1.642262388569518</v>
      </c>
      <c r="L48">
        <v>1.4236674071090039</v>
      </c>
      <c r="O48">
        <v>100000</v>
      </c>
      <c r="P48">
        <v>1199.8466579999999</v>
      </c>
      <c r="Q48">
        <v>-311592.90685500001</v>
      </c>
      <c r="R48">
        <v>1200169.0142349999</v>
      </c>
      <c r="S48">
        <v>-0.12568399999999999</v>
      </c>
      <c r="T48">
        <v>21567</v>
      </c>
      <c r="U48">
        <v>32413</v>
      </c>
      <c r="V48">
        <f t="shared" si="6"/>
        <v>53980</v>
      </c>
      <c r="X48">
        <f>(Q48-(V48/V47)*Q47)/N47</f>
        <v>-6.2777325442204684E-2</v>
      </c>
      <c r="Y48">
        <f>X48*16.02</f>
        <v>-1.0056927535841189</v>
      </c>
      <c r="AC48">
        <v>100000</v>
      </c>
      <c r="AD48">
        <v>1300.3</v>
      </c>
      <c r="AE48">
        <v>-293205</v>
      </c>
      <c r="AF48" s="6">
        <v>1204710</v>
      </c>
      <c r="AG48">
        <v>-2729.31</v>
      </c>
      <c r="AH48">
        <v>20527</v>
      </c>
      <c r="AI48">
        <v>30562</v>
      </c>
      <c r="AJ48">
        <f t="shared" si="5"/>
        <v>51089</v>
      </c>
      <c r="AL48">
        <f>(AE48-(AJ48/AJ47)*AE47)/AB47</f>
        <v>0.11780637178579671</v>
      </c>
      <c r="AM48">
        <f>AL48*16.02</f>
        <v>1.8872580760084632</v>
      </c>
    </row>
    <row r="49" spans="1:39" x14ac:dyDescent="0.2">
      <c r="A49">
        <v>13</v>
      </c>
      <c r="B49">
        <v>1.7516620019013553</v>
      </c>
      <c r="C49">
        <v>1.5573927629442885</v>
      </c>
      <c r="D49">
        <v>1.3241698430244455</v>
      </c>
      <c r="E49">
        <v>1.3139474169252203</v>
      </c>
      <c r="F49">
        <v>0.7902827449558546</v>
      </c>
      <c r="H49">
        <v>1.832427261165529</v>
      </c>
      <c r="I49">
        <v>1.7870561166466261</v>
      </c>
      <c r="J49">
        <v>1.6422416624762675</v>
      </c>
      <c r="K49">
        <v>1.6194003689862591</v>
      </c>
      <c r="L49">
        <v>1.4969313178822095</v>
      </c>
      <c r="M49">
        <v>7</v>
      </c>
      <c r="N49">
        <f>4*3.14*M49^2</f>
        <v>615.44000000000005</v>
      </c>
      <c r="O49">
        <v>50000</v>
      </c>
      <c r="P49">
        <v>1199.840299</v>
      </c>
      <c r="Q49">
        <v>-311688.63501000003</v>
      </c>
      <c r="R49">
        <v>1200545.676491</v>
      </c>
      <c r="S49">
        <v>-0.127417</v>
      </c>
      <c r="T49">
        <v>21578</v>
      </c>
      <c r="U49">
        <v>32422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1300.1500000000001</v>
      </c>
      <c r="AE49">
        <v>-311080</v>
      </c>
      <c r="AF49" s="6">
        <v>1204950</v>
      </c>
      <c r="AG49">
        <v>-0.14057500000000001</v>
      </c>
      <c r="AH49">
        <v>21436</v>
      </c>
      <c r="AI49">
        <v>32564</v>
      </c>
      <c r="AJ49">
        <f t="shared" si="5"/>
        <v>54000</v>
      </c>
    </row>
    <row r="50" spans="1:39" x14ac:dyDescent="0.2">
      <c r="A50">
        <v>15</v>
      </c>
      <c r="B50">
        <v>1.679830761986038</v>
      </c>
      <c r="C50">
        <v>1.5216765900269176</v>
      </c>
      <c r="D50">
        <v>1.4375346686796597</v>
      </c>
      <c r="E50">
        <v>1.3334759019957492</v>
      </c>
      <c r="F50">
        <v>1.2239025774327326</v>
      </c>
      <c r="O50">
        <v>100000</v>
      </c>
      <c r="P50">
        <v>1199.6935020000001</v>
      </c>
      <c r="Q50">
        <v>-311329.75414500001</v>
      </c>
      <c r="R50">
        <v>1199424.528963</v>
      </c>
      <c r="S50">
        <v>-0.12362099999999999</v>
      </c>
      <c r="T50">
        <v>21548</v>
      </c>
      <c r="U50">
        <v>32391</v>
      </c>
      <c r="V50">
        <f t="shared" si="6"/>
        <v>53939</v>
      </c>
      <c r="X50">
        <f>(Q50-(V50/V49)*Q49)/N49</f>
        <v>1.1029747292899629E-2</v>
      </c>
      <c r="Y50">
        <f>X50*16.02</f>
        <v>0.17669655163225206</v>
      </c>
      <c r="AC50">
        <v>100000</v>
      </c>
      <c r="AD50">
        <v>1300.5</v>
      </c>
      <c r="AE50">
        <v>-293399</v>
      </c>
      <c r="AF50" s="6">
        <v>1205260</v>
      </c>
      <c r="AG50">
        <v>-2822.81</v>
      </c>
      <c r="AH50">
        <v>20307</v>
      </c>
      <c r="AI50">
        <v>30784</v>
      </c>
      <c r="AJ50">
        <f t="shared" si="5"/>
        <v>51091</v>
      </c>
      <c r="AL50">
        <f>(AE50-(AJ50/AJ49)*AE49)/AB49</f>
        <v>0.1175802783675382</v>
      </c>
      <c r="AM50">
        <f>AL50*16.02</f>
        <v>1.883636059447962</v>
      </c>
    </row>
    <row r="51" spans="1:39" x14ac:dyDescent="0.2">
      <c r="A51">
        <v>17</v>
      </c>
      <c r="B51">
        <v>1.6902191859500908</v>
      </c>
      <c r="C51">
        <v>1.6713462431802839</v>
      </c>
      <c r="D51">
        <v>1.5860001825371788</v>
      </c>
      <c r="E51">
        <v>1.5301094195498728</v>
      </c>
      <c r="F51">
        <v>1.2862856834443614</v>
      </c>
      <c r="H51">
        <f>AVERAGE(H45:H49)</f>
        <v>1.8168854619918047</v>
      </c>
      <c r="I51">
        <f t="shared" ref="I51:L51" si="7">AVERAGE(I45:I49)</f>
        <v>1.7509730963308237</v>
      </c>
      <c r="J51">
        <f t="shared" si="7"/>
        <v>1.6632578219592706</v>
      </c>
      <c r="K51">
        <f t="shared" si="7"/>
        <v>1.6256590449118797</v>
      </c>
      <c r="L51">
        <f t="shared" si="7"/>
        <v>1.4972020757423601</v>
      </c>
      <c r="M51">
        <v>9</v>
      </c>
      <c r="N51">
        <f>4*3.14*M51^2</f>
        <v>1017.36</v>
      </c>
      <c r="O51">
        <v>50000</v>
      </c>
      <c r="P51">
        <v>1199.840299</v>
      </c>
      <c r="Q51">
        <v>-311688.63501000003</v>
      </c>
      <c r="R51">
        <v>1200545.676491</v>
      </c>
      <c r="S51">
        <v>-0.127417</v>
      </c>
      <c r="T51">
        <v>21578</v>
      </c>
      <c r="U51">
        <v>32422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1299.76</v>
      </c>
      <c r="AE51">
        <v>-310889</v>
      </c>
      <c r="AF51" s="6">
        <v>1204580</v>
      </c>
      <c r="AG51">
        <v>4.6496900000000001E-2</v>
      </c>
      <c r="AH51">
        <v>21669</v>
      </c>
      <c r="AI51">
        <v>32331</v>
      </c>
      <c r="AJ51">
        <f t="shared" si="5"/>
        <v>54000</v>
      </c>
    </row>
    <row r="52" spans="1:39" x14ac:dyDescent="0.2">
      <c r="A52">
        <v>19</v>
      </c>
      <c r="B52">
        <v>1.7694952325174682</v>
      </c>
      <c r="C52">
        <v>1.7452195674128042</v>
      </c>
      <c r="D52">
        <v>1.6380756470658995</v>
      </c>
      <c r="E52">
        <v>1.6012339793021846</v>
      </c>
      <c r="F52">
        <v>1.3779552167814826</v>
      </c>
      <c r="O52">
        <v>100000</v>
      </c>
      <c r="P52">
        <v>1200.1032620000001</v>
      </c>
      <c r="Q52">
        <v>-310809.142597</v>
      </c>
      <c r="R52">
        <v>1198816.381484</v>
      </c>
      <c r="S52">
        <v>-0.15825500000000001</v>
      </c>
      <c r="T52">
        <v>21522</v>
      </c>
      <c r="U52">
        <v>32339</v>
      </c>
      <c r="V52">
        <f t="shared" si="6"/>
        <v>53861</v>
      </c>
      <c r="X52">
        <f>(Q52-(V52/V51)*Q51)/N51</f>
        <v>7.5865749034041682E-2</v>
      </c>
      <c r="Y52">
        <f>X52*16.02</f>
        <v>1.2153692995253478</v>
      </c>
      <c r="AC52">
        <v>100000</v>
      </c>
      <c r="AD52">
        <v>1299.71</v>
      </c>
      <c r="AE52">
        <v>-293160</v>
      </c>
      <c r="AF52" s="6">
        <v>1205120</v>
      </c>
      <c r="AG52">
        <v>-2886.5</v>
      </c>
      <c r="AH52">
        <v>20474</v>
      </c>
      <c r="AI52">
        <v>30605</v>
      </c>
      <c r="AJ52">
        <f t="shared" si="5"/>
        <v>51079</v>
      </c>
      <c r="AL52">
        <f>(AE52-(AJ52/AJ51)*AE51)/AB51</f>
        <v>0.11620483840528763</v>
      </c>
      <c r="AM52">
        <f>AL52*16.02</f>
        <v>1.8616015112527078</v>
      </c>
    </row>
    <row r="53" spans="1:39" x14ac:dyDescent="0.2">
      <c r="A53">
        <v>21</v>
      </c>
      <c r="B53">
        <v>1.7879473556803678</v>
      </c>
      <c r="C53">
        <v>1.7902695995293427</v>
      </c>
      <c r="D53">
        <v>1.7074922936578749</v>
      </c>
      <c r="E53">
        <v>1.5622930092387233</v>
      </c>
      <c r="F53">
        <v>1.4604722668081846</v>
      </c>
      <c r="H53" t="s">
        <v>92</v>
      </c>
      <c r="M53">
        <v>11</v>
      </c>
      <c r="N53">
        <f>4*3.14*M53^2</f>
        <v>1519.76</v>
      </c>
      <c r="O53">
        <v>50000</v>
      </c>
      <c r="P53">
        <v>1199.840299</v>
      </c>
      <c r="Q53">
        <v>-311688.63501000003</v>
      </c>
      <c r="R53">
        <v>1200545.676491</v>
      </c>
      <c r="S53">
        <v>-0.127417</v>
      </c>
      <c r="T53">
        <v>21578</v>
      </c>
      <c r="U53">
        <v>32422</v>
      </c>
      <c r="V53">
        <f t="shared" si="6"/>
        <v>54000</v>
      </c>
    </row>
    <row r="54" spans="1:39" x14ac:dyDescent="0.2">
      <c r="H54">
        <v>1000</v>
      </c>
      <c r="I54">
        <v>1100</v>
      </c>
      <c r="J54">
        <v>1200</v>
      </c>
      <c r="K54">
        <v>1300</v>
      </c>
      <c r="L54">
        <v>1400</v>
      </c>
      <c r="O54">
        <v>100000</v>
      </c>
      <c r="P54">
        <v>1199.7630280000001</v>
      </c>
      <c r="Q54">
        <v>-310053.13114000001</v>
      </c>
      <c r="R54">
        <v>1199051.8945559999</v>
      </c>
      <c r="S54">
        <v>-0.16563700000000001</v>
      </c>
      <c r="T54">
        <v>21481</v>
      </c>
      <c r="U54">
        <v>32259</v>
      </c>
      <c r="V54">
        <f t="shared" si="6"/>
        <v>53740</v>
      </c>
      <c r="X54">
        <f>(Q54-(V54/V53)*Q53)/N53</f>
        <v>8.8685590188225208E-2</v>
      </c>
      <c r="Y54">
        <f>X54*16.02</f>
        <v>1.4207431548153677</v>
      </c>
      <c r="AB54" t="s">
        <v>6</v>
      </c>
    </row>
    <row r="55" spans="1:39" x14ac:dyDescent="0.2">
      <c r="H55">
        <v>1.7837402675159093</v>
      </c>
      <c r="I55">
        <v>1.7837402675159093</v>
      </c>
      <c r="J55">
        <v>1.6207641477707222</v>
      </c>
      <c r="K55">
        <v>1.6147116942675417</v>
      </c>
      <c r="L55">
        <v>1.4423426921443687</v>
      </c>
      <c r="M55">
        <v>13</v>
      </c>
      <c r="N55">
        <f>4*3.14*M55^2</f>
        <v>2122.64</v>
      </c>
      <c r="O55">
        <v>50000</v>
      </c>
      <c r="P55">
        <v>1199.840299</v>
      </c>
      <c r="Q55">
        <v>-311688.63501000003</v>
      </c>
      <c r="R55">
        <v>1200545.676491</v>
      </c>
      <c r="S55">
        <v>-0.127417</v>
      </c>
      <c r="T55">
        <v>21578</v>
      </c>
      <c r="U55">
        <v>32422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1399.66</v>
      </c>
      <c r="AE55">
        <v>-310197</v>
      </c>
      <c r="AF55" s="6">
        <v>1209140</v>
      </c>
      <c r="AG55">
        <v>-3.9649400000000001E-2</v>
      </c>
      <c r="AH55">
        <v>21541</v>
      </c>
      <c r="AI55">
        <v>32459</v>
      </c>
      <c r="AJ55">
        <f t="shared" ref="AJ55:AJ64" si="8">SUM(AH55:AI55)</f>
        <v>54000</v>
      </c>
    </row>
    <row r="56" spans="1:39" x14ac:dyDescent="0.2">
      <c r="H56">
        <v>1.7707763121019393</v>
      </c>
      <c r="I56">
        <v>1.7707763121019393</v>
      </c>
      <c r="J56">
        <v>1.6367132501061645</v>
      </c>
      <c r="K56">
        <v>1.4858580989384167</v>
      </c>
      <c r="L56">
        <v>1.2181426598726264</v>
      </c>
      <c r="O56">
        <v>100000</v>
      </c>
      <c r="P56">
        <v>1200.1543979999999</v>
      </c>
      <c r="Q56">
        <v>-309146.65851099999</v>
      </c>
      <c r="R56">
        <v>1198636.544217</v>
      </c>
      <c r="S56">
        <v>-0.13857</v>
      </c>
      <c r="T56">
        <v>21418</v>
      </c>
      <c r="U56">
        <v>32172</v>
      </c>
      <c r="V56">
        <f t="shared" si="6"/>
        <v>53590</v>
      </c>
      <c r="X56">
        <f>(Q56-(V56/V55)*Q55)/N55</f>
        <v>8.2657293572062765E-2</v>
      </c>
      <c r="Y56">
        <f>X56*16.02</f>
        <v>1.3241698430244455</v>
      </c>
      <c r="AC56">
        <v>100000</v>
      </c>
      <c r="AD56">
        <v>1400.09</v>
      </c>
      <c r="AE56">
        <v>-292632</v>
      </c>
      <c r="AF56" s="6">
        <v>1209730</v>
      </c>
      <c r="AG56">
        <v>-3362.16</v>
      </c>
      <c r="AH56">
        <v>20408</v>
      </c>
      <c r="AI56">
        <v>30686</v>
      </c>
      <c r="AJ56">
        <f t="shared" si="8"/>
        <v>51094</v>
      </c>
      <c r="AL56">
        <f>(AE56-(AJ56/AJ55)*AE55)/AB55</f>
        <v>0.11105807501769323</v>
      </c>
      <c r="AM56">
        <f>AL56*16.02</f>
        <v>1.7791503617834454</v>
      </c>
    </row>
    <row r="57" spans="1:39" x14ac:dyDescent="0.2">
      <c r="H57">
        <v>1.777788491719726</v>
      </c>
      <c r="I57">
        <v>1.777788491719726</v>
      </c>
      <c r="J57">
        <v>1.6285495881103644</v>
      </c>
      <c r="K57">
        <v>1.562438422929932</v>
      </c>
      <c r="L57">
        <v>1.5302047014862401</v>
      </c>
      <c r="M57">
        <v>15</v>
      </c>
      <c r="N57">
        <f>4*3.14*M57^2</f>
        <v>2826</v>
      </c>
      <c r="O57">
        <v>50000</v>
      </c>
      <c r="P57">
        <v>1199.840299</v>
      </c>
      <c r="Q57">
        <v>-311688.63501000003</v>
      </c>
      <c r="R57">
        <v>1200545.676491</v>
      </c>
      <c r="S57">
        <v>-0.127417</v>
      </c>
      <c r="T57">
        <v>21578</v>
      </c>
      <c r="U57">
        <v>32422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1400.2</v>
      </c>
      <c r="AE57">
        <v>-310094</v>
      </c>
      <c r="AF57" s="6">
        <v>1209170</v>
      </c>
      <c r="AG57">
        <v>-0.119227</v>
      </c>
      <c r="AH57">
        <v>21594</v>
      </c>
      <c r="AI57">
        <v>32406</v>
      </c>
      <c r="AJ57">
        <f t="shared" si="8"/>
        <v>54000</v>
      </c>
    </row>
    <row r="58" spans="1:39" x14ac:dyDescent="0.2">
      <c r="H58">
        <v>1.7974486484076513</v>
      </c>
      <c r="I58">
        <v>1.7974486484076513</v>
      </c>
      <c r="J58">
        <v>1.7831306836518386</v>
      </c>
      <c r="K58">
        <v>1.4683368144373596</v>
      </c>
      <c r="L58">
        <v>1.3366552866241748</v>
      </c>
      <c r="O58">
        <v>100000</v>
      </c>
      <c r="P58">
        <v>1199.8607810000001</v>
      </c>
      <c r="Q58">
        <v>-307850.62813099998</v>
      </c>
      <c r="R58">
        <v>1198233.3475269999</v>
      </c>
      <c r="S58">
        <v>-8.0222000000000002E-2</v>
      </c>
      <c r="T58">
        <v>21333</v>
      </c>
      <c r="U58">
        <v>32046</v>
      </c>
      <c r="V58">
        <f t="shared" si="6"/>
        <v>53379</v>
      </c>
      <c r="X58">
        <f>(Q58-(V58/V57)*Q57)/N57</f>
        <v>8.9733749605471896E-2</v>
      </c>
      <c r="Y58">
        <f>X58*16.02</f>
        <v>1.4375346686796597</v>
      </c>
      <c r="AC58">
        <v>100000</v>
      </c>
      <c r="AD58">
        <v>1399.63</v>
      </c>
      <c r="AE58">
        <v>-292667</v>
      </c>
      <c r="AF58" s="6">
        <v>1208910</v>
      </c>
      <c r="AG58">
        <v>-2995.31</v>
      </c>
      <c r="AH58">
        <v>20462</v>
      </c>
      <c r="AI58">
        <v>30651</v>
      </c>
      <c r="AJ58">
        <f t="shared" si="8"/>
        <v>51113</v>
      </c>
      <c r="AL58">
        <f>(AE58-(AJ58/AJ57)*AE57)/AB57</f>
        <v>0.10808356216089106</v>
      </c>
      <c r="AM58">
        <f>AL58*16.02</f>
        <v>1.7314986658174747</v>
      </c>
    </row>
    <row r="59" spans="1:39" x14ac:dyDescent="0.2">
      <c r="H59">
        <v>1.8367940178344462</v>
      </c>
      <c r="I59">
        <v>1.8367940178344462</v>
      </c>
      <c r="J59">
        <v>1.605081100636927</v>
      </c>
      <c r="K59">
        <v>1.6205618853502888</v>
      </c>
      <c r="L59">
        <v>1.4053972993629962</v>
      </c>
      <c r="M59">
        <v>17</v>
      </c>
      <c r="N59">
        <f>4*3.14*M59^2</f>
        <v>3629.84</v>
      </c>
      <c r="O59">
        <v>50000</v>
      </c>
      <c r="P59">
        <v>1199.840299</v>
      </c>
      <c r="Q59">
        <v>-311688.63501000003</v>
      </c>
      <c r="R59">
        <v>1200545.676491</v>
      </c>
      <c r="S59">
        <v>-0.127417</v>
      </c>
      <c r="T59">
        <v>21578</v>
      </c>
      <c r="U59">
        <v>32422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1400.47</v>
      </c>
      <c r="AE59">
        <v>-310040</v>
      </c>
      <c r="AF59" s="6">
        <v>1208930</v>
      </c>
      <c r="AG59">
        <v>-8.4677199999999994E-2</v>
      </c>
      <c r="AH59">
        <v>21691</v>
      </c>
      <c r="AI59">
        <v>32309</v>
      </c>
      <c r="AJ59">
        <f t="shared" si="8"/>
        <v>54000</v>
      </c>
    </row>
    <row r="60" spans="1:39" x14ac:dyDescent="0.2">
      <c r="O60">
        <v>100000</v>
      </c>
      <c r="P60">
        <v>1199.8413330000001</v>
      </c>
      <c r="Q60">
        <v>-305978.621376</v>
      </c>
      <c r="R60">
        <v>1197490.3734850001</v>
      </c>
      <c r="S60">
        <v>-0.14885200000000001</v>
      </c>
      <c r="T60">
        <v>21222</v>
      </c>
      <c r="U60">
        <v>31851</v>
      </c>
      <c r="V60">
        <f t="shared" si="6"/>
        <v>53073</v>
      </c>
      <c r="X60">
        <f>(Q60-(V60/V59)*Q59)/N59</f>
        <v>9.9001259833781455E-2</v>
      </c>
      <c r="Y60">
        <f>X60*16.02</f>
        <v>1.5860001825371788</v>
      </c>
      <c r="AC60">
        <v>100000</v>
      </c>
      <c r="AD60">
        <v>1399.89</v>
      </c>
      <c r="AE60">
        <v>-292411</v>
      </c>
      <c r="AF60" s="6">
        <v>1210330</v>
      </c>
      <c r="AG60">
        <v>-3782.47</v>
      </c>
      <c r="AH60">
        <v>20527</v>
      </c>
      <c r="AI60">
        <v>30559</v>
      </c>
      <c r="AJ60">
        <f t="shared" si="8"/>
        <v>51086</v>
      </c>
      <c r="AL60">
        <f>(AE60-(AJ60/AJ59)*AE59)/AB59</f>
        <v>0.11443604623732026</v>
      </c>
      <c r="AM60">
        <f>AL60*16.02</f>
        <v>1.8332654607218706</v>
      </c>
    </row>
    <row r="61" spans="1:39" x14ac:dyDescent="0.2">
      <c r="H61">
        <f>AVERAGE(H55:H59)</f>
        <v>1.7933095475159342</v>
      </c>
      <c r="I61">
        <f t="shared" ref="I61:L61" si="9">AVERAGE(I55:I59)</f>
        <v>1.7933095475159342</v>
      </c>
      <c r="J61">
        <f t="shared" si="9"/>
        <v>1.6548477540552031</v>
      </c>
      <c r="K61">
        <f t="shared" si="9"/>
        <v>1.5503813831847078</v>
      </c>
      <c r="L61">
        <f t="shared" si="9"/>
        <v>1.3865485278980814</v>
      </c>
      <c r="M61">
        <v>19</v>
      </c>
      <c r="N61">
        <f>4*3.14*M61^2</f>
        <v>4534.16</v>
      </c>
      <c r="O61">
        <v>50000</v>
      </c>
      <c r="P61">
        <v>1199.840299</v>
      </c>
      <c r="Q61">
        <v>-311688.63501000003</v>
      </c>
      <c r="R61">
        <v>1200545.676491</v>
      </c>
      <c r="S61">
        <v>-0.127417</v>
      </c>
      <c r="T61">
        <v>21578</v>
      </c>
      <c r="U61">
        <v>32422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1399.91</v>
      </c>
      <c r="AE61">
        <v>-310201</v>
      </c>
      <c r="AF61" s="6">
        <v>1209240</v>
      </c>
      <c r="AG61">
        <v>0.13733999999999999</v>
      </c>
      <c r="AH61">
        <v>21489</v>
      </c>
      <c r="AI61">
        <v>32511</v>
      </c>
      <c r="AJ61">
        <f t="shared" si="8"/>
        <v>54000</v>
      </c>
    </row>
    <row r="62" spans="1:39" x14ac:dyDescent="0.2">
      <c r="O62">
        <v>100000</v>
      </c>
      <c r="P62">
        <v>1199.86438</v>
      </c>
      <c r="Q62">
        <v>-303784.88531799999</v>
      </c>
      <c r="R62">
        <v>1197398.4389800001</v>
      </c>
      <c r="S62">
        <v>-0.12513199999999999</v>
      </c>
      <c r="T62">
        <v>21070</v>
      </c>
      <c r="U62">
        <v>31641</v>
      </c>
      <c r="V62">
        <f t="shared" si="6"/>
        <v>52711</v>
      </c>
      <c r="X62">
        <f>(Q62-(V62/V61)*Q61)/N61</f>
        <v>0.10225191305030584</v>
      </c>
      <c r="Y62">
        <f>X62*16.02</f>
        <v>1.6380756470658995</v>
      </c>
      <c r="AC62">
        <v>100000</v>
      </c>
      <c r="AD62">
        <v>1400.16</v>
      </c>
      <c r="AE62">
        <v>-292708</v>
      </c>
      <c r="AF62" s="6">
        <v>1210180</v>
      </c>
      <c r="AG62">
        <v>-3391.85</v>
      </c>
      <c r="AH62">
        <v>20327</v>
      </c>
      <c r="AI62">
        <v>30778</v>
      </c>
      <c r="AJ62">
        <f t="shared" si="8"/>
        <v>51105</v>
      </c>
      <c r="AL62">
        <f>(AE62-(AJ62/AJ61)*AE61)/AB61</f>
        <v>0.10990824486906818</v>
      </c>
      <c r="AM62">
        <f>AL62*16.02</f>
        <v>1.7607300828024721</v>
      </c>
    </row>
    <row r="63" spans="1:39" x14ac:dyDescent="0.2">
      <c r="H63" t="s">
        <v>108</v>
      </c>
      <c r="M63">
        <v>21</v>
      </c>
      <c r="N63">
        <f>4*3.14*M63^2</f>
        <v>5538.96</v>
      </c>
      <c r="O63">
        <v>50000</v>
      </c>
      <c r="P63">
        <v>1199.840299</v>
      </c>
      <c r="Q63">
        <v>-311688.63501000003</v>
      </c>
      <c r="R63">
        <v>1200545.676491</v>
      </c>
      <c r="S63">
        <v>-0.127417</v>
      </c>
      <c r="T63">
        <v>21578</v>
      </c>
      <c r="U63">
        <v>32422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1400.23</v>
      </c>
      <c r="AE63">
        <v>-310014</v>
      </c>
      <c r="AF63" s="6">
        <v>1208890</v>
      </c>
      <c r="AG63">
        <v>-0.14497599999999999</v>
      </c>
      <c r="AH63">
        <v>21702</v>
      </c>
      <c r="AI63">
        <v>32298</v>
      </c>
      <c r="AJ63">
        <f t="shared" si="8"/>
        <v>54000</v>
      </c>
    </row>
    <row r="64" spans="1:39" x14ac:dyDescent="0.2">
      <c r="G64">
        <v>900</v>
      </c>
      <c r="H64">
        <v>1000</v>
      </c>
      <c r="I64">
        <v>1100</v>
      </c>
      <c r="J64">
        <v>1200</v>
      </c>
      <c r="K64">
        <v>1300</v>
      </c>
      <c r="L64">
        <v>1400</v>
      </c>
      <c r="O64">
        <v>100000</v>
      </c>
      <c r="P64">
        <v>1199.6464659999999</v>
      </c>
      <c r="Q64">
        <v>-300927.980033</v>
      </c>
      <c r="R64">
        <v>1196534.5266189999</v>
      </c>
      <c r="S64">
        <v>-0.13946800000000001</v>
      </c>
      <c r="T64">
        <v>20894</v>
      </c>
      <c r="U64">
        <v>31344</v>
      </c>
      <c r="V64">
        <f t="shared" si="6"/>
        <v>52238</v>
      </c>
      <c r="X64">
        <f>(Q64-(V64/V63)*Q63)/N63</f>
        <v>0.10658503705729556</v>
      </c>
      <c r="Y64">
        <f>X64*16.02</f>
        <v>1.7074922936578749</v>
      </c>
      <c r="AC64">
        <v>100000</v>
      </c>
      <c r="AD64">
        <v>1399.95</v>
      </c>
      <c r="AE64">
        <v>-292491</v>
      </c>
      <c r="AF64" s="6">
        <v>1208080</v>
      </c>
      <c r="AG64">
        <v>-2682.9</v>
      </c>
      <c r="AH64">
        <v>20546</v>
      </c>
      <c r="AI64">
        <v>30550</v>
      </c>
      <c r="AJ64">
        <f t="shared" si="8"/>
        <v>51096</v>
      </c>
      <c r="AL64">
        <f>(AE64-(AJ64/AJ63)*AE63)/AB63</f>
        <v>0.10842496815286606</v>
      </c>
      <c r="AM64">
        <f>AL64*16.02</f>
        <v>1.7369679898089143</v>
      </c>
    </row>
    <row r="65" spans="7:39" x14ac:dyDescent="0.2">
      <c r="G65">
        <v>1.8860996777069772</v>
      </c>
      <c r="H65">
        <v>1.8738831711252191</v>
      </c>
      <c r="I65">
        <v>1.9069100318471865</v>
      </c>
      <c r="J65">
        <v>1.8645692738854076</v>
      </c>
      <c r="K65">
        <v>1.7815222212313999</v>
      </c>
      <c r="L65">
        <v>1.7791503617834454</v>
      </c>
    </row>
    <row r="66" spans="7:39" x14ac:dyDescent="0.2">
      <c r="G66">
        <v>1.919861289171962</v>
      </c>
      <c r="H66">
        <v>1.9047371091295082</v>
      </c>
      <c r="I66">
        <v>1.9050466250530862</v>
      </c>
      <c r="J66">
        <v>1.8435779719745351</v>
      </c>
      <c r="K66">
        <v>1.86894282080674</v>
      </c>
      <c r="L66">
        <v>1.7314986658174747</v>
      </c>
      <c r="N66" t="s">
        <v>7</v>
      </c>
      <c r="AB66" t="s">
        <v>78</v>
      </c>
    </row>
    <row r="67" spans="7:39" x14ac:dyDescent="0.2">
      <c r="G67">
        <v>1.9747388025477721</v>
      </c>
      <c r="H67">
        <v>1.835346284501044</v>
      </c>
      <c r="I67">
        <v>1.8822601307856277</v>
      </c>
      <c r="J67">
        <v>1.8128735388535218</v>
      </c>
      <c r="K67">
        <v>1.8872580760084632</v>
      </c>
      <c r="L67">
        <v>1.8332654607218706</v>
      </c>
      <c r="M67">
        <v>5</v>
      </c>
      <c r="N67">
        <f>4*3.14*M67^2</f>
        <v>314</v>
      </c>
      <c r="O67">
        <v>50000</v>
      </c>
      <c r="P67">
        <v>1299.845323</v>
      </c>
      <c r="Q67">
        <v>-310863.83473200002</v>
      </c>
      <c r="R67">
        <v>1204849.2786709999</v>
      </c>
      <c r="S67">
        <v>-0.14638999999999999</v>
      </c>
      <c r="T67">
        <v>21578</v>
      </c>
      <c r="U67">
        <v>32422</v>
      </c>
      <c r="V67">
        <f t="shared" ref="V67:V84" si="10">SUM(T67:U67)</f>
        <v>54000</v>
      </c>
      <c r="AA67">
        <v>25</v>
      </c>
      <c r="AB67">
        <f>4*3.14*AA67^2</f>
        <v>7850</v>
      </c>
      <c r="AC67">
        <v>50000</v>
      </c>
      <c r="AD67">
        <v>899.827</v>
      </c>
      <c r="AE67">
        <v>-314337</v>
      </c>
      <c r="AF67" s="6">
        <v>1188280</v>
      </c>
      <c r="AG67">
        <v>-9.7928200000000007E-2</v>
      </c>
      <c r="AH67">
        <v>21431</v>
      </c>
      <c r="AI67">
        <v>32569</v>
      </c>
      <c r="AJ67">
        <f t="shared" ref="AJ67:AJ76" si="11">SUM(AH67:AI67)</f>
        <v>54000</v>
      </c>
    </row>
    <row r="68" spans="7:39" x14ac:dyDescent="0.2">
      <c r="G68">
        <v>1.8212551847133895</v>
      </c>
      <c r="H68">
        <v>1.9684202938429447</v>
      </c>
      <c r="I68">
        <v>1.9102430912951809</v>
      </c>
      <c r="J68">
        <v>1.9549267600849365</v>
      </c>
      <c r="K68">
        <v>1.883636059447962</v>
      </c>
      <c r="L68">
        <v>1.7607300828024721</v>
      </c>
      <c r="O68">
        <v>100000</v>
      </c>
      <c r="P68">
        <v>1299.8566390000001</v>
      </c>
      <c r="Q68">
        <v>-310757.82495400001</v>
      </c>
      <c r="R68">
        <v>1204450.5896989999</v>
      </c>
      <c r="S68">
        <v>-0.12973699999999999</v>
      </c>
      <c r="T68">
        <v>21567</v>
      </c>
      <c r="U68">
        <v>32412</v>
      </c>
      <c r="V68">
        <f t="shared" si="10"/>
        <v>53979</v>
      </c>
      <c r="X68">
        <f>(Q68-(V68/V67)*Q67)/N67</f>
        <v>-4.7393991352373342E-2</v>
      </c>
      <c r="Y68">
        <f>X68*16.02</f>
        <v>-0.75925174146502095</v>
      </c>
      <c r="AC68">
        <v>100000</v>
      </c>
      <c r="AD68">
        <v>899.68200000000002</v>
      </c>
      <c r="AE68">
        <v>-296165</v>
      </c>
      <c r="AF68" s="6">
        <v>1189010</v>
      </c>
      <c r="AG68">
        <v>-2681.79</v>
      </c>
      <c r="AH68">
        <v>20232</v>
      </c>
      <c r="AI68">
        <v>30805</v>
      </c>
      <c r="AJ68">
        <f t="shared" si="11"/>
        <v>51037</v>
      </c>
      <c r="AL68">
        <f>(AE68-(AJ68/AJ67)*AE67)/AB67</f>
        <v>0.11773406227883752</v>
      </c>
      <c r="AM68">
        <f>AL68*16.02</f>
        <v>1.8860996777069772</v>
      </c>
    </row>
    <row r="69" spans="7:39" x14ac:dyDescent="0.2">
      <c r="G69">
        <v>1.8767888416135703</v>
      </c>
      <c r="H69">
        <v>1.7872576004246052</v>
      </c>
      <c r="I69">
        <v>1.8591590564756042</v>
      </c>
      <c r="J69">
        <v>1.8122288840764269</v>
      </c>
      <c r="K69">
        <v>1.8616015112527078</v>
      </c>
      <c r="L69">
        <v>1.7369679898089143</v>
      </c>
      <c r="M69">
        <v>7</v>
      </c>
      <c r="N69">
        <f>4*3.14*M69^2</f>
        <v>615.44000000000005</v>
      </c>
      <c r="O69">
        <v>50000</v>
      </c>
      <c r="P69">
        <v>1299.845323</v>
      </c>
      <c r="Q69">
        <v>-310863.83473200002</v>
      </c>
      <c r="R69">
        <v>1204849.2786709999</v>
      </c>
      <c r="S69">
        <v>-0.14638999999999999</v>
      </c>
      <c r="T69">
        <v>21578</v>
      </c>
      <c r="U69">
        <v>32422</v>
      </c>
      <c r="V69">
        <f t="shared" si="10"/>
        <v>54000</v>
      </c>
      <c r="AA69">
        <v>25</v>
      </c>
      <c r="AB69">
        <f>4*3.14*AA69^2</f>
        <v>7850</v>
      </c>
      <c r="AC69">
        <v>50000</v>
      </c>
      <c r="AD69">
        <v>900.00599999999997</v>
      </c>
      <c r="AE69">
        <v>-314163</v>
      </c>
      <c r="AF69" s="6">
        <v>1188300</v>
      </c>
      <c r="AG69">
        <v>-0.12923899999999999</v>
      </c>
      <c r="AH69">
        <v>21560</v>
      </c>
      <c r="AI69">
        <v>32440</v>
      </c>
      <c r="AJ69">
        <f t="shared" si="11"/>
        <v>54000</v>
      </c>
    </row>
    <row r="70" spans="7:39" x14ac:dyDescent="0.2">
      <c r="O70">
        <v>100000</v>
      </c>
      <c r="P70">
        <v>1300.1858420000001</v>
      </c>
      <c r="Q70">
        <v>-310536.279668</v>
      </c>
      <c r="R70">
        <v>1203672.2503239999</v>
      </c>
      <c r="S70">
        <v>-0.15357399999999999</v>
      </c>
      <c r="T70">
        <v>21548</v>
      </c>
      <c r="U70">
        <v>32391</v>
      </c>
      <c r="V70">
        <f t="shared" si="10"/>
        <v>53939</v>
      </c>
      <c r="X70">
        <f>(Q70-(V70/V69)*Q69)/N69</f>
        <v>-3.8356191494759412E-2</v>
      </c>
      <c r="Y70">
        <f>X70*16.02</f>
        <v>-0.61446618774604578</v>
      </c>
      <c r="AC70">
        <v>100000</v>
      </c>
      <c r="AD70">
        <v>899.96699999999998</v>
      </c>
      <c r="AE70">
        <v>-296048</v>
      </c>
      <c r="AF70" s="6">
        <v>1188490</v>
      </c>
      <c r="AG70">
        <v>-2107.56</v>
      </c>
      <c r="AH70">
        <v>20376</v>
      </c>
      <c r="AI70">
        <v>30672</v>
      </c>
      <c r="AJ70">
        <f t="shared" si="11"/>
        <v>51048</v>
      </c>
      <c r="AL70">
        <f>(AE70-(AJ70/AJ69)*AE69)/AB69</f>
        <v>0.11984152866241961</v>
      </c>
      <c r="AM70">
        <f>AL70*16.02</f>
        <v>1.919861289171962</v>
      </c>
    </row>
    <row r="71" spans="7:39" x14ac:dyDescent="0.2">
      <c r="G71">
        <f>AVERAGE(G65:G69)</f>
        <v>1.895748759150734</v>
      </c>
      <c r="H71">
        <f>AVERAGE(H65:H69)</f>
        <v>1.8739288918046639</v>
      </c>
      <c r="I71">
        <f t="shared" ref="I71:L71" si="12">AVERAGE(I65:I69)</f>
        <v>1.8927237870913369</v>
      </c>
      <c r="J71">
        <f t="shared" si="12"/>
        <v>1.8576352857749654</v>
      </c>
      <c r="K71">
        <f t="shared" si="12"/>
        <v>1.8565921377494548</v>
      </c>
      <c r="L71">
        <f t="shared" si="12"/>
        <v>1.7683225121868353</v>
      </c>
      <c r="M71">
        <v>9</v>
      </c>
      <c r="N71">
        <f>4*3.14*M71^2</f>
        <v>1017.36</v>
      </c>
      <c r="O71">
        <v>50000</v>
      </c>
      <c r="P71">
        <v>1299.845323</v>
      </c>
      <c r="Q71">
        <v>-310863.83473200002</v>
      </c>
      <c r="R71">
        <v>1204849.2786709999</v>
      </c>
      <c r="S71">
        <v>-0.14638999999999999</v>
      </c>
      <c r="T71">
        <v>21578</v>
      </c>
      <c r="U71">
        <v>32422</v>
      </c>
      <c r="V71">
        <f t="shared" si="10"/>
        <v>54000</v>
      </c>
      <c r="AA71">
        <v>25</v>
      </c>
      <c r="AB71">
        <f>4*3.14*AA71^2</f>
        <v>7850</v>
      </c>
      <c r="AC71">
        <v>50000</v>
      </c>
      <c r="AD71">
        <v>900.02800000000002</v>
      </c>
      <c r="AE71">
        <v>-314165</v>
      </c>
      <c r="AF71" s="6">
        <v>1188330</v>
      </c>
      <c r="AG71">
        <v>-5.4844299999999999E-2</v>
      </c>
      <c r="AH71">
        <v>21546</v>
      </c>
      <c r="AI71">
        <v>32454</v>
      </c>
      <c r="AJ71">
        <f t="shared" si="11"/>
        <v>54000</v>
      </c>
    </row>
    <row r="72" spans="7:39" x14ac:dyDescent="0.2">
      <c r="O72">
        <v>100000</v>
      </c>
      <c r="P72">
        <v>1300.0923319999999</v>
      </c>
      <c r="Q72">
        <v>-310013.68479000003</v>
      </c>
      <c r="R72">
        <v>1202233.468045</v>
      </c>
      <c r="S72">
        <v>-0.19359899999999999</v>
      </c>
      <c r="T72">
        <v>21523</v>
      </c>
      <c r="U72">
        <v>32335</v>
      </c>
      <c r="V72">
        <f t="shared" si="10"/>
        <v>53858</v>
      </c>
      <c r="X72">
        <f>(Q72-(V72/V71)*Q71)/N71</f>
        <v>3.2135322214764221E-2</v>
      </c>
      <c r="Y72">
        <f>X72*16.02</f>
        <v>0.51480786188052285</v>
      </c>
      <c r="AC72">
        <v>100000</v>
      </c>
      <c r="AD72">
        <v>899.97699999999998</v>
      </c>
      <c r="AE72">
        <v>-296023</v>
      </c>
      <c r="AF72" s="6">
        <v>1188370</v>
      </c>
      <c r="AG72">
        <v>-2337.8000000000002</v>
      </c>
      <c r="AH72">
        <v>20407</v>
      </c>
      <c r="AI72">
        <v>30641</v>
      </c>
      <c r="AJ72">
        <f t="shared" si="11"/>
        <v>51048</v>
      </c>
      <c r="AL72">
        <f>(AE72-(AJ72/AJ71)*AE71)/AB71</f>
        <v>0.12326709129511687</v>
      </c>
      <c r="AM72">
        <f>AL72*16.02</f>
        <v>1.9747388025477721</v>
      </c>
    </row>
    <row r="73" spans="7:39" x14ac:dyDescent="0.2">
      <c r="M73">
        <v>11</v>
      </c>
      <c r="N73">
        <f>4*3.14*M73^2</f>
        <v>1519.76</v>
      </c>
      <c r="O73">
        <v>50000</v>
      </c>
      <c r="P73">
        <v>1299.845323</v>
      </c>
      <c r="Q73">
        <v>-310863.83473200002</v>
      </c>
      <c r="R73">
        <v>1204849.2786709999</v>
      </c>
      <c r="S73">
        <v>-0.14638999999999999</v>
      </c>
      <c r="T73">
        <v>21578</v>
      </c>
      <c r="U73">
        <v>32422</v>
      </c>
      <c r="V73">
        <f t="shared" si="10"/>
        <v>54000</v>
      </c>
      <c r="AA73">
        <v>25</v>
      </c>
      <c r="AB73">
        <f>4*3.14*AA73^2</f>
        <v>7850</v>
      </c>
      <c r="AC73">
        <v>50000</v>
      </c>
      <c r="AD73">
        <v>899.84299999999996</v>
      </c>
      <c r="AE73">
        <v>-314310</v>
      </c>
      <c r="AF73" s="6">
        <v>1188290</v>
      </c>
      <c r="AG73">
        <v>7.9808900000000002E-2</v>
      </c>
      <c r="AH73">
        <v>21446</v>
      </c>
      <c r="AI73">
        <v>32554</v>
      </c>
      <c r="AJ73">
        <f t="shared" si="11"/>
        <v>54000</v>
      </c>
    </row>
    <row r="74" spans="7:39" x14ac:dyDescent="0.2">
      <c r="O74">
        <v>100000</v>
      </c>
      <c r="P74">
        <v>1299.9118579999999</v>
      </c>
      <c r="Q74">
        <v>-309273.85731200001</v>
      </c>
      <c r="R74">
        <v>1202714.503578</v>
      </c>
      <c r="S74">
        <v>-0.15473999999999999</v>
      </c>
      <c r="T74">
        <v>21483</v>
      </c>
      <c r="U74">
        <v>32258</v>
      </c>
      <c r="V74">
        <f t="shared" si="10"/>
        <v>53741</v>
      </c>
      <c r="X74">
        <f>(Q74-(V74/V73)*Q73)/N73</f>
        <v>6.5130257950228754E-2</v>
      </c>
      <c r="Y74">
        <f>X74*16.02</f>
        <v>1.0433867323626647</v>
      </c>
      <c r="AC74">
        <v>100000</v>
      </c>
      <c r="AD74">
        <v>899.98900000000003</v>
      </c>
      <c r="AE74">
        <v>-296212</v>
      </c>
      <c r="AF74" s="6">
        <v>1187360</v>
      </c>
      <c r="AG74">
        <v>-1455.72</v>
      </c>
      <c r="AH74">
        <v>20262</v>
      </c>
      <c r="AI74">
        <v>30782</v>
      </c>
      <c r="AJ74">
        <f t="shared" si="11"/>
        <v>51044</v>
      </c>
      <c r="AL74">
        <f>(AE74-(AJ74/AJ73)*AE73)/AB73</f>
        <v>0.11368634111818911</v>
      </c>
      <c r="AM74">
        <f>AL74*16.02</f>
        <v>1.8212551847133895</v>
      </c>
    </row>
    <row r="75" spans="7:39" x14ac:dyDescent="0.2">
      <c r="M75">
        <v>13</v>
      </c>
      <c r="N75">
        <f>4*3.14*M75^2</f>
        <v>2122.64</v>
      </c>
      <c r="O75">
        <v>50000</v>
      </c>
      <c r="P75">
        <v>1299.845323</v>
      </c>
      <c r="Q75">
        <v>-310863.83473200002</v>
      </c>
      <c r="R75">
        <v>1204849.2786709999</v>
      </c>
      <c r="S75">
        <v>-0.14638999999999999</v>
      </c>
      <c r="T75">
        <v>21578</v>
      </c>
      <c r="U75">
        <v>32422</v>
      </c>
      <c r="V75">
        <f t="shared" si="10"/>
        <v>54000</v>
      </c>
      <c r="AA75">
        <v>25</v>
      </c>
      <c r="AB75">
        <f>4*3.14*AA75^2</f>
        <v>7850</v>
      </c>
      <c r="AC75">
        <v>50000</v>
      </c>
      <c r="AD75">
        <v>900.072</v>
      </c>
      <c r="AE75">
        <v>-314263</v>
      </c>
      <c r="AF75" s="6">
        <v>1188280</v>
      </c>
      <c r="AG75">
        <v>-7.3219400000000004E-2</v>
      </c>
      <c r="AH75">
        <v>21488</v>
      </c>
      <c r="AI75">
        <v>32512</v>
      </c>
      <c r="AJ75">
        <f t="shared" si="11"/>
        <v>54000</v>
      </c>
    </row>
    <row r="76" spans="7:39" x14ac:dyDescent="0.2">
      <c r="O76">
        <v>100000</v>
      </c>
      <c r="P76">
        <v>1299.688105</v>
      </c>
      <c r="Q76">
        <v>-308375.528972</v>
      </c>
      <c r="R76">
        <v>1203105.828704</v>
      </c>
      <c r="S76">
        <v>-0.109568</v>
      </c>
      <c r="T76">
        <v>21419</v>
      </c>
      <c r="U76">
        <v>32179</v>
      </c>
      <c r="V76">
        <f t="shared" si="10"/>
        <v>53598</v>
      </c>
      <c r="X76">
        <f>(Q76-(V76/V75)*Q75)/N75</f>
        <v>8.2019189570862697E-2</v>
      </c>
      <c r="Y76">
        <f>X76*16.02</f>
        <v>1.3139474169252203</v>
      </c>
      <c r="AC76">
        <v>100000</v>
      </c>
      <c r="AD76">
        <v>900.00300000000004</v>
      </c>
      <c r="AE76">
        <v>-296152</v>
      </c>
      <c r="AF76" s="6">
        <v>1188490</v>
      </c>
      <c r="AG76">
        <v>-2160.44</v>
      </c>
      <c r="AH76">
        <v>20297</v>
      </c>
      <c r="AI76">
        <v>30749</v>
      </c>
      <c r="AJ76">
        <f t="shared" si="11"/>
        <v>51046</v>
      </c>
      <c r="AL76">
        <f>(AE76-(AJ76/AJ75)*AE75)/AB75</f>
        <v>0.11715286152394322</v>
      </c>
      <c r="AM76">
        <f>AL76*16.02</f>
        <v>1.8767888416135703</v>
      </c>
    </row>
    <row r="77" spans="7:39" x14ac:dyDescent="0.2">
      <c r="M77">
        <v>15</v>
      </c>
      <c r="N77">
        <f>4*3.14*M77^2</f>
        <v>2826</v>
      </c>
      <c r="O77">
        <v>50000</v>
      </c>
      <c r="P77">
        <v>1299.845323</v>
      </c>
      <c r="Q77">
        <v>-310863.83473200002</v>
      </c>
      <c r="R77">
        <v>1204849.2786709999</v>
      </c>
      <c r="S77">
        <v>-0.14638999999999999</v>
      </c>
      <c r="T77">
        <v>21578</v>
      </c>
      <c r="U77">
        <v>32422</v>
      </c>
      <c r="V77">
        <f t="shared" si="10"/>
        <v>54000</v>
      </c>
    </row>
    <row r="78" spans="7:39" x14ac:dyDescent="0.2">
      <c r="O78">
        <v>100000</v>
      </c>
      <c r="P78">
        <v>1299.8231430000001</v>
      </c>
      <c r="Q78">
        <v>-307059.42622800003</v>
      </c>
      <c r="R78">
        <v>1202189.7833149999</v>
      </c>
      <c r="S78">
        <v>-0.15302099999999999</v>
      </c>
      <c r="T78">
        <v>21334</v>
      </c>
      <c r="U78">
        <v>32046</v>
      </c>
      <c r="V78">
        <f t="shared" si="10"/>
        <v>53380</v>
      </c>
      <c r="X78">
        <f>(Q78-(V78/V77)*Q77)/N77</f>
        <v>8.3238196129572353E-2</v>
      </c>
      <c r="Y78">
        <f>X78*16.02</f>
        <v>1.3334759019957492</v>
      </c>
    </row>
    <row r="79" spans="7:39" x14ac:dyDescent="0.2">
      <c r="M79">
        <v>17</v>
      </c>
      <c r="N79">
        <f>4*3.14*M79^2</f>
        <v>3629.84</v>
      </c>
      <c r="O79">
        <v>50000</v>
      </c>
      <c r="P79">
        <v>1299.845323</v>
      </c>
      <c r="Q79">
        <v>-310863.83473200002</v>
      </c>
      <c r="R79">
        <v>1204849.2786709999</v>
      </c>
      <c r="S79">
        <v>-0.14638999999999999</v>
      </c>
      <c r="T79">
        <v>21578</v>
      </c>
      <c r="U79">
        <v>32422</v>
      </c>
      <c r="V79">
        <f t="shared" si="10"/>
        <v>54000</v>
      </c>
    </row>
    <row r="80" spans="7:39" x14ac:dyDescent="0.2">
      <c r="O80">
        <v>100000</v>
      </c>
      <c r="P80">
        <v>1299.827411</v>
      </c>
      <c r="Q80">
        <v>-305209.42768600001</v>
      </c>
      <c r="R80">
        <v>1201884.4015540001</v>
      </c>
      <c r="S80">
        <v>-0.12870000000000001</v>
      </c>
      <c r="T80">
        <v>21223</v>
      </c>
      <c r="U80">
        <v>31855</v>
      </c>
      <c r="V80">
        <f t="shared" si="10"/>
        <v>53078</v>
      </c>
      <c r="X80">
        <f>(Q80-(V80/V79)*Q79)/N79</f>
        <v>9.5512448161664973E-2</v>
      </c>
      <c r="Y80">
        <f>X80*16.02</f>
        <v>1.5301094195498728</v>
      </c>
    </row>
    <row r="81" spans="13:25" x14ac:dyDescent="0.2">
      <c r="M81">
        <v>19</v>
      </c>
      <c r="N81">
        <f>4*3.14*M81^2</f>
        <v>4534.16</v>
      </c>
      <c r="O81">
        <v>50000</v>
      </c>
      <c r="P81">
        <v>1299.845323</v>
      </c>
      <c r="Q81">
        <v>-310863.83473200002</v>
      </c>
      <c r="R81">
        <v>1204849.2786709999</v>
      </c>
      <c r="S81">
        <v>-0.14638999999999999</v>
      </c>
      <c r="T81">
        <v>21578</v>
      </c>
      <c r="U81">
        <v>32422</v>
      </c>
      <c r="V81">
        <f t="shared" si="10"/>
        <v>54000</v>
      </c>
    </row>
    <row r="82" spans="13:25" x14ac:dyDescent="0.2">
      <c r="O82">
        <v>100000</v>
      </c>
      <c r="P82">
        <v>1300.355362</v>
      </c>
      <c r="Q82">
        <v>-303007.470883</v>
      </c>
      <c r="R82">
        <v>1201512.7224950001</v>
      </c>
      <c r="S82">
        <v>-0.15593599999999999</v>
      </c>
      <c r="T82">
        <v>21074</v>
      </c>
      <c r="U82">
        <v>31640</v>
      </c>
      <c r="V82">
        <f t="shared" si="10"/>
        <v>52714</v>
      </c>
      <c r="X82">
        <f>(Q82-(V82/V81)*Q81)/N81</f>
        <v>9.9952183477040241E-2</v>
      </c>
      <c r="Y82">
        <f>X82*16.02</f>
        <v>1.6012339793021846</v>
      </c>
    </row>
    <row r="83" spans="13:25" x14ac:dyDescent="0.2">
      <c r="M83">
        <v>21</v>
      </c>
      <c r="N83">
        <f>4*3.14*M83^2</f>
        <v>5538.96</v>
      </c>
      <c r="O83">
        <v>50000</v>
      </c>
      <c r="P83">
        <v>1299.845323</v>
      </c>
      <c r="Q83">
        <v>-310863.83473200002</v>
      </c>
      <c r="R83">
        <v>1204849.2786709999</v>
      </c>
      <c r="S83">
        <v>-0.14638999999999999</v>
      </c>
      <c r="T83">
        <v>21578</v>
      </c>
      <c r="U83">
        <v>32422</v>
      </c>
      <c r="V83">
        <f t="shared" si="10"/>
        <v>54000</v>
      </c>
    </row>
    <row r="84" spans="13:25" x14ac:dyDescent="0.2">
      <c r="O84">
        <v>100000</v>
      </c>
      <c r="P84">
        <v>1299.543156</v>
      </c>
      <c r="Q84">
        <v>-300163.02552999998</v>
      </c>
      <c r="R84">
        <v>1200076.091611</v>
      </c>
      <c r="S84">
        <v>-0.19983200000000001</v>
      </c>
      <c r="T84">
        <v>20895</v>
      </c>
      <c r="U84">
        <v>31340</v>
      </c>
      <c r="V84">
        <f t="shared" si="10"/>
        <v>52235</v>
      </c>
      <c r="X84">
        <f>(Q84-(V84/V83)*Q83)/N83</f>
        <v>9.7521411313278614E-2</v>
      </c>
      <c r="Y84">
        <f>X84*16.02</f>
        <v>1.5622930092387233</v>
      </c>
    </row>
    <row r="86" spans="13:25" x14ac:dyDescent="0.2">
      <c r="N86" t="s">
        <v>6</v>
      </c>
    </row>
    <row r="87" spans="13:25" x14ac:dyDescent="0.2">
      <c r="M87">
        <v>5</v>
      </c>
      <c r="N87">
        <f>4*3.14*M87^2</f>
        <v>314</v>
      </c>
      <c r="O87">
        <v>50000</v>
      </c>
      <c r="P87">
        <v>1399.932804</v>
      </c>
      <c r="Q87">
        <v>-310028.70899900002</v>
      </c>
      <c r="R87">
        <v>1209287.17078</v>
      </c>
      <c r="S87">
        <v>-0.19616400000000001</v>
      </c>
      <c r="T87">
        <v>21578</v>
      </c>
      <c r="U87">
        <v>32422</v>
      </c>
      <c r="V87">
        <f t="shared" ref="V87:V104" si="13">SUM(T87:U87)</f>
        <v>54000</v>
      </c>
    </row>
    <row r="88" spans="13:25" x14ac:dyDescent="0.2">
      <c r="O88">
        <v>100000</v>
      </c>
      <c r="P88">
        <v>1399.6982390000001</v>
      </c>
      <c r="Q88">
        <v>-309973.783865</v>
      </c>
      <c r="R88">
        <v>1208821.2507819999</v>
      </c>
      <c r="S88">
        <v>-0.208727</v>
      </c>
      <c r="T88">
        <v>21567</v>
      </c>
      <c r="U88">
        <v>32413</v>
      </c>
      <c r="V88">
        <f t="shared" si="13"/>
        <v>53980</v>
      </c>
      <c r="X88">
        <f>(Q88-(V88/V87)*Q87)/N87</f>
        <v>-0.19076533050122108</v>
      </c>
      <c r="Y88">
        <f>X88*16.02</f>
        <v>-3.0560605946295616</v>
      </c>
    </row>
    <row r="89" spans="13:25" x14ac:dyDescent="0.2">
      <c r="M89">
        <v>7</v>
      </c>
      <c r="N89">
        <f>4*3.14*M89^2</f>
        <v>615.44000000000005</v>
      </c>
      <c r="O89">
        <v>50000</v>
      </c>
      <c r="P89">
        <v>1399.932804</v>
      </c>
      <c r="Q89">
        <v>-310028.70899900002</v>
      </c>
      <c r="R89">
        <v>1209287.17078</v>
      </c>
      <c r="S89">
        <v>-0.19616400000000001</v>
      </c>
      <c r="T89">
        <v>21578</v>
      </c>
      <c r="U89">
        <v>32422</v>
      </c>
      <c r="V89">
        <f t="shared" si="13"/>
        <v>54000</v>
      </c>
    </row>
    <row r="90" spans="13:25" x14ac:dyDescent="0.2">
      <c r="O90">
        <v>100000</v>
      </c>
      <c r="P90">
        <v>1400.2460229999999</v>
      </c>
      <c r="Q90">
        <v>-309757.74297899997</v>
      </c>
      <c r="R90">
        <v>1207981.917962</v>
      </c>
      <c r="S90">
        <v>-0.15695500000000001</v>
      </c>
      <c r="T90">
        <v>21549</v>
      </c>
      <c r="U90">
        <v>32389</v>
      </c>
      <c r="V90">
        <f t="shared" si="13"/>
        <v>53938</v>
      </c>
      <c r="X90">
        <f>(Q90-(V90/V89)*Q89)/N89</f>
        <v>-0.1381009815902399</v>
      </c>
      <c r="Y90">
        <f>X90*16.02</f>
        <v>-2.2123777250756431</v>
      </c>
    </row>
    <row r="91" spans="13:25" x14ac:dyDescent="0.2">
      <c r="M91">
        <v>9</v>
      </c>
      <c r="N91">
        <f>4*3.14*M91^2</f>
        <v>1017.36</v>
      </c>
      <c r="O91">
        <v>50000</v>
      </c>
      <c r="P91">
        <v>1399.932804</v>
      </c>
      <c r="Q91">
        <v>-310028.70899900002</v>
      </c>
      <c r="R91">
        <v>1209287.17078</v>
      </c>
      <c r="S91">
        <v>-0.19616400000000001</v>
      </c>
      <c r="T91">
        <v>21578</v>
      </c>
      <c r="U91">
        <v>32422</v>
      </c>
      <c r="V91">
        <f t="shared" si="13"/>
        <v>54000</v>
      </c>
    </row>
    <row r="92" spans="13:25" x14ac:dyDescent="0.2">
      <c r="O92">
        <v>100000</v>
      </c>
      <c r="P92">
        <v>1399.9384600000001</v>
      </c>
      <c r="Q92">
        <v>-309189.28515900002</v>
      </c>
      <c r="R92">
        <v>1206721.9374599999</v>
      </c>
      <c r="S92">
        <v>-0.204984</v>
      </c>
      <c r="T92">
        <v>21525</v>
      </c>
      <c r="U92">
        <v>32333</v>
      </c>
      <c r="V92">
        <f t="shared" si="13"/>
        <v>53858</v>
      </c>
      <c r="X92">
        <f>(Q92-(V92/V91)*Q91)/N91</f>
        <v>2.3750846092225497E-2</v>
      </c>
      <c r="Y92">
        <f>X92*16.02</f>
        <v>0.38048855439745244</v>
      </c>
    </row>
    <row r="93" spans="13:25" x14ac:dyDescent="0.2">
      <c r="M93">
        <v>11</v>
      </c>
      <c r="N93">
        <f>4*3.14*M93^2</f>
        <v>1519.76</v>
      </c>
      <c r="O93">
        <v>50000</v>
      </c>
      <c r="P93">
        <v>1399.932804</v>
      </c>
      <c r="Q93">
        <v>-310028.70899900002</v>
      </c>
      <c r="R93">
        <v>1209287.17078</v>
      </c>
      <c r="S93">
        <v>-0.19616400000000001</v>
      </c>
      <c r="T93">
        <v>21578</v>
      </c>
      <c r="U93">
        <v>32422</v>
      </c>
      <c r="V93">
        <f t="shared" si="13"/>
        <v>54000</v>
      </c>
    </row>
    <row r="94" spans="13:25" x14ac:dyDescent="0.2">
      <c r="O94">
        <v>100000</v>
      </c>
      <c r="P94">
        <v>1399.979859</v>
      </c>
      <c r="Q94">
        <v>-308460.433487</v>
      </c>
      <c r="R94">
        <v>1206987.4409360001</v>
      </c>
      <c r="S94">
        <v>-8.2836999999999994E-2</v>
      </c>
      <c r="T94">
        <v>21482</v>
      </c>
      <c r="U94">
        <v>32257</v>
      </c>
      <c r="V94">
        <f t="shared" si="13"/>
        <v>53739</v>
      </c>
      <c r="X94">
        <f>(Q94-(V94/V93)*Q93)/N93</f>
        <v>4.5930553840626755E-2</v>
      </c>
      <c r="Y94">
        <f>X94*16.02</f>
        <v>0.73580747252684064</v>
      </c>
    </row>
    <row r="95" spans="13:25" x14ac:dyDescent="0.2">
      <c r="M95">
        <v>13</v>
      </c>
      <c r="N95">
        <f>4*3.14*M95^2</f>
        <v>2122.64</v>
      </c>
      <c r="O95">
        <v>50000</v>
      </c>
      <c r="P95">
        <v>1399.932804</v>
      </c>
      <c r="Q95">
        <v>-310028.70899900002</v>
      </c>
      <c r="R95">
        <v>1209287.17078</v>
      </c>
      <c r="S95">
        <v>-0.19616400000000001</v>
      </c>
      <c r="T95">
        <v>21578</v>
      </c>
      <c r="U95">
        <v>32422</v>
      </c>
      <c r="V95">
        <f t="shared" si="13"/>
        <v>54000</v>
      </c>
    </row>
    <row r="96" spans="13:25" x14ac:dyDescent="0.2">
      <c r="O96">
        <v>100000</v>
      </c>
      <c r="P96">
        <v>1399.7769989999999</v>
      </c>
      <c r="Q96">
        <v>-307552.851532</v>
      </c>
      <c r="R96">
        <v>1206649.58186</v>
      </c>
      <c r="S96">
        <v>-0.172843</v>
      </c>
      <c r="T96">
        <v>21414</v>
      </c>
      <c r="U96">
        <v>32173</v>
      </c>
      <c r="V96">
        <f t="shared" si="13"/>
        <v>53587</v>
      </c>
      <c r="X96">
        <f>(Q96-(V96/V95)*Q95)/N95</f>
        <v>4.9331007799990924E-2</v>
      </c>
      <c r="Y96">
        <f>X96*16.02</f>
        <v>0.7902827449558546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1399.932804</v>
      </c>
      <c r="Q97">
        <v>-310028.70899900002</v>
      </c>
      <c r="R97">
        <v>1209287.17078</v>
      </c>
      <c r="S97">
        <v>-0.19616400000000001</v>
      </c>
      <c r="T97">
        <v>21578</v>
      </c>
      <c r="U97">
        <v>32422</v>
      </c>
      <c r="V97">
        <f t="shared" si="13"/>
        <v>54000</v>
      </c>
    </row>
    <row r="98" spans="13:25" x14ac:dyDescent="0.2">
      <c r="O98">
        <v>100000</v>
      </c>
      <c r="P98">
        <v>1400.033584</v>
      </c>
      <c r="Q98">
        <v>-306230.25311300001</v>
      </c>
      <c r="R98">
        <v>1206308.9534509999</v>
      </c>
      <c r="S98">
        <v>-0.158725</v>
      </c>
      <c r="T98">
        <v>21332</v>
      </c>
      <c r="U98">
        <v>32044</v>
      </c>
      <c r="V98">
        <f t="shared" si="13"/>
        <v>53376</v>
      </c>
      <c r="X98">
        <f>(Q98-(V98/V97)*Q97)/N97</f>
        <v>7.6398413073204288E-2</v>
      </c>
      <c r="Y98">
        <f>X98*16.02</f>
        <v>1.2239025774327326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1399.932804</v>
      </c>
      <c r="Q99">
        <v>-310028.70899900002</v>
      </c>
      <c r="R99">
        <v>1209287.17078</v>
      </c>
      <c r="S99">
        <v>-0.19616400000000001</v>
      </c>
      <c r="T99">
        <v>21578</v>
      </c>
      <c r="U99">
        <v>32422</v>
      </c>
      <c r="V99">
        <f t="shared" si="13"/>
        <v>54000</v>
      </c>
    </row>
    <row r="100" spans="13:25" x14ac:dyDescent="0.2">
      <c r="O100">
        <v>100000</v>
      </c>
      <c r="P100">
        <v>1400.10555</v>
      </c>
      <c r="Q100">
        <v>-304443.806966</v>
      </c>
      <c r="R100">
        <v>1206031.2132240001</v>
      </c>
      <c r="S100">
        <v>-0.16037599999999999</v>
      </c>
      <c r="T100">
        <v>21221</v>
      </c>
      <c r="U100">
        <v>31857</v>
      </c>
      <c r="V100">
        <f t="shared" si="13"/>
        <v>53078</v>
      </c>
      <c r="X100">
        <f>(Q100-(V100/V99)*Q99)/N99</f>
        <v>8.0292489603268513E-2</v>
      </c>
      <c r="Y100">
        <f>X100*16.02</f>
        <v>1.2862856834443614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1399.932804</v>
      </c>
      <c r="Q101">
        <v>-310028.70899900002</v>
      </c>
      <c r="R101">
        <v>1209287.17078</v>
      </c>
      <c r="S101">
        <v>-0.19616400000000001</v>
      </c>
      <c r="T101">
        <v>21578</v>
      </c>
      <c r="U101">
        <v>32422</v>
      </c>
      <c r="V101">
        <f t="shared" si="13"/>
        <v>54000</v>
      </c>
    </row>
    <row r="102" spans="13:25" x14ac:dyDescent="0.2">
      <c r="O102">
        <v>100000</v>
      </c>
      <c r="P102">
        <v>1399.7387859999999</v>
      </c>
      <c r="Q102">
        <v>-302266.91091799998</v>
      </c>
      <c r="R102">
        <v>1205480.3804959999</v>
      </c>
      <c r="S102">
        <v>-0.140737</v>
      </c>
      <c r="T102">
        <v>21074</v>
      </c>
      <c r="U102">
        <v>31642</v>
      </c>
      <c r="V102">
        <f t="shared" si="13"/>
        <v>52716</v>
      </c>
      <c r="X102">
        <f>(Q102-(V102/V101)*Q101)/N101</f>
        <v>8.6014682695473327E-2</v>
      </c>
      <c r="Y102">
        <f>X102*16.02</f>
        <v>1.3779552167814826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1399.932804</v>
      </c>
      <c r="Q103">
        <v>-310028.70899900002</v>
      </c>
      <c r="R103">
        <v>1209287.17078</v>
      </c>
      <c r="S103">
        <v>-0.19616400000000001</v>
      </c>
      <c r="T103">
        <v>21578</v>
      </c>
      <c r="U103">
        <v>32422</v>
      </c>
      <c r="V103">
        <f t="shared" si="13"/>
        <v>54000</v>
      </c>
    </row>
    <row r="104" spans="13:25" x14ac:dyDescent="0.2">
      <c r="O104">
        <v>100000</v>
      </c>
      <c r="P104">
        <v>1400.1298870000001</v>
      </c>
      <c r="Q104">
        <v>-299465.03738499997</v>
      </c>
      <c r="R104">
        <v>1203779.9518269999</v>
      </c>
      <c r="S104">
        <v>-0.16439599999999999</v>
      </c>
      <c r="T104">
        <v>20900</v>
      </c>
      <c r="U104">
        <v>31348</v>
      </c>
      <c r="V104">
        <f t="shared" si="13"/>
        <v>52248</v>
      </c>
      <c r="X104">
        <f>(Q104-(V104/V103)*Q103)/N103</f>
        <v>9.1165559725854231E-2</v>
      </c>
      <c r="Y104">
        <f>X104*16.02</f>
        <v>1.4604722668081846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D012-F500-604C-857E-0CE4E7D05929}">
  <dimension ref="A2:AM104"/>
  <sheetViews>
    <sheetView topLeftCell="D34" workbookViewId="0">
      <selection activeCell="G74" sqref="G74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1000.025367</v>
      </c>
      <c r="Q7">
        <v>-318006.14999800001</v>
      </c>
      <c r="R7">
        <v>1199812.514799</v>
      </c>
      <c r="S7">
        <v>-0.112372</v>
      </c>
      <c r="T7">
        <v>16147</v>
      </c>
      <c r="U7">
        <v>37853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999.952</v>
      </c>
      <c r="AE7">
        <v>-318125</v>
      </c>
      <c r="AF7" s="6">
        <v>1199480</v>
      </c>
      <c r="AG7">
        <v>-6.8916699999999997E-2</v>
      </c>
      <c r="AH7">
        <v>16128</v>
      </c>
      <c r="AI7">
        <v>37872</v>
      </c>
      <c r="AJ7">
        <f t="shared" ref="AJ7:AJ16" si="1">SUM(AH7:AI7)</f>
        <v>54000</v>
      </c>
    </row>
    <row r="8" spans="2:39" x14ac:dyDescent="0.2">
      <c r="O8">
        <v>100000</v>
      </c>
      <c r="P8">
        <v>999.97601799999995</v>
      </c>
      <c r="Q8">
        <v>-317901.923259</v>
      </c>
      <c r="R8">
        <v>1199469.4343920001</v>
      </c>
      <c r="S8">
        <v>-0.12070699999999999</v>
      </c>
      <c r="T8">
        <v>16141</v>
      </c>
      <c r="U8">
        <v>37840</v>
      </c>
      <c r="V8">
        <f t="shared" si="0"/>
        <v>53981</v>
      </c>
      <c r="X8">
        <f>(Q8-(V8/V7)*Q7)/N7</f>
        <v>-2.4408642602098251E-2</v>
      </c>
      <c r="Y8">
        <f>X8*16.02</f>
        <v>-0.39102645448561396</v>
      </c>
      <c r="AC8">
        <v>100000</v>
      </c>
      <c r="AD8">
        <v>999.95600000000002</v>
      </c>
      <c r="AE8">
        <v>-299942</v>
      </c>
      <c r="AF8" s="6">
        <v>1199340</v>
      </c>
      <c r="AG8">
        <v>-2043.28</v>
      </c>
      <c r="AH8">
        <v>15237</v>
      </c>
      <c r="AI8">
        <v>35838</v>
      </c>
      <c r="AJ8">
        <f t="shared" si="1"/>
        <v>51075</v>
      </c>
      <c r="AL8">
        <f>(AE8-(AJ8/AJ7)*AE7)/AB7</f>
        <v>0.12117569002123389</v>
      </c>
      <c r="AM8">
        <f>AL8*16.02</f>
        <v>1.941234554140167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1000.025367</v>
      </c>
      <c r="Q9">
        <v>-318006.14999800001</v>
      </c>
      <c r="R9">
        <v>1199812.514799</v>
      </c>
      <c r="S9">
        <v>-0.112372</v>
      </c>
      <c r="T9">
        <v>16147</v>
      </c>
      <c r="U9">
        <v>37853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999.90300000000002</v>
      </c>
      <c r="AE9">
        <v>-318095</v>
      </c>
      <c r="AF9" s="6">
        <v>1199170</v>
      </c>
      <c r="AG9">
        <v>-9.60868E-2</v>
      </c>
      <c r="AH9">
        <v>16272</v>
      </c>
      <c r="AI9">
        <v>37728</v>
      </c>
      <c r="AJ9">
        <f t="shared" si="1"/>
        <v>54000</v>
      </c>
    </row>
    <row r="10" spans="2:39" x14ac:dyDescent="0.2">
      <c r="O10">
        <v>100000</v>
      </c>
      <c r="P10">
        <v>1000.1514979999999</v>
      </c>
      <c r="Q10">
        <v>-317645.28060699999</v>
      </c>
      <c r="R10">
        <v>1198675.60564</v>
      </c>
      <c r="S10">
        <v>-9.6048999999999995E-2</v>
      </c>
      <c r="T10">
        <v>16127</v>
      </c>
      <c r="U10">
        <v>37813</v>
      </c>
      <c r="V10">
        <f t="shared" si="0"/>
        <v>53940</v>
      </c>
      <c r="X10">
        <f>(Q10-(V10/V9)*Q9)/N9</f>
        <v>1.223388849532892E-2</v>
      </c>
      <c r="Y10">
        <f>X10*16.02</f>
        <v>0.19598689369516931</v>
      </c>
      <c r="AC10">
        <v>100000</v>
      </c>
      <c r="AD10">
        <v>999.72400000000005</v>
      </c>
      <c r="AE10">
        <v>-299870</v>
      </c>
      <c r="AF10" s="6">
        <v>1198660</v>
      </c>
      <c r="AG10">
        <v>-1982.99</v>
      </c>
      <c r="AH10">
        <v>15382</v>
      </c>
      <c r="AI10">
        <v>35693</v>
      </c>
      <c r="AJ10">
        <f t="shared" si="1"/>
        <v>51075</v>
      </c>
      <c r="AL10">
        <f>(AE10-(AJ10/AJ9)*AE9)/AB9</f>
        <v>0.12673301486199823</v>
      </c>
      <c r="AM10">
        <f>AL10*16.02</f>
        <v>2.0302628980892115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1000.025367</v>
      </c>
      <c r="Q11">
        <v>-318006.14999800001</v>
      </c>
      <c r="R11">
        <v>1199812.514799</v>
      </c>
      <c r="S11">
        <v>-0.112372</v>
      </c>
      <c r="T11">
        <v>16147</v>
      </c>
      <c r="U11">
        <v>37853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1000.05</v>
      </c>
      <c r="AE11">
        <v>-318065</v>
      </c>
      <c r="AF11" s="6">
        <v>1199340</v>
      </c>
      <c r="AG11">
        <v>2.60664E-2</v>
      </c>
      <c r="AH11">
        <v>16241</v>
      </c>
      <c r="AI11">
        <v>37759</v>
      </c>
      <c r="AJ11">
        <f t="shared" si="1"/>
        <v>54000</v>
      </c>
    </row>
    <row r="12" spans="2:39" x14ac:dyDescent="0.2">
      <c r="O12">
        <v>100000</v>
      </c>
      <c r="P12">
        <v>1000.167196</v>
      </c>
      <c r="Q12">
        <v>-317044.26326099999</v>
      </c>
      <c r="R12">
        <v>1198774.261102</v>
      </c>
      <c r="S12">
        <v>-0.13611000000000001</v>
      </c>
      <c r="T12">
        <v>16106</v>
      </c>
      <c r="U12">
        <v>37748</v>
      </c>
      <c r="V12">
        <f t="shared" si="0"/>
        <v>53854</v>
      </c>
      <c r="X12">
        <f>(Q12-(V12/V11)*Q11)/N11</f>
        <v>0.10035025109096944</v>
      </c>
      <c r="Y12">
        <f>X12*16.02</f>
        <v>1.6076110224773303</v>
      </c>
      <c r="AC12">
        <v>100000</v>
      </c>
      <c r="AD12">
        <v>999.75599999999997</v>
      </c>
      <c r="AE12">
        <v>-299878</v>
      </c>
      <c r="AF12" s="6">
        <v>1199050</v>
      </c>
      <c r="AG12">
        <v>-1977.08</v>
      </c>
      <c r="AH12">
        <v>15382</v>
      </c>
      <c r="AI12">
        <v>35700</v>
      </c>
      <c r="AJ12">
        <f t="shared" si="1"/>
        <v>51082</v>
      </c>
      <c r="AL12">
        <f>(AE12-(AJ12/AJ11)*AE11)/AB11</f>
        <v>0.12735156876622303</v>
      </c>
      <c r="AM12">
        <f>AL12*16.02</f>
        <v>2.0401721316348929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1000.025367</v>
      </c>
      <c r="Q13">
        <v>-318006.14999800001</v>
      </c>
      <c r="R13">
        <v>1199812.514799</v>
      </c>
      <c r="S13">
        <v>-0.112372</v>
      </c>
      <c r="T13">
        <v>16147</v>
      </c>
      <c r="U13">
        <v>37853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999.65599999999995</v>
      </c>
      <c r="AE13">
        <v>-318070</v>
      </c>
      <c r="AF13" s="6">
        <v>1199550</v>
      </c>
      <c r="AG13">
        <v>6.8342600000000003E-2</v>
      </c>
      <c r="AH13">
        <v>16164</v>
      </c>
      <c r="AI13">
        <v>37836</v>
      </c>
      <c r="AJ13">
        <f t="shared" si="1"/>
        <v>54000</v>
      </c>
    </row>
    <row r="14" spans="2:39" x14ac:dyDescent="0.2">
      <c r="O14">
        <v>100000</v>
      </c>
      <c r="P14">
        <v>1000.023339</v>
      </c>
      <c r="Q14">
        <v>-316283.93555200001</v>
      </c>
      <c r="R14">
        <v>1198532.0947680001</v>
      </c>
      <c r="S14">
        <v>-0.116813</v>
      </c>
      <c r="T14">
        <v>16071</v>
      </c>
      <c r="U14">
        <v>37663</v>
      </c>
      <c r="V14">
        <f t="shared" si="0"/>
        <v>53734</v>
      </c>
      <c r="X14">
        <f>(Q14-(V14/V13)*Q13)/N13</f>
        <v>0.10247651413445891</v>
      </c>
      <c r="Y14">
        <f>X14*16.02</f>
        <v>1.6416737564340316</v>
      </c>
      <c r="AC14">
        <v>100000</v>
      </c>
      <c r="AD14">
        <v>999.86699999999996</v>
      </c>
      <c r="AE14">
        <v>-299787</v>
      </c>
      <c r="AF14" s="6">
        <v>1199010</v>
      </c>
      <c r="AG14">
        <v>-1954.22</v>
      </c>
      <c r="AH14">
        <v>15283</v>
      </c>
      <c r="AI14">
        <v>35782</v>
      </c>
      <c r="AJ14">
        <f t="shared" si="1"/>
        <v>51065</v>
      </c>
      <c r="AL14">
        <f>(AE14-(AJ14/AJ13)*AE13)/AB13</f>
        <v>0.12679063458362694</v>
      </c>
      <c r="AM14">
        <f>AL14*16.02</f>
        <v>2.0311859660297036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1000.025367</v>
      </c>
      <c r="Q15">
        <v>-318006.14999800001</v>
      </c>
      <c r="R15">
        <v>1199812.514799</v>
      </c>
      <c r="S15">
        <v>-0.112372</v>
      </c>
      <c r="T15">
        <v>16147</v>
      </c>
      <c r="U15">
        <v>37853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1000.09</v>
      </c>
      <c r="AE15">
        <v>-318194</v>
      </c>
      <c r="AF15" s="6">
        <v>1199710</v>
      </c>
      <c r="AG15">
        <v>6.3878500000000005E-2</v>
      </c>
      <c r="AH15">
        <v>16064</v>
      </c>
      <c r="AI15">
        <v>37936</v>
      </c>
      <c r="AJ15">
        <f t="shared" si="1"/>
        <v>54000</v>
      </c>
    </row>
    <row r="16" spans="2:39" x14ac:dyDescent="0.2">
      <c r="O16">
        <v>100000</v>
      </c>
      <c r="P16">
        <v>999.96619099999998</v>
      </c>
      <c r="Q16">
        <v>-315391.97259299998</v>
      </c>
      <c r="R16">
        <v>1198048.1544009999</v>
      </c>
      <c r="S16">
        <v>-0.117551</v>
      </c>
      <c r="T16">
        <v>16023</v>
      </c>
      <c r="U16">
        <v>37567</v>
      </c>
      <c r="V16">
        <f t="shared" si="0"/>
        <v>53590</v>
      </c>
      <c r="X16">
        <f>(Q16-(V16/V15)*Q15)/N15</f>
        <v>9.4074485605822933E-2</v>
      </c>
      <c r="Y16">
        <f>X16*16.02</f>
        <v>1.5070732594052834</v>
      </c>
      <c r="AC16">
        <v>100000</v>
      </c>
      <c r="AD16">
        <v>999.79700000000003</v>
      </c>
      <c r="AE16">
        <v>-300075</v>
      </c>
      <c r="AF16" s="6">
        <v>1199790</v>
      </c>
      <c r="AG16">
        <v>-2037.24</v>
      </c>
      <c r="AH16">
        <v>15174</v>
      </c>
      <c r="AI16">
        <v>35908</v>
      </c>
      <c r="AJ16">
        <f t="shared" si="1"/>
        <v>51082</v>
      </c>
      <c r="AL16">
        <f>(AE16-(AJ16/AJ15)*AE15)/AB15</f>
        <v>0.11780115121491343</v>
      </c>
      <c r="AM16">
        <f>AL16*16.02</f>
        <v>1.8871744424629131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1000.025367</v>
      </c>
      <c r="Q17">
        <v>-318006.14999800001</v>
      </c>
      <c r="R17">
        <v>1199812.514799</v>
      </c>
      <c r="S17">
        <v>-0.112372</v>
      </c>
      <c r="T17">
        <v>16147</v>
      </c>
      <c r="U17">
        <v>37853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1000.09507</v>
      </c>
      <c r="Q18">
        <v>-313987.91921899997</v>
      </c>
      <c r="R18">
        <v>1198170.609897</v>
      </c>
      <c r="S18">
        <v>-0.10098799999999999</v>
      </c>
      <c r="T18">
        <v>15960</v>
      </c>
      <c r="U18">
        <v>37409</v>
      </c>
      <c r="V18">
        <f t="shared" si="0"/>
        <v>53369</v>
      </c>
      <c r="X18">
        <f>(Q18-(V18/V17)*Q17)/N17</f>
        <v>0.10696037729852091</v>
      </c>
      <c r="Y18">
        <f>X18*16.02</f>
        <v>1.7135052443223049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1000.025367</v>
      </c>
      <c r="Q19">
        <v>-318006.14999800001</v>
      </c>
      <c r="R19">
        <v>1199812.514799</v>
      </c>
      <c r="S19">
        <v>-0.112372</v>
      </c>
      <c r="T19">
        <v>16147</v>
      </c>
      <c r="U19">
        <v>37853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1100.0999999999999</v>
      </c>
      <c r="AE19">
        <v>-317273</v>
      </c>
      <c r="AF19" s="6">
        <v>1203370</v>
      </c>
      <c r="AG19">
        <v>-0.25161099999999997</v>
      </c>
      <c r="AH19">
        <v>16234</v>
      </c>
      <c r="AI19">
        <v>37766</v>
      </c>
      <c r="AJ19">
        <f t="shared" ref="AJ19:AJ28" si="2">SUM(AH19:AI19)</f>
        <v>54000</v>
      </c>
    </row>
    <row r="20" spans="2:39" x14ac:dyDescent="0.2">
      <c r="O20">
        <v>100000</v>
      </c>
      <c r="P20">
        <v>1000.13987</v>
      </c>
      <c r="Q20">
        <v>-312092.71960700001</v>
      </c>
      <c r="R20">
        <v>1197956.059681</v>
      </c>
      <c r="S20">
        <v>-0.109574</v>
      </c>
      <c r="T20">
        <v>15887</v>
      </c>
      <c r="U20">
        <v>37181</v>
      </c>
      <c r="V20">
        <f t="shared" si="0"/>
        <v>53068</v>
      </c>
      <c r="X20">
        <f>(Q20-(V20/V19)*Q19)/N19</f>
        <v>0.1170519367645923</v>
      </c>
      <c r="Y20">
        <f>X20*16.02</f>
        <v>1.8751720269687686</v>
      </c>
      <c r="AC20">
        <v>100000</v>
      </c>
      <c r="AD20">
        <v>1100.3399999999999</v>
      </c>
      <c r="AE20">
        <v>-299232</v>
      </c>
      <c r="AF20" s="6">
        <v>1203220</v>
      </c>
      <c r="AG20">
        <v>-2204.19</v>
      </c>
      <c r="AH20">
        <v>15392</v>
      </c>
      <c r="AI20">
        <v>35706</v>
      </c>
      <c r="AJ20">
        <f t="shared" si="2"/>
        <v>51098</v>
      </c>
      <c r="AL20">
        <f>(AE20-(AJ20/AJ19)*AE19)/AB19</f>
        <v>0.12618012267044021</v>
      </c>
      <c r="AM20">
        <f>AL20*16.02</f>
        <v>2.0214055651804519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1000.025367</v>
      </c>
      <c r="Q21">
        <v>-318006.14999800001</v>
      </c>
      <c r="R21">
        <v>1199812.514799</v>
      </c>
      <c r="S21">
        <v>-0.112372</v>
      </c>
      <c r="T21">
        <v>16147</v>
      </c>
      <c r="U21">
        <v>37853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1100</v>
      </c>
      <c r="AE21">
        <v>-317285</v>
      </c>
      <c r="AF21" s="6">
        <v>1203360</v>
      </c>
      <c r="AG21">
        <v>-0.17988199999999999</v>
      </c>
      <c r="AH21">
        <v>16205</v>
      </c>
      <c r="AI21">
        <v>37795</v>
      </c>
      <c r="AJ21">
        <f t="shared" si="2"/>
        <v>54000</v>
      </c>
    </row>
    <row r="22" spans="2:39" x14ac:dyDescent="0.2">
      <c r="O22">
        <v>100000</v>
      </c>
      <c r="P22">
        <v>1000.275962</v>
      </c>
      <c r="Q22">
        <v>-309835.285103</v>
      </c>
      <c r="R22">
        <v>1197176.7516280001</v>
      </c>
      <c r="S22">
        <v>-0.14502000000000001</v>
      </c>
      <c r="T22">
        <v>15777</v>
      </c>
      <c r="U22">
        <v>36925</v>
      </c>
      <c r="V22">
        <f t="shared" si="0"/>
        <v>52702</v>
      </c>
      <c r="X22">
        <f>(Q22-(V22/V21)*Q21)/N21</f>
        <v>0.11621541575341338</v>
      </c>
      <c r="Y22">
        <f>X22*16.02</f>
        <v>1.8617709603696821</v>
      </c>
      <c r="AC22">
        <v>100000</v>
      </c>
      <c r="AD22">
        <v>1100.33</v>
      </c>
      <c r="AE22">
        <v>-299226</v>
      </c>
      <c r="AF22" s="6">
        <v>1203450</v>
      </c>
      <c r="AG22">
        <v>-2596.2800000000002</v>
      </c>
      <c r="AH22">
        <v>15348</v>
      </c>
      <c r="AI22">
        <v>35747</v>
      </c>
      <c r="AJ22">
        <f t="shared" si="2"/>
        <v>51095</v>
      </c>
      <c r="AL22">
        <f>(AE22-(AJ22/AJ21)*AE21)/AB21</f>
        <v>0.12614549422033047</v>
      </c>
      <c r="AM22">
        <f>AL22*16.02</f>
        <v>2.020850817409694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1000.025367</v>
      </c>
      <c r="Q23">
        <v>-318006.14999800001</v>
      </c>
      <c r="R23">
        <v>1199812.514799</v>
      </c>
      <c r="S23">
        <v>-0.112372</v>
      </c>
      <c r="T23">
        <v>16147</v>
      </c>
      <c r="U23">
        <v>37853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1099.98</v>
      </c>
      <c r="AE23">
        <v>-317394</v>
      </c>
      <c r="AF23" s="6">
        <v>1203210</v>
      </c>
      <c r="AG23">
        <v>3.5240599999999997E-2</v>
      </c>
      <c r="AH23">
        <v>16160</v>
      </c>
      <c r="AI23">
        <v>37840</v>
      </c>
      <c r="AJ23">
        <f t="shared" si="2"/>
        <v>54000</v>
      </c>
    </row>
    <row r="24" spans="2:39" x14ac:dyDescent="0.2">
      <c r="O24">
        <v>100000</v>
      </c>
      <c r="P24">
        <v>1000.047161</v>
      </c>
      <c r="Q24">
        <v>-306901.92795699998</v>
      </c>
      <c r="R24">
        <v>1196234.4639359999</v>
      </c>
      <c r="S24">
        <v>-8.4669999999999995E-2</v>
      </c>
      <c r="T24">
        <v>15657</v>
      </c>
      <c r="U24">
        <v>36569</v>
      </c>
      <c r="V24">
        <f t="shared" si="0"/>
        <v>52226</v>
      </c>
      <c r="X24">
        <f>(Q24-(V24/V23)*Q23)/N23</f>
        <v>0.11863799581293108</v>
      </c>
      <c r="Y24">
        <f>X24*16.02</f>
        <v>1.9005806929231559</v>
      </c>
      <c r="AC24">
        <v>100000</v>
      </c>
      <c r="AD24">
        <v>1099.81</v>
      </c>
      <c r="AE24">
        <v>-299167</v>
      </c>
      <c r="AF24" s="6">
        <v>1202660</v>
      </c>
      <c r="AG24">
        <v>-1846.18</v>
      </c>
      <c r="AH24">
        <v>15272</v>
      </c>
      <c r="AI24">
        <v>35793</v>
      </c>
      <c r="AJ24">
        <f t="shared" si="2"/>
        <v>51065</v>
      </c>
      <c r="AL24">
        <f>(AE24-(AJ24/AJ23)*AE23)/AB23</f>
        <v>0.12433736730361013</v>
      </c>
      <c r="AM24">
        <f>AL24*16.02</f>
        <v>1.9918846242038342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1099.8</v>
      </c>
      <c r="AE25">
        <v>-317367</v>
      </c>
      <c r="AF25" s="6">
        <v>1203750</v>
      </c>
      <c r="AG25">
        <v>2.82543E-2</v>
      </c>
      <c r="AH25">
        <v>15997</v>
      </c>
      <c r="AI25">
        <v>38003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1100.0999999999999</v>
      </c>
      <c r="AE26">
        <v>-299279</v>
      </c>
      <c r="AF26" s="6">
        <v>1203370</v>
      </c>
      <c r="AG26">
        <v>-2127.1999999999998</v>
      </c>
      <c r="AH26">
        <v>15126</v>
      </c>
      <c r="AI26">
        <v>35956</v>
      </c>
      <c r="AJ26">
        <f t="shared" si="2"/>
        <v>51082</v>
      </c>
      <c r="AL26">
        <f>(AE26-(AJ26/AJ25)*AE25)/AB25</f>
        <v>0.11954492569002352</v>
      </c>
      <c r="AM26">
        <f>AL26*16.02</f>
        <v>1.9151097095541767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1099.9520439999999</v>
      </c>
      <c r="Q27">
        <v>-317218.76381199999</v>
      </c>
      <c r="R27">
        <v>1203745.6802109999</v>
      </c>
      <c r="S27">
        <v>-0.114954</v>
      </c>
      <c r="T27">
        <v>16147</v>
      </c>
      <c r="U27">
        <v>37853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1100.1500000000001</v>
      </c>
      <c r="AE27">
        <v>-317213</v>
      </c>
      <c r="AF27" s="6">
        <v>1203070</v>
      </c>
      <c r="AG27">
        <v>-5.8794399999999997E-2</v>
      </c>
      <c r="AH27">
        <v>16332</v>
      </c>
      <c r="AI27">
        <v>37668</v>
      </c>
      <c r="AJ27">
        <f t="shared" si="2"/>
        <v>54000</v>
      </c>
    </row>
    <row r="28" spans="2:39" x14ac:dyDescent="0.2">
      <c r="O28">
        <v>100000</v>
      </c>
      <c r="P28">
        <v>1100.3418340000001</v>
      </c>
      <c r="Q28">
        <v>-317103.51264099998</v>
      </c>
      <c r="R28">
        <v>1203411.8706749999</v>
      </c>
      <c r="S28">
        <v>-0.123112</v>
      </c>
      <c r="T28">
        <v>16142</v>
      </c>
      <c r="U28">
        <v>37839</v>
      </c>
      <c r="V28">
        <f t="shared" si="3"/>
        <v>53981</v>
      </c>
      <c r="X28">
        <f>(Q28-(V28/V27)*Q27)/N27</f>
        <v>1.1583316912704035E-2</v>
      </c>
      <c r="Y28">
        <f>X28*16.02</f>
        <v>0.18556473694151865</v>
      </c>
      <c r="AC28">
        <v>100000</v>
      </c>
      <c r="AD28">
        <v>1100.0999999999999</v>
      </c>
      <c r="AE28">
        <v>-299108</v>
      </c>
      <c r="AF28" s="6">
        <v>1203360</v>
      </c>
      <c r="AG28">
        <v>-2429.9899999999998</v>
      </c>
      <c r="AH28">
        <v>15413</v>
      </c>
      <c r="AI28">
        <v>35663</v>
      </c>
      <c r="AJ28">
        <f t="shared" si="2"/>
        <v>51076</v>
      </c>
      <c r="AL28">
        <f>(AE28-(AJ28/AJ27)*AE27)/AB27</f>
        <v>0.11828069827789263</v>
      </c>
      <c r="AM28">
        <f>AL28*16.02</f>
        <v>1.89485678641184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1099.9520439999999</v>
      </c>
      <c r="Q29">
        <v>-317218.76381199999</v>
      </c>
      <c r="R29">
        <v>1203745.6802109999</v>
      </c>
      <c r="S29">
        <v>-0.114954</v>
      </c>
      <c r="T29">
        <v>16147</v>
      </c>
      <c r="U29">
        <v>37853</v>
      </c>
      <c r="V29">
        <f t="shared" si="3"/>
        <v>54000</v>
      </c>
    </row>
    <row r="30" spans="2:39" x14ac:dyDescent="0.2">
      <c r="O30">
        <v>100000</v>
      </c>
      <c r="P30">
        <v>1100.1474900000001</v>
      </c>
      <c r="Q30">
        <v>-316862.21269199997</v>
      </c>
      <c r="R30">
        <v>1202599.7973269999</v>
      </c>
      <c r="S30">
        <v>-0.13034200000000001</v>
      </c>
      <c r="T30">
        <v>16127</v>
      </c>
      <c r="U30">
        <v>37812</v>
      </c>
      <c r="V30">
        <f t="shared" si="3"/>
        <v>53939</v>
      </c>
      <c r="X30">
        <f>(Q30-(V30/V29)*Q29)/N29</f>
        <v>-2.9062047908369817E-3</v>
      </c>
      <c r="Y30">
        <f>X30*16.02</f>
        <v>-4.6557400749208444E-2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1099.9520439999999</v>
      </c>
      <c r="Q31">
        <v>-317218.76381199999</v>
      </c>
      <c r="R31">
        <v>1203745.6802109999</v>
      </c>
      <c r="S31">
        <v>-0.114954</v>
      </c>
      <c r="T31">
        <v>16147</v>
      </c>
      <c r="U31">
        <v>37853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1199.92</v>
      </c>
      <c r="AE31">
        <v>-316549</v>
      </c>
      <c r="AF31" s="6">
        <v>1207360</v>
      </c>
      <c r="AG31">
        <v>-2.2446300000000001E-3</v>
      </c>
      <c r="AH31">
        <v>16195</v>
      </c>
      <c r="AI31">
        <v>37805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1100.0484590000001</v>
      </c>
      <c r="Q32">
        <v>-316335.06402500003</v>
      </c>
      <c r="R32">
        <v>1202046.7311740001</v>
      </c>
      <c r="S32">
        <v>-0.145181</v>
      </c>
      <c r="T32">
        <v>16108</v>
      </c>
      <c r="U32">
        <v>37755</v>
      </c>
      <c r="V32">
        <f t="shared" si="3"/>
        <v>53863</v>
      </c>
      <c r="X32">
        <f>(Q32-(V32/V31)*Q31)/N31</f>
        <v>7.7557633842338658E-2</v>
      </c>
      <c r="Y32">
        <f>X32*16.02</f>
        <v>1.2424732941542653</v>
      </c>
      <c r="AC32">
        <v>100000</v>
      </c>
      <c r="AD32">
        <v>1199.97</v>
      </c>
      <c r="AE32">
        <v>-298616</v>
      </c>
      <c r="AF32" s="6">
        <v>1207770</v>
      </c>
      <c r="AG32">
        <v>-3019.92</v>
      </c>
      <c r="AH32">
        <v>15315</v>
      </c>
      <c r="AI32">
        <v>35787</v>
      </c>
      <c r="AJ32">
        <f t="shared" si="4"/>
        <v>51102</v>
      </c>
      <c r="AL32">
        <f>(AE32-(AJ32/AJ31)*AE31)/AB31</f>
        <v>0.12036564755838536</v>
      </c>
      <c r="AM32">
        <f>AL32*16.02</f>
        <v>1.9282576738853334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1099.9520439999999</v>
      </c>
      <c r="Q33">
        <v>-317218.76381199999</v>
      </c>
      <c r="R33">
        <v>1203745.6802109999</v>
      </c>
      <c r="S33">
        <v>-0.114954</v>
      </c>
      <c r="T33">
        <v>16147</v>
      </c>
      <c r="U33">
        <v>37853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1200.18</v>
      </c>
      <c r="AE33">
        <v>-316392</v>
      </c>
      <c r="AF33" s="6">
        <v>1207070</v>
      </c>
      <c r="AG33">
        <v>-0.20175499999999999</v>
      </c>
      <c r="AH33">
        <v>16371</v>
      </c>
      <c r="AI33">
        <v>37629</v>
      </c>
      <c r="AJ33">
        <f t="shared" si="4"/>
        <v>54000</v>
      </c>
    </row>
    <row r="34" spans="1:39" x14ac:dyDescent="0.2">
      <c r="O34">
        <v>100000</v>
      </c>
      <c r="P34">
        <v>1099.774725</v>
      </c>
      <c r="Q34">
        <v>-315556.28708699998</v>
      </c>
      <c r="R34">
        <v>1201714.7240919999</v>
      </c>
      <c r="S34">
        <v>-0.117489</v>
      </c>
      <c r="T34">
        <v>16073</v>
      </c>
      <c r="U34">
        <v>37667</v>
      </c>
      <c r="V34">
        <f t="shared" si="3"/>
        <v>53740</v>
      </c>
      <c r="X34">
        <f>(Q34-(V34/V33)*Q33)/N33</f>
        <v>8.8913460981168382E-2</v>
      </c>
      <c r="Y34">
        <f>X34*16.02</f>
        <v>1.4243936449183174</v>
      </c>
      <c r="AC34">
        <v>100000</v>
      </c>
      <c r="AD34">
        <v>1199.77</v>
      </c>
      <c r="AE34">
        <v>-298433</v>
      </c>
      <c r="AF34" s="6">
        <v>1206340</v>
      </c>
      <c r="AG34">
        <v>-2197.1999999999998</v>
      </c>
      <c r="AH34">
        <v>15495</v>
      </c>
      <c r="AI34">
        <v>35598</v>
      </c>
      <c r="AJ34">
        <f t="shared" si="4"/>
        <v>51093</v>
      </c>
      <c r="AL34">
        <f>(AE34-(AJ34/AJ33)*AE33)/AB33</f>
        <v>0.11803363057325007</v>
      </c>
      <c r="AM34">
        <f>AL34*16.02</f>
        <v>1.8908987617834661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1099.9520439999999</v>
      </c>
      <c r="Q35">
        <v>-317218.76381199999</v>
      </c>
      <c r="R35">
        <v>1203745.6802109999</v>
      </c>
      <c r="S35">
        <v>-0.114954</v>
      </c>
      <c r="T35">
        <v>16147</v>
      </c>
      <c r="U35">
        <v>37853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1199.73</v>
      </c>
      <c r="AE35">
        <v>-316625</v>
      </c>
      <c r="AF35" s="6">
        <v>1207790</v>
      </c>
      <c r="AG35">
        <v>0.17477500000000001</v>
      </c>
      <c r="AH35">
        <v>15987</v>
      </c>
      <c r="AI35">
        <v>38013</v>
      </c>
      <c r="AJ35">
        <f t="shared" si="4"/>
        <v>54000</v>
      </c>
    </row>
    <row r="36" spans="1:39" x14ac:dyDescent="0.2">
      <c r="O36">
        <v>100000</v>
      </c>
      <c r="P36">
        <v>1099.9036570000001</v>
      </c>
      <c r="Q36">
        <v>-314605.08970299998</v>
      </c>
      <c r="R36">
        <v>1201930.726859</v>
      </c>
      <c r="S36">
        <v>-0.11669499999999999</v>
      </c>
      <c r="T36">
        <v>16025</v>
      </c>
      <c r="U36">
        <v>37563</v>
      </c>
      <c r="V36">
        <f t="shared" si="3"/>
        <v>53588</v>
      </c>
      <c r="X36">
        <f>(Q36-(V36/V35)*Q35)/N35</f>
        <v>9.1118809381469379E-2</v>
      </c>
      <c r="Y36">
        <f>X36*16.02</f>
        <v>1.4597233262911393</v>
      </c>
      <c r="AC36">
        <v>100000</v>
      </c>
      <c r="AD36">
        <v>1200.27</v>
      </c>
      <c r="AE36">
        <v>-298688</v>
      </c>
      <c r="AF36" s="6">
        <v>1207940</v>
      </c>
      <c r="AG36">
        <v>-2612.6</v>
      </c>
      <c r="AH36">
        <v>15145</v>
      </c>
      <c r="AI36">
        <v>35958</v>
      </c>
      <c r="AJ36">
        <f t="shared" si="4"/>
        <v>51103</v>
      </c>
      <c r="AL36">
        <f>(AE36-(AJ36/AJ35)*AE35)/AB35</f>
        <v>0.12110255956593427</v>
      </c>
      <c r="AM36">
        <f>AL36*16.02</f>
        <v>1.940063004246267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1099.9520439999999</v>
      </c>
      <c r="Q37">
        <v>-317218.76381199999</v>
      </c>
      <c r="R37">
        <v>1203745.6802109999</v>
      </c>
      <c r="S37">
        <v>-0.114954</v>
      </c>
      <c r="T37">
        <v>16147</v>
      </c>
      <c r="U37">
        <v>37853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1199.95</v>
      </c>
      <c r="AE37">
        <v>-316592</v>
      </c>
      <c r="AF37" s="6">
        <v>1207420</v>
      </c>
      <c r="AG37">
        <v>0.173819</v>
      </c>
      <c r="AH37">
        <v>16120</v>
      </c>
      <c r="AI37">
        <v>37880</v>
      </c>
      <c r="AJ37">
        <f t="shared" si="4"/>
        <v>54000</v>
      </c>
    </row>
    <row r="38" spans="1:39" x14ac:dyDescent="0.2">
      <c r="O38">
        <v>100000</v>
      </c>
      <c r="P38">
        <v>1099.8232419999999</v>
      </c>
      <c r="Q38">
        <v>-313274.38711700001</v>
      </c>
      <c r="R38">
        <v>1201518.3436070001</v>
      </c>
      <c r="S38">
        <v>-0.12689900000000001</v>
      </c>
      <c r="T38">
        <v>15965</v>
      </c>
      <c r="U38">
        <v>37412</v>
      </c>
      <c r="V38">
        <f t="shared" si="3"/>
        <v>53377</v>
      </c>
      <c r="X38">
        <f>(Q38-(V38/V37)*Q37)/N37</f>
        <v>0.1007119844507491</v>
      </c>
      <c r="Y38">
        <f>X38*16.02</f>
        <v>1.6134059909010006</v>
      </c>
      <c r="AC38">
        <v>100000</v>
      </c>
      <c r="AD38">
        <v>1199.5</v>
      </c>
      <c r="AE38">
        <v>-298599</v>
      </c>
      <c r="AF38" s="6">
        <v>1207430</v>
      </c>
      <c r="AG38">
        <v>-2441.96</v>
      </c>
      <c r="AH38">
        <v>15242</v>
      </c>
      <c r="AI38">
        <v>35847</v>
      </c>
      <c r="AJ38">
        <f t="shared" si="4"/>
        <v>51089</v>
      </c>
      <c r="AL38">
        <f>(AE38-(AJ38/AJ37)*AE37)/AB37</f>
        <v>0.11800586930880246</v>
      </c>
      <c r="AM38">
        <f>AL38*16.02</f>
        <v>1.8904540263270153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1099.9520439999999</v>
      </c>
      <c r="Q39">
        <v>-317218.76381199999</v>
      </c>
      <c r="R39">
        <v>1203745.6802109999</v>
      </c>
      <c r="S39">
        <v>-0.114954</v>
      </c>
      <c r="T39">
        <v>16147</v>
      </c>
      <c r="U39">
        <v>37853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1199.8800000000001</v>
      </c>
      <c r="AE39">
        <v>-316306</v>
      </c>
      <c r="AF39" s="6">
        <v>1207330</v>
      </c>
      <c r="AG39">
        <v>-0.12121999999999999</v>
      </c>
      <c r="AH39">
        <v>16361</v>
      </c>
      <c r="AI39">
        <v>37639</v>
      </c>
      <c r="AJ39">
        <f t="shared" si="4"/>
        <v>54000</v>
      </c>
    </row>
    <row r="40" spans="1:39" x14ac:dyDescent="0.2">
      <c r="O40">
        <v>100000</v>
      </c>
      <c r="P40">
        <v>1099.938365</v>
      </c>
      <c r="Q40">
        <v>-311406.48112900002</v>
      </c>
      <c r="R40">
        <v>1201643.942059</v>
      </c>
      <c r="S40">
        <v>-0.126721</v>
      </c>
      <c r="T40">
        <v>15887</v>
      </c>
      <c r="U40">
        <v>37190</v>
      </c>
      <c r="V40">
        <f t="shared" si="3"/>
        <v>53077</v>
      </c>
      <c r="X40">
        <f>(Q40-(V40/V39)*Q39)/N39</f>
        <v>0.10749553435843681</v>
      </c>
      <c r="Y40">
        <f>X40*16.02</f>
        <v>1.7220784604221577</v>
      </c>
      <c r="AC40">
        <v>100000</v>
      </c>
      <c r="AD40">
        <v>1200.3800000000001</v>
      </c>
      <c r="AE40">
        <v>-298305</v>
      </c>
      <c r="AF40" s="6">
        <v>1208090</v>
      </c>
      <c r="AG40">
        <v>-3008.42</v>
      </c>
      <c r="AH40">
        <v>15495</v>
      </c>
      <c r="AI40">
        <v>35595</v>
      </c>
      <c r="AJ40">
        <f t="shared" si="4"/>
        <v>51090</v>
      </c>
      <c r="AL40">
        <f>(AE40-(AJ40/AJ39)*AE39)/AB39</f>
        <v>0.12173517338995329</v>
      </c>
      <c r="AM40">
        <f>AL40*16.02</f>
        <v>1.9501974777070517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1099.9520439999999</v>
      </c>
      <c r="Q41">
        <v>-317218.76381199999</v>
      </c>
      <c r="R41">
        <v>1203745.6802109999</v>
      </c>
      <c r="S41">
        <v>-0.114954</v>
      </c>
      <c r="T41">
        <v>16147</v>
      </c>
      <c r="U41">
        <v>37853</v>
      </c>
      <c r="V41">
        <f t="shared" si="3"/>
        <v>54000</v>
      </c>
    </row>
    <row r="42" spans="1:39" x14ac:dyDescent="0.2">
      <c r="O42">
        <v>100000</v>
      </c>
      <c r="P42">
        <v>1100.1345940000001</v>
      </c>
      <c r="Q42">
        <v>-309173.94342800003</v>
      </c>
      <c r="R42">
        <v>1200725.109127</v>
      </c>
      <c r="S42">
        <v>-0.111092</v>
      </c>
      <c r="T42">
        <v>15787</v>
      </c>
      <c r="U42">
        <v>36928</v>
      </c>
      <c r="V42">
        <f t="shared" si="3"/>
        <v>52715</v>
      </c>
      <c r="X42">
        <f>(Q42-(V42/V41)*Q41)/N41</f>
        <v>0.10943343190023855</v>
      </c>
      <c r="Y42">
        <f>X42*16.02</f>
        <v>1.7531235790418216</v>
      </c>
      <c r="AB42" t="s">
        <v>7</v>
      </c>
    </row>
    <row r="43" spans="1:39" x14ac:dyDescent="0.2">
      <c r="H43" t="s">
        <v>27</v>
      </c>
      <c r="M43">
        <v>21</v>
      </c>
      <c r="N43">
        <f>4*3.14*M43^2</f>
        <v>5538.96</v>
      </c>
      <c r="O43">
        <v>50000</v>
      </c>
      <c r="P43">
        <v>1099.9520439999999</v>
      </c>
      <c r="Q43">
        <v>-317218.76381199999</v>
      </c>
      <c r="R43">
        <v>1203745.6802109999</v>
      </c>
      <c r="S43">
        <v>-0.114954</v>
      </c>
      <c r="T43">
        <v>16147</v>
      </c>
      <c r="U43">
        <v>37853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1299.82</v>
      </c>
      <c r="AE43">
        <v>-315607</v>
      </c>
      <c r="AF43" s="6">
        <v>1211550</v>
      </c>
      <c r="AG43">
        <v>-8.8435600000000003E-2</v>
      </c>
      <c r="AH43">
        <v>16244</v>
      </c>
      <c r="AI43">
        <v>37756</v>
      </c>
      <c r="AJ43">
        <f t="shared" ref="AJ43:AJ52" si="5">SUM(AH43:AI43)</f>
        <v>54000</v>
      </c>
    </row>
    <row r="44" spans="1:39" x14ac:dyDescent="0.2">
      <c r="O44">
        <v>100000</v>
      </c>
      <c r="P44">
        <v>1100.044312</v>
      </c>
      <c r="Q44">
        <v>-306178.238258</v>
      </c>
      <c r="R44">
        <v>1200241.447346</v>
      </c>
      <c r="S44">
        <v>-0.112749</v>
      </c>
      <c r="T44">
        <v>15657</v>
      </c>
      <c r="U44">
        <v>36574</v>
      </c>
      <c r="V44">
        <f t="shared" si="3"/>
        <v>52231</v>
      </c>
      <c r="X44">
        <f>(Q44-(V44/V43)*Q43)/N43</f>
        <v>0.11711112345655847</v>
      </c>
      <c r="Y44">
        <f>X44*16.02</f>
        <v>1.8761201977740667</v>
      </c>
      <c r="AC44">
        <v>100000</v>
      </c>
      <c r="AD44">
        <v>1300.2</v>
      </c>
      <c r="AE44">
        <v>-297765</v>
      </c>
      <c r="AF44" s="6">
        <v>1211590</v>
      </c>
      <c r="AG44">
        <v>-2673.51</v>
      </c>
      <c r="AH44">
        <v>15401</v>
      </c>
      <c r="AI44">
        <v>35709</v>
      </c>
      <c r="AJ44">
        <f t="shared" si="5"/>
        <v>51110</v>
      </c>
      <c r="AL44">
        <f>(AE44-(AJ44/AJ43)*AE43)/AB43</f>
        <v>0.12116954470393664</v>
      </c>
      <c r="AM44">
        <f>AL44*16.02</f>
        <v>1.9411361061570649</v>
      </c>
    </row>
    <row r="45" spans="1:39" x14ac:dyDescent="0.2">
      <c r="B45">
        <v>1000</v>
      </c>
      <c r="C45">
        <v>1100</v>
      </c>
      <c r="D45">
        <v>1200</v>
      </c>
      <c r="E45">
        <v>1300</v>
      </c>
      <c r="F45">
        <v>1400</v>
      </c>
      <c r="H45">
        <v>1000</v>
      </c>
      <c r="I45">
        <v>1100</v>
      </c>
      <c r="J45">
        <v>1200</v>
      </c>
      <c r="K45">
        <v>1300</v>
      </c>
      <c r="L45">
        <v>1400</v>
      </c>
      <c r="AA45">
        <v>25</v>
      </c>
      <c r="AB45">
        <f>4*3.14*AA45^2</f>
        <v>7850</v>
      </c>
      <c r="AC45">
        <v>50000</v>
      </c>
      <c r="AD45">
        <v>1300.24</v>
      </c>
      <c r="AE45">
        <v>-315624</v>
      </c>
      <c r="AF45" s="6">
        <v>1211420</v>
      </c>
      <c r="AG45">
        <v>-5.6965599999999998E-2</v>
      </c>
      <c r="AH45">
        <v>16272</v>
      </c>
      <c r="AI45">
        <v>37728</v>
      </c>
      <c r="AJ45">
        <f t="shared" si="5"/>
        <v>54000</v>
      </c>
    </row>
    <row r="46" spans="1:39" x14ac:dyDescent="0.2">
      <c r="A46">
        <v>5</v>
      </c>
      <c r="B46">
        <v>-0.39102645448561396</v>
      </c>
      <c r="C46">
        <v>0.18556473694151865</v>
      </c>
      <c r="D46">
        <v>-1.5455211722898106</v>
      </c>
      <c r="E46">
        <v>-2.0859519998577887</v>
      </c>
      <c r="F46">
        <v>-3.4671699157083897</v>
      </c>
      <c r="H46">
        <v>1.8759552133413</v>
      </c>
      <c r="I46">
        <v>1.8300620167310255</v>
      </c>
      <c r="J46">
        <v>1.7352027801943852</v>
      </c>
      <c r="K46">
        <v>1.6511539462473805</v>
      </c>
      <c r="L46">
        <v>1.6166552318253329</v>
      </c>
      <c r="N46" t="s">
        <v>8</v>
      </c>
      <c r="AC46">
        <v>100000</v>
      </c>
      <c r="AD46">
        <v>1299.99</v>
      </c>
      <c r="AE46">
        <v>-297733</v>
      </c>
      <c r="AF46" s="6">
        <v>1211520</v>
      </c>
      <c r="AG46">
        <v>-2802.25</v>
      </c>
      <c r="AH46">
        <v>15420</v>
      </c>
      <c r="AI46">
        <v>35677</v>
      </c>
      <c r="AJ46">
        <f t="shared" si="5"/>
        <v>51097</v>
      </c>
      <c r="AL46">
        <f>(AE46-(AJ46/AJ45)*AE45)/AB45</f>
        <v>0.11761624911535312</v>
      </c>
      <c r="AM46">
        <f>AL46*16.02</f>
        <v>1.8842123108279569</v>
      </c>
    </row>
    <row r="47" spans="1:39" x14ac:dyDescent="0.2">
      <c r="A47">
        <v>7</v>
      </c>
      <c r="B47">
        <v>0.19598689369516931</v>
      </c>
      <c r="C47">
        <v>-4.6557400749208444E-2</v>
      </c>
      <c r="D47">
        <v>-0.33105604713088682</v>
      </c>
      <c r="E47">
        <v>-1.1062813101612632</v>
      </c>
      <c r="F47">
        <v>-1.6514884789109507</v>
      </c>
      <c r="H47">
        <v>1.8770289289121105</v>
      </c>
      <c r="I47">
        <v>1.7860682381392954</v>
      </c>
      <c r="J47">
        <v>1.8182697694622685</v>
      </c>
      <c r="K47">
        <v>1.5882137009017971</v>
      </c>
      <c r="L47">
        <v>1.5347490153405263</v>
      </c>
      <c r="M47">
        <v>5</v>
      </c>
      <c r="N47">
        <f>4*3.14*M47^2</f>
        <v>314</v>
      </c>
      <c r="O47">
        <v>50000</v>
      </c>
      <c r="P47">
        <v>1200.0472930000001</v>
      </c>
      <c r="Q47">
        <v>-316420.25809100003</v>
      </c>
      <c r="R47">
        <v>1207764.8749289999</v>
      </c>
      <c r="S47">
        <v>-0.103293</v>
      </c>
      <c r="T47">
        <v>16147</v>
      </c>
      <c r="U47">
        <v>37853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1299.6500000000001</v>
      </c>
      <c r="AE47">
        <v>-315618</v>
      </c>
      <c r="AF47" s="6">
        <v>1211540</v>
      </c>
      <c r="AG47">
        <v>-5.5825399999999997E-2</v>
      </c>
      <c r="AH47">
        <v>16241</v>
      </c>
      <c r="AI47">
        <v>37759</v>
      </c>
      <c r="AJ47">
        <f t="shared" si="5"/>
        <v>54000</v>
      </c>
    </row>
    <row r="48" spans="1:39" x14ac:dyDescent="0.2">
      <c r="A48">
        <v>9</v>
      </c>
      <c r="B48">
        <v>1.6076110224773303</v>
      </c>
      <c r="C48">
        <v>1.2424732941542653</v>
      </c>
      <c r="D48">
        <v>0.84116533696562468</v>
      </c>
      <c r="E48">
        <v>0.21846012153570218</v>
      </c>
      <c r="F48">
        <v>-0.79031488226290969</v>
      </c>
      <c r="H48">
        <v>1.8556347136912992</v>
      </c>
      <c r="I48">
        <v>1.8275484432413542</v>
      </c>
      <c r="J48">
        <v>1.7451475137686343</v>
      </c>
      <c r="K48">
        <v>1.7296840835174174</v>
      </c>
      <c r="L48">
        <v>1.4777031635471984</v>
      </c>
      <c r="O48">
        <v>100000</v>
      </c>
      <c r="P48">
        <v>1199.9637970000001</v>
      </c>
      <c r="Q48">
        <v>-316339.218024</v>
      </c>
      <c r="R48">
        <v>1207339.0001050001</v>
      </c>
      <c r="S48">
        <v>-0.12912399999999999</v>
      </c>
      <c r="T48">
        <v>16143</v>
      </c>
      <c r="U48">
        <v>37838</v>
      </c>
      <c r="V48">
        <f t="shared" si="6"/>
        <v>53981</v>
      </c>
      <c r="X48">
        <f>(Q48-(V48/V47)*Q47)/N47</f>
        <v>-9.647448016790329E-2</v>
      </c>
      <c r="Y48">
        <f>X48*16.02</f>
        <v>-1.5455211722898106</v>
      </c>
      <c r="AC48">
        <v>100000</v>
      </c>
      <c r="AD48">
        <v>1299.44</v>
      </c>
      <c r="AE48">
        <v>-297820</v>
      </c>
      <c r="AF48" s="6">
        <v>1211000</v>
      </c>
      <c r="AG48">
        <v>-2446.0300000000002</v>
      </c>
      <c r="AH48">
        <v>15382</v>
      </c>
      <c r="AI48">
        <v>35731</v>
      </c>
      <c r="AJ48">
        <f t="shared" si="5"/>
        <v>51113</v>
      </c>
      <c r="AL48">
        <f>(AE48-(AJ48/AJ47)*AE47)/AB47</f>
        <v>0.11772312809624946</v>
      </c>
      <c r="AM48">
        <f>AL48*16.02</f>
        <v>1.8859245121019164</v>
      </c>
    </row>
    <row r="49" spans="1:39" x14ac:dyDescent="0.2">
      <c r="A49">
        <v>11</v>
      </c>
      <c r="B49">
        <v>1.6416737564340316</v>
      </c>
      <c r="C49">
        <v>1.4243936449183174</v>
      </c>
      <c r="D49">
        <v>1.3623551911405822</v>
      </c>
      <c r="E49">
        <v>1.037263864247443</v>
      </c>
      <c r="F49">
        <v>0.58538956397184361</v>
      </c>
      <c r="H49">
        <v>1.8227126031485417</v>
      </c>
      <c r="I49">
        <v>1.8014526010296972</v>
      </c>
      <c r="J49">
        <v>1.7898369879791425</v>
      </c>
      <c r="K49">
        <v>1.7599017580656908</v>
      </c>
      <c r="L49">
        <v>1.6198735798477673</v>
      </c>
      <c r="M49">
        <v>7</v>
      </c>
      <c r="N49">
        <f>4*3.14*M49^2</f>
        <v>615.44000000000005</v>
      </c>
      <c r="O49">
        <v>50000</v>
      </c>
      <c r="P49">
        <v>1200.0472930000001</v>
      </c>
      <c r="Q49">
        <v>-316420.25809100003</v>
      </c>
      <c r="R49">
        <v>1207764.8749289999</v>
      </c>
      <c r="S49">
        <v>-0.103293</v>
      </c>
      <c r="T49">
        <v>16147</v>
      </c>
      <c r="U49">
        <v>37853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1300.0899999999999</v>
      </c>
      <c r="AE49">
        <v>-315644</v>
      </c>
      <c r="AF49" s="6">
        <v>1211530</v>
      </c>
      <c r="AG49">
        <v>-9.2891399999999999E-2</v>
      </c>
      <c r="AH49">
        <v>16215</v>
      </c>
      <c r="AI49">
        <v>37785</v>
      </c>
      <c r="AJ49">
        <f t="shared" si="5"/>
        <v>54000</v>
      </c>
    </row>
    <row r="50" spans="1:39" x14ac:dyDescent="0.2">
      <c r="A50">
        <v>13</v>
      </c>
      <c r="B50">
        <v>1.5070732594052834</v>
      </c>
      <c r="C50">
        <v>1.4597233262911393</v>
      </c>
      <c r="D50">
        <v>1.3218511944248748</v>
      </c>
      <c r="E50">
        <v>1.0389443177908213</v>
      </c>
      <c r="F50">
        <v>0.94150822489981634</v>
      </c>
      <c r="H50">
        <v>1.9029812319022581</v>
      </c>
      <c r="I50">
        <v>1.8469734037242598</v>
      </c>
      <c r="J50">
        <v>1.7601107328937153</v>
      </c>
      <c r="K50">
        <v>1.6263551437041353</v>
      </c>
      <c r="L50">
        <v>1.673758910432704</v>
      </c>
      <c r="O50">
        <v>100000</v>
      </c>
      <c r="P50">
        <v>1200.126886</v>
      </c>
      <c r="Q50">
        <v>-316087.25783399999</v>
      </c>
      <c r="R50">
        <v>1206624.9039179999</v>
      </c>
      <c r="S50">
        <v>-0.134381</v>
      </c>
      <c r="T50">
        <v>16127</v>
      </c>
      <c r="U50">
        <v>37814</v>
      </c>
      <c r="V50">
        <f t="shared" si="6"/>
        <v>53941</v>
      </c>
      <c r="X50">
        <f>(Q50-(V50/V49)*Q49)/N49</f>
        <v>-2.0665171481328765E-2</v>
      </c>
      <c r="Y50">
        <f>X50*16.02</f>
        <v>-0.33105604713088682</v>
      </c>
      <c r="AC50">
        <v>100000</v>
      </c>
      <c r="AD50">
        <v>1300.05</v>
      </c>
      <c r="AE50">
        <v>-297811</v>
      </c>
      <c r="AF50" s="6">
        <v>1211010</v>
      </c>
      <c r="AG50">
        <v>-2162.9</v>
      </c>
      <c r="AH50">
        <v>15352</v>
      </c>
      <c r="AI50">
        <v>35752</v>
      </c>
      <c r="AJ50">
        <f t="shared" si="5"/>
        <v>51104</v>
      </c>
      <c r="AL50">
        <f>(AE50-(AJ50/AJ49)*AE49)/AB49</f>
        <v>0.11530308091531027</v>
      </c>
      <c r="AM50">
        <f>AL50*16.02</f>
        <v>1.8471553562632705</v>
      </c>
    </row>
    <row r="51" spans="1:39" x14ac:dyDescent="0.2">
      <c r="A51">
        <v>15</v>
      </c>
      <c r="B51">
        <v>1.7135052443223049</v>
      </c>
      <c r="C51">
        <v>1.6134059909010006</v>
      </c>
      <c r="D51">
        <v>1.4517890907265429</v>
      </c>
      <c r="E51">
        <v>1.3218841956757976</v>
      </c>
      <c r="F51">
        <v>1.2046785346125133</v>
      </c>
      <c r="M51">
        <v>9</v>
      </c>
      <c r="N51">
        <f>4*3.14*M51^2</f>
        <v>1017.36</v>
      </c>
      <c r="O51">
        <v>50000</v>
      </c>
      <c r="P51">
        <v>1200.0472930000001</v>
      </c>
      <c r="Q51">
        <v>-316420.25809100003</v>
      </c>
      <c r="R51">
        <v>1207764.8749289999</v>
      </c>
      <c r="S51">
        <v>-0.103293</v>
      </c>
      <c r="T51">
        <v>16147</v>
      </c>
      <c r="U51">
        <v>37853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1300.29</v>
      </c>
      <c r="AE51">
        <v>-315814</v>
      </c>
      <c r="AF51" s="6">
        <v>1211780</v>
      </c>
      <c r="AG51">
        <v>2.21388E-2</v>
      </c>
      <c r="AH51">
        <v>16015</v>
      </c>
      <c r="AI51">
        <v>37985</v>
      </c>
      <c r="AJ51">
        <f t="shared" si="5"/>
        <v>54000</v>
      </c>
    </row>
    <row r="52" spans="1:39" x14ac:dyDescent="0.2">
      <c r="A52">
        <v>17</v>
      </c>
      <c r="B52">
        <v>1.8751720269687686</v>
      </c>
      <c r="C52">
        <v>1.7220784604221577</v>
      </c>
      <c r="D52">
        <v>1.7691456202663796</v>
      </c>
      <c r="E52">
        <v>1.6078830820819101</v>
      </c>
      <c r="F52">
        <v>1.3740482141966761</v>
      </c>
      <c r="H52">
        <f>AVERAGE(H46:H50)</f>
        <v>1.866862538199102</v>
      </c>
      <c r="I52">
        <f t="shared" ref="I52:L52" si="7">AVERAGE(I46:I50)</f>
        <v>1.8184209405731266</v>
      </c>
      <c r="J52">
        <f t="shared" si="7"/>
        <v>1.7697135568596292</v>
      </c>
      <c r="K52">
        <f t="shared" si="7"/>
        <v>1.671061726487284</v>
      </c>
      <c r="L52">
        <f t="shared" si="7"/>
        <v>1.5845479801987057</v>
      </c>
      <c r="O52">
        <v>100000</v>
      </c>
      <c r="P52">
        <v>1200.1784709999999</v>
      </c>
      <c r="Q52">
        <v>-315558.20981799997</v>
      </c>
      <c r="R52">
        <v>1205852.708383</v>
      </c>
      <c r="S52">
        <v>-0.196405</v>
      </c>
      <c r="T52">
        <v>16107</v>
      </c>
      <c r="U52">
        <v>37755</v>
      </c>
      <c r="V52">
        <f t="shared" si="6"/>
        <v>53862</v>
      </c>
      <c r="X52">
        <f>(Q52-(V52/V51)*Q51)/N51</f>
        <v>5.2507199560900421E-2</v>
      </c>
      <c r="Y52">
        <f>X52*16.02</f>
        <v>0.84116533696562468</v>
      </c>
      <c r="AC52">
        <v>100000</v>
      </c>
      <c r="AD52">
        <v>1300.02</v>
      </c>
      <c r="AE52">
        <v>-297951</v>
      </c>
      <c r="AF52" s="6">
        <v>1211930</v>
      </c>
      <c r="AG52">
        <v>-2928.46</v>
      </c>
      <c r="AH52">
        <v>15156</v>
      </c>
      <c r="AI52">
        <v>35947</v>
      </c>
      <c r="AJ52">
        <f t="shared" si="5"/>
        <v>51103</v>
      </c>
      <c r="AL52">
        <f>(AE52-(AJ52/AJ51)*AE51)/AB51</f>
        <v>0.11721831092238723</v>
      </c>
      <c r="AM52">
        <f>AL52*16.02</f>
        <v>1.8778373409766433</v>
      </c>
    </row>
    <row r="53" spans="1:39" x14ac:dyDescent="0.2">
      <c r="A53">
        <v>19</v>
      </c>
      <c r="B53">
        <v>1.8617709603696821</v>
      </c>
      <c r="C53">
        <v>1.7531235790418216</v>
      </c>
      <c r="D53">
        <v>1.7629264552101596</v>
      </c>
      <c r="E53">
        <v>1.5106977987803014</v>
      </c>
      <c r="F53">
        <v>1.3899138988864157</v>
      </c>
      <c r="H53">
        <f>STDEV(H46:H50)</f>
        <v>2.9857465918678581E-2</v>
      </c>
      <c r="I53">
        <f t="shared" ref="I53:L53" si="8">STDEV(I46:I50)</f>
        <v>2.4334599918133349E-2</v>
      </c>
      <c r="J53">
        <f t="shared" si="8"/>
        <v>3.4093095597355912E-2</v>
      </c>
      <c r="K53">
        <f t="shared" si="8"/>
        <v>7.1742465730313912E-2</v>
      </c>
      <c r="L53">
        <f t="shared" si="8"/>
        <v>7.7674183962622087E-2</v>
      </c>
      <c r="M53">
        <v>11</v>
      </c>
      <c r="N53">
        <f>4*3.14*M53^2</f>
        <v>1519.76</v>
      </c>
      <c r="O53">
        <v>50000</v>
      </c>
      <c r="P53">
        <v>1200.0472930000001</v>
      </c>
      <c r="Q53">
        <v>-316420.25809100003</v>
      </c>
      <c r="R53">
        <v>1207764.8749289999</v>
      </c>
      <c r="S53">
        <v>-0.103293</v>
      </c>
      <c r="T53">
        <v>16147</v>
      </c>
      <c r="U53">
        <v>37853</v>
      </c>
      <c r="V53">
        <f t="shared" si="6"/>
        <v>54000</v>
      </c>
    </row>
    <row r="54" spans="1:39" x14ac:dyDescent="0.2">
      <c r="A54">
        <v>21</v>
      </c>
      <c r="B54">
        <v>1.9005806929231559</v>
      </c>
      <c r="C54">
        <v>1.8761201977740667</v>
      </c>
      <c r="D54">
        <v>1.7006223196342398</v>
      </c>
      <c r="E54">
        <v>1.5631780399949877</v>
      </c>
      <c r="F54">
        <v>1.4347202332352325</v>
      </c>
      <c r="O54">
        <v>100000</v>
      </c>
      <c r="P54">
        <v>1200.0433720000001</v>
      </c>
      <c r="Q54">
        <v>-314767.51138899999</v>
      </c>
      <c r="R54">
        <v>1205618.4356740001</v>
      </c>
      <c r="S54">
        <v>-0.13101699999999999</v>
      </c>
      <c r="T54">
        <v>16074</v>
      </c>
      <c r="U54">
        <v>37666</v>
      </c>
      <c r="V54">
        <f t="shared" si="6"/>
        <v>53740</v>
      </c>
      <c r="X54">
        <f>(Q54-(V54/V53)*Q53)/N53</f>
        <v>8.5040898323382158E-2</v>
      </c>
      <c r="Y54">
        <f>X54*16.02</f>
        <v>1.3623551911405822</v>
      </c>
      <c r="AB54" t="s">
        <v>6</v>
      </c>
    </row>
    <row r="55" spans="1:39" x14ac:dyDescent="0.2">
      <c r="H55" t="s">
        <v>91</v>
      </c>
      <c r="M55">
        <v>13</v>
      </c>
      <c r="N55">
        <f>4*3.14*M55^2</f>
        <v>2122.64</v>
      </c>
      <c r="O55">
        <v>50000</v>
      </c>
      <c r="P55">
        <v>1200.0472930000001</v>
      </c>
      <c r="Q55">
        <v>-316420.25809100003</v>
      </c>
      <c r="R55">
        <v>1207764.8749289999</v>
      </c>
      <c r="S55">
        <v>-0.103293</v>
      </c>
      <c r="T55">
        <v>16147</v>
      </c>
      <c r="U55">
        <v>37853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1399.79</v>
      </c>
      <c r="AE55">
        <v>-314948</v>
      </c>
      <c r="AF55" s="6">
        <v>1215700</v>
      </c>
      <c r="AG55">
        <v>-0.12830800000000001</v>
      </c>
      <c r="AH55">
        <v>16141</v>
      </c>
      <c r="AI55">
        <v>37859</v>
      </c>
      <c r="AJ55">
        <f t="shared" ref="AJ55:AJ64" si="9">SUM(AH55:AI55)</f>
        <v>54000</v>
      </c>
    </row>
    <row r="56" spans="1:39" x14ac:dyDescent="0.2">
      <c r="H56">
        <v>1000</v>
      </c>
      <c r="I56">
        <v>1100</v>
      </c>
      <c r="J56">
        <v>1200</v>
      </c>
      <c r="K56">
        <v>1300</v>
      </c>
      <c r="L56">
        <v>1400</v>
      </c>
      <c r="O56">
        <v>100000</v>
      </c>
      <c r="P56">
        <v>1200.1003949999999</v>
      </c>
      <c r="Q56">
        <v>-313883.68096600001</v>
      </c>
      <c r="R56">
        <v>1205470.842992</v>
      </c>
      <c r="S56">
        <v>-0.14016000000000001</v>
      </c>
      <c r="T56">
        <v>16026</v>
      </c>
      <c r="U56">
        <v>37571</v>
      </c>
      <c r="V56">
        <f t="shared" si="6"/>
        <v>53597</v>
      </c>
      <c r="X56">
        <f>(Q56-(V56/V55)*Q55)/N55</f>
        <v>8.2512558952863593E-2</v>
      </c>
      <c r="Y56">
        <f>X56*16.02</f>
        <v>1.3218511944248748</v>
      </c>
      <c r="AC56">
        <v>100000</v>
      </c>
      <c r="AD56">
        <v>1399.9</v>
      </c>
      <c r="AE56">
        <v>-297269</v>
      </c>
      <c r="AF56" s="6">
        <v>1216090</v>
      </c>
      <c r="AG56">
        <v>-3200.72</v>
      </c>
      <c r="AH56">
        <v>15246</v>
      </c>
      <c r="AI56">
        <v>35874</v>
      </c>
      <c r="AJ56">
        <f t="shared" si="9"/>
        <v>51120</v>
      </c>
      <c r="AL56">
        <f>(AE56-(AJ56/AJ55)*AE55)/AB55</f>
        <v>0.11232781316347978</v>
      </c>
      <c r="AM56">
        <f>AL56*16.02</f>
        <v>1.7994915668789462</v>
      </c>
    </row>
    <row r="57" spans="1:39" x14ac:dyDescent="0.2">
      <c r="H57">
        <v>1.8112654165605273</v>
      </c>
      <c r="I57">
        <v>1.8524408980891924</v>
      </c>
      <c r="J57">
        <v>1.742861943949072</v>
      </c>
      <c r="K57">
        <v>1.4933984963907025</v>
      </c>
      <c r="L57">
        <v>1.3445813885350857</v>
      </c>
      <c r="M57">
        <v>15</v>
      </c>
      <c r="N57">
        <f>4*3.14*M57^2</f>
        <v>2826</v>
      </c>
      <c r="O57">
        <v>50000</v>
      </c>
      <c r="P57">
        <v>1200.0472930000001</v>
      </c>
      <c r="Q57">
        <v>-316420.25809100003</v>
      </c>
      <c r="R57">
        <v>1207764.8749289999</v>
      </c>
      <c r="S57">
        <v>-0.103293</v>
      </c>
      <c r="T57">
        <v>16147</v>
      </c>
      <c r="U57">
        <v>37853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1399.93</v>
      </c>
      <c r="AE57">
        <v>-314802</v>
      </c>
      <c r="AF57" s="6">
        <v>1215960</v>
      </c>
      <c r="AG57">
        <v>-9.1185000000000002E-2</v>
      </c>
      <c r="AH57">
        <v>16177</v>
      </c>
      <c r="AI57">
        <v>37823</v>
      </c>
      <c r="AJ57">
        <f t="shared" si="9"/>
        <v>54000</v>
      </c>
    </row>
    <row r="58" spans="1:39" x14ac:dyDescent="0.2">
      <c r="H58">
        <v>1.8117988874734798</v>
      </c>
      <c r="I58">
        <v>1.8443645732483902</v>
      </c>
      <c r="J58">
        <v>1.6989237210191837</v>
      </c>
      <c r="K58">
        <v>1.5986681121019595</v>
      </c>
      <c r="L58">
        <v>1.3243470968152853</v>
      </c>
      <c r="O58">
        <v>100000</v>
      </c>
      <c r="P58">
        <v>1199.7018660000001</v>
      </c>
      <c r="Q58">
        <v>-312490.16519600002</v>
      </c>
      <c r="R58">
        <v>1205517.8836910001</v>
      </c>
      <c r="S58">
        <v>-0.17172000000000001</v>
      </c>
      <c r="T58">
        <v>15964</v>
      </c>
      <c r="U58">
        <v>37409</v>
      </c>
      <c r="V58">
        <f t="shared" si="6"/>
        <v>53373</v>
      </c>
      <c r="X58">
        <f>(Q58-(V58/V57)*Q57)/N57</f>
        <v>9.0623538746975221E-2</v>
      </c>
      <c r="Y58">
        <f>X58*16.02</f>
        <v>1.4517890907265429</v>
      </c>
      <c r="AC58">
        <v>100000</v>
      </c>
      <c r="AD58">
        <v>1400.04</v>
      </c>
      <c r="AE58">
        <v>-297123</v>
      </c>
      <c r="AF58" s="6">
        <v>1215180</v>
      </c>
      <c r="AG58">
        <v>-2714.15</v>
      </c>
      <c r="AH58">
        <v>15307</v>
      </c>
      <c r="AI58">
        <v>35815</v>
      </c>
      <c r="AJ58">
        <f t="shared" si="9"/>
        <v>51122</v>
      </c>
      <c r="AL58">
        <f>(AE58-(AJ58/AJ57)*AE57)/AB57</f>
        <v>0.11480501061570861</v>
      </c>
      <c r="AM58">
        <f>AL58*16.02</f>
        <v>1.8391762700636518</v>
      </c>
    </row>
    <row r="59" spans="1:39" x14ac:dyDescent="0.2">
      <c r="H59">
        <v>2.0363566581741193</v>
      </c>
      <c r="I59">
        <v>1.8912042717622357</v>
      </c>
      <c r="J59">
        <v>1.7983651783439607</v>
      </c>
      <c r="K59">
        <v>1.5639666530785505</v>
      </c>
      <c r="L59">
        <v>1.4960174772824062</v>
      </c>
      <c r="M59">
        <v>17</v>
      </c>
      <c r="N59">
        <f>4*3.14*M59^2</f>
        <v>3629.84</v>
      </c>
      <c r="O59">
        <v>50000</v>
      </c>
      <c r="P59">
        <v>1200.0472930000001</v>
      </c>
      <c r="Q59">
        <v>-316420.25809100003</v>
      </c>
      <c r="R59">
        <v>1207764.8749289999</v>
      </c>
      <c r="S59">
        <v>-0.103293</v>
      </c>
      <c r="T59">
        <v>16147</v>
      </c>
      <c r="U59">
        <v>37853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1399.92</v>
      </c>
      <c r="AE59">
        <v>-314804</v>
      </c>
      <c r="AF59" s="6">
        <v>1215690</v>
      </c>
      <c r="AG59">
        <v>-7.5647599999999995E-2</v>
      </c>
      <c r="AH59">
        <v>16256</v>
      </c>
      <c r="AI59">
        <v>37744</v>
      </c>
      <c r="AJ59">
        <f t="shared" si="9"/>
        <v>54000</v>
      </c>
    </row>
    <row r="60" spans="1:39" x14ac:dyDescent="0.2">
      <c r="H60">
        <v>1.98559563099786</v>
      </c>
      <c r="I60">
        <v>1.7356295129512391</v>
      </c>
      <c r="J60">
        <v>1.6264693312101857</v>
      </c>
      <c r="K60">
        <v>1.6712724980891798</v>
      </c>
      <c r="L60">
        <v>1.3921819898089181</v>
      </c>
      <c r="O60">
        <v>100000</v>
      </c>
      <c r="P60">
        <v>1200.172988</v>
      </c>
      <c r="Q60">
        <v>-310575.80157399998</v>
      </c>
      <c r="R60">
        <v>1205442.29529</v>
      </c>
      <c r="S60">
        <v>-0.139654</v>
      </c>
      <c r="T60">
        <v>15889</v>
      </c>
      <c r="U60">
        <v>37182</v>
      </c>
      <c r="V60">
        <f t="shared" si="6"/>
        <v>53071</v>
      </c>
      <c r="X60">
        <f>(Q60-(V60/V59)*Q59)/N59</f>
        <v>0.11043355931750184</v>
      </c>
      <c r="Y60">
        <f>X60*16.02</f>
        <v>1.7691456202663796</v>
      </c>
      <c r="AC60">
        <v>100000</v>
      </c>
      <c r="AD60">
        <v>1400.3</v>
      </c>
      <c r="AE60">
        <v>-297134</v>
      </c>
      <c r="AF60" s="6">
        <v>1215160</v>
      </c>
      <c r="AG60">
        <v>-2715.75</v>
      </c>
      <c r="AH60">
        <v>15374</v>
      </c>
      <c r="AI60">
        <v>35752</v>
      </c>
      <c r="AJ60">
        <f t="shared" si="9"/>
        <v>51126</v>
      </c>
      <c r="AL60">
        <f>(AE60-(AJ60/AJ59)*AE59)/AB59</f>
        <v>0.11661548478414667</v>
      </c>
      <c r="AM60">
        <f>AL60*16.02</f>
        <v>1.8681800662420296</v>
      </c>
    </row>
    <row r="61" spans="1:39" x14ac:dyDescent="0.2">
      <c r="H61">
        <v>1.9101518993631148</v>
      </c>
      <c r="I61">
        <v>1.7695486789808432</v>
      </c>
      <c r="J61">
        <v>1.7629029299363401</v>
      </c>
      <c r="K61">
        <v>1.5932339346072362</v>
      </c>
      <c r="L61">
        <v>1.4427489554140651</v>
      </c>
      <c r="M61">
        <v>19</v>
      </c>
      <c r="N61">
        <f>4*3.14*M61^2</f>
        <v>4534.16</v>
      </c>
      <c r="O61">
        <v>50000</v>
      </c>
      <c r="P61">
        <v>1200.0472930000001</v>
      </c>
      <c r="Q61">
        <v>-316420.25809100003</v>
      </c>
      <c r="R61">
        <v>1207764.8749289999</v>
      </c>
      <c r="S61">
        <v>-0.103293</v>
      </c>
      <c r="T61">
        <v>16147</v>
      </c>
      <c r="U61">
        <v>37853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1399.89</v>
      </c>
      <c r="AE61">
        <v>-314941</v>
      </c>
      <c r="AF61" s="6">
        <v>1215750</v>
      </c>
      <c r="AG61">
        <v>1.42693E-2</v>
      </c>
      <c r="AH61">
        <v>16127</v>
      </c>
      <c r="AI61">
        <v>37873</v>
      </c>
      <c r="AJ61">
        <f t="shared" si="9"/>
        <v>54000</v>
      </c>
    </row>
    <row r="62" spans="1:39" x14ac:dyDescent="0.2">
      <c r="O62">
        <v>100000</v>
      </c>
      <c r="P62">
        <v>1200.1436120000001</v>
      </c>
      <c r="Q62">
        <v>-308379.945397</v>
      </c>
      <c r="R62">
        <v>1205125.5709220001</v>
      </c>
      <c r="S62">
        <v>-0.11386300000000001</v>
      </c>
      <c r="T62">
        <v>15783</v>
      </c>
      <c r="U62">
        <v>36930</v>
      </c>
      <c r="V62">
        <f t="shared" si="6"/>
        <v>52713</v>
      </c>
      <c r="X62">
        <f>(Q62-(V62/V61)*Q61)/N61</f>
        <v>0.11004534676717601</v>
      </c>
      <c r="Y62">
        <f>X62*16.02</f>
        <v>1.7629264552101596</v>
      </c>
      <c r="AC62">
        <v>100000</v>
      </c>
      <c r="AD62">
        <v>1399.59</v>
      </c>
      <c r="AE62">
        <v>-297333</v>
      </c>
      <c r="AF62" s="6">
        <v>1215070</v>
      </c>
      <c r="AG62">
        <v>-2477.34</v>
      </c>
      <c r="AH62">
        <v>15271</v>
      </c>
      <c r="AI62">
        <v>35867</v>
      </c>
      <c r="AJ62">
        <f t="shared" si="9"/>
        <v>51138</v>
      </c>
      <c r="AL62">
        <f>(AE62-(AJ62/AJ61)*AE61)/AB61</f>
        <v>0.1167040764331183</v>
      </c>
      <c r="AM62">
        <f>AL62*16.02</f>
        <v>1.869599304458555</v>
      </c>
    </row>
    <row r="63" spans="1:39" x14ac:dyDescent="0.2">
      <c r="H63">
        <f>AVERAGE(H57:H61)</f>
        <v>1.9110336985138203</v>
      </c>
      <c r="I63">
        <f t="shared" ref="I63:L63" si="10">AVERAGE(I57:I61)</f>
        <v>1.8186375870063802</v>
      </c>
      <c r="J63">
        <f t="shared" si="10"/>
        <v>1.7259046208917486</v>
      </c>
      <c r="K63">
        <f t="shared" si="10"/>
        <v>1.5841079388535255</v>
      </c>
      <c r="L63">
        <f t="shared" si="10"/>
        <v>1.399975381571152</v>
      </c>
      <c r="M63">
        <v>21</v>
      </c>
      <c r="N63">
        <f>4*3.14*M63^2</f>
        <v>5538.96</v>
      </c>
      <c r="O63">
        <v>50000</v>
      </c>
      <c r="P63">
        <v>1200.0472930000001</v>
      </c>
      <c r="Q63">
        <v>-316420.25809100003</v>
      </c>
      <c r="R63">
        <v>1207764.8749289999</v>
      </c>
      <c r="S63">
        <v>-0.103293</v>
      </c>
      <c r="T63">
        <v>16147</v>
      </c>
      <c r="U63">
        <v>37853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1400.07</v>
      </c>
      <c r="AE63">
        <v>-314850</v>
      </c>
      <c r="AF63" s="6">
        <v>1215700</v>
      </c>
      <c r="AG63">
        <v>-0.183199</v>
      </c>
      <c r="AH63">
        <v>16206</v>
      </c>
      <c r="AI63">
        <v>37794</v>
      </c>
      <c r="AJ63">
        <f t="shared" si="9"/>
        <v>54000</v>
      </c>
    </row>
    <row r="64" spans="1:39" x14ac:dyDescent="0.2">
      <c r="H64">
        <f>STDEV(H57:H61)</f>
        <v>0.10132541804704957</v>
      </c>
      <c r="I64">
        <f t="shared" ref="I64:L64" si="11">STDEV(I57:I61)</f>
        <v>6.3973679445528758E-2</v>
      </c>
      <c r="J64">
        <f t="shared" si="11"/>
        <v>6.618591968029261E-2</v>
      </c>
      <c r="K64">
        <f t="shared" si="11"/>
        <v>6.4278334559267403E-2</v>
      </c>
      <c r="L64">
        <f t="shared" si="11"/>
        <v>7.053816634039109E-2</v>
      </c>
      <c r="O64">
        <v>100000</v>
      </c>
      <c r="P64">
        <v>1200.1400000000001</v>
      </c>
      <c r="Q64">
        <v>-305548.60475900001</v>
      </c>
      <c r="R64">
        <v>1203868.8958449999</v>
      </c>
      <c r="S64">
        <v>-0.182035</v>
      </c>
      <c r="T64">
        <v>15653</v>
      </c>
      <c r="U64">
        <v>36592</v>
      </c>
      <c r="V64">
        <f t="shared" si="6"/>
        <v>52245</v>
      </c>
      <c r="X64">
        <f>(Q64-(V64/V63)*Q63)/N63</f>
        <v>0.10615619972748064</v>
      </c>
      <c r="Y64">
        <f>X64*16.02</f>
        <v>1.7006223196342398</v>
      </c>
      <c r="AC64">
        <v>100000</v>
      </c>
      <c r="AD64">
        <v>1399.92</v>
      </c>
      <c r="AE64">
        <v>-297114</v>
      </c>
      <c r="AF64" s="6">
        <v>1214840</v>
      </c>
      <c r="AG64">
        <v>-2842.16</v>
      </c>
      <c r="AH64">
        <v>15339</v>
      </c>
      <c r="AI64">
        <v>35778</v>
      </c>
      <c r="AJ64">
        <f t="shared" si="9"/>
        <v>51117</v>
      </c>
      <c r="AL64">
        <f>(AE64-(AJ64/AJ63)*AE63)/AB63</f>
        <v>0.11802653927812767</v>
      </c>
      <c r="AM64">
        <f>AL64*16.02</f>
        <v>1.8907851592356053</v>
      </c>
    </row>
    <row r="66" spans="7:39" x14ac:dyDescent="0.2">
      <c r="H66" t="s">
        <v>108</v>
      </c>
      <c r="N66" t="s">
        <v>7</v>
      </c>
      <c r="AB66" t="s">
        <v>78</v>
      </c>
    </row>
    <row r="67" spans="7:39" x14ac:dyDescent="0.2">
      <c r="G67">
        <v>900</v>
      </c>
      <c r="H67">
        <v>1000</v>
      </c>
      <c r="I67">
        <v>1100</v>
      </c>
      <c r="J67">
        <v>1200</v>
      </c>
      <c r="K67">
        <v>1300</v>
      </c>
      <c r="L67">
        <v>1400</v>
      </c>
      <c r="M67">
        <v>5</v>
      </c>
      <c r="N67">
        <f>4*3.14*M67^2</f>
        <v>314</v>
      </c>
      <c r="O67">
        <v>50000</v>
      </c>
      <c r="P67">
        <v>1300.107019</v>
      </c>
      <c r="Q67">
        <v>-315610.95385200001</v>
      </c>
      <c r="R67">
        <v>1211892.530001</v>
      </c>
      <c r="S67">
        <v>-0.14610300000000001</v>
      </c>
      <c r="T67">
        <v>16147</v>
      </c>
      <c r="U67">
        <v>37853</v>
      </c>
      <c r="V67">
        <f t="shared" ref="V67:V84" si="12">SUM(T67:U67)</f>
        <v>54000</v>
      </c>
      <c r="AA67">
        <v>25</v>
      </c>
      <c r="AB67">
        <f>4*3.14*AA67^2</f>
        <v>7850</v>
      </c>
      <c r="AC67">
        <v>50000</v>
      </c>
      <c r="AD67">
        <v>899.96</v>
      </c>
      <c r="AE67">
        <v>-318855</v>
      </c>
      <c r="AF67" s="6">
        <v>1195510</v>
      </c>
      <c r="AG67">
        <v>-0.23284099999999999</v>
      </c>
      <c r="AH67">
        <v>16240</v>
      </c>
      <c r="AI67">
        <v>37760</v>
      </c>
      <c r="AJ67">
        <f t="shared" ref="AJ67:AJ76" si="13">SUM(AH67:AI67)</f>
        <v>54000</v>
      </c>
    </row>
    <row r="68" spans="7:39" x14ac:dyDescent="0.2">
      <c r="G68">
        <v>1.9285659426751471</v>
      </c>
      <c r="H68">
        <v>1.941234554140167</v>
      </c>
      <c r="I68">
        <v>2.0214055651804519</v>
      </c>
      <c r="J68">
        <v>1.9282576738853334</v>
      </c>
      <c r="K68">
        <v>1.9411361061570649</v>
      </c>
      <c r="L68">
        <v>1.7994915668789462</v>
      </c>
      <c r="O68">
        <v>100000</v>
      </c>
      <c r="P68">
        <v>1299.6485419999999</v>
      </c>
      <c r="Q68">
        <v>-315534.94660700002</v>
      </c>
      <c r="R68">
        <v>1211449.2157769999</v>
      </c>
      <c r="S68">
        <v>-0.15834200000000001</v>
      </c>
      <c r="T68">
        <v>16140</v>
      </c>
      <c r="U68">
        <v>37840</v>
      </c>
      <c r="V68">
        <f t="shared" si="12"/>
        <v>53980</v>
      </c>
      <c r="X68">
        <f>(Q68-(V68/V67)*Q67)/N67</f>
        <v>-0.13020923844305798</v>
      </c>
      <c r="Y68">
        <f>X68*16.02</f>
        <v>-2.0859519998577887</v>
      </c>
      <c r="AC68">
        <v>100000</v>
      </c>
      <c r="AD68">
        <v>899.96600000000001</v>
      </c>
      <c r="AE68">
        <v>-300556</v>
      </c>
      <c r="AF68" s="6">
        <v>1195860</v>
      </c>
      <c r="AG68">
        <v>-2285.48</v>
      </c>
      <c r="AH68">
        <v>15338</v>
      </c>
      <c r="AI68">
        <v>35723</v>
      </c>
      <c r="AJ68">
        <f t="shared" si="13"/>
        <v>51061</v>
      </c>
      <c r="AL68">
        <f>(AE68-(AJ68/AJ67)*AE67)/AB67</f>
        <v>0.1203848903043163</v>
      </c>
      <c r="AM68">
        <f>AL68*16.02</f>
        <v>1.9285659426751471</v>
      </c>
    </row>
    <row r="69" spans="7:39" x14ac:dyDescent="0.2">
      <c r="G69">
        <v>2.0092937044585351</v>
      </c>
      <c r="H69">
        <v>2.0302628980892115</v>
      </c>
      <c r="I69">
        <v>2.020850817409694</v>
      </c>
      <c r="J69">
        <v>1.8908987617834661</v>
      </c>
      <c r="K69">
        <v>1.8842123108279569</v>
      </c>
      <c r="L69">
        <v>1.8391762700636518</v>
      </c>
      <c r="M69">
        <v>7</v>
      </c>
      <c r="N69">
        <f>4*3.14*M69^2</f>
        <v>615.44000000000005</v>
      </c>
      <c r="O69">
        <v>50000</v>
      </c>
      <c r="P69">
        <v>1300.107019</v>
      </c>
      <c r="Q69">
        <v>-315610.95385200001</v>
      </c>
      <c r="R69">
        <v>1211892.530001</v>
      </c>
      <c r="S69">
        <v>-0.14610300000000001</v>
      </c>
      <c r="T69">
        <v>16147</v>
      </c>
      <c r="U69">
        <v>37853</v>
      </c>
      <c r="V69">
        <f t="shared" si="12"/>
        <v>54000</v>
      </c>
      <c r="AA69">
        <v>25</v>
      </c>
      <c r="AB69">
        <f>4*3.14*AA69^2</f>
        <v>7850</v>
      </c>
      <c r="AC69">
        <v>50000</v>
      </c>
      <c r="AD69">
        <v>900.13400000000001</v>
      </c>
      <c r="AE69">
        <v>-318843</v>
      </c>
      <c r="AF69" s="6">
        <v>1195350</v>
      </c>
      <c r="AG69">
        <v>-7.1693299999999998E-3</v>
      </c>
      <c r="AH69">
        <v>16281</v>
      </c>
      <c r="AI69">
        <v>37719</v>
      </c>
      <c r="AJ69">
        <f t="shared" si="13"/>
        <v>54000</v>
      </c>
    </row>
    <row r="70" spans="7:39" x14ac:dyDescent="0.2">
      <c r="G70">
        <v>2.0309082709129225</v>
      </c>
      <c r="H70">
        <v>2.0401721316348929</v>
      </c>
      <c r="I70">
        <v>1.9918846242038342</v>
      </c>
      <c r="J70">
        <v>1.940063004246267</v>
      </c>
      <c r="K70">
        <v>1.8859245121019164</v>
      </c>
      <c r="L70">
        <v>1.8681800662420296</v>
      </c>
      <c r="O70">
        <v>100000</v>
      </c>
      <c r="P70">
        <v>1299.872218</v>
      </c>
      <c r="Q70">
        <v>-315302.77500000002</v>
      </c>
      <c r="R70">
        <v>1210679.446213</v>
      </c>
      <c r="S70">
        <v>-0.14729999999999999</v>
      </c>
      <c r="T70">
        <v>16126</v>
      </c>
      <c r="U70">
        <v>37814</v>
      </c>
      <c r="V70">
        <f t="shared" si="12"/>
        <v>53940</v>
      </c>
      <c r="X70">
        <f>(Q70-(V70/V69)*Q69)/N69</f>
        <v>-6.9056261558131285E-2</v>
      </c>
      <c r="Y70">
        <f>X70*16.02</f>
        <v>-1.1062813101612632</v>
      </c>
      <c r="AC70">
        <v>100000</v>
      </c>
      <c r="AD70">
        <v>900.12400000000002</v>
      </c>
      <c r="AE70">
        <v>-300511</v>
      </c>
      <c r="AF70" s="6">
        <v>1195290</v>
      </c>
      <c r="AG70">
        <v>-2171.36</v>
      </c>
      <c r="AH70">
        <v>15394</v>
      </c>
      <c r="AI70">
        <v>35668</v>
      </c>
      <c r="AJ70">
        <f t="shared" si="13"/>
        <v>51062</v>
      </c>
      <c r="AL70">
        <f>(AE70-(AJ70/AJ69)*AE69)/AB69</f>
        <v>0.12542407643311704</v>
      </c>
      <c r="AM70">
        <f>AL70*16.02</f>
        <v>2.0092937044585351</v>
      </c>
    </row>
    <row r="71" spans="7:39" x14ac:dyDescent="0.2">
      <c r="G71">
        <v>1.9970160883226777</v>
      </c>
      <c r="H71">
        <v>2.0311859660297036</v>
      </c>
      <c r="I71">
        <v>1.9151097095541767</v>
      </c>
      <c r="J71">
        <v>1.8904540263270153</v>
      </c>
      <c r="K71">
        <v>1.8471553562632705</v>
      </c>
      <c r="L71">
        <v>1.869599304458555</v>
      </c>
      <c r="M71">
        <v>9</v>
      </c>
      <c r="N71">
        <f>4*3.14*M71^2</f>
        <v>1017.36</v>
      </c>
      <c r="O71">
        <v>50000</v>
      </c>
      <c r="P71">
        <v>1300.107019</v>
      </c>
      <c r="Q71">
        <v>-315610.95385200001</v>
      </c>
      <c r="R71">
        <v>1211892.530001</v>
      </c>
      <c r="S71">
        <v>-0.14610300000000001</v>
      </c>
      <c r="T71">
        <v>16147</v>
      </c>
      <c r="U71">
        <v>37853</v>
      </c>
      <c r="V71">
        <f t="shared" si="12"/>
        <v>54000</v>
      </c>
      <c r="AA71">
        <v>25</v>
      </c>
      <c r="AB71">
        <f>4*3.14*AA71^2</f>
        <v>7850</v>
      </c>
      <c r="AC71">
        <v>50000</v>
      </c>
      <c r="AD71">
        <v>899.96199999999999</v>
      </c>
      <c r="AE71">
        <v>-318787</v>
      </c>
      <c r="AF71" s="6">
        <v>1195840</v>
      </c>
      <c r="AG71">
        <v>5.6293799999999998E-3</v>
      </c>
      <c r="AH71">
        <v>16166</v>
      </c>
      <c r="AI71">
        <v>37834</v>
      </c>
      <c r="AJ71">
        <f t="shared" si="13"/>
        <v>54000</v>
      </c>
    </row>
    <row r="72" spans="7:39" x14ac:dyDescent="0.2">
      <c r="G72">
        <v>1.9727879830148636</v>
      </c>
      <c r="H72">
        <v>1.8871744424629131</v>
      </c>
      <c r="I72">
        <v>1.89485678641184</v>
      </c>
      <c r="J72">
        <v>1.9501974777070517</v>
      </c>
      <c r="K72">
        <v>1.8778373409766433</v>
      </c>
      <c r="L72">
        <v>1.8907851592356053</v>
      </c>
      <c r="O72">
        <v>100000</v>
      </c>
      <c r="P72">
        <v>1299.688952</v>
      </c>
      <c r="Q72">
        <v>-314761.29584400001</v>
      </c>
      <c r="R72">
        <v>1209123.89161</v>
      </c>
      <c r="S72">
        <v>-7.6077000000000006E-2</v>
      </c>
      <c r="T72">
        <v>16103</v>
      </c>
      <c r="U72">
        <v>37754</v>
      </c>
      <c r="V72">
        <f t="shared" si="12"/>
        <v>53857</v>
      </c>
      <c r="X72">
        <f>(Q72-(V72/V71)*Q71)/N71</f>
        <v>1.3636711706348451E-2</v>
      </c>
      <c r="Y72">
        <f>X72*16.02</f>
        <v>0.21846012153570218</v>
      </c>
      <c r="AC72">
        <v>100000</v>
      </c>
      <c r="AD72">
        <v>900.17399999999998</v>
      </c>
      <c r="AE72">
        <v>-300353</v>
      </c>
      <c r="AF72" s="6">
        <v>1196520</v>
      </c>
      <c r="AG72">
        <v>-2444.27</v>
      </c>
      <c r="AH72">
        <v>15263</v>
      </c>
      <c r="AI72">
        <v>35783</v>
      </c>
      <c r="AJ72">
        <f t="shared" si="13"/>
        <v>51046</v>
      </c>
      <c r="AL72">
        <f>(AE72-(AJ72/AJ71)*AE71)/AB71</f>
        <v>0.1267733003066743</v>
      </c>
      <c r="AM72">
        <f>AL72*16.02</f>
        <v>2.0309082709129225</v>
      </c>
    </row>
    <row r="73" spans="7:39" x14ac:dyDescent="0.2">
      <c r="M73">
        <v>11</v>
      </c>
      <c r="N73">
        <f>4*3.14*M73^2</f>
        <v>1519.76</v>
      </c>
      <c r="O73">
        <v>50000</v>
      </c>
      <c r="P73">
        <v>1300.107019</v>
      </c>
      <c r="Q73">
        <v>-315610.95385200001</v>
      </c>
      <c r="R73">
        <v>1211892.530001</v>
      </c>
      <c r="S73">
        <v>-0.14610300000000001</v>
      </c>
      <c r="T73">
        <v>16147</v>
      </c>
      <c r="U73">
        <v>37853</v>
      </c>
      <c r="V73">
        <f t="shared" si="12"/>
        <v>54000</v>
      </c>
      <c r="AA73">
        <v>25</v>
      </c>
      <c r="AB73">
        <f>4*3.14*AA73^2</f>
        <v>7850</v>
      </c>
      <c r="AC73">
        <v>50000</v>
      </c>
      <c r="AD73">
        <v>899.93600000000004</v>
      </c>
      <c r="AE73">
        <v>-318803</v>
      </c>
      <c r="AF73" s="6">
        <v>1195450</v>
      </c>
      <c r="AG73">
        <v>0.16977200000000001</v>
      </c>
      <c r="AH73">
        <v>16273</v>
      </c>
      <c r="AI73">
        <v>37727</v>
      </c>
      <c r="AJ73">
        <f t="shared" si="13"/>
        <v>54000</v>
      </c>
    </row>
    <row r="74" spans="7:39" x14ac:dyDescent="0.2">
      <c r="G74">
        <f>AVERAGE(G68:G72)</f>
        <v>1.9877143978768292</v>
      </c>
      <c r="H74">
        <f>AVERAGE(H68:H72)</f>
        <v>1.9860059984713776</v>
      </c>
      <c r="I74">
        <f t="shared" ref="I74:L74" si="14">AVERAGE(I68:I72)</f>
        <v>1.9688215005519993</v>
      </c>
      <c r="J74">
        <f t="shared" si="14"/>
        <v>1.9199741887898267</v>
      </c>
      <c r="K74">
        <f t="shared" si="14"/>
        <v>1.8872531252653704</v>
      </c>
      <c r="L74">
        <f t="shared" si="14"/>
        <v>1.8534464733757574</v>
      </c>
      <c r="O74">
        <v>100000</v>
      </c>
      <c r="P74">
        <v>1299.9496790000001</v>
      </c>
      <c r="Q74">
        <v>-314004.63334399997</v>
      </c>
      <c r="R74">
        <v>1209460.844391</v>
      </c>
      <c r="S74">
        <v>-0.15277499999999999</v>
      </c>
      <c r="T74">
        <v>16077</v>
      </c>
      <c r="U74">
        <v>37665</v>
      </c>
      <c r="V74">
        <f t="shared" si="12"/>
        <v>53742</v>
      </c>
      <c r="X74">
        <f>(Q74-(V74/V73)*Q73)/N73</f>
        <v>6.4748056444909052E-2</v>
      </c>
      <c r="Y74">
        <f>X74*16.02</f>
        <v>1.037263864247443</v>
      </c>
      <c r="AC74">
        <v>100000</v>
      </c>
      <c r="AD74">
        <v>900.05799999999999</v>
      </c>
      <c r="AE74">
        <v>-300491</v>
      </c>
      <c r="AF74" s="6">
        <v>1195280</v>
      </c>
      <c r="AG74">
        <v>-2125.62</v>
      </c>
      <c r="AH74">
        <v>15369</v>
      </c>
      <c r="AI74">
        <v>35695</v>
      </c>
      <c r="AJ74">
        <f t="shared" si="13"/>
        <v>51064</v>
      </c>
      <c r="AL74">
        <f>(AE74-(AJ74/AJ73)*AE73)/AB73</f>
        <v>0.12465768341589749</v>
      </c>
      <c r="AM74">
        <f>AL74*16.02</f>
        <v>1.9970160883226777</v>
      </c>
    </row>
    <row r="75" spans="7:39" x14ac:dyDescent="0.2">
      <c r="G75">
        <f>STDEV(G68:G72)</f>
        <v>3.9176639081641138E-2</v>
      </c>
      <c r="H75">
        <f>STDEV(H68:H72)</f>
        <v>6.8384997084154034E-2</v>
      </c>
      <c r="I75">
        <f t="shared" ref="I75:L75" si="15">STDEV(I68:I72)</f>
        <v>5.9916143000314941E-2</v>
      </c>
      <c r="J75">
        <f t="shared" si="15"/>
        <v>2.7849794757670267E-2</v>
      </c>
      <c r="K75">
        <f t="shared" si="15"/>
        <v>3.3951713755984388E-2</v>
      </c>
      <c r="L75">
        <f t="shared" si="15"/>
        <v>3.5309137663384449E-2</v>
      </c>
      <c r="M75">
        <v>13</v>
      </c>
      <c r="N75">
        <f>4*3.14*M75^2</f>
        <v>2122.64</v>
      </c>
      <c r="O75">
        <v>50000</v>
      </c>
      <c r="P75">
        <v>1300.107019</v>
      </c>
      <c r="Q75">
        <v>-315610.95385200001</v>
      </c>
      <c r="R75">
        <v>1211892.530001</v>
      </c>
      <c r="S75">
        <v>-0.14610300000000001</v>
      </c>
      <c r="T75">
        <v>16147</v>
      </c>
      <c r="U75">
        <v>37853</v>
      </c>
      <c r="V75">
        <f t="shared" si="12"/>
        <v>54000</v>
      </c>
      <c r="AA75">
        <v>25</v>
      </c>
      <c r="AB75">
        <f>4*3.14*AA75^2</f>
        <v>7850</v>
      </c>
      <c r="AC75">
        <v>50000</v>
      </c>
      <c r="AD75">
        <v>900.34500000000003</v>
      </c>
      <c r="AE75">
        <v>-318790</v>
      </c>
      <c r="AF75" s="6">
        <v>1195660</v>
      </c>
      <c r="AG75">
        <v>8.3031499999999994E-2</v>
      </c>
      <c r="AH75">
        <v>16220</v>
      </c>
      <c r="AI75">
        <v>37780</v>
      </c>
      <c r="AJ75">
        <f t="shared" si="13"/>
        <v>54000</v>
      </c>
    </row>
    <row r="76" spans="7:39" x14ac:dyDescent="0.2">
      <c r="O76">
        <v>100000</v>
      </c>
      <c r="P76">
        <v>1300.1502069999999</v>
      </c>
      <c r="Q76">
        <v>-313135.43546100002</v>
      </c>
      <c r="R76">
        <v>1208952.206669</v>
      </c>
      <c r="S76">
        <v>-0.12216399999999999</v>
      </c>
      <c r="T76">
        <v>16028</v>
      </c>
      <c r="U76">
        <v>37572</v>
      </c>
      <c r="V76">
        <f t="shared" si="12"/>
        <v>53600</v>
      </c>
      <c r="X76">
        <f>(Q76-(V76/V75)*Q75)/N75</f>
        <v>6.4852953669839036E-2</v>
      </c>
      <c r="Y76">
        <f>X76*16.02</f>
        <v>1.0389443177908213</v>
      </c>
      <c r="AC76">
        <v>100000</v>
      </c>
      <c r="AD76">
        <v>899.59400000000005</v>
      </c>
      <c r="AE76">
        <v>-300526</v>
      </c>
      <c r="AF76" s="6">
        <v>1195630</v>
      </c>
      <c r="AG76">
        <v>-2169.77</v>
      </c>
      <c r="AH76">
        <v>15323</v>
      </c>
      <c r="AI76">
        <v>35747</v>
      </c>
      <c r="AJ76">
        <f t="shared" si="13"/>
        <v>51070</v>
      </c>
      <c r="AL76">
        <f>(AE76-(AJ76/AJ75)*AE75)/AB75</f>
        <v>0.12314531729181422</v>
      </c>
      <c r="AM76">
        <f>AL76*16.02</f>
        <v>1.9727879830148636</v>
      </c>
    </row>
    <row r="77" spans="7:39" x14ac:dyDescent="0.2">
      <c r="M77">
        <v>15</v>
      </c>
      <c r="N77">
        <f>4*3.14*M77^2</f>
        <v>2826</v>
      </c>
      <c r="O77">
        <v>50000</v>
      </c>
      <c r="P77">
        <v>1300.107019</v>
      </c>
      <c r="Q77">
        <v>-315610.95385200001</v>
      </c>
      <c r="R77">
        <v>1211892.530001</v>
      </c>
      <c r="S77">
        <v>-0.14610300000000001</v>
      </c>
      <c r="T77">
        <v>16147</v>
      </c>
      <c r="U77">
        <v>37853</v>
      </c>
      <c r="V77">
        <f t="shared" si="12"/>
        <v>54000</v>
      </c>
    </row>
    <row r="78" spans="7:39" x14ac:dyDescent="0.2">
      <c r="O78">
        <v>100000</v>
      </c>
      <c r="P78">
        <v>1300.1162300000001</v>
      </c>
      <c r="Q78">
        <v>-311777.464806</v>
      </c>
      <c r="R78">
        <v>1208947.930859</v>
      </c>
      <c r="S78">
        <v>-0.104158</v>
      </c>
      <c r="T78">
        <v>15964</v>
      </c>
      <c r="U78">
        <v>37420</v>
      </c>
      <c r="V78">
        <f t="shared" si="12"/>
        <v>53384</v>
      </c>
      <c r="X78">
        <f>(Q78-(V78/V77)*Q77)/N77</f>
        <v>8.2514618956042299E-2</v>
      </c>
      <c r="Y78">
        <f>X78*16.02</f>
        <v>1.3218841956757976</v>
      </c>
    </row>
    <row r="79" spans="7:39" x14ac:dyDescent="0.2">
      <c r="M79">
        <v>17</v>
      </c>
      <c r="N79">
        <f>4*3.14*M79^2</f>
        <v>3629.84</v>
      </c>
      <c r="O79">
        <v>50000</v>
      </c>
      <c r="P79">
        <v>1300.107019</v>
      </c>
      <c r="Q79">
        <v>-315610.95385200001</v>
      </c>
      <c r="R79">
        <v>1211892.530001</v>
      </c>
      <c r="S79">
        <v>-0.14610300000000001</v>
      </c>
      <c r="T79">
        <v>16147</v>
      </c>
      <c r="U79">
        <v>37853</v>
      </c>
      <c r="V79">
        <f t="shared" si="12"/>
        <v>54000</v>
      </c>
    </row>
    <row r="80" spans="7:39" x14ac:dyDescent="0.2">
      <c r="O80">
        <v>100000</v>
      </c>
      <c r="P80">
        <v>1299.9663009999999</v>
      </c>
      <c r="Q80">
        <v>-309834.49345900002</v>
      </c>
      <c r="R80">
        <v>1209002.3249299999</v>
      </c>
      <c r="S80">
        <v>-0.15141399999999999</v>
      </c>
      <c r="T80">
        <v>15888</v>
      </c>
      <c r="U80">
        <v>37186</v>
      </c>
      <c r="V80">
        <f t="shared" si="12"/>
        <v>53074</v>
      </c>
      <c r="X80">
        <f>(Q80-(V80/V79)*Q79)/N79</f>
        <v>0.10036723358813422</v>
      </c>
      <c r="Y80">
        <f>X80*16.02</f>
        <v>1.6078830820819101</v>
      </c>
    </row>
    <row r="81" spans="13:25" x14ac:dyDescent="0.2">
      <c r="M81">
        <v>19</v>
      </c>
      <c r="N81">
        <f>4*3.14*M81^2</f>
        <v>4534.16</v>
      </c>
      <c r="O81">
        <v>50000</v>
      </c>
      <c r="P81">
        <v>1300.107019</v>
      </c>
      <c r="Q81">
        <v>-315610.95385200001</v>
      </c>
      <c r="R81">
        <v>1211892.530001</v>
      </c>
      <c r="S81">
        <v>-0.14610300000000001</v>
      </c>
      <c r="T81">
        <v>16147</v>
      </c>
      <c r="U81">
        <v>37853</v>
      </c>
      <c r="V81">
        <f t="shared" si="12"/>
        <v>54000</v>
      </c>
    </row>
    <row r="82" spans="13:25" x14ac:dyDescent="0.2">
      <c r="O82">
        <v>100000</v>
      </c>
      <c r="P82">
        <v>1299.9345020000001</v>
      </c>
      <c r="Q82">
        <v>-307725.60927800002</v>
      </c>
      <c r="R82">
        <v>1208284.007587</v>
      </c>
      <c r="S82">
        <v>-0.15334700000000001</v>
      </c>
      <c r="T82">
        <v>15788</v>
      </c>
      <c r="U82">
        <v>36936</v>
      </c>
      <c r="V82">
        <f t="shared" si="12"/>
        <v>52724</v>
      </c>
      <c r="X82">
        <f>(Q82-(V82/V81)*Q81)/N81</f>
        <v>9.4300736503139915E-2</v>
      </c>
      <c r="Y82">
        <f>X82*16.02</f>
        <v>1.5106977987803014</v>
      </c>
    </row>
    <row r="83" spans="13:25" x14ac:dyDescent="0.2">
      <c r="M83">
        <v>21</v>
      </c>
      <c r="N83">
        <f>4*3.14*M83^2</f>
        <v>5538.96</v>
      </c>
      <c r="O83">
        <v>50000</v>
      </c>
      <c r="P83">
        <v>1300.107019</v>
      </c>
      <c r="Q83">
        <v>-315610.95385200001</v>
      </c>
      <c r="R83">
        <v>1211892.530001</v>
      </c>
      <c r="S83">
        <v>-0.14610300000000001</v>
      </c>
      <c r="T83">
        <v>16147</v>
      </c>
      <c r="U83">
        <v>37853</v>
      </c>
      <c r="V83">
        <f t="shared" si="12"/>
        <v>54000</v>
      </c>
    </row>
    <row r="84" spans="13:25" x14ac:dyDescent="0.2">
      <c r="O84">
        <v>100000</v>
      </c>
      <c r="P84">
        <v>1300.1529049999999</v>
      </c>
      <c r="Q84">
        <v>-304842.34788999998</v>
      </c>
      <c r="R84">
        <v>1207221.0254190001</v>
      </c>
      <c r="S84">
        <v>-0.13605</v>
      </c>
      <c r="T84">
        <v>15660</v>
      </c>
      <c r="U84">
        <v>36590</v>
      </c>
      <c r="V84">
        <f t="shared" si="12"/>
        <v>52250</v>
      </c>
      <c r="X84">
        <f>(Q84-(V84/V83)*Q83)/N83</f>
        <v>9.7576656678838192E-2</v>
      </c>
      <c r="Y84">
        <f>X84*16.02</f>
        <v>1.5631780399949877</v>
      </c>
    </row>
    <row r="86" spans="13:25" x14ac:dyDescent="0.2">
      <c r="N86" t="s">
        <v>6</v>
      </c>
    </row>
    <row r="87" spans="13:25" x14ac:dyDescent="0.2">
      <c r="M87">
        <v>5</v>
      </c>
      <c r="N87">
        <f>4*3.14*M87^2</f>
        <v>314</v>
      </c>
      <c r="O87">
        <v>50000</v>
      </c>
      <c r="P87">
        <v>1399.5217950000001</v>
      </c>
      <c r="Q87">
        <v>-314793.24507499998</v>
      </c>
      <c r="R87">
        <v>1216092.550356</v>
      </c>
      <c r="S87">
        <v>-0.20510800000000001</v>
      </c>
      <c r="T87">
        <v>16147</v>
      </c>
      <c r="U87">
        <v>37853</v>
      </c>
      <c r="V87">
        <f t="shared" ref="V87:V104" si="16">SUM(T87:U87)</f>
        <v>54000</v>
      </c>
    </row>
    <row r="88" spans="13:25" x14ac:dyDescent="0.2">
      <c r="O88">
        <v>100000</v>
      </c>
      <c r="P88">
        <v>1399.8101799999999</v>
      </c>
      <c r="Q88">
        <v>-314744.61324600002</v>
      </c>
      <c r="R88">
        <v>1215603.6697859999</v>
      </c>
      <c r="S88">
        <v>-0.14640300000000001</v>
      </c>
      <c r="T88">
        <v>16142</v>
      </c>
      <c r="U88">
        <v>37838</v>
      </c>
      <c r="V88">
        <f t="shared" si="16"/>
        <v>53980</v>
      </c>
      <c r="X88">
        <f>(Q88-(V88/V87)*Q87)/N87</f>
        <v>-0.21642758525021161</v>
      </c>
      <c r="Y88">
        <f>X88*16.02</f>
        <v>-3.4671699157083897</v>
      </c>
    </row>
    <row r="89" spans="13:25" x14ac:dyDescent="0.2">
      <c r="M89">
        <v>7</v>
      </c>
      <c r="N89">
        <f>4*3.14*M89^2</f>
        <v>615.44000000000005</v>
      </c>
      <c r="O89">
        <v>50000</v>
      </c>
      <c r="P89">
        <v>1399.5217950000001</v>
      </c>
      <c r="Q89">
        <v>-314793.24507499998</v>
      </c>
      <c r="R89">
        <v>1216092.550356</v>
      </c>
      <c r="S89">
        <v>-0.20510800000000001</v>
      </c>
      <c r="T89">
        <v>16147</v>
      </c>
      <c r="U89">
        <v>37853</v>
      </c>
      <c r="V89">
        <f t="shared" si="16"/>
        <v>54000</v>
      </c>
    </row>
    <row r="90" spans="13:25" x14ac:dyDescent="0.2">
      <c r="O90">
        <v>100000</v>
      </c>
      <c r="P90">
        <v>1399.889277</v>
      </c>
      <c r="Q90">
        <v>-314501.09049600002</v>
      </c>
      <c r="R90">
        <v>1214840.7976909999</v>
      </c>
      <c r="S90">
        <v>-0.137041</v>
      </c>
      <c r="T90">
        <v>16127</v>
      </c>
      <c r="U90">
        <v>37812</v>
      </c>
      <c r="V90">
        <f t="shared" si="16"/>
        <v>53939</v>
      </c>
      <c r="X90">
        <f>(Q90-(V90/V89)*Q89)/N89</f>
        <v>-0.10308916847134525</v>
      </c>
      <c r="Y90">
        <f>X90*16.02</f>
        <v>-1.6514884789109507</v>
      </c>
    </row>
    <row r="91" spans="13:25" x14ac:dyDescent="0.2">
      <c r="M91">
        <v>9</v>
      </c>
      <c r="N91">
        <f>4*3.14*M91^2</f>
        <v>1017.36</v>
      </c>
      <c r="O91">
        <v>50000</v>
      </c>
      <c r="P91">
        <v>1399.5217950000001</v>
      </c>
      <c r="Q91">
        <v>-314793.24507499998</v>
      </c>
      <c r="R91">
        <v>1216092.550356</v>
      </c>
      <c r="S91">
        <v>-0.20510800000000001</v>
      </c>
      <c r="T91">
        <v>16147</v>
      </c>
      <c r="U91">
        <v>37853</v>
      </c>
      <c r="V91">
        <f t="shared" si="16"/>
        <v>54000</v>
      </c>
    </row>
    <row r="92" spans="13:25" x14ac:dyDescent="0.2">
      <c r="O92">
        <v>100000</v>
      </c>
      <c r="P92">
        <v>1400.15957</v>
      </c>
      <c r="Q92">
        <v>-314009.81536100002</v>
      </c>
      <c r="R92">
        <v>1213247.52807</v>
      </c>
      <c r="S92">
        <v>-0.15617300000000001</v>
      </c>
      <c r="T92">
        <v>16105</v>
      </c>
      <c r="U92">
        <v>37752</v>
      </c>
      <c r="V92">
        <f t="shared" si="16"/>
        <v>53857</v>
      </c>
      <c r="X92">
        <f>(Q92-(V92/V91)*Q91)/N91</f>
        <v>-4.9333013874089247E-2</v>
      </c>
      <c r="Y92">
        <f>X92*16.02</f>
        <v>-0.79031488226290969</v>
      </c>
    </row>
    <row r="93" spans="13:25" x14ac:dyDescent="0.2">
      <c r="M93">
        <v>11</v>
      </c>
      <c r="N93">
        <f>4*3.14*M93^2</f>
        <v>1519.76</v>
      </c>
      <c r="O93">
        <v>50000</v>
      </c>
      <c r="P93">
        <v>1399.5217950000001</v>
      </c>
      <c r="Q93">
        <v>-314793.24507499998</v>
      </c>
      <c r="R93">
        <v>1216092.550356</v>
      </c>
      <c r="S93">
        <v>-0.20510800000000001</v>
      </c>
      <c r="T93">
        <v>16147</v>
      </c>
      <c r="U93">
        <v>37853</v>
      </c>
      <c r="V93">
        <f t="shared" si="16"/>
        <v>54000</v>
      </c>
    </row>
    <row r="94" spans="13:25" x14ac:dyDescent="0.2">
      <c r="O94">
        <v>100000</v>
      </c>
      <c r="P94">
        <v>1400.011103</v>
      </c>
      <c r="Q94">
        <v>-313216.21058000001</v>
      </c>
      <c r="R94">
        <v>1212713.8327319999</v>
      </c>
      <c r="S94">
        <v>-0.16592100000000001</v>
      </c>
      <c r="T94">
        <v>16075</v>
      </c>
      <c r="U94">
        <v>37664</v>
      </c>
      <c r="V94">
        <f t="shared" si="16"/>
        <v>53739</v>
      </c>
      <c r="X94">
        <f>(Q94-(V94/V93)*Q93)/N93</f>
        <v>3.654117128413506E-2</v>
      </c>
      <c r="Y94">
        <f>X94*16.02</f>
        <v>0.58538956397184361</v>
      </c>
    </row>
    <row r="95" spans="13:25" x14ac:dyDescent="0.2">
      <c r="M95">
        <v>13</v>
      </c>
      <c r="N95">
        <f>4*3.14*M95^2</f>
        <v>2122.64</v>
      </c>
      <c r="O95">
        <v>50000</v>
      </c>
      <c r="P95">
        <v>1399.5217950000001</v>
      </c>
      <c r="Q95">
        <v>-314793.24507499998</v>
      </c>
      <c r="R95">
        <v>1216092.550356</v>
      </c>
      <c r="S95">
        <v>-0.20510800000000001</v>
      </c>
      <c r="T95">
        <v>16147</v>
      </c>
      <c r="U95">
        <v>37853</v>
      </c>
      <c r="V95">
        <f t="shared" si="16"/>
        <v>54000</v>
      </c>
    </row>
    <row r="96" spans="13:25" x14ac:dyDescent="0.2">
      <c r="O96">
        <v>100000</v>
      </c>
      <c r="P96">
        <v>1399.974843</v>
      </c>
      <c r="Q96">
        <v>-312330.86450299999</v>
      </c>
      <c r="R96">
        <v>1212906.6742159999</v>
      </c>
      <c r="S96">
        <v>-0.14965000000000001</v>
      </c>
      <c r="T96">
        <v>16028</v>
      </c>
      <c r="U96">
        <v>37571</v>
      </c>
      <c r="V96">
        <f t="shared" si="16"/>
        <v>53599</v>
      </c>
      <c r="X96">
        <f>(Q96-(V96/V95)*Q95)/N95</f>
        <v>5.8770800555544095E-2</v>
      </c>
      <c r="Y96">
        <f>X96*16.02</f>
        <v>0.94150822489981634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1399.5217950000001</v>
      </c>
      <c r="Q97">
        <v>-314793.24507499998</v>
      </c>
      <c r="R97">
        <v>1216092.550356</v>
      </c>
      <c r="S97">
        <v>-0.20510800000000001</v>
      </c>
      <c r="T97">
        <v>16147</v>
      </c>
      <c r="U97">
        <v>37853</v>
      </c>
      <c r="V97">
        <f t="shared" si="16"/>
        <v>54000</v>
      </c>
    </row>
    <row r="98" spans="13:25" x14ac:dyDescent="0.2">
      <c r="O98">
        <v>100000</v>
      </c>
      <c r="P98">
        <v>1400.154411</v>
      </c>
      <c r="Q98">
        <v>-310983.93006699998</v>
      </c>
      <c r="R98">
        <v>1212802.7671650001</v>
      </c>
      <c r="S98">
        <v>-0.17500299999999999</v>
      </c>
      <c r="T98">
        <v>15967</v>
      </c>
      <c r="U98">
        <v>37416</v>
      </c>
      <c r="V98">
        <f t="shared" si="16"/>
        <v>53383</v>
      </c>
      <c r="X98">
        <f>(Q98-(V98/V97)*Q97)/N97</f>
        <v>7.5198410400281732E-2</v>
      </c>
      <c r="Y98">
        <f>X98*16.02</f>
        <v>1.2046785346125133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1399.5217950000001</v>
      </c>
      <c r="Q99">
        <v>-314793.24507499998</v>
      </c>
      <c r="R99">
        <v>1216092.550356</v>
      </c>
      <c r="S99">
        <v>-0.20510800000000001</v>
      </c>
      <c r="T99">
        <v>16147</v>
      </c>
      <c r="U99">
        <v>37853</v>
      </c>
      <c r="V99">
        <f t="shared" si="16"/>
        <v>54000</v>
      </c>
    </row>
    <row r="100" spans="13:25" x14ac:dyDescent="0.2">
      <c r="O100">
        <v>100000</v>
      </c>
      <c r="P100">
        <v>1400.194747</v>
      </c>
      <c r="Q100">
        <v>-309136.25513300003</v>
      </c>
      <c r="R100">
        <v>1212716.6449589999</v>
      </c>
      <c r="S100">
        <v>-0.20134199999999999</v>
      </c>
      <c r="T100">
        <v>15889</v>
      </c>
      <c r="U100">
        <v>37194</v>
      </c>
      <c r="V100">
        <f t="shared" si="16"/>
        <v>53083</v>
      </c>
      <c r="X100">
        <f>(Q100-(V100/V99)*Q99)/N99</f>
        <v>8.5770799887432969E-2</v>
      </c>
      <c r="Y100">
        <f>X100*16.02</f>
        <v>1.3740482141966761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1399.5217950000001</v>
      </c>
      <c r="Q101">
        <v>-314793.24507499998</v>
      </c>
      <c r="R101">
        <v>1216092.550356</v>
      </c>
      <c r="S101">
        <v>-0.20510800000000001</v>
      </c>
      <c r="T101">
        <v>16147</v>
      </c>
      <c r="U101">
        <v>37853</v>
      </c>
      <c r="V101">
        <f t="shared" si="16"/>
        <v>54000</v>
      </c>
    </row>
    <row r="102" spans="13:25" x14ac:dyDescent="0.2">
      <c r="O102">
        <v>100000</v>
      </c>
      <c r="P102">
        <v>1399.986539</v>
      </c>
      <c r="Q102">
        <v>-306961.40827000001</v>
      </c>
      <c r="R102">
        <v>1211610.9218260001</v>
      </c>
      <c r="S102">
        <v>-0.19223999999999999</v>
      </c>
      <c r="T102">
        <v>15788</v>
      </c>
      <c r="U102">
        <v>36936</v>
      </c>
      <c r="V102">
        <f t="shared" si="16"/>
        <v>52724</v>
      </c>
      <c r="X102">
        <f>(Q102-(V102/V101)*Q101)/N101</f>
        <v>8.6761167221374266E-2</v>
      </c>
      <c r="Y102">
        <f>X102*16.02</f>
        <v>1.3899138988864157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1399.5217950000001</v>
      </c>
      <c r="Q103">
        <v>-314793.24507499998</v>
      </c>
      <c r="R103">
        <v>1216092.550356</v>
      </c>
      <c r="S103">
        <v>-0.20510800000000001</v>
      </c>
      <c r="T103">
        <v>16147</v>
      </c>
      <c r="U103">
        <v>37853</v>
      </c>
      <c r="V103">
        <f t="shared" si="16"/>
        <v>54000</v>
      </c>
    </row>
    <row r="104" spans="13:25" x14ac:dyDescent="0.2">
      <c r="O104">
        <v>100000</v>
      </c>
      <c r="P104">
        <v>1400.080158</v>
      </c>
      <c r="Q104">
        <v>-304171.33714100003</v>
      </c>
      <c r="R104">
        <v>1211064.973274</v>
      </c>
      <c r="S104">
        <v>-0.164658</v>
      </c>
      <c r="T104">
        <v>15666</v>
      </c>
      <c r="U104">
        <v>36597</v>
      </c>
      <c r="V104">
        <f t="shared" si="16"/>
        <v>52263</v>
      </c>
      <c r="X104">
        <f>(Q104-(V104/V103)*Q103)/N103</f>
        <v>8.9558066993460209E-2</v>
      </c>
      <c r="Y104">
        <f>X104*16.02</f>
        <v>1.4347202332352325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CB18-C27E-BF4C-A6B5-56F9DF6B6532}">
  <dimension ref="A2:AO104"/>
  <sheetViews>
    <sheetView topLeftCell="A41" workbookViewId="0">
      <selection activeCell="G85" sqref="G85"/>
    </sheetView>
  </sheetViews>
  <sheetFormatPr baseColWidth="10" defaultRowHeight="16" x14ac:dyDescent="0.2"/>
  <sheetData>
    <row r="2" spans="2:41" x14ac:dyDescent="0.2">
      <c r="B2" t="s">
        <v>19</v>
      </c>
    </row>
    <row r="3" spans="2:41" x14ac:dyDescent="0.2">
      <c r="C3" t="s">
        <v>13</v>
      </c>
      <c r="D3" t="s">
        <v>12</v>
      </c>
    </row>
    <row r="4" spans="2:41" x14ac:dyDescent="0.2">
      <c r="M4" t="s">
        <v>20</v>
      </c>
    </row>
    <row r="5" spans="2:41" x14ac:dyDescent="0.2">
      <c r="C5" t="s">
        <v>21</v>
      </c>
    </row>
    <row r="6" spans="2:41" x14ac:dyDescent="0.2">
      <c r="N6" t="s">
        <v>10</v>
      </c>
      <c r="AB6" t="s">
        <v>10</v>
      </c>
    </row>
    <row r="7" spans="2:41" x14ac:dyDescent="0.2">
      <c r="M7">
        <v>5</v>
      </c>
      <c r="N7">
        <f>4*3.14*M7^2</f>
        <v>314</v>
      </c>
      <c r="O7">
        <v>50000</v>
      </c>
      <c r="P7">
        <v>1000.025367</v>
      </c>
      <c r="Q7">
        <v>-318006.14999800001</v>
      </c>
      <c r="R7">
        <v>1199812.514799</v>
      </c>
      <c r="S7">
        <v>-0.112372</v>
      </c>
      <c r="T7">
        <v>16147</v>
      </c>
      <c r="U7">
        <v>37853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1000.15</v>
      </c>
      <c r="AE7">
        <v>-321929</v>
      </c>
      <c r="AF7" s="6">
        <v>1207980</v>
      </c>
      <c r="AG7">
        <v>6.0582900000000002E-2</v>
      </c>
      <c r="AH7">
        <v>10878</v>
      </c>
      <c r="AI7">
        <v>43122</v>
      </c>
      <c r="AJ7">
        <f t="shared" ref="AJ7:AJ16" si="1">SUM(AH7:AI7)</f>
        <v>54000</v>
      </c>
    </row>
    <row r="8" spans="2:41" x14ac:dyDescent="0.2">
      <c r="O8">
        <v>100000</v>
      </c>
      <c r="P8">
        <v>999.97601799999995</v>
      </c>
      <c r="Q8">
        <v>-317901.923259</v>
      </c>
      <c r="R8">
        <v>1199469.4343920001</v>
      </c>
      <c r="S8">
        <v>-0.12070699999999999</v>
      </c>
      <c r="T8">
        <v>16141</v>
      </c>
      <c r="U8">
        <v>37840</v>
      </c>
      <c r="V8">
        <f t="shared" si="0"/>
        <v>53981</v>
      </c>
      <c r="X8">
        <f>(Q8-(V8/V7)*Q7)/N7</f>
        <v>-2.4408642602098251E-2</v>
      </c>
      <c r="Y8">
        <f>X8*16.02</f>
        <v>-0.39102645448561396</v>
      </c>
      <c r="AC8">
        <v>100000</v>
      </c>
      <c r="AD8">
        <v>999.85199999999998</v>
      </c>
      <c r="AE8">
        <v>-303624</v>
      </c>
      <c r="AF8" s="6">
        <v>1207960</v>
      </c>
      <c r="AG8">
        <v>-1851.65</v>
      </c>
      <c r="AH8">
        <v>10304</v>
      </c>
      <c r="AI8">
        <v>40798</v>
      </c>
      <c r="AJ8">
        <f t="shared" si="1"/>
        <v>51102</v>
      </c>
      <c r="AL8">
        <f>(AE8-(AJ8/AJ7)*AE7)/AB7</f>
        <v>0.13097371549894263</v>
      </c>
      <c r="AM8">
        <f>AL8*16.02</f>
        <v>2.098198922293061</v>
      </c>
    </row>
    <row r="9" spans="2:41" x14ac:dyDescent="0.2">
      <c r="M9">
        <v>7</v>
      </c>
      <c r="N9">
        <f>4*3.14*M9^2</f>
        <v>615.44000000000005</v>
      </c>
      <c r="O9">
        <v>50000</v>
      </c>
      <c r="P9">
        <v>1000.025367</v>
      </c>
      <c r="Q9">
        <v>-318006.14999800001</v>
      </c>
      <c r="R9">
        <v>1199812.514799</v>
      </c>
      <c r="S9">
        <v>-0.112372</v>
      </c>
      <c r="T9">
        <v>16147</v>
      </c>
      <c r="U9">
        <v>37853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999.87900000000002</v>
      </c>
      <c r="AE9">
        <v>-321924</v>
      </c>
      <c r="AF9" s="6">
        <v>1207990</v>
      </c>
      <c r="AG9">
        <v>4.9698199999999998E-2</v>
      </c>
      <c r="AH9">
        <v>10866</v>
      </c>
      <c r="AI9">
        <v>43134</v>
      </c>
      <c r="AJ9">
        <f t="shared" si="1"/>
        <v>54000</v>
      </c>
    </row>
    <row r="10" spans="2:41" x14ac:dyDescent="0.2">
      <c r="O10">
        <v>100000</v>
      </c>
      <c r="P10">
        <v>1000.1514979999999</v>
      </c>
      <c r="Q10">
        <v>-317645.28060699999</v>
      </c>
      <c r="R10">
        <v>1198675.60564</v>
      </c>
      <c r="S10">
        <v>-9.6048999999999995E-2</v>
      </c>
      <c r="T10">
        <v>16127</v>
      </c>
      <c r="U10">
        <v>37813</v>
      </c>
      <c r="V10">
        <f t="shared" si="0"/>
        <v>53940</v>
      </c>
      <c r="X10">
        <f>(Q10-(V10/V9)*Q9)/N9</f>
        <v>1.223388849532892E-2</v>
      </c>
      <c r="Y10">
        <f>X10*16.02</f>
        <v>0.19598689369516931</v>
      </c>
      <c r="AC10">
        <v>100000</v>
      </c>
      <c r="AD10">
        <v>1000.14</v>
      </c>
      <c r="AE10">
        <v>-303610</v>
      </c>
      <c r="AF10" s="6">
        <v>1207710</v>
      </c>
      <c r="AG10">
        <v>-1666.34</v>
      </c>
      <c r="AH10">
        <v>10242</v>
      </c>
      <c r="AI10">
        <v>40852</v>
      </c>
      <c r="AJ10">
        <f t="shared" si="1"/>
        <v>51094</v>
      </c>
      <c r="AL10">
        <f>(AE10-(AJ10/AJ9)*AE9)/AB9</f>
        <v>0.12607892427459258</v>
      </c>
      <c r="AM10">
        <f>AL10*16.02</f>
        <v>2.019784366878973</v>
      </c>
    </row>
    <row r="11" spans="2:41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1000.025367</v>
      </c>
      <c r="Q11">
        <v>-318006.14999800001</v>
      </c>
      <c r="R11">
        <v>1199812.514799</v>
      </c>
      <c r="S11">
        <v>-0.112372</v>
      </c>
      <c r="T11">
        <v>16147</v>
      </c>
      <c r="U11">
        <v>37853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999.81</v>
      </c>
      <c r="AE11">
        <v>-321978</v>
      </c>
      <c r="AF11" s="6">
        <v>1208010</v>
      </c>
      <c r="AG11">
        <v>-0.16812299999999999</v>
      </c>
      <c r="AH11">
        <v>10816</v>
      </c>
      <c r="AI11">
        <v>43184</v>
      </c>
      <c r="AJ11">
        <f t="shared" si="1"/>
        <v>54000</v>
      </c>
    </row>
    <row r="12" spans="2:41" x14ac:dyDescent="0.2">
      <c r="O12">
        <v>100000</v>
      </c>
      <c r="P12">
        <v>1000.167196</v>
      </c>
      <c r="Q12">
        <v>-317044.26326099999</v>
      </c>
      <c r="R12">
        <v>1198774.261102</v>
      </c>
      <c r="S12">
        <v>-0.13611000000000001</v>
      </c>
      <c r="T12">
        <v>16106</v>
      </c>
      <c r="U12">
        <v>37748</v>
      </c>
      <c r="V12">
        <f t="shared" si="0"/>
        <v>53854</v>
      </c>
      <c r="X12">
        <f>(Q12-(V12/V11)*Q11)/N11</f>
        <v>0.10035025109096944</v>
      </c>
      <c r="Y12">
        <f>X12*16.02</f>
        <v>1.6076110224773303</v>
      </c>
      <c r="AC12">
        <v>100000</v>
      </c>
      <c r="AD12">
        <v>999.88199999999995</v>
      </c>
      <c r="AE12">
        <v>-303606</v>
      </c>
      <c r="AF12" s="6">
        <v>1208090</v>
      </c>
      <c r="AG12">
        <v>-1947.18</v>
      </c>
      <c r="AH12">
        <v>10182</v>
      </c>
      <c r="AI12">
        <v>40902</v>
      </c>
      <c r="AJ12">
        <f t="shared" si="1"/>
        <v>51084</v>
      </c>
      <c r="AL12">
        <f>(AE12-(AJ12/AJ11)*AE11)/AB11</f>
        <v>0.12550165605095104</v>
      </c>
      <c r="AM12">
        <f>AL12*16.02</f>
        <v>2.0105365299362354</v>
      </c>
    </row>
    <row r="13" spans="2:41" x14ac:dyDescent="0.2">
      <c r="M13">
        <v>11</v>
      </c>
      <c r="N13">
        <f>4*3.14*M13^2</f>
        <v>1519.76</v>
      </c>
      <c r="O13">
        <v>50000</v>
      </c>
      <c r="P13">
        <v>1000.025367</v>
      </c>
      <c r="Q13">
        <v>-318006.14999800001</v>
      </c>
      <c r="R13">
        <v>1199812.514799</v>
      </c>
      <c r="S13">
        <v>-0.112372</v>
      </c>
      <c r="T13">
        <v>16147</v>
      </c>
      <c r="U13">
        <v>37853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1000.06</v>
      </c>
      <c r="AE13">
        <v>-322037</v>
      </c>
      <c r="AF13" s="6">
        <v>1208200</v>
      </c>
      <c r="AG13">
        <v>-5.3051000000000001E-2</v>
      </c>
      <c r="AH13">
        <v>10738</v>
      </c>
      <c r="AI13">
        <v>43262</v>
      </c>
      <c r="AJ13">
        <f t="shared" si="1"/>
        <v>54000</v>
      </c>
    </row>
    <row r="14" spans="2:41" x14ac:dyDescent="0.2">
      <c r="O14">
        <v>100000</v>
      </c>
      <c r="P14">
        <v>1000.023339</v>
      </c>
      <c r="Q14">
        <v>-316283.93555200001</v>
      </c>
      <c r="R14">
        <v>1198532.0947680001</v>
      </c>
      <c r="S14">
        <v>-0.116813</v>
      </c>
      <c r="T14">
        <v>16071</v>
      </c>
      <c r="U14">
        <v>37663</v>
      </c>
      <c r="V14">
        <f t="shared" si="0"/>
        <v>53734</v>
      </c>
      <c r="X14">
        <f>(Q14-(V14/V13)*Q13)/N13</f>
        <v>0.10247651413445891</v>
      </c>
      <c r="Y14">
        <f>X14*16.02</f>
        <v>1.6416737564340316</v>
      </c>
      <c r="AC14">
        <v>100000</v>
      </c>
      <c r="AD14">
        <v>999.57399999999996</v>
      </c>
      <c r="AE14">
        <v>-303676</v>
      </c>
      <c r="AF14" s="6">
        <v>1208790</v>
      </c>
      <c r="AG14">
        <v>-2159.81</v>
      </c>
      <c r="AH14">
        <v>10142</v>
      </c>
      <c r="AI14">
        <v>40952</v>
      </c>
      <c r="AJ14">
        <f t="shared" si="1"/>
        <v>51094</v>
      </c>
      <c r="AL14">
        <f>(AE14-(AJ14/AJ13)*AE13)/AB13</f>
        <v>0.13129152630337892</v>
      </c>
      <c r="AM14">
        <f>AL14*16.02</f>
        <v>2.1032902513801304</v>
      </c>
    </row>
    <row r="15" spans="2:41" x14ac:dyDescent="0.2">
      <c r="M15">
        <v>13</v>
      </c>
      <c r="N15">
        <f>4*3.14*M15^2</f>
        <v>2122.64</v>
      </c>
      <c r="O15">
        <v>50000</v>
      </c>
      <c r="P15">
        <v>1000.025367</v>
      </c>
      <c r="Q15">
        <v>-318006.14999800001</v>
      </c>
      <c r="R15">
        <v>1199812.514799</v>
      </c>
      <c r="S15">
        <v>-0.112372</v>
      </c>
      <c r="T15">
        <v>16147</v>
      </c>
      <c r="U15">
        <v>37853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1000.22</v>
      </c>
      <c r="AE15">
        <v>-322042</v>
      </c>
      <c r="AF15" s="6">
        <v>1208440</v>
      </c>
      <c r="AG15">
        <v>-1.51898E-2</v>
      </c>
      <c r="AH15">
        <v>10635</v>
      </c>
      <c r="AI15">
        <v>43365</v>
      </c>
      <c r="AJ15">
        <f t="shared" si="1"/>
        <v>54000</v>
      </c>
    </row>
    <row r="16" spans="2:41" x14ac:dyDescent="0.2">
      <c r="O16">
        <v>100000</v>
      </c>
      <c r="P16">
        <v>999.96619099999998</v>
      </c>
      <c r="Q16">
        <v>-315391.97259299998</v>
      </c>
      <c r="R16">
        <v>1198048.1544009999</v>
      </c>
      <c r="S16">
        <v>-0.117551</v>
      </c>
      <c r="T16">
        <v>16023</v>
      </c>
      <c r="U16">
        <v>37567</v>
      </c>
      <c r="V16">
        <f t="shared" si="0"/>
        <v>53590</v>
      </c>
      <c r="X16">
        <f>(Q16-(V16/V15)*Q15)/N15</f>
        <v>9.4074485605822933E-2</v>
      </c>
      <c r="Y16">
        <f>X16*16.02</f>
        <v>1.5070732594052834</v>
      </c>
      <c r="AC16">
        <v>100000</v>
      </c>
      <c r="AD16">
        <v>999.99800000000005</v>
      </c>
      <c r="AE16">
        <v>-303759</v>
      </c>
      <c r="AF16" s="6">
        <v>1208730</v>
      </c>
      <c r="AG16">
        <v>-2191.7199999999998</v>
      </c>
      <c r="AH16">
        <v>10083</v>
      </c>
      <c r="AI16">
        <v>41022</v>
      </c>
      <c r="AJ16">
        <f t="shared" si="1"/>
        <v>51105</v>
      </c>
      <c r="AL16">
        <f>(AE16-(AJ16/AJ15)*AE15)/AB15</f>
        <v>0.12967777777777592</v>
      </c>
      <c r="AM16">
        <f>AL16*16.02</f>
        <v>2.0774379999999701</v>
      </c>
      <c r="AO16">
        <f>AVERAGE(AM8,AM10,AM12,AM14,AM16)</f>
        <v>2.0618496140976741</v>
      </c>
    </row>
    <row r="17" spans="2:41" x14ac:dyDescent="0.2">
      <c r="M17">
        <v>15</v>
      </c>
      <c r="N17">
        <f>4*3.14*M17^2</f>
        <v>2826</v>
      </c>
      <c r="O17">
        <v>50000</v>
      </c>
      <c r="P17">
        <v>1000.025367</v>
      </c>
      <c r="Q17">
        <v>-318006.14999800001</v>
      </c>
      <c r="R17">
        <v>1199812.514799</v>
      </c>
      <c r="S17">
        <v>-0.112372</v>
      </c>
      <c r="T17">
        <v>16147</v>
      </c>
      <c r="U17">
        <v>37853</v>
      </c>
      <c r="V17">
        <f t="shared" si="0"/>
        <v>54000</v>
      </c>
    </row>
    <row r="18" spans="2:41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1000.09507</v>
      </c>
      <c r="Q18">
        <v>-313987.91921899997</v>
      </c>
      <c r="R18">
        <v>1198170.609897</v>
      </c>
      <c r="S18">
        <v>-0.10098799999999999</v>
      </c>
      <c r="T18">
        <v>15960</v>
      </c>
      <c r="U18">
        <v>37409</v>
      </c>
      <c r="V18">
        <f t="shared" si="0"/>
        <v>53369</v>
      </c>
      <c r="X18">
        <f>(Q18-(V18/V17)*Q17)/N17</f>
        <v>0.10696037729852091</v>
      </c>
      <c r="Y18">
        <f>X18*16.02</f>
        <v>1.7135052443223049</v>
      </c>
      <c r="AB18" t="s">
        <v>9</v>
      </c>
    </row>
    <row r="19" spans="2:41" x14ac:dyDescent="0.2">
      <c r="M19">
        <v>17</v>
      </c>
      <c r="N19">
        <f>4*3.14*M19^2</f>
        <v>3629.84</v>
      </c>
      <c r="O19">
        <v>50000</v>
      </c>
      <c r="P19">
        <v>1000.025367</v>
      </c>
      <c r="Q19">
        <v>-318006.14999800001</v>
      </c>
      <c r="R19">
        <v>1199812.514799</v>
      </c>
      <c r="S19">
        <v>-0.112372</v>
      </c>
      <c r="T19">
        <v>16147</v>
      </c>
      <c r="U19">
        <v>37853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1100.0999999999999</v>
      </c>
      <c r="AE19">
        <v>-321310</v>
      </c>
      <c r="AF19" s="6">
        <v>1212020</v>
      </c>
      <c r="AG19">
        <v>-5.0695700000000003E-2</v>
      </c>
      <c r="AH19">
        <v>10714</v>
      </c>
      <c r="AI19">
        <v>43286</v>
      </c>
      <c r="AJ19">
        <f t="shared" ref="AJ19:AJ28" si="2">SUM(AH19:AI19)</f>
        <v>54000</v>
      </c>
    </row>
    <row r="20" spans="2:41" x14ac:dyDescent="0.2">
      <c r="O20">
        <v>100000</v>
      </c>
      <c r="P20">
        <v>1000.13987</v>
      </c>
      <c r="Q20">
        <v>-312092.71960700001</v>
      </c>
      <c r="R20">
        <v>1197956.059681</v>
      </c>
      <c r="S20">
        <v>-0.109574</v>
      </c>
      <c r="T20">
        <v>15887</v>
      </c>
      <c r="U20">
        <v>37181</v>
      </c>
      <c r="V20">
        <f t="shared" si="0"/>
        <v>53068</v>
      </c>
      <c r="X20">
        <f>(Q20-(V20/V19)*Q19)/N19</f>
        <v>0.1170519367645923</v>
      </c>
      <c r="Y20">
        <f>X20*16.02</f>
        <v>1.8751720269687686</v>
      </c>
      <c r="AC20">
        <v>100000</v>
      </c>
      <c r="AD20">
        <v>1099.97</v>
      </c>
      <c r="AE20">
        <v>-303175</v>
      </c>
      <c r="AF20" s="6">
        <v>1212410</v>
      </c>
      <c r="AG20">
        <v>-2345.85</v>
      </c>
      <c r="AH20">
        <v>10125</v>
      </c>
      <c r="AI20">
        <v>40997</v>
      </c>
      <c r="AJ20">
        <f t="shared" si="2"/>
        <v>51122</v>
      </c>
      <c r="AL20">
        <f>(AE20-(AJ20/AJ19)*AE19)/AB19</f>
        <v>0.12870917669261633</v>
      </c>
      <c r="AM20">
        <f>AL20*16.02</f>
        <v>2.0619210106157135</v>
      </c>
    </row>
    <row r="21" spans="2:41" x14ac:dyDescent="0.2">
      <c r="M21">
        <v>19</v>
      </c>
      <c r="N21">
        <f>4*3.14*M21^2</f>
        <v>4534.16</v>
      </c>
      <c r="O21">
        <v>50000</v>
      </c>
      <c r="P21">
        <v>1000.025367</v>
      </c>
      <c r="Q21">
        <v>-318006.14999800001</v>
      </c>
      <c r="R21">
        <v>1199812.514799</v>
      </c>
      <c r="S21">
        <v>-0.112372</v>
      </c>
      <c r="T21">
        <v>16147</v>
      </c>
      <c r="U21">
        <v>37853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1099.98</v>
      </c>
      <c r="AE21">
        <v>-321310</v>
      </c>
      <c r="AF21" s="6">
        <v>1212310</v>
      </c>
      <c r="AG21">
        <v>-1.0299600000000001E-2</v>
      </c>
      <c r="AH21">
        <v>10613</v>
      </c>
      <c r="AI21">
        <v>43387</v>
      </c>
      <c r="AJ21">
        <f t="shared" si="2"/>
        <v>54000</v>
      </c>
    </row>
    <row r="22" spans="2:41" x14ac:dyDescent="0.2">
      <c r="O22">
        <v>100000</v>
      </c>
      <c r="P22">
        <v>1000.275962</v>
      </c>
      <c r="Q22">
        <v>-309835.285103</v>
      </c>
      <c r="R22">
        <v>1197176.7516280001</v>
      </c>
      <c r="S22">
        <v>-0.14502000000000001</v>
      </c>
      <c r="T22">
        <v>15777</v>
      </c>
      <c r="U22">
        <v>36925</v>
      </c>
      <c r="V22">
        <f t="shared" si="0"/>
        <v>52702</v>
      </c>
      <c r="X22">
        <f>(Q22-(V22/V21)*Q21)/N21</f>
        <v>0.11621541575341338</v>
      </c>
      <c r="Y22">
        <f>X22*16.02</f>
        <v>1.8617709603696821</v>
      </c>
      <c r="AC22">
        <v>100000</v>
      </c>
      <c r="AD22">
        <v>1099.71</v>
      </c>
      <c r="AE22">
        <v>-303076</v>
      </c>
      <c r="AF22" s="6">
        <v>1211610</v>
      </c>
      <c r="AG22">
        <v>-1707.44</v>
      </c>
      <c r="AH22">
        <v>10040</v>
      </c>
      <c r="AI22">
        <v>41065</v>
      </c>
      <c r="AJ22">
        <f t="shared" si="2"/>
        <v>51105</v>
      </c>
      <c r="AL22">
        <f>(AE22-(AJ22/AJ21)*AE21)/AB21</f>
        <v>0.1284348903043169</v>
      </c>
      <c r="AM22">
        <f>AL22*16.02</f>
        <v>2.0575269426751568</v>
      </c>
    </row>
    <row r="23" spans="2:41" x14ac:dyDescent="0.2">
      <c r="M23">
        <v>21</v>
      </c>
      <c r="N23">
        <f>4*3.14*M23^2</f>
        <v>5538.96</v>
      </c>
      <c r="O23">
        <v>50000</v>
      </c>
      <c r="P23">
        <v>1000.025367</v>
      </c>
      <c r="Q23">
        <v>-318006.14999800001</v>
      </c>
      <c r="R23">
        <v>1199812.514799</v>
      </c>
      <c r="S23">
        <v>-0.112372</v>
      </c>
      <c r="T23">
        <v>16147</v>
      </c>
      <c r="U23">
        <v>37853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1100.19</v>
      </c>
      <c r="AE23">
        <v>-321218</v>
      </c>
      <c r="AF23" s="6">
        <v>1211560</v>
      </c>
      <c r="AG23">
        <v>0.10036299999999999</v>
      </c>
      <c r="AH23">
        <v>10875</v>
      </c>
      <c r="AI23">
        <v>43125</v>
      </c>
      <c r="AJ23">
        <f t="shared" si="2"/>
        <v>54000</v>
      </c>
    </row>
    <row r="24" spans="2:41" x14ac:dyDescent="0.2">
      <c r="O24">
        <v>100000</v>
      </c>
      <c r="P24">
        <v>1000.047161</v>
      </c>
      <c r="Q24">
        <v>-306901.92795699998</v>
      </c>
      <c r="R24">
        <v>1196234.4639359999</v>
      </c>
      <c r="S24">
        <v>-8.4669999999999995E-2</v>
      </c>
      <c r="T24">
        <v>15657</v>
      </c>
      <c r="U24">
        <v>36569</v>
      </c>
      <c r="V24">
        <f t="shared" si="0"/>
        <v>52226</v>
      </c>
      <c r="X24">
        <f>(Q24-(V24/V23)*Q23)/N23</f>
        <v>0.11863799581293108</v>
      </c>
      <c r="Y24">
        <f>X24*16.02</f>
        <v>1.9005806929231559</v>
      </c>
      <c r="AC24">
        <v>100000</v>
      </c>
      <c r="AD24">
        <v>1099.9000000000001</v>
      </c>
      <c r="AE24">
        <v>-303033</v>
      </c>
      <c r="AF24" s="6">
        <v>1212250</v>
      </c>
      <c r="AG24">
        <v>-2497.62</v>
      </c>
      <c r="AH24">
        <v>10272</v>
      </c>
      <c r="AI24">
        <v>40840</v>
      </c>
      <c r="AJ24">
        <f t="shared" si="2"/>
        <v>51112</v>
      </c>
      <c r="AL24">
        <f>(AE24-(AJ24/AJ23)*AE23)/AB23</f>
        <v>0.12812553904222468</v>
      </c>
      <c r="AM24">
        <f>AL24*16.02</f>
        <v>2.0525711354564393</v>
      </c>
    </row>
    <row r="25" spans="2:41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1099.78</v>
      </c>
      <c r="AE25">
        <v>-321166</v>
      </c>
      <c r="AF25" s="6">
        <v>1211890</v>
      </c>
      <c r="AG25">
        <v>0.109081</v>
      </c>
      <c r="AH25">
        <v>10847</v>
      </c>
      <c r="AI25">
        <v>43153</v>
      </c>
      <c r="AJ25">
        <f t="shared" si="2"/>
        <v>54000</v>
      </c>
    </row>
    <row r="26" spans="2:41" x14ac:dyDescent="0.2">
      <c r="N26" t="s">
        <v>9</v>
      </c>
      <c r="AC26">
        <v>100000</v>
      </c>
      <c r="AD26">
        <v>1100.1099999999999</v>
      </c>
      <c r="AE26">
        <v>-302916</v>
      </c>
      <c r="AF26" s="6">
        <v>1211810</v>
      </c>
      <c r="AG26">
        <v>-2123.02</v>
      </c>
      <c r="AH26">
        <v>10276</v>
      </c>
      <c r="AI26">
        <v>40829</v>
      </c>
      <c r="AJ26">
        <f t="shared" si="2"/>
        <v>51105</v>
      </c>
      <c r="AL26">
        <f>(AE26-(AJ26/AJ25)*AE25)/AB25</f>
        <v>0.13145654635526874</v>
      </c>
      <c r="AM26">
        <f>AL26*16.02</f>
        <v>2.1059338726114052</v>
      </c>
    </row>
    <row r="27" spans="2:41" x14ac:dyDescent="0.2">
      <c r="M27">
        <v>5</v>
      </c>
      <c r="N27">
        <f>4*3.14*M27^2</f>
        <v>314</v>
      </c>
      <c r="O27">
        <v>50000</v>
      </c>
      <c r="P27">
        <v>1099.9520439999999</v>
      </c>
      <c r="Q27">
        <v>-317218.76381199999</v>
      </c>
      <c r="R27">
        <v>1203745.6802109999</v>
      </c>
      <c r="S27">
        <v>-0.114954</v>
      </c>
      <c r="T27">
        <v>16147</v>
      </c>
      <c r="U27">
        <v>37853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1099.8399999999999</v>
      </c>
      <c r="AE27">
        <v>-321390</v>
      </c>
      <c r="AF27" s="6">
        <v>1212190</v>
      </c>
      <c r="AG27">
        <v>-6.7448300000000003E-3</v>
      </c>
      <c r="AH27">
        <v>10583</v>
      </c>
      <c r="AI27">
        <v>43417</v>
      </c>
      <c r="AJ27">
        <f t="shared" si="2"/>
        <v>54000</v>
      </c>
    </row>
    <row r="28" spans="2:41" x14ac:dyDescent="0.2">
      <c r="O28">
        <v>100000</v>
      </c>
      <c r="P28">
        <v>1100.3418340000001</v>
      </c>
      <c r="Q28">
        <v>-317103.51264099998</v>
      </c>
      <c r="R28">
        <v>1203411.8706749999</v>
      </c>
      <c r="S28">
        <v>-0.123112</v>
      </c>
      <c r="T28">
        <v>16142</v>
      </c>
      <c r="U28">
        <v>37839</v>
      </c>
      <c r="V28">
        <f t="shared" si="3"/>
        <v>53981</v>
      </c>
      <c r="X28">
        <f>(Q28-(V28/V27)*Q27)/N27</f>
        <v>1.1583316912704035E-2</v>
      </c>
      <c r="Y28">
        <f>X28*16.02</f>
        <v>0.18556473694151865</v>
      </c>
      <c r="AC28">
        <v>100000</v>
      </c>
      <c r="AD28">
        <v>1099.9100000000001</v>
      </c>
      <c r="AE28">
        <v>-303111</v>
      </c>
      <c r="AF28" s="6">
        <v>1212010</v>
      </c>
      <c r="AG28">
        <v>-1978.73</v>
      </c>
      <c r="AH28">
        <v>10032</v>
      </c>
      <c r="AI28">
        <v>41075</v>
      </c>
      <c r="AJ28">
        <f t="shared" si="2"/>
        <v>51107</v>
      </c>
      <c r="AL28">
        <f>(AE28-(AJ28/AJ27)*AE27)/AB27</f>
        <v>0.13513736730360629</v>
      </c>
      <c r="AM28">
        <f>AL28*16.02</f>
        <v>2.1649006242037725</v>
      </c>
      <c r="AO28">
        <f>AVERAGE(AM20,AM22,AM24,AM26,AM28)</f>
        <v>2.0885707171124972</v>
      </c>
    </row>
    <row r="29" spans="2:41" x14ac:dyDescent="0.2">
      <c r="M29">
        <v>7</v>
      </c>
      <c r="N29">
        <f>4*3.14*M29^2</f>
        <v>615.44000000000005</v>
      </c>
      <c r="O29">
        <v>50000</v>
      </c>
      <c r="P29">
        <v>1099.9520439999999</v>
      </c>
      <c r="Q29">
        <v>-317218.76381199999</v>
      </c>
      <c r="R29">
        <v>1203745.6802109999</v>
      </c>
      <c r="S29">
        <v>-0.114954</v>
      </c>
      <c r="T29">
        <v>16147</v>
      </c>
      <c r="U29">
        <v>37853</v>
      </c>
      <c r="V29">
        <f t="shared" si="3"/>
        <v>54000</v>
      </c>
    </row>
    <row r="30" spans="2:41" x14ac:dyDescent="0.2">
      <c r="O30">
        <v>100000</v>
      </c>
      <c r="P30">
        <v>1100.1474900000001</v>
      </c>
      <c r="Q30">
        <v>-316862.21269199997</v>
      </c>
      <c r="R30">
        <v>1202599.7973269999</v>
      </c>
      <c r="S30">
        <v>-0.13034200000000001</v>
      </c>
      <c r="T30">
        <v>16127</v>
      </c>
      <c r="U30">
        <v>37812</v>
      </c>
      <c r="V30">
        <f t="shared" si="3"/>
        <v>53939</v>
      </c>
      <c r="X30">
        <f>(Q30-(V30/V29)*Q29)/N29</f>
        <v>-2.9062047908369817E-3</v>
      </c>
      <c r="Y30">
        <f>X30*16.02</f>
        <v>-4.6557400749208444E-2</v>
      </c>
      <c r="AB30" t="s">
        <v>8</v>
      </c>
    </row>
    <row r="31" spans="2:41" x14ac:dyDescent="0.2">
      <c r="M31">
        <v>9</v>
      </c>
      <c r="N31">
        <f>4*3.14*M31^2</f>
        <v>1017.36</v>
      </c>
      <c r="O31">
        <v>50000</v>
      </c>
      <c r="P31">
        <v>1099.9520439999999</v>
      </c>
      <c r="Q31">
        <v>-317218.76381199999</v>
      </c>
      <c r="R31">
        <v>1203745.6802109999</v>
      </c>
      <c r="S31">
        <v>-0.114954</v>
      </c>
      <c r="T31">
        <v>16147</v>
      </c>
      <c r="U31">
        <v>37853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1200.3399999999999</v>
      </c>
      <c r="AE31">
        <v>-320413</v>
      </c>
      <c r="AF31" s="6">
        <v>1215880</v>
      </c>
      <c r="AG31">
        <v>6.7695599999999995E-2</v>
      </c>
      <c r="AH31">
        <v>10777</v>
      </c>
      <c r="AI31">
        <v>43223</v>
      </c>
      <c r="AJ31">
        <f t="shared" ref="AJ31:AJ40" si="4">SUM(AH31:AI31)</f>
        <v>54000</v>
      </c>
    </row>
    <row r="32" spans="2:41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1100.0484590000001</v>
      </c>
      <c r="Q32">
        <v>-316335.06402500003</v>
      </c>
      <c r="R32">
        <v>1202046.7311740001</v>
      </c>
      <c r="S32">
        <v>-0.145181</v>
      </c>
      <c r="T32">
        <v>16108</v>
      </c>
      <c r="U32">
        <v>37755</v>
      </c>
      <c r="V32">
        <f t="shared" si="3"/>
        <v>53863</v>
      </c>
      <c r="X32">
        <f>(Q32-(V32/V31)*Q31)/N31</f>
        <v>7.7557633842338658E-2</v>
      </c>
      <c r="Y32">
        <f>X32*16.02</f>
        <v>1.2424732941542653</v>
      </c>
      <c r="AC32">
        <v>100000</v>
      </c>
      <c r="AD32">
        <v>1200.0999999999999</v>
      </c>
      <c r="AE32">
        <v>-302274</v>
      </c>
      <c r="AF32" s="6">
        <v>1216510</v>
      </c>
      <c r="AG32">
        <v>-2635.87</v>
      </c>
      <c r="AH32">
        <v>10167</v>
      </c>
      <c r="AI32">
        <v>40951</v>
      </c>
      <c r="AJ32">
        <f t="shared" si="4"/>
        <v>51118</v>
      </c>
      <c r="AL32">
        <f>(AE32-(AJ32/AJ31)*AE31)/AB31</f>
        <v>0.13228528898325007</v>
      </c>
      <c r="AM32">
        <f>AL32*16.02</f>
        <v>2.1192103295116662</v>
      </c>
    </row>
    <row r="33" spans="1:41" x14ac:dyDescent="0.2">
      <c r="M33">
        <v>11</v>
      </c>
      <c r="N33">
        <f>4*3.14*M33^2</f>
        <v>1519.76</v>
      </c>
      <c r="O33">
        <v>50000</v>
      </c>
      <c r="P33">
        <v>1099.9520439999999</v>
      </c>
      <c r="Q33">
        <v>-317218.76381199999</v>
      </c>
      <c r="R33">
        <v>1203745.6802109999</v>
      </c>
      <c r="S33">
        <v>-0.114954</v>
      </c>
      <c r="T33">
        <v>16147</v>
      </c>
      <c r="U33">
        <v>37853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1200.18</v>
      </c>
      <c r="AE33">
        <v>-320409</v>
      </c>
      <c r="AF33" s="6">
        <v>1216020</v>
      </c>
      <c r="AG33">
        <v>0.112443</v>
      </c>
      <c r="AH33">
        <v>10768</v>
      </c>
      <c r="AI33">
        <v>43232</v>
      </c>
      <c r="AJ33">
        <f t="shared" si="4"/>
        <v>54000</v>
      </c>
    </row>
    <row r="34" spans="1:41" x14ac:dyDescent="0.2">
      <c r="O34">
        <v>100000</v>
      </c>
      <c r="P34">
        <v>1099.774725</v>
      </c>
      <c r="Q34">
        <v>-315556.28708699998</v>
      </c>
      <c r="R34">
        <v>1201714.7240919999</v>
      </c>
      <c r="S34">
        <v>-0.117489</v>
      </c>
      <c r="T34">
        <v>16073</v>
      </c>
      <c r="U34">
        <v>37667</v>
      </c>
      <c r="V34">
        <f t="shared" si="3"/>
        <v>53740</v>
      </c>
      <c r="X34">
        <f>(Q34-(V34/V33)*Q33)/N33</f>
        <v>8.8913460981168382E-2</v>
      </c>
      <c r="Y34">
        <f>X34*16.02</f>
        <v>1.4243936449183174</v>
      </c>
      <c r="AC34">
        <v>100000</v>
      </c>
      <c r="AD34">
        <v>1200.17</v>
      </c>
      <c r="AE34">
        <v>-302288</v>
      </c>
      <c r="AF34" s="6">
        <v>1216570</v>
      </c>
      <c r="AG34">
        <v>-2515.6</v>
      </c>
      <c r="AH34">
        <v>10210</v>
      </c>
      <c r="AI34">
        <v>40912</v>
      </c>
      <c r="AJ34">
        <f t="shared" si="4"/>
        <v>51122</v>
      </c>
      <c r="AL34">
        <f>(AE34-(AJ34/AJ33)*AE33)/AB33</f>
        <v>0.13304292993630418</v>
      </c>
      <c r="AM34">
        <f>AL34*16.02</f>
        <v>2.1313477375795928</v>
      </c>
    </row>
    <row r="35" spans="1:41" x14ac:dyDescent="0.2">
      <c r="M35">
        <v>13</v>
      </c>
      <c r="N35">
        <f>4*3.14*M35^2</f>
        <v>2122.64</v>
      </c>
      <c r="O35">
        <v>50000</v>
      </c>
      <c r="P35">
        <v>1099.9520439999999</v>
      </c>
      <c r="Q35">
        <v>-317218.76381199999</v>
      </c>
      <c r="R35">
        <v>1203745.6802109999</v>
      </c>
      <c r="S35">
        <v>-0.114954</v>
      </c>
      <c r="T35">
        <v>16147</v>
      </c>
      <c r="U35">
        <v>37853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1200.03</v>
      </c>
      <c r="AE35">
        <v>-320299</v>
      </c>
      <c r="AF35" s="6">
        <v>1215710</v>
      </c>
      <c r="AG35">
        <v>4.6190299999999997E-2</v>
      </c>
      <c r="AH35">
        <v>10921</v>
      </c>
      <c r="AI35">
        <v>43079</v>
      </c>
      <c r="AJ35">
        <f t="shared" si="4"/>
        <v>54000</v>
      </c>
    </row>
    <row r="36" spans="1:41" x14ac:dyDescent="0.2">
      <c r="O36">
        <v>100000</v>
      </c>
      <c r="P36">
        <v>1099.9036570000001</v>
      </c>
      <c r="Q36">
        <v>-314605.08970299998</v>
      </c>
      <c r="R36">
        <v>1201930.726859</v>
      </c>
      <c r="S36">
        <v>-0.11669499999999999</v>
      </c>
      <c r="T36">
        <v>16025</v>
      </c>
      <c r="U36">
        <v>37563</v>
      </c>
      <c r="V36">
        <f t="shared" si="3"/>
        <v>53588</v>
      </c>
      <c r="X36">
        <f>(Q36-(V36/V35)*Q35)/N35</f>
        <v>9.1118809381469379E-2</v>
      </c>
      <c r="Y36">
        <f>X36*16.02</f>
        <v>1.4597233262911393</v>
      </c>
      <c r="AC36">
        <v>100000</v>
      </c>
      <c r="AD36">
        <v>1199.77</v>
      </c>
      <c r="AE36">
        <v>-302200</v>
      </c>
      <c r="AF36" s="6">
        <v>1215260</v>
      </c>
      <c r="AG36">
        <v>-1991.13</v>
      </c>
      <c r="AH36">
        <v>10336</v>
      </c>
      <c r="AI36">
        <v>40784</v>
      </c>
      <c r="AJ36">
        <f t="shared" si="4"/>
        <v>51120</v>
      </c>
      <c r="AL36">
        <f>(AE36-(AJ36/AJ35)*AE35)/AB35</f>
        <v>0.12947600849256791</v>
      </c>
      <c r="AM36">
        <f>AL36*16.02</f>
        <v>2.0742056560509377</v>
      </c>
    </row>
    <row r="37" spans="1:41" x14ac:dyDescent="0.2">
      <c r="M37">
        <v>15</v>
      </c>
      <c r="N37">
        <f>4*3.14*M37^2</f>
        <v>2826</v>
      </c>
      <c r="O37">
        <v>50000</v>
      </c>
      <c r="P37">
        <v>1099.9520439999999</v>
      </c>
      <c r="Q37">
        <v>-317218.76381199999</v>
      </c>
      <c r="R37">
        <v>1203745.6802109999</v>
      </c>
      <c r="S37">
        <v>-0.114954</v>
      </c>
      <c r="T37">
        <v>16147</v>
      </c>
      <c r="U37">
        <v>37853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1199.77</v>
      </c>
      <c r="AE37">
        <v>-320468</v>
      </c>
      <c r="AF37" s="6">
        <v>1215940</v>
      </c>
      <c r="AG37">
        <v>0.117671</v>
      </c>
      <c r="AH37">
        <v>10731</v>
      </c>
      <c r="AI37">
        <v>43269</v>
      </c>
      <c r="AJ37">
        <f t="shared" si="4"/>
        <v>54000</v>
      </c>
    </row>
    <row r="38" spans="1:41" x14ac:dyDescent="0.2">
      <c r="O38">
        <v>100000</v>
      </c>
      <c r="P38">
        <v>1099.8232419999999</v>
      </c>
      <c r="Q38">
        <v>-313274.38711700001</v>
      </c>
      <c r="R38">
        <v>1201518.3436070001</v>
      </c>
      <c r="S38">
        <v>-0.12689900000000001</v>
      </c>
      <c r="T38">
        <v>15965</v>
      </c>
      <c r="U38">
        <v>37412</v>
      </c>
      <c r="V38">
        <f t="shared" si="3"/>
        <v>53377</v>
      </c>
      <c r="X38">
        <f>(Q38-(V38/V37)*Q37)/N37</f>
        <v>0.1007119844507491</v>
      </c>
      <c r="Y38">
        <f>X38*16.02</f>
        <v>1.6134059909010006</v>
      </c>
      <c r="AC38">
        <v>100000</v>
      </c>
      <c r="AD38">
        <v>1200.26</v>
      </c>
      <c r="AE38">
        <v>-302387</v>
      </c>
      <c r="AF38" s="6">
        <v>1217030</v>
      </c>
      <c r="AG38">
        <v>-2488.7199999999998</v>
      </c>
      <c r="AH38">
        <v>10139</v>
      </c>
      <c r="AI38">
        <v>40987</v>
      </c>
      <c r="AJ38">
        <f t="shared" si="4"/>
        <v>51126</v>
      </c>
      <c r="AL38">
        <f>(AE38-(AJ38/AJ37)*AE37)/AB37</f>
        <v>0.13057081387119493</v>
      </c>
      <c r="AM38">
        <f>AL38*16.02</f>
        <v>2.0917444382165429</v>
      </c>
    </row>
    <row r="39" spans="1:41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1099.9520439999999</v>
      </c>
      <c r="Q39">
        <v>-317218.76381199999</v>
      </c>
      <c r="R39">
        <v>1203745.6802109999</v>
      </c>
      <c r="S39">
        <v>-0.114954</v>
      </c>
      <c r="T39">
        <v>16147</v>
      </c>
      <c r="U39">
        <v>37853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1199.81</v>
      </c>
      <c r="AE39">
        <v>-320335</v>
      </c>
      <c r="AF39" s="6">
        <v>1215950</v>
      </c>
      <c r="AG39">
        <v>6.4876200000000004E-3</v>
      </c>
      <c r="AH39">
        <v>10811</v>
      </c>
      <c r="AI39">
        <v>43189</v>
      </c>
      <c r="AJ39">
        <f t="shared" si="4"/>
        <v>54000</v>
      </c>
    </row>
    <row r="40" spans="1:41" x14ac:dyDescent="0.2">
      <c r="O40">
        <v>100000</v>
      </c>
      <c r="P40">
        <v>1099.938365</v>
      </c>
      <c r="Q40">
        <v>-311406.48112900002</v>
      </c>
      <c r="R40">
        <v>1201643.942059</v>
      </c>
      <c r="S40">
        <v>-0.126721</v>
      </c>
      <c r="T40">
        <v>15887</v>
      </c>
      <c r="U40">
        <v>37190</v>
      </c>
      <c r="V40">
        <f t="shared" si="3"/>
        <v>53077</v>
      </c>
      <c r="X40">
        <f>(Q40-(V40/V39)*Q39)/N39</f>
        <v>0.10749553435843681</v>
      </c>
      <c r="Y40">
        <f>X40*16.02</f>
        <v>1.7220784604221577</v>
      </c>
      <c r="AC40">
        <v>100000</v>
      </c>
      <c r="AD40">
        <v>1200.4100000000001</v>
      </c>
      <c r="AE40">
        <v>-302196</v>
      </c>
      <c r="AF40" s="6">
        <v>1215970</v>
      </c>
      <c r="AG40">
        <v>-2169.48</v>
      </c>
      <c r="AH40">
        <v>10205</v>
      </c>
      <c r="AI40">
        <v>40906</v>
      </c>
      <c r="AJ40">
        <f t="shared" si="4"/>
        <v>51111</v>
      </c>
      <c r="AL40">
        <f>(AE40-(AJ40/AJ39)*AE39)/AB39</f>
        <v>0.12752579617834572</v>
      </c>
      <c r="AM40">
        <f>AL40*16.02</f>
        <v>2.0429632547770984</v>
      </c>
      <c r="AO40">
        <f>AVERAGE(AM32,AM34,AM36,AM38,AM40)</f>
        <v>2.0918942832271674</v>
      </c>
    </row>
    <row r="41" spans="1:41" x14ac:dyDescent="0.2">
      <c r="M41">
        <v>19</v>
      </c>
      <c r="N41">
        <f>4*3.14*M41^2</f>
        <v>4534.16</v>
      </c>
      <c r="O41">
        <v>50000</v>
      </c>
      <c r="P41">
        <v>1099.9520439999999</v>
      </c>
      <c r="Q41">
        <v>-317218.76381199999</v>
      </c>
      <c r="R41">
        <v>1203745.6802109999</v>
      </c>
      <c r="S41">
        <v>-0.114954</v>
      </c>
      <c r="T41">
        <v>16147</v>
      </c>
      <c r="U41">
        <v>37853</v>
      </c>
      <c r="V41">
        <f t="shared" si="3"/>
        <v>54000</v>
      </c>
    </row>
    <row r="42" spans="1:41" x14ac:dyDescent="0.2">
      <c r="O42">
        <v>100000</v>
      </c>
      <c r="P42">
        <v>1100.1345940000001</v>
      </c>
      <c r="Q42">
        <v>-309173.94342800003</v>
      </c>
      <c r="R42">
        <v>1200725.109127</v>
      </c>
      <c r="S42">
        <v>-0.111092</v>
      </c>
      <c r="T42">
        <v>15787</v>
      </c>
      <c r="U42">
        <v>36928</v>
      </c>
      <c r="V42">
        <f t="shared" si="3"/>
        <v>52715</v>
      </c>
      <c r="X42">
        <f>(Q42-(V42/V41)*Q41)/N41</f>
        <v>0.10943343190023855</v>
      </c>
      <c r="Y42">
        <f>X42*16.02</f>
        <v>1.7531235790418216</v>
      </c>
      <c r="AB42" t="s">
        <v>7</v>
      </c>
    </row>
    <row r="43" spans="1:41" x14ac:dyDescent="0.2">
      <c r="H43" t="s">
        <v>27</v>
      </c>
      <c r="M43">
        <v>21</v>
      </c>
      <c r="N43">
        <f>4*3.14*M43^2</f>
        <v>5538.96</v>
      </c>
      <c r="O43">
        <v>50000</v>
      </c>
      <c r="P43">
        <v>1099.9520439999999</v>
      </c>
      <c r="Q43">
        <v>-317218.76381199999</v>
      </c>
      <c r="R43">
        <v>1203745.6802109999</v>
      </c>
      <c r="S43">
        <v>-0.114954</v>
      </c>
      <c r="T43">
        <v>16147</v>
      </c>
      <c r="U43">
        <v>37853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1299.78</v>
      </c>
      <c r="AE43">
        <v>-319645</v>
      </c>
      <c r="AF43" s="6">
        <v>1220080</v>
      </c>
      <c r="AG43">
        <v>0.16194</v>
      </c>
      <c r="AH43">
        <v>10716</v>
      </c>
      <c r="AI43">
        <v>43284</v>
      </c>
      <c r="AJ43">
        <f t="shared" ref="AJ43:AJ52" si="5">SUM(AH43:AI43)</f>
        <v>54000</v>
      </c>
    </row>
    <row r="44" spans="1:41" x14ac:dyDescent="0.2">
      <c r="O44">
        <v>100000</v>
      </c>
      <c r="P44">
        <v>1100.044312</v>
      </c>
      <c r="Q44">
        <v>-306178.238258</v>
      </c>
      <c r="R44">
        <v>1200241.447346</v>
      </c>
      <c r="S44">
        <v>-0.112749</v>
      </c>
      <c r="T44">
        <v>15657</v>
      </c>
      <c r="U44">
        <v>36574</v>
      </c>
      <c r="V44">
        <f t="shared" si="3"/>
        <v>52231</v>
      </c>
      <c r="X44">
        <f>(Q44-(V44/V43)*Q43)/N43</f>
        <v>0.11711112345655847</v>
      </c>
      <c r="Y44">
        <f>X44*16.02</f>
        <v>1.8761201977740667</v>
      </c>
      <c r="AC44">
        <v>100000</v>
      </c>
      <c r="AD44">
        <v>1300.04</v>
      </c>
      <c r="AE44">
        <v>-301642</v>
      </c>
      <c r="AF44" s="6">
        <v>1219130</v>
      </c>
      <c r="AG44">
        <v>-2070.36</v>
      </c>
      <c r="AH44">
        <v>10138</v>
      </c>
      <c r="AI44">
        <v>40992</v>
      </c>
      <c r="AJ44">
        <f t="shared" si="5"/>
        <v>51130</v>
      </c>
      <c r="AL44">
        <f>(AE44-(AJ44/AJ43)*AE43)/AB43</f>
        <v>0.12923059683887786</v>
      </c>
      <c r="AM44">
        <f>AL44*16.02</f>
        <v>2.0702741613588231</v>
      </c>
    </row>
    <row r="45" spans="1:41" x14ac:dyDescent="0.2">
      <c r="B45">
        <v>1000</v>
      </c>
      <c r="C45">
        <v>1100</v>
      </c>
      <c r="D45">
        <v>1200</v>
      </c>
      <c r="E45">
        <v>1300</v>
      </c>
      <c r="F45">
        <v>1400</v>
      </c>
      <c r="H45">
        <v>1000</v>
      </c>
      <c r="I45">
        <v>1100</v>
      </c>
      <c r="J45">
        <v>1200</v>
      </c>
      <c r="K45">
        <v>1300</v>
      </c>
      <c r="L45">
        <v>1400</v>
      </c>
      <c r="AA45">
        <v>25</v>
      </c>
      <c r="AB45">
        <f>4*3.14*AA45^2</f>
        <v>7850</v>
      </c>
      <c r="AC45">
        <v>50000</v>
      </c>
      <c r="AD45">
        <v>1300.48</v>
      </c>
      <c r="AE45">
        <v>-319552</v>
      </c>
      <c r="AF45" s="6">
        <v>1219780</v>
      </c>
      <c r="AG45">
        <v>-0.19867299999999999</v>
      </c>
      <c r="AH45">
        <v>10866</v>
      </c>
      <c r="AI45">
        <v>43134</v>
      </c>
      <c r="AJ45">
        <f t="shared" si="5"/>
        <v>54000</v>
      </c>
    </row>
    <row r="46" spans="1:41" x14ac:dyDescent="0.2">
      <c r="A46">
        <v>5</v>
      </c>
      <c r="B46">
        <v>-0.39102645448561396</v>
      </c>
      <c r="C46">
        <v>0.18556473694151865</v>
      </c>
      <c r="D46">
        <v>-1.5455211722898106</v>
      </c>
      <c r="E46">
        <v>-2.0859519998577887</v>
      </c>
      <c r="F46">
        <v>-3.4671699157083897</v>
      </c>
      <c r="H46">
        <v>1.8748370119914382</v>
      </c>
      <c r="I46">
        <v>1.8626220581125745</v>
      </c>
      <c r="J46">
        <v>1.8206140812331222</v>
      </c>
      <c r="K46">
        <v>1.6936659181239841</v>
      </c>
      <c r="L46">
        <v>1.5842511627504312</v>
      </c>
      <c r="N46" t="s">
        <v>8</v>
      </c>
      <c r="AC46">
        <v>100000</v>
      </c>
      <c r="AD46">
        <v>1300.3</v>
      </c>
      <c r="AE46">
        <v>-301511</v>
      </c>
      <c r="AF46" s="6">
        <v>1219950</v>
      </c>
      <c r="AG46">
        <v>-2622.6</v>
      </c>
      <c r="AH46">
        <v>10288</v>
      </c>
      <c r="AI46">
        <v>40840</v>
      </c>
      <c r="AJ46">
        <f t="shared" si="5"/>
        <v>51128</v>
      </c>
      <c r="AL46">
        <f>(AE46-(AJ46/AJ45)*AE45)/AB45</f>
        <v>0.13319333805142794</v>
      </c>
      <c r="AM46">
        <f>AL46*16.02</f>
        <v>2.1337572755838754</v>
      </c>
    </row>
    <row r="47" spans="1:41" x14ac:dyDescent="0.2">
      <c r="A47">
        <v>7</v>
      </c>
      <c r="B47">
        <v>0.19598689369516931</v>
      </c>
      <c r="C47">
        <v>-4.6557400749208444E-2</v>
      </c>
      <c r="D47">
        <v>-0.33105604713088682</v>
      </c>
      <c r="E47">
        <v>-1.1062813101612632</v>
      </c>
      <c r="F47">
        <v>-1.6514884789109507</v>
      </c>
      <c r="H47">
        <v>1.804001112578336</v>
      </c>
      <c r="I47">
        <v>1.8221077501645366</v>
      </c>
      <c r="J47">
        <v>1.7487852584738452</v>
      </c>
      <c r="K47">
        <v>1.7272348323211324</v>
      </c>
      <c r="L47">
        <v>1.4413017631317944</v>
      </c>
      <c r="M47">
        <v>5</v>
      </c>
      <c r="N47">
        <f>4*3.14*M47^2</f>
        <v>314</v>
      </c>
      <c r="O47">
        <v>50000</v>
      </c>
      <c r="P47">
        <v>1200.0472930000001</v>
      </c>
      <c r="Q47">
        <v>-316420.25809100003</v>
      </c>
      <c r="R47">
        <v>1207764.8749289999</v>
      </c>
      <c r="S47">
        <v>-0.103293</v>
      </c>
      <c r="T47">
        <v>16147</v>
      </c>
      <c r="U47">
        <v>37853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1300.25</v>
      </c>
      <c r="AE47">
        <v>-319571</v>
      </c>
      <c r="AF47" s="6">
        <v>1219900</v>
      </c>
      <c r="AG47">
        <v>1.01064E-2</v>
      </c>
      <c r="AH47">
        <v>10794</v>
      </c>
      <c r="AI47">
        <v>43206</v>
      </c>
      <c r="AJ47">
        <f t="shared" si="5"/>
        <v>54000</v>
      </c>
    </row>
    <row r="48" spans="1:41" x14ac:dyDescent="0.2">
      <c r="A48">
        <v>9</v>
      </c>
      <c r="B48">
        <v>1.6076110224773303</v>
      </c>
      <c r="C48">
        <v>1.2424732941542653</v>
      </c>
      <c r="D48">
        <v>0.84116533696562468</v>
      </c>
      <c r="E48">
        <v>0.21846012153570218</v>
      </c>
      <c r="F48">
        <v>-0.79031488226290969</v>
      </c>
      <c r="H48">
        <v>1.8241260097023562</v>
      </c>
      <c r="I48">
        <v>1.8381714017023074</v>
      </c>
      <c r="J48">
        <v>1.7244038499069985</v>
      </c>
      <c r="K48">
        <v>1.72812790853978</v>
      </c>
      <c r="L48">
        <v>1.6403730751077044</v>
      </c>
      <c r="O48">
        <v>100000</v>
      </c>
      <c r="P48">
        <v>1199.9637970000001</v>
      </c>
      <c r="Q48">
        <v>-316339.218024</v>
      </c>
      <c r="R48">
        <v>1207339.0001050001</v>
      </c>
      <c r="S48">
        <v>-0.12912399999999999</v>
      </c>
      <c r="T48">
        <v>16143</v>
      </c>
      <c r="U48">
        <v>37838</v>
      </c>
      <c r="V48">
        <f t="shared" si="6"/>
        <v>53981</v>
      </c>
      <c r="X48">
        <f>(Q48-(V48/V47)*Q47)/N47</f>
        <v>-9.647448016790329E-2</v>
      </c>
      <c r="Y48">
        <f>X48*16.02</f>
        <v>-1.5455211722898106</v>
      </c>
      <c r="AC48">
        <v>100000</v>
      </c>
      <c r="AD48">
        <v>1300.42</v>
      </c>
      <c r="AE48">
        <v>-301591</v>
      </c>
      <c r="AF48" s="6">
        <v>1219690</v>
      </c>
      <c r="AG48">
        <v>-2331.91</v>
      </c>
      <c r="AH48">
        <v>10197</v>
      </c>
      <c r="AI48">
        <v>40934</v>
      </c>
      <c r="AJ48">
        <f t="shared" si="5"/>
        <v>51131</v>
      </c>
      <c r="AL48">
        <f>(AE48-(AJ48/AJ47)*AE47)/AB47</f>
        <v>0.12755555791460024</v>
      </c>
      <c r="AM48">
        <f>AL48*16.02</f>
        <v>2.0434400377918958</v>
      </c>
    </row>
    <row r="49" spans="1:41" x14ac:dyDescent="0.2">
      <c r="A49">
        <v>11</v>
      </c>
      <c r="B49">
        <v>1.6416737564340316</v>
      </c>
      <c r="C49">
        <v>1.4243936449183174</v>
      </c>
      <c r="D49">
        <v>1.3623551911405822</v>
      </c>
      <c r="E49">
        <v>1.037263864247443</v>
      </c>
      <c r="F49">
        <v>0.58538956397184361</v>
      </c>
      <c r="H49">
        <v>1.8478234816011134</v>
      </c>
      <c r="I49">
        <v>1.7518190520135379</v>
      </c>
      <c r="J49">
        <v>1.7538637946754763</v>
      </c>
      <c r="K49">
        <v>1.7360558502587649</v>
      </c>
      <c r="L49">
        <v>1.5429041643148007</v>
      </c>
      <c r="M49">
        <v>7</v>
      </c>
      <c r="N49">
        <f>4*3.14*M49^2</f>
        <v>615.44000000000005</v>
      </c>
      <c r="O49">
        <v>50000</v>
      </c>
      <c r="P49">
        <v>1200.0472930000001</v>
      </c>
      <c r="Q49">
        <v>-316420.25809100003</v>
      </c>
      <c r="R49">
        <v>1207764.8749289999</v>
      </c>
      <c r="S49">
        <v>-0.103293</v>
      </c>
      <c r="T49">
        <v>16147</v>
      </c>
      <c r="U49">
        <v>37853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1299.73</v>
      </c>
      <c r="AE49">
        <v>-319548</v>
      </c>
      <c r="AF49" s="6">
        <v>1219680</v>
      </c>
      <c r="AG49">
        <v>9.6175700000000003E-2</v>
      </c>
      <c r="AH49">
        <v>10888</v>
      </c>
      <c r="AI49">
        <v>43112</v>
      </c>
      <c r="AJ49">
        <f t="shared" si="5"/>
        <v>54000</v>
      </c>
    </row>
    <row r="50" spans="1:41" x14ac:dyDescent="0.2">
      <c r="A50">
        <v>13</v>
      </c>
      <c r="B50">
        <v>1.5070732594052834</v>
      </c>
      <c r="C50">
        <v>1.4597233262911393</v>
      </c>
      <c r="D50">
        <v>1.3218511944248748</v>
      </c>
      <c r="E50">
        <v>1.0389443177908213</v>
      </c>
      <c r="F50">
        <v>0.94150822489981634</v>
      </c>
      <c r="H50">
        <v>1.9292727352036259</v>
      </c>
      <c r="I50">
        <v>1.772617647300109</v>
      </c>
      <c r="J50">
        <v>1.7683643480766338</v>
      </c>
      <c r="K50">
        <v>1.6338145825331511</v>
      </c>
      <c r="L50">
        <v>1.6360590744539125</v>
      </c>
      <c r="O50">
        <v>100000</v>
      </c>
      <c r="P50">
        <v>1200.126886</v>
      </c>
      <c r="Q50">
        <v>-316087.25783399999</v>
      </c>
      <c r="R50">
        <v>1206624.9039179999</v>
      </c>
      <c r="S50">
        <v>-0.134381</v>
      </c>
      <c r="T50">
        <v>16127</v>
      </c>
      <c r="U50">
        <v>37814</v>
      </c>
      <c r="V50">
        <f t="shared" si="6"/>
        <v>53941</v>
      </c>
      <c r="X50">
        <f>(Q50-(V50/V49)*Q49)/N49</f>
        <v>-2.0665171481328765E-2</v>
      </c>
      <c r="Y50">
        <f>X50*16.02</f>
        <v>-0.33105604713088682</v>
      </c>
      <c r="AC50">
        <v>100000</v>
      </c>
      <c r="AD50">
        <v>1299.8499999999999</v>
      </c>
      <c r="AE50">
        <v>-301573</v>
      </c>
      <c r="AF50" s="6">
        <v>1219640</v>
      </c>
      <c r="AG50">
        <v>-2403.4899999999998</v>
      </c>
      <c r="AH50">
        <v>10313</v>
      </c>
      <c r="AI50">
        <v>40819</v>
      </c>
      <c r="AJ50">
        <f t="shared" si="5"/>
        <v>51132</v>
      </c>
      <c r="AL50">
        <f>(AE50-(AJ50/AJ49)*AE49)/AB49</f>
        <v>0.12782811040339759</v>
      </c>
      <c r="AM50">
        <f>AL50*16.02</f>
        <v>2.0478063286624293</v>
      </c>
    </row>
    <row r="51" spans="1:41" x14ac:dyDescent="0.2">
      <c r="A51">
        <v>15</v>
      </c>
      <c r="B51">
        <v>1.7135052443223049</v>
      </c>
      <c r="C51">
        <v>1.6134059909010006</v>
      </c>
      <c r="D51">
        <v>1.4517890907265429</v>
      </c>
      <c r="E51">
        <v>1.3218841956757976</v>
      </c>
      <c r="F51">
        <v>1.2046785346125133</v>
      </c>
      <c r="M51">
        <v>9</v>
      </c>
      <c r="N51">
        <f>4*3.14*M51^2</f>
        <v>1017.36</v>
      </c>
      <c r="O51">
        <v>50000</v>
      </c>
      <c r="P51">
        <v>1200.0472930000001</v>
      </c>
      <c r="Q51">
        <v>-316420.25809100003</v>
      </c>
      <c r="R51">
        <v>1207764.8749289999</v>
      </c>
      <c r="S51">
        <v>-0.103293</v>
      </c>
      <c r="T51">
        <v>16147</v>
      </c>
      <c r="U51">
        <v>37853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1300.03</v>
      </c>
      <c r="AE51">
        <v>-319603</v>
      </c>
      <c r="AF51" s="6">
        <v>1219790</v>
      </c>
      <c r="AG51">
        <v>-0.17200299999999999</v>
      </c>
      <c r="AH51">
        <v>10826</v>
      </c>
      <c r="AI51">
        <v>43174</v>
      </c>
      <c r="AJ51">
        <f t="shared" si="5"/>
        <v>54000</v>
      </c>
    </row>
    <row r="52" spans="1:41" x14ac:dyDescent="0.2">
      <c r="A52">
        <v>17</v>
      </c>
      <c r="B52">
        <v>1.8751720269687686</v>
      </c>
      <c r="C52">
        <v>1.7220784604221577</v>
      </c>
      <c r="D52">
        <v>1.7691456202663796</v>
      </c>
      <c r="E52">
        <v>1.6078830820819101</v>
      </c>
      <c r="F52">
        <v>1.3740482141966761</v>
      </c>
      <c r="H52">
        <f>AVERAGE(H46:H50)</f>
        <v>1.856012070215374</v>
      </c>
      <c r="I52">
        <f t="shared" ref="I52:L52" si="7">AVERAGE(I46:I50)</f>
        <v>1.809467581858613</v>
      </c>
      <c r="J52">
        <f t="shared" si="7"/>
        <v>1.7632062664732153</v>
      </c>
      <c r="K52">
        <f t="shared" si="7"/>
        <v>1.7037798183553625</v>
      </c>
      <c r="L52">
        <f t="shared" si="7"/>
        <v>1.5689778479517287</v>
      </c>
      <c r="O52">
        <v>100000</v>
      </c>
      <c r="P52">
        <v>1200.1784709999999</v>
      </c>
      <c r="Q52">
        <v>-315558.20981799997</v>
      </c>
      <c r="R52">
        <v>1205852.708383</v>
      </c>
      <c r="S52">
        <v>-0.196405</v>
      </c>
      <c r="T52">
        <v>16107</v>
      </c>
      <c r="U52">
        <v>37755</v>
      </c>
      <c r="V52">
        <f t="shared" si="6"/>
        <v>53862</v>
      </c>
      <c r="X52">
        <f>(Q52-(V52/V51)*Q51)/N51</f>
        <v>5.2507199560900421E-2</v>
      </c>
      <c r="Y52">
        <f>X52*16.02</f>
        <v>0.84116533696562468</v>
      </c>
      <c r="AC52">
        <v>100000</v>
      </c>
      <c r="AD52">
        <v>1299.97</v>
      </c>
      <c r="AE52">
        <v>-301661</v>
      </c>
      <c r="AF52" s="6">
        <v>1219950</v>
      </c>
      <c r="AG52">
        <v>-2357.83</v>
      </c>
      <c r="AH52">
        <v>10247</v>
      </c>
      <c r="AI52">
        <v>40889</v>
      </c>
      <c r="AJ52">
        <f t="shared" si="5"/>
        <v>51136</v>
      </c>
      <c r="AL52">
        <f>(AE52-(AJ52/AJ51)*AE51)/AB51</f>
        <v>0.12626800660533344</v>
      </c>
      <c r="AM52">
        <f>AL52*16.02</f>
        <v>2.0228134658174417</v>
      </c>
      <c r="AO52">
        <f>AVERAGE(AM44,AM46,AM48,AM50,AM52)</f>
        <v>2.0636182538428933</v>
      </c>
    </row>
    <row r="53" spans="1:41" x14ac:dyDescent="0.2">
      <c r="A53">
        <v>19</v>
      </c>
      <c r="B53">
        <v>1.8617709603696821</v>
      </c>
      <c r="C53">
        <v>1.7531235790418216</v>
      </c>
      <c r="D53">
        <v>1.7629264552101596</v>
      </c>
      <c r="E53">
        <v>1.5106977987803014</v>
      </c>
      <c r="F53">
        <v>1.3899138988864157</v>
      </c>
      <c r="H53">
        <f>STDEV(H46:H50)</f>
        <v>4.8760683496666339E-2</v>
      </c>
      <c r="I53">
        <f t="shared" ref="I53:L53" si="8">STDEV(I46:I50)</f>
        <v>4.6071553437340387E-2</v>
      </c>
      <c r="J53">
        <f t="shared" si="8"/>
        <v>3.5788048926013588E-2</v>
      </c>
      <c r="K53">
        <f t="shared" si="8"/>
        <v>4.2373737776895369E-2</v>
      </c>
      <c r="L53">
        <f t="shared" si="8"/>
        <v>8.1871031457983648E-2</v>
      </c>
      <c r="M53">
        <v>11</v>
      </c>
      <c r="N53">
        <f>4*3.14*M53^2</f>
        <v>1519.76</v>
      </c>
      <c r="O53">
        <v>50000</v>
      </c>
      <c r="P53">
        <v>1200.0472930000001</v>
      </c>
      <c r="Q53">
        <v>-316420.25809100003</v>
      </c>
      <c r="R53">
        <v>1207764.8749289999</v>
      </c>
      <c r="S53">
        <v>-0.103293</v>
      </c>
      <c r="T53">
        <v>16147</v>
      </c>
      <c r="U53">
        <v>37853</v>
      </c>
      <c r="V53">
        <f t="shared" si="6"/>
        <v>54000</v>
      </c>
    </row>
    <row r="54" spans="1:41" x14ac:dyDescent="0.2">
      <c r="A54">
        <v>21</v>
      </c>
      <c r="B54">
        <v>1.9005806929231559</v>
      </c>
      <c r="C54">
        <v>1.8761201977740667</v>
      </c>
      <c r="D54">
        <v>1.7006223196342398</v>
      </c>
      <c r="E54">
        <v>1.5631780399949877</v>
      </c>
      <c r="F54">
        <v>1.4347202332352325</v>
      </c>
      <c r="O54">
        <v>100000</v>
      </c>
      <c r="P54">
        <v>1200.0433720000001</v>
      </c>
      <c r="Q54">
        <v>-314767.51138899999</v>
      </c>
      <c r="R54">
        <v>1205618.4356740001</v>
      </c>
      <c r="S54">
        <v>-0.13101699999999999</v>
      </c>
      <c r="T54">
        <v>16074</v>
      </c>
      <c r="U54">
        <v>37666</v>
      </c>
      <c r="V54">
        <f t="shared" si="6"/>
        <v>53740</v>
      </c>
      <c r="X54">
        <f>(Q54-(V54/V53)*Q53)/N53</f>
        <v>8.5040898323382158E-2</v>
      </c>
      <c r="Y54">
        <f>X54*16.02</f>
        <v>1.3623551911405822</v>
      </c>
      <c r="AB54" t="s">
        <v>6</v>
      </c>
    </row>
    <row r="55" spans="1:41" x14ac:dyDescent="0.2">
      <c r="H55" t="s">
        <v>90</v>
      </c>
      <c r="M55">
        <v>13</v>
      </c>
      <c r="N55">
        <f>4*3.14*M55^2</f>
        <v>2122.64</v>
      </c>
      <c r="O55">
        <v>50000</v>
      </c>
      <c r="P55">
        <v>1200.0472930000001</v>
      </c>
      <c r="Q55">
        <v>-316420.25809100003</v>
      </c>
      <c r="R55">
        <v>1207764.8749289999</v>
      </c>
      <c r="S55">
        <v>-0.103293</v>
      </c>
      <c r="T55">
        <v>16147</v>
      </c>
      <c r="U55">
        <v>37853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1399.94</v>
      </c>
      <c r="AE55">
        <v>-318754</v>
      </c>
      <c r="AF55" s="6">
        <v>1223950</v>
      </c>
      <c r="AG55">
        <v>-3.4417200000000002E-2</v>
      </c>
      <c r="AH55">
        <v>10845</v>
      </c>
      <c r="AI55">
        <v>43155</v>
      </c>
      <c r="AJ55">
        <f t="shared" ref="AJ55:AJ64" si="9">SUM(AH55:AI55)</f>
        <v>54000</v>
      </c>
    </row>
    <row r="56" spans="1:41" x14ac:dyDescent="0.2">
      <c r="H56">
        <v>1000</v>
      </c>
      <c r="I56">
        <v>1100</v>
      </c>
      <c r="J56">
        <v>1200</v>
      </c>
      <c r="K56">
        <v>1300</v>
      </c>
      <c r="L56">
        <v>1400</v>
      </c>
      <c r="O56">
        <v>100000</v>
      </c>
      <c r="P56">
        <v>1200.1003949999999</v>
      </c>
      <c r="Q56">
        <v>-313883.68096600001</v>
      </c>
      <c r="R56">
        <v>1205470.842992</v>
      </c>
      <c r="S56">
        <v>-0.14016000000000001</v>
      </c>
      <c r="T56">
        <v>16026</v>
      </c>
      <c r="U56">
        <v>37571</v>
      </c>
      <c r="V56">
        <f t="shared" si="6"/>
        <v>53597</v>
      </c>
      <c r="X56">
        <f>(Q56-(V56/V55)*Q55)/N55</f>
        <v>8.2512558952863593E-2</v>
      </c>
      <c r="Y56">
        <f>X56*16.02</f>
        <v>1.3218511944248748</v>
      </c>
      <c r="AC56">
        <v>100000</v>
      </c>
      <c r="AD56">
        <v>1399.94</v>
      </c>
      <c r="AE56">
        <v>-300800</v>
      </c>
      <c r="AF56" s="6">
        <v>1223670</v>
      </c>
      <c r="AG56">
        <v>-2312.7199999999998</v>
      </c>
      <c r="AH56">
        <v>10255</v>
      </c>
      <c r="AI56">
        <v>40874</v>
      </c>
      <c r="AJ56">
        <f t="shared" si="9"/>
        <v>51129</v>
      </c>
      <c r="AL56">
        <f>(AE56-(AJ56/AJ55)*AE55)/AB55</f>
        <v>0.12826908704883325</v>
      </c>
      <c r="AM56">
        <f>AL56*16.02</f>
        <v>2.0548707745223087</v>
      </c>
    </row>
    <row r="57" spans="1:41" x14ac:dyDescent="0.2">
      <c r="H57">
        <v>1.9291407201698272</v>
      </c>
      <c r="I57">
        <v>1.7939562959659705</v>
      </c>
      <c r="J57">
        <v>1.8350595571125508</v>
      </c>
      <c r="K57">
        <v>1.6929980216560401</v>
      </c>
      <c r="L57">
        <v>1.5820185363057413</v>
      </c>
      <c r="M57">
        <v>15</v>
      </c>
      <c r="N57">
        <f>4*3.14*M57^2</f>
        <v>2826</v>
      </c>
      <c r="O57">
        <v>50000</v>
      </c>
      <c r="P57">
        <v>1200.0472930000001</v>
      </c>
      <c r="Q57">
        <v>-316420.25809100003</v>
      </c>
      <c r="R57">
        <v>1207764.8749289999</v>
      </c>
      <c r="S57">
        <v>-0.103293</v>
      </c>
      <c r="T57">
        <v>16147</v>
      </c>
      <c r="U57">
        <v>37853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1400.02</v>
      </c>
      <c r="AE57">
        <v>-318817</v>
      </c>
      <c r="AF57" s="6">
        <v>1224010</v>
      </c>
      <c r="AG57">
        <v>-5.8659799999999998E-2</v>
      </c>
      <c r="AH57">
        <v>10775</v>
      </c>
      <c r="AI57">
        <v>43225</v>
      </c>
      <c r="AJ57">
        <f t="shared" si="9"/>
        <v>54000</v>
      </c>
    </row>
    <row r="58" spans="1:41" x14ac:dyDescent="0.2">
      <c r="H58">
        <v>1.9357015507431699</v>
      </c>
      <c r="I58">
        <v>1.8285416203821441</v>
      </c>
      <c r="J58">
        <v>1.7658397031847533</v>
      </c>
      <c r="K58">
        <v>1.6324414012739248</v>
      </c>
      <c r="L58">
        <v>1.5974055592356979</v>
      </c>
      <c r="O58">
        <v>100000</v>
      </c>
      <c r="P58">
        <v>1199.7018660000001</v>
      </c>
      <c r="Q58">
        <v>-312490.16519600002</v>
      </c>
      <c r="R58">
        <v>1205517.8836910001</v>
      </c>
      <c r="S58">
        <v>-0.17172000000000001</v>
      </c>
      <c r="T58">
        <v>15964</v>
      </c>
      <c r="U58">
        <v>37409</v>
      </c>
      <c r="V58">
        <f t="shared" si="6"/>
        <v>53373</v>
      </c>
      <c r="X58">
        <f>(Q58-(V58/V57)*Q57)/N57</f>
        <v>9.0623538746975221E-2</v>
      </c>
      <c r="Y58">
        <f>X58*16.02</f>
        <v>1.4517890907265429</v>
      </c>
      <c r="AC58">
        <v>100000</v>
      </c>
      <c r="AD58">
        <v>1399.89</v>
      </c>
      <c r="AE58">
        <v>-300912</v>
      </c>
      <c r="AF58" s="6">
        <v>1222700</v>
      </c>
      <c r="AG58">
        <v>-1976.51</v>
      </c>
      <c r="AH58">
        <v>10177</v>
      </c>
      <c r="AI58">
        <v>40954</v>
      </c>
      <c r="AJ58">
        <f t="shared" si="9"/>
        <v>51131</v>
      </c>
      <c r="AL58">
        <f>(AE58-(AJ58/AJ57)*AE57)/AB57</f>
        <v>0.12310456947393117</v>
      </c>
      <c r="AM58">
        <f>AL58*16.02</f>
        <v>1.9721352029723773</v>
      </c>
    </row>
    <row r="59" spans="1:41" x14ac:dyDescent="0.2">
      <c r="H59">
        <v>1.8430744322718093</v>
      </c>
      <c r="I59">
        <v>1.8621226242037916</v>
      </c>
      <c r="J59">
        <v>1.7742674552017015</v>
      </c>
      <c r="K59">
        <v>1.7556388670912964</v>
      </c>
      <c r="L59">
        <v>1.6855027855626692</v>
      </c>
      <c r="M59">
        <v>17</v>
      </c>
      <c r="N59">
        <f>4*3.14*M59^2</f>
        <v>3629.84</v>
      </c>
      <c r="O59">
        <v>50000</v>
      </c>
      <c r="P59">
        <v>1200.0472930000001</v>
      </c>
      <c r="Q59">
        <v>-316420.25809100003</v>
      </c>
      <c r="R59">
        <v>1207764.8749289999</v>
      </c>
      <c r="S59">
        <v>-0.103293</v>
      </c>
      <c r="T59">
        <v>16147</v>
      </c>
      <c r="U59">
        <v>37853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1400.05</v>
      </c>
      <c r="AE59">
        <v>-318630</v>
      </c>
      <c r="AF59" s="6">
        <v>1223810</v>
      </c>
      <c r="AG59">
        <v>-6.3211299999999998E-2</v>
      </c>
      <c r="AH59">
        <v>10962</v>
      </c>
      <c r="AI59">
        <v>43038</v>
      </c>
      <c r="AJ59">
        <f t="shared" si="9"/>
        <v>54000</v>
      </c>
    </row>
    <row r="60" spans="1:41" x14ac:dyDescent="0.2">
      <c r="H60">
        <v>1.9354658802547315</v>
      </c>
      <c r="I60">
        <v>1.888355818258951</v>
      </c>
      <c r="J60">
        <v>1.6829058751593156</v>
      </c>
      <c r="K60">
        <v>1.8328777910827465</v>
      </c>
      <c r="L60">
        <v>1.6142542607218966</v>
      </c>
      <c r="O60">
        <v>100000</v>
      </c>
      <c r="P60">
        <v>1200.172988</v>
      </c>
      <c r="Q60">
        <v>-310575.80157399998</v>
      </c>
      <c r="R60">
        <v>1205442.29529</v>
      </c>
      <c r="S60">
        <v>-0.139654</v>
      </c>
      <c r="T60">
        <v>15889</v>
      </c>
      <c r="U60">
        <v>37182</v>
      </c>
      <c r="V60">
        <f t="shared" si="6"/>
        <v>53071</v>
      </c>
      <c r="X60">
        <f>(Q60-(V60/V59)*Q59)/N59</f>
        <v>0.11043355931750184</v>
      </c>
      <c r="Y60">
        <f>X60*16.02</f>
        <v>1.7691456202663796</v>
      </c>
      <c r="AC60">
        <v>100000</v>
      </c>
      <c r="AD60">
        <v>1400.46</v>
      </c>
      <c r="AE60">
        <v>-300752</v>
      </c>
      <c r="AF60" s="6">
        <v>1223960</v>
      </c>
      <c r="AG60">
        <v>-2503.94</v>
      </c>
      <c r="AH60">
        <v>10369</v>
      </c>
      <c r="AI60">
        <v>40767</v>
      </c>
      <c r="AJ60">
        <f t="shared" si="9"/>
        <v>51136</v>
      </c>
      <c r="AL60">
        <f>(AE60-(AJ60/AJ59)*AE59)/AB59</f>
        <v>0.12468903043170929</v>
      </c>
      <c r="AM60">
        <f>AL60*16.02</f>
        <v>1.9975182675159826</v>
      </c>
    </row>
    <row r="61" spans="1:41" x14ac:dyDescent="0.2">
      <c r="H61">
        <v>1.8745726471337845</v>
      </c>
      <c r="I61">
        <v>1.8598430904458925</v>
      </c>
      <c r="J61">
        <v>1.8010533184713449</v>
      </c>
      <c r="L61">
        <v>1.6607487677282997</v>
      </c>
      <c r="M61">
        <v>19</v>
      </c>
      <c r="N61">
        <f>4*3.14*M61^2</f>
        <v>4534.16</v>
      </c>
      <c r="O61">
        <v>50000</v>
      </c>
      <c r="P61">
        <v>1200.0472930000001</v>
      </c>
      <c r="Q61">
        <v>-316420.25809100003</v>
      </c>
      <c r="R61">
        <v>1207764.8749289999</v>
      </c>
      <c r="S61">
        <v>-0.103293</v>
      </c>
      <c r="T61">
        <v>16147</v>
      </c>
      <c r="U61">
        <v>37853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1399.68</v>
      </c>
      <c r="AE61">
        <v>-318723</v>
      </c>
      <c r="AF61" s="6">
        <v>1223980</v>
      </c>
      <c r="AG61">
        <v>-4.8289600000000002E-3</v>
      </c>
      <c r="AH61">
        <v>10852</v>
      </c>
      <c r="AI61">
        <v>43148</v>
      </c>
      <c r="AJ61">
        <f t="shared" si="9"/>
        <v>54000</v>
      </c>
    </row>
    <row r="62" spans="1:41" x14ac:dyDescent="0.2">
      <c r="O62">
        <v>100000</v>
      </c>
      <c r="P62">
        <v>1200.1436120000001</v>
      </c>
      <c r="Q62">
        <v>-308379.945397</v>
      </c>
      <c r="R62">
        <v>1205125.5709220001</v>
      </c>
      <c r="S62">
        <v>-0.11386300000000001</v>
      </c>
      <c r="T62">
        <v>15783</v>
      </c>
      <c r="U62">
        <v>36930</v>
      </c>
      <c r="V62">
        <f t="shared" si="6"/>
        <v>52713</v>
      </c>
      <c r="X62">
        <f>(Q62-(V62/V61)*Q61)/N61</f>
        <v>0.11004534676717601</v>
      </c>
      <c r="Y62">
        <f>X62*16.02</f>
        <v>1.7629264552101596</v>
      </c>
      <c r="AC62">
        <v>100000</v>
      </c>
      <c r="AD62">
        <v>1400.18</v>
      </c>
      <c r="AE62">
        <v>-300829</v>
      </c>
      <c r="AF62" s="6">
        <v>1223900</v>
      </c>
      <c r="AG62">
        <v>-2908.56</v>
      </c>
      <c r="AH62">
        <v>10281</v>
      </c>
      <c r="AI62">
        <v>40856</v>
      </c>
      <c r="AJ62">
        <f t="shared" si="9"/>
        <v>51137</v>
      </c>
      <c r="AL62">
        <f>(AE62-(AJ62/AJ61)*AE61)/AB61</f>
        <v>0.12685079263977761</v>
      </c>
      <c r="AM62">
        <f>AL62*16.02</f>
        <v>2.0321496980892371</v>
      </c>
    </row>
    <row r="63" spans="1:41" x14ac:dyDescent="0.2">
      <c r="H63">
        <f>AVERAGE(H57:H61)</f>
        <v>1.9035910461146641</v>
      </c>
      <c r="I63">
        <f t="shared" ref="I63:L63" si="10">AVERAGE(I57:I61)</f>
        <v>1.8465638898513501</v>
      </c>
      <c r="J63">
        <f t="shared" si="10"/>
        <v>1.7718251818259332</v>
      </c>
      <c r="K63">
        <f t="shared" si="10"/>
        <v>1.7284890202760022</v>
      </c>
      <c r="L63">
        <f t="shared" si="10"/>
        <v>1.6279859819108609</v>
      </c>
      <c r="M63">
        <v>21</v>
      </c>
      <c r="N63">
        <f>4*3.14*M63^2</f>
        <v>5538.96</v>
      </c>
      <c r="O63">
        <v>50000</v>
      </c>
      <c r="P63">
        <v>1200.0472930000001</v>
      </c>
      <c r="Q63">
        <v>-316420.25809100003</v>
      </c>
      <c r="R63">
        <v>1207764.8749289999</v>
      </c>
      <c r="S63">
        <v>-0.103293</v>
      </c>
      <c r="T63">
        <v>16147</v>
      </c>
      <c r="U63">
        <v>37853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1400.04</v>
      </c>
      <c r="AE63">
        <v>-318612</v>
      </c>
      <c r="AF63" s="6">
        <v>1223960</v>
      </c>
      <c r="AG63">
        <v>-0.102699</v>
      </c>
      <c r="AH63">
        <v>10931</v>
      </c>
      <c r="AI63">
        <v>43069</v>
      </c>
      <c r="AJ63">
        <f t="shared" si="9"/>
        <v>54000</v>
      </c>
    </row>
    <row r="64" spans="1:41" x14ac:dyDescent="0.2">
      <c r="H64">
        <f>STDEV(H57:H61)</f>
        <v>4.2438789549473159E-2</v>
      </c>
      <c r="I64">
        <f t="shared" ref="I64:L64" si="11">STDEV(I57:I61)</f>
        <v>3.6253750820900196E-2</v>
      </c>
      <c r="J64">
        <f t="shared" si="11"/>
        <v>5.6571423752477819E-2</v>
      </c>
      <c r="K64">
        <f t="shared" si="11"/>
        <v>8.5865953189933023E-2</v>
      </c>
      <c r="L64">
        <f t="shared" si="11"/>
        <v>4.3641469126573691E-2</v>
      </c>
      <c r="O64">
        <v>100000</v>
      </c>
      <c r="P64">
        <v>1200.1400000000001</v>
      </c>
      <c r="Q64">
        <v>-305548.60475900001</v>
      </c>
      <c r="R64">
        <v>1203868.8958449999</v>
      </c>
      <c r="S64">
        <v>-0.182035</v>
      </c>
      <c r="T64">
        <v>15653</v>
      </c>
      <c r="U64">
        <v>36592</v>
      </c>
      <c r="V64">
        <f t="shared" si="6"/>
        <v>52245</v>
      </c>
      <c r="X64">
        <f>(Q64-(V64/V63)*Q63)/N63</f>
        <v>0.10615619972748064</v>
      </c>
      <c r="Y64">
        <f>X64*16.02</f>
        <v>1.7006223196342398</v>
      </c>
      <c r="AC64">
        <v>100000</v>
      </c>
      <c r="AD64">
        <v>1399.71</v>
      </c>
      <c r="AE64">
        <v>-300733</v>
      </c>
      <c r="AF64" s="6">
        <v>1223720</v>
      </c>
      <c r="AG64">
        <v>-2559.77</v>
      </c>
      <c r="AH64">
        <v>10370</v>
      </c>
      <c r="AI64">
        <v>40767</v>
      </c>
      <c r="AJ64">
        <f t="shared" si="9"/>
        <v>51137</v>
      </c>
      <c r="AL64">
        <f>(AE64-(AJ64/AJ63)*AE63)/AB63</f>
        <v>0.12568965322010303</v>
      </c>
      <c r="AM64">
        <f>AL64*16.02</f>
        <v>2.0135482445860506</v>
      </c>
      <c r="AO64">
        <f>AVERAGE(AM56,AM58,AM60,AM62,AM64)</f>
        <v>2.0140444375371915</v>
      </c>
    </row>
    <row r="66" spans="7:41" x14ac:dyDescent="0.2">
      <c r="H66" t="s">
        <v>91</v>
      </c>
      <c r="N66" t="s">
        <v>7</v>
      </c>
      <c r="AB66" t="s">
        <v>78</v>
      </c>
    </row>
    <row r="67" spans="7:41" x14ac:dyDescent="0.2">
      <c r="H67">
        <v>1000</v>
      </c>
      <c r="I67">
        <v>1100</v>
      </c>
      <c r="J67">
        <v>1200</v>
      </c>
      <c r="K67">
        <v>1300</v>
      </c>
      <c r="L67">
        <v>1400</v>
      </c>
      <c r="M67">
        <v>5</v>
      </c>
      <c r="N67">
        <f>4*3.14*M67^2</f>
        <v>314</v>
      </c>
      <c r="O67">
        <v>50000</v>
      </c>
      <c r="P67">
        <v>1300.107019</v>
      </c>
      <c r="Q67">
        <v>-315610.95385200001</v>
      </c>
      <c r="R67">
        <v>1211892.530001</v>
      </c>
      <c r="S67">
        <v>-0.14610300000000001</v>
      </c>
      <c r="T67">
        <v>16147</v>
      </c>
      <c r="U67">
        <v>37853</v>
      </c>
      <c r="V67">
        <f t="shared" ref="V67:V84" si="12">SUM(T67:U67)</f>
        <v>54000</v>
      </c>
      <c r="AA67">
        <v>25</v>
      </c>
      <c r="AB67">
        <f>4*3.14*AA67^2</f>
        <v>7850</v>
      </c>
      <c r="AC67">
        <v>50000</v>
      </c>
      <c r="AD67">
        <v>900.35299999999995</v>
      </c>
      <c r="AE67">
        <v>-322751</v>
      </c>
      <c r="AF67" s="6">
        <v>1204520</v>
      </c>
      <c r="AG67">
        <v>-1.5679999999999999E-2</v>
      </c>
      <c r="AH67">
        <v>10725</v>
      </c>
      <c r="AI67">
        <v>43275</v>
      </c>
      <c r="AJ67">
        <f t="shared" ref="AJ67:AJ76" si="13">SUM(AH67:AI67)</f>
        <v>54000</v>
      </c>
    </row>
    <row r="68" spans="7:41" x14ac:dyDescent="0.2">
      <c r="H68">
        <v>1.9867094726115095</v>
      </c>
      <c r="I68">
        <v>2.1138397558386894</v>
      </c>
      <c r="J68">
        <v>1.9117375354565043</v>
      </c>
      <c r="K68">
        <v>1.8656967961782638</v>
      </c>
      <c r="L68">
        <v>1.913698634394889</v>
      </c>
      <c r="O68">
        <v>100000</v>
      </c>
      <c r="P68">
        <v>1299.6485419999999</v>
      </c>
      <c r="Q68">
        <v>-315534.94660700002</v>
      </c>
      <c r="R68">
        <v>1211449.2157769999</v>
      </c>
      <c r="S68">
        <v>-0.15834200000000001</v>
      </c>
      <c r="T68">
        <v>16140</v>
      </c>
      <c r="U68">
        <v>37840</v>
      </c>
      <c r="V68">
        <f t="shared" si="12"/>
        <v>53980</v>
      </c>
      <c r="X68">
        <f>(Q68-(V68/V67)*Q67)/N67</f>
        <v>-0.13020923844305798</v>
      </c>
      <c r="Y68">
        <f>X68*16.02</f>
        <v>-2.0859519998577887</v>
      </c>
      <c r="AC68">
        <v>100000</v>
      </c>
      <c r="AD68">
        <v>900.26</v>
      </c>
      <c r="AE68">
        <v>-304346</v>
      </c>
      <c r="AF68" s="6">
        <v>1205540</v>
      </c>
      <c r="AG68">
        <v>-2541.5300000000002</v>
      </c>
      <c r="AH68">
        <v>10122</v>
      </c>
      <c r="AI68">
        <v>40969</v>
      </c>
      <c r="AJ68">
        <f t="shared" si="13"/>
        <v>51091</v>
      </c>
      <c r="AL68">
        <f>(AE68-(AJ68/AJ67)*AE67)/AB67</f>
        <v>0.12971771880160501</v>
      </c>
      <c r="AM68">
        <f>AL68*16.02</f>
        <v>2.0780778552017121</v>
      </c>
    </row>
    <row r="69" spans="7:41" x14ac:dyDescent="0.2">
      <c r="H69">
        <v>2.0780271762208287</v>
      </c>
      <c r="I69">
        <v>1.9845207150743029</v>
      </c>
      <c r="J69">
        <v>1.9253096764330406</v>
      </c>
      <c r="K69">
        <v>1.9324868934182706</v>
      </c>
      <c r="L69">
        <v>1.7889401350318528</v>
      </c>
      <c r="M69">
        <v>7</v>
      </c>
      <c r="N69">
        <f>4*3.14*M69^2</f>
        <v>615.44000000000005</v>
      </c>
      <c r="O69">
        <v>50000</v>
      </c>
      <c r="P69">
        <v>1300.107019</v>
      </c>
      <c r="Q69">
        <v>-315610.95385200001</v>
      </c>
      <c r="R69">
        <v>1211892.530001</v>
      </c>
      <c r="S69">
        <v>-0.14610300000000001</v>
      </c>
      <c r="T69">
        <v>16147</v>
      </c>
      <c r="U69">
        <v>37853</v>
      </c>
      <c r="V69">
        <f t="shared" si="12"/>
        <v>54000</v>
      </c>
      <c r="AA69">
        <v>25</v>
      </c>
      <c r="AB69">
        <f>4*3.14*AA69^2</f>
        <v>7850</v>
      </c>
      <c r="AC69">
        <v>50000</v>
      </c>
      <c r="AD69">
        <v>900.08699999999999</v>
      </c>
      <c r="AE69">
        <v>-322699</v>
      </c>
      <c r="AF69" s="6">
        <v>1204230</v>
      </c>
      <c r="AG69">
        <v>8.2163200000000006E-2</v>
      </c>
      <c r="AH69">
        <v>10872</v>
      </c>
      <c r="AI69">
        <v>43128</v>
      </c>
      <c r="AJ69">
        <f t="shared" si="13"/>
        <v>54000</v>
      </c>
    </row>
    <row r="70" spans="7:41" x14ac:dyDescent="0.2">
      <c r="H70">
        <v>2.0617484904458028</v>
      </c>
      <c r="I70">
        <v>1.9786910828025082</v>
      </c>
      <c r="J70">
        <v>1.9351075371549937</v>
      </c>
      <c r="K70">
        <v>1.9957081095541052</v>
      </c>
      <c r="L70">
        <v>1.8063780883227205</v>
      </c>
      <c r="O70">
        <v>100000</v>
      </c>
      <c r="P70">
        <v>1299.872218</v>
      </c>
      <c r="Q70">
        <v>-315302.77500000002</v>
      </c>
      <c r="R70">
        <v>1210679.446213</v>
      </c>
      <c r="S70">
        <v>-0.14729999999999999</v>
      </c>
      <c r="T70">
        <v>16126</v>
      </c>
      <c r="U70">
        <v>37814</v>
      </c>
      <c r="V70">
        <f t="shared" si="12"/>
        <v>53940</v>
      </c>
      <c r="X70">
        <f>(Q70-(V70/V69)*Q69)/N69</f>
        <v>-6.9056261558131285E-2</v>
      </c>
      <c r="Y70">
        <f>X70*16.02</f>
        <v>-1.1062813101612632</v>
      </c>
      <c r="AC70">
        <v>100000</v>
      </c>
      <c r="AD70">
        <v>900.01800000000003</v>
      </c>
      <c r="AE70">
        <v>-304209</v>
      </c>
      <c r="AF70" s="6">
        <v>1203700</v>
      </c>
      <c r="AG70">
        <v>-1555.89</v>
      </c>
      <c r="AH70">
        <v>10280</v>
      </c>
      <c r="AI70">
        <v>40797</v>
      </c>
      <c r="AJ70">
        <f t="shared" si="13"/>
        <v>51077</v>
      </c>
      <c r="AL70">
        <f>(AE70-(AJ70/AJ69)*AE69)/AB69</f>
        <v>0.13024492333097396</v>
      </c>
      <c r="AM70">
        <f>AL70*16.02</f>
        <v>2.0865236717622029</v>
      </c>
    </row>
    <row r="71" spans="7:41" x14ac:dyDescent="0.2">
      <c r="H71">
        <v>1.99271536645439</v>
      </c>
      <c r="I71">
        <v>1.9296368526538956</v>
      </c>
      <c r="J71">
        <v>1.9560412441613912</v>
      </c>
      <c r="K71">
        <v>2.0237022564755733</v>
      </c>
      <c r="L71">
        <v>1.9217408331209516</v>
      </c>
      <c r="M71">
        <v>9</v>
      </c>
      <c r="N71">
        <f>4*3.14*M71^2</f>
        <v>1017.36</v>
      </c>
      <c r="O71">
        <v>50000</v>
      </c>
      <c r="P71">
        <v>1300.107019</v>
      </c>
      <c r="Q71">
        <v>-315610.95385200001</v>
      </c>
      <c r="R71">
        <v>1211892.530001</v>
      </c>
      <c r="S71">
        <v>-0.14610300000000001</v>
      </c>
      <c r="T71">
        <v>16147</v>
      </c>
      <c r="U71">
        <v>37853</v>
      </c>
      <c r="V71">
        <f t="shared" si="12"/>
        <v>54000</v>
      </c>
      <c r="AA71">
        <v>25</v>
      </c>
      <c r="AB71">
        <f>4*3.14*AA71^2</f>
        <v>7850</v>
      </c>
      <c r="AC71">
        <v>50000</v>
      </c>
      <c r="AD71">
        <v>899.94200000000001</v>
      </c>
      <c r="AE71">
        <v>-322667</v>
      </c>
      <c r="AF71" s="6">
        <v>1204450</v>
      </c>
      <c r="AG71">
        <v>-0.12759100000000001</v>
      </c>
      <c r="AH71">
        <v>10800</v>
      </c>
      <c r="AI71">
        <v>43200</v>
      </c>
      <c r="AJ71">
        <f t="shared" si="13"/>
        <v>54000</v>
      </c>
    </row>
    <row r="72" spans="7:41" x14ac:dyDescent="0.2">
      <c r="H72">
        <v>1.9310055252654317</v>
      </c>
      <c r="I72">
        <v>1.9312717694267834</v>
      </c>
      <c r="J72">
        <v>1.9365363745222255</v>
      </c>
      <c r="K72">
        <v>1.8625288118895584</v>
      </c>
      <c r="L72">
        <v>1.8487120815286471</v>
      </c>
      <c r="O72">
        <v>100000</v>
      </c>
      <c r="P72">
        <v>1299.688952</v>
      </c>
      <c r="Q72">
        <v>-314761.29584400001</v>
      </c>
      <c r="R72">
        <v>1209123.89161</v>
      </c>
      <c r="S72">
        <v>-7.6077000000000006E-2</v>
      </c>
      <c r="T72">
        <v>16103</v>
      </c>
      <c r="U72">
        <v>37754</v>
      </c>
      <c r="V72">
        <f t="shared" si="12"/>
        <v>53857</v>
      </c>
      <c r="X72">
        <f>(Q72-(V72/V71)*Q71)/N71</f>
        <v>1.3636711706348451E-2</v>
      </c>
      <c r="Y72">
        <f>X72*16.02</f>
        <v>0.21846012153570218</v>
      </c>
      <c r="AC72">
        <v>100000</v>
      </c>
      <c r="AD72">
        <v>900.22799999999995</v>
      </c>
      <c r="AE72">
        <v>-304243</v>
      </c>
      <c r="AF72" s="6">
        <v>1204390</v>
      </c>
      <c r="AG72">
        <v>-1862.35</v>
      </c>
      <c r="AH72">
        <v>10183</v>
      </c>
      <c r="AI72">
        <v>40904</v>
      </c>
      <c r="AJ72">
        <f t="shared" si="13"/>
        <v>51087</v>
      </c>
      <c r="AL72">
        <f>(AE72-(AJ72/AJ71)*AE71)/AB71</f>
        <v>0.12966980184005739</v>
      </c>
      <c r="AM72">
        <f>AL72*16.02</f>
        <v>2.0773102254777194</v>
      </c>
    </row>
    <row r="73" spans="7:41" x14ac:dyDescent="0.2">
      <c r="M73">
        <v>11</v>
      </c>
      <c r="N73">
        <f>4*3.14*M73^2</f>
        <v>1519.76</v>
      </c>
      <c r="O73">
        <v>50000</v>
      </c>
      <c r="P73">
        <v>1300.107019</v>
      </c>
      <c r="Q73">
        <v>-315610.95385200001</v>
      </c>
      <c r="R73">
        <v>1211892.530001</v>
      </c>
      <c r="S73">
        <v>-0.14610300000000001</v>
      </c>
      <c r="T73">
        <v>16147</v>
      </c>
      <c r="U73">
        <v>37853</v>
      </c>
      <c r="V73">
        <f t="shared" si="12"/>
        <v>54000</v>
      </c>
      <c r="AA73">
        <v>25</v>
      </c>
      <c r="AB73">
        <f>4*3.14*AA73^2</f>
        <v>7850</v>
      </c>
      <c r="AC73">
        <v>50000</v>
      </c>
      <c r="AD73">
        <v>899.95</v>
      </c>
      <c r="AE73">
        <v>-322706</v>
      </c>
      <c r="AF73" s="6">
        <v>1204610</v>
      </c>
      <c r="AG73">
        <v>-0.178425</v>
      </c>
      <c r="AH73">
        <v>10750</v>
      </c>
      <c r="AI73">
        <v>43250</v>
      </c>
      <c r="AJ73">
        <f t="shared" si="13"/>
        <v>54000</v>
      </c>
    </row>
    <row r="74" spans="7:41" x14ac:dyDescent="0.2">
      <c r="H74">
        <f>AVERAGE(H68:H72)</f>
        <v>2.0100412061995927</v>
      </c>
      <c r="I74">
        <f t="shared" ref="I74:L74" si="14">AVERAGE(I68:I72)</f>
        <v>1.9875920351592362</v>
      </c>
      <c r="J74">
        <f t="shared" si="14"/>
        <v>1.9329464735456312</v>
      </c>
      <c r="K74">
        <f t="shared" si="14"/>
        <v>1.936024573503154</v>
      </c>
      <c r="L74">
        <f t="shared" si="14"/>
        <v>1.8558939544798121</v>
      </c>
      <c r="O74">
        <v>100000</v>
      </c>
      <c r="P74">
        <v>1299.9496790000001</v>
      </c>
      <c r="Q74">
        <v>-314004.63334399997</v>
      </c>
      <c r="R74">
        <v>1209460.844391</v>
      </c>
      <c r="S74">
        <v>-0.15277499999999999</v>
      </c>
      <c r="T74">
        <v>16077</v>
      </c>
      <c r="U74">
        <v>37665</v>
      </c>
      <c r="V74">
        <f t="shared" si="12"/>
        <v>53742</v>
      </c>
      <c r="X74">
        <f>(Q74-(V74/V73)*Q73)/N73</f>
        <v>6.4748056444909052E-2</v>
      </c>
      <c r="Y74">
        <f>X74*16.02</f>
        <v>1.037263864247443</v>
      </c>
      <c r="AC74">
        <v>100000</v>
      </c>
      <c r="AD74">
        <v>899.904</v>
      </c>
      <c r="AE74">
        <v>-304309</v>
      </c>
      <c r="AF74" s="6">
        <v>1204320</v>
      </c>
      <c r="AG74">
        <v>-1841.49</v>
      </c>
      <c r="AH74">
        <v>10178</v>
      </c>
      <c r="AI74">
        <v>40916</v>
      </c>
      <c r="AJ74">
        <f t="shared" si="13"/>
        <v>51094</v>
      </c>
      <c r="AL74">
        <f>(AE74-(AJ74/AJ73)*AE73)/AB73</f>
        <v>0.13129125737202513</v>
      </c>
      <c r="AM74">
        <f>AL74*16.02</f>
        <v>2.1032859430998423</v>
      </c>
    </row>
    <row r="75" spans="7:41" x14ac:dyDescent="0.2">
      <c r="H75">
        <f>STDEV(H68:H72)</f>
        <v>5.9972762025095605E-2</v>
      </c>
      <c r="I75">
        <f>STDEV(I68:I72)</f>
        <v>7.5096475363494161E-2</v>
      </c>
      <c r="J75">
        <f t="shared" ref="J75:L75" si="15">STDEV(J68:J72)</f>
        <v>1.6271645120787021E-2</v>
      </c>
      <c r="K75">
        <f t="shared" si="15"/>
        <v>7.3501086702786322E-2</v>
      </c>
      <c r="L75">
        <f t="shared" si="15"/>
        <v>6.0546277106666636E-2</v>
      </c>
      <c r="M75">
        <v>13</v>
      </c>
      <c r="N75">
        <f>4*3.14*M75^2</f>
        <v>2122.64</v>
      </c>
      <c r="O75">
        <v>50000</v>
      </c>
      <c r="P75">
        <v>1300.107019</v>
      </c>
      <c r="Q75">
        <v>-315610.95385200001</v>
      </c>
      <c r="R75">
        <v>1211892.530001</v>
      </c>
      <c r="S75">
        <v>-0.14610300000000001</v>
      </c>
      <c r="T75">
        <v>16147</v>
      </c>
      <c r="U75">
        <v>37853</v>
      </c>
      <c r="V75">
        <f t="shared" si="12"/>
        <v>54000</v>
      </c>
      <c r="AA75">
        <v>25</v>
      </c>
      <c r="AB75">
        <f>4*3.14*AA75^2</f>
        <v>7850</v>
      </c>
      <c r="AC75">
        <v>50000</v>
      </c>
      <c r="AD75">
        <v>900.226</v>
      </c>
      <c r="AE75">
        <v>-322685</v>
      </c>
      <c r="AF75" s="6">
        <v>1204340</v>
      </c>
      <c r="AG75">
        <v>-6.6913799999999996E-2</v>
      </c>
      <c r="AH75">
        <v>10844</v>
      </c>
      <c r="AI75">
        <v>43156</v>
      </c>
      <c r="AJ75">
        <f t="shared" si="13"/>
        <v>54000</v>
      </c>
    </row>
    <row r="76" spans="7:41" x14ac:dyDescent="0.2">
      <c r="O76">
        <v>100000</v>
      </c>
      <c r="P76">
        <v>1300.1502069999999</v>
      </c>
      <c r="Q76">
        <v>-313135.43546100002</v>
      </c>
      <c r="R76">
        <v>1208952.206669</v>
      </c>
      <c r="S76">
        <v>-0.12216399999999999</v>
      </c>
      <c r="T76">
        <v>16028</v>
      </c>
      <c r="U76">
        <v>37572</v>
      </c>
      <c r="V76">
        <f t="shared" si="12"/>
        <v>53600</v>
      </c>
      <c r="X76">
        <f>(Q76-(V76/V75)*Q75)/N75</f>
        <v>6.4852953669839036E-2</v>
      </c>
      <c r="Y76">
        <f>X76*16.02</f>
        <v>1.0389443177908213</v>
      </c>
      <c r="AC76">
        <v>100000</v>
      </c>
      <c r="AD76">
        <v>899.59799999999996</v>
      </c>
      <c r="AE76">
        <v>-304264</v>
      </c>
      <c r="AF76" s="6">
        <v>1204250</v>
      </c>
      <c r="AG76">
        <v>-1691.25</v>
      </c>
      <c r="AH76">
        <v>10285</v>
      </c>
      <c r="AI76">
        <v>40810</v>
      </c>
      <c r="AJ76">
        <f t="shared" si="13"/>
        <v>51095</v>
      </c>
      <c r="AL76">
        <f>(AE76-(AJ76/AJ75)*AE75)/AB75</f>
        <v>0.13525377447510756</v>
      </c>
      <c r="AM76">
        <f>AL76*16.02</f>
        <v>2.1667654670912229</v>
      </c>
      <c r="AO76">
        <f>AVERAGE(AM68,AM70,AM72,AM74,AM76)</f>
        <v>2.1023926325265396</v>
      </c>
    </row>
    <row r="77" spans="7:41" x14ac:dyDescent="0.2">
      <c r="H77" t="s">
        <v>113</v>
      </c>
      <c r="M77">
        <v>15</v>
      </c>
      <c r="N77">
        <f>4*3.14*M77^2</f>
        <v>2826</v>
      </c>
      <c r="O77">
        <v>50000</v>
      </c>
      <c r="P77">
        <v>1300.107019</v>
      </c>
      <c r="Q77">
        <v>-315610.95385200001</v>
      </c>
      <c r="R77">
        <v>1211892.530001</v>
      </c>
      <c r="S77">
        <v>-0.14610300000000001</v>
      </c>
      <c r="T77">
        <v>16147</v>
      </c>
      <c r="U77">
        <v>37853</v>
      </c>
      <c r="V77">
        <f t="shared" si="12"/>
        <v>54000</v>
      </c>
    </row>
    <row r="78" spans="7:41" x14ac:dyDescent="0.2">
      <c r="G78">
        <v>900</v>
      </c>
      <c r="H78">
        <v>1000</v>
      </c>
      <c r="I78">
        <v>1100</v>
      </c>
      <c r="J78">
        <v>1200</v>
      </c>
      <c r="K78">
        <v>1300</v>
      </c>
      <c r="L78">
        <v>1400</v>
      </c>
      <c r="O78">
        <v>100000</v>
      </c>
      <c r="P78">
        <v>1300.1162300000001</v>
      </c>
      <c r="Q78">
        <v>-311777.464806</v>
      </c>
      <c r="R78">
        <v>1208947.930859</v>
      </c>
      <c r="S78">
        <v>-0.104158</v>
      </c>
      <c r="T78">
        <v>15964</v>
      </c>
      <c r="U78">
        <v>37420</v>
      </c>
      <c r="V78">
        <f t="shared" si="12"/>
        <v>53384</v>
      </c>
      <c r="X78">
        <f>(Q78-(V78/V77)*Q77)/N77</f>
        <v>8.2514618956042299E-2</v>
      </c>
      <c r="Y78">
        <f>X78*16.02</f>
        <v>1.3218841956757976</v>
      </c>
    </row>
    <row r="79" spans="7:41" x14ac:dyDescent="0.2">
      <c r="G79">
        <v>2.0780778552017121</v>
      </c>
      <c r="H79">
        <v>2.098198922293061</v>
      </c>
      <c r="I79">
        <v>2.0619210106157135</v>
      </c>
      <c r="J79">
        <v>2.1192103295116662</v>
      </c>
      <c r="K79">
        <v>2.0702741613588231</v>
      </c>
      <c r="L79">
        <v>2.0548707745223087</v>
      </c>
      <c r="M79">
        <v>17</v>
      </c>
      <c r="N79">
        <f>4*3.14*M79^2</f>
        <v>3629.84</v>
      </c>
      <c r="O79">
        <v>50000</v>
      </c>
      <c r="P79">
        <v>1300.107019</v>
      </c>
      <c r="Q79">
        <v>-315610.95385200001</v>
      </c>
      <c r="R79">
        <v>1211892.530001</v>
      </c>
      <c r="S79">
        <v>-0.14610300000000001</v>
      </c>
      <c r="T79">
        <v>16147</v>
      </c>
      <c r="U79">
        <v>37853</v>
      </c>
      <c r="V79">
        <f t="shared" si="12"/>
        <v>54000</v>
      </c>
    </row>
    <row r="80" spans="7:41" x14ac:dyDescent="0.2">
      <c r="G80">
        <v>2.0865236717622029</v>
      </c>
      <c r="H80">
        <v>2.019784366878973</v>
      </c>
      <c r="I80">
        <v>2.0575269426751568</v>
      </c>
      <c r="J80">
        <v>2.1313477375795928</v>
      </c>
      <c r="K80">
        <v>2.1337572755838754</v>
      </c>
      <c r="L80">
        <v>1.9721352029723773</v>
      </c>
      <c r="O80">
        <v>100000</v>
      </c>
      <c r="P80">
        <v>1299.9663009999999</v>
      </c>
      <c r="Q80">
        <v>-309834.49345900002</v>
      </c>
      <c r="R80">
        <v>1209002.3249299999</v>
      </c>
      <c r="S80">
        <v>-0.15141399999999999</v>
      </c>
      <c r="T80">
        <v>15888</v>
      </c>
      <c r="U80">
        <v>37186</v>
      </c>
      <c r="V80">
        <f t="shared" si="12"/>
        <v>53074</v>
      </c>
      <c r="X80">
        <f>(Q80-(V80/V79)*Q79)/N79</f>
        <v>0.10036723358813422</v>
      </c>
      <c r="Y80">
        <f>X80*16.02</f>
        <v>1.6078830820819101</v>
      </c>
    </row>
    <row r="81" spans="7:25" x14ac:dyDescent="0.2">
      <c r="G81">
        <v>2.0773102254777194</v>
      </c>
      <c r="H81">
        <v>2.0105365299362354</v>
      </c>
      <c r="I81">
        <v>2.0525711354564393</v>
      </c>
      <c r="J81">
        <v>2.0742056560509377</v>
      </c>
      <c r="K81">
        <v>2.0434400377918958</v>
      </c>
      <c r="L81">
        <v>1.9975182675159826</v>
      </c>
      <c r="M81">
        <v>19</v>
      </c>
      <c r="N81">
        <f>4*3.14*M81^2</f>
        <v>4534.16</v>
      </c>
      <c r="O81">
        <v>50000</v>
      </c>
      <c r="P81">
        <v>1300.107019</v>
      </c>
      <c r="Q81">
        <v>-315610.95385200001</v>
      </c>
      <c r="R81">
        <v>1211892.530001</v>
      </c>
      <c r="S81">
        <v>-0.14610300000000001</v>
      </c>
      <c r="T81">
        <v>16147</v>
      </c>
      <c r="U81">
        <v>37853</v>
      </c>
      <c r="V81">
        <f t="shared" si="12"/>
        <v>54000</v>
      </c>
    </row>
    <row r="82" spans="7:25" x14ac:dyDescent="0.2">
      <c r="G82">
        <v>2.1032859430998423</v>
      </c>
      <c r="H82">
        <v>2.1032902513801304</v>
      </c>
      <c r="I82">
        <v>2.1059338726114052</v>
      </c>
      <c r="J82">
        <v>2.0917444382165429</v>
      </c>
      <c r="K82">
        <v>2.0478063286624293</v>
      </c>
      <c r="L82">
        <v>2.0321496980892371</v>
      </c>
      <c r="O82">
        <v>100000</v>
      </c>
      <c r="P82">
        <v>1299.9345020000001</v>
      </c>
      <c r="Q82">
        <v>-307725.60927800002</v>
      </c>
      <c r="R82">
        <v>1208284.007587</v>
      </c>
      <c r="S82">
        <v>-0.15334700000000001</v>
      </c>
      <c r="T82">
        <v>15788</v>
      </c>
      <c r="U82">
        <v>36936</v>
      </c>
      <c r="V82">
        <f t="shared" si="12"/>
        <v>52724</v>
      </c>
      <c r="X82">
        <f>(Q82-(V82/V81)*Q81)/N81</f>
        <v>9.4300736503139915E-2</v>
      </c>
      <c r="Y82">
        <f>X82*16.02</f>
        <v>1.5106977987803014</v>
      </c>
    </row>
    <row r="83" spans="7:25" x14ac:dyDescent="0.2">
      <c r="G83">
        <v>2.1667654670912229</v>
      </c>
      <c r="H83">
        <v>2.0774379999999701</v>
      </c>
      <c r="I83">
        <v>2.1649006242037725</v>
      </c>
      <c r="J83">
        <v>2.0429632547770984</v>
      </c>
      <c r="K83">
        <v>2.0228134658174417</v>
      </c>
      <c r="L83">
        <v>2.0135482445860506</v>
      </c>
      <c r="M83">
        <v>21</v>
      </c>
      <c r="N83">
        <f>4*3.14*M83^2</f>
        <v>5538.96</v>
      </c>
      <c r="O83">
        <v>50000</v>
      </c>
      <c r="P83">
        <v>1300.107019</v>
      </c>
      <c r="Q83">
        <v>-315610.95385200001</v>
      </c>
      <c r="R83">
        <v>1211892.530001</v>
      </c>
      <c r="S83">
        <v>-0.14610300000000001</v>
      </c>
      <c r="T83">
        <v>16147</v>
      </c>
      <c r="U83">
        <v>37853</v>
      </c>
      <c r="V83">
        <f t="shared" si="12"/>
        <v>54000</v>
      </c>
    </row>
    <row r="84" spans="7:25" x14ac:dyDescent="0.2">
      <c r="O84">
        <v>100000</v>
      </c>
      <c r="P84">
        <v>1300.1529049999999</v>
      </c>
      <c r="Q84">
        <v>-304842.34788999998</v>
      </c>
      <c r="R84">
        <v>1207221.0254190001</v>
      </c>
      <c r="S84">
        <v>-0.13605</v>
      </c>
      <c r="T84">
        <v>15660</v>
      </c>
      <c r="U84">
        <v>36590</v>
      </c>
      <c r="V84">
        <f t="shared" si="12"/>
        <v>52250</v>
      </c>
      <c r="X84">
        <f>(Q84-(V84/V83)*Q83)/N83</f>
        <v>9.7576656678838192E-2</v>
      </c>
      <c r="Y84">
        <f>X84*16.02</f>
        <v>1.5631780399949877</v>
      </c>
    </row>
    <row r="85" spans="7:25" x14ac:dyDescent="0.2">
      <c r="G85">
        <f>AVERAGE(G79:G83)</f>
        <v>2.1023926325265396</v>
      </c>
      <c r="H85">
        <f>AVERAGE(H79:H83)</f>
        <v>2.0618496140976741</v>
      </c>
      <c r="I85">
        <f t="shared" ref="I85:L85" si="16">AVERAGE(I79:I83)</f>
        <v>2.0885707171124972</v>
      </c>
      <c r="J85">
        <f t="shared" si="16"/>
        <v>2.0918942832271674</v>
      </c>
      <c r="K85">
        <f t="shared" si="16"/>
        <v>2.0636182538428933</v>
      </c>
      <c r="L85">
        <f t="shared" si="16"/>
        <v>2.0140444375371915</v>
      </c>
    </row>
    <row r="86" spans="7:25" x14ac:dyDescent="0.2">
      <c r="G86">
        <f>STDEV(G79:G83)</f>
        <v>3.7472721041883143E-2</v>
      </c>
      <c r="H86">
        <f>STDEV(H79:H83)</f>
        <v>4.3829539209953937E-2</v>
      </c>
      <c r="I86">
        <f>STDEV(I79:I83)</f>
        <v>4.7690739542741258E-2</v>
      </c>
      <c r="J86">
        <f t="shared" ref="J86:L86" si="17">STDEV(J79:J83)</f>
        <v>3.5390312851980146E-2</v>
      </c>
      <c r="K86">
        <f t="shared" si="17"/>
        <v>4.2679010011825301E-2</v>
      </c>
      <c r="L86">
        <f t="shared" si="17"/>
        <v>3.1718822078156871E-2</v>
      </c>
      <c r="N86" t="s">
        <v>6</v>
      </c>
    </row>
    <row r="87" spans="7:25" x14ac:dyDescent="0.2">
      <c r="M87">
        <v>5</v>
      </c>
      <c r="N87">
        <f>4*3.14*M87^2</f>
        <v>314</v>
      </c>
      <c r="O87">
        <v>50000</v>
      </c>
      <c r="P87">
        <v>1399.5217950000001</v>
      </c>
      <c r="Q87">
        <v>-314793.24507499998</v>
      </c>
      <c r="R87">
        <v>1216092.550356</v>
      </c>
      <c r="S87">
        <v>-0.20510800000000001</v>
      </c>
      <c r="T87">
        <v>16147</v>
      </c>
      <c r="U87">
        <v>37853</v>
      </c>
      <c r="V87">
        <f t="shared" ref="V87:V104" si="18">SUM(T87:U87)</f>
        <v>54000</v>
      </c>
    </row>
    <row r="88" spans="7:25" x14ac:dyDescent="0.2">
      <c r="O88">
        <v>100000</v>
      </c>
      <c r="P88">
        <v>1399.8101799999999</v>
      </c>
      <c r="Q88">
        <v>-314744.61324600002</v>
      </c>
      <c r="R88">
        <v>1215603.6697859999</v>
      </c>
      <c r="S88">
        <v>-0.14640300000000001</v>
      </c>
      <c r="T88">
        <v>16142</v>
      </c>
      <c r="U88">
        <v>37838</v>
      </c>
      <c r="V88">
        <f t="shared" si="18"/>
        <v>53980</v>
      </c>
      <c r="X88">
        <f>(Q88-(V88/V87)*Q87)/N87</f>
        <v>-0.21642758525021161</v>
      </c>
      <c r="Y88">
        <f>X88*16.02</f>
        <v>-3.4671699157083897</v>
      </c>
    </row>
    <row r="89" spans="7:25" x14ac:dyDescent="0.2">
      <c r="M89">
        <v>7</v>
      </c>
      <c r="N89">
        <f>4*3.14*M89^2</f>
        <v>615.44000000000005</v>
      </c>
      <c r="O89">
        <v>50000</v>
      </c>
      <c r="P89">
        <v>1399.5217950000001</v>
      </c>
      <c r="Q89">
        <v>-314793.24507499998</v>
      </c>
      <c r="R89">
        <v>1216092.550356</v>
      </c>
      <c r="S89">
        <v>-0.20510800000000001</v>
      </c>
      <c r="T89">
        <v>16147</v>
      </c>
      <c r="U89">
        <v>37853</v>
      </c>
      <c r="V89">
        <f t="shared" si="18"/>
        <v>54000</v>
      </c>
    </row>
    <row r="90" spans="7:25" x14ac:dyDescent="0.2">
      <c r="O90">
        <v>100000</v>
      </c>
      <c r="P90">
        <v>1399.889277</v>
      </c>
      <c r="Q90">
        <v>-314501.09049600002</v>
      </c>
      <c r="R90">
        <v>1214840.7976909999</v>
      </c>
      <c r="S90">
        <v>-0.137041</v>
      </c>
      <c r="T90">
        <v>16127</v>
      </c>
      <c r="U90">
        <v>37812</v>
      </c>
      <c r="V90">
        <f t="shared" si="18"/>
        <v>53939</v>
      </c>
      <c r="X90">
        <f>(Q90-(V90/V89)*Q89)/N89</f>
        <v>-0.10308916847134525</v>
      </c>
      <c r="Y90">
        <f>X90*16.02</f>
        <v>-1.6514884789109507</v>
      </c>
    </row>
    <row r="91" spans="7:25" x14ac:dyDescent="0.2">
      <c r="M91">
        <v>9</v>
      </c>
      <c r="N91">
        <f>4*3.14*M91^2</f>
        <v>1017.36</v>
      </c>
      <c r="O91">
        <v>50000</v>
      </c>
      <c r="P91">
        <v>1399.5217950000001</v>
      </c>
      <c r="Q91">
        <v>-314793.24507499998</v>
      </c>
      <c r="R91">
        <v>1216092.550356</v>
      </c>
      <c r="S91">
        <v>-0.20510800000000001</v>
      </c>
      <c r="T91">
        <v>16147</v>
      </c>
      <c r="U91">
        <v>37853</v>
      </c>
      <c r="V91">
        <f t="shared" si="18"/>
        <v>54000</v>
      </c>
    </row>
    <row r="92" spans="7:25" x14ac:dyDescent="0.2">
      <c r="O92">
        <v>100000</v>
      </c>
      <c r="P92">
        <v>1400.15957</v>
      </c>
      <c r="Q92">
        <v>-314009.81536100002</v>
      </c>
      <c r="R92">
        <v>1213247.52807</v>
      </c>
      <c r="S92">
        <v>-0.15617300000000001</v>
      </c>
      <c r="T92">
        <v>16105</v>
      </c>
      <c r="U92">
        <v>37752</v>
      </c>
      <c r="V92">
        <f t="shared" si="18"/>
        <v>53857</v>
      </c>
      <c r="X92">
        <f>(Q92-(V92/V91)*Q91)/N91</f>
        <v>-4.9333013874089247E-2</v>
      </c>
      <c r="Y92">
        <f>X92*16.02</f>
        <v>-0.79031488226290969</v>
      </c>
    </row>
    <row r="93" spans="7:25" x14ac:dyDescent="0.2">
      <c r="M93">
        <v>11</v>
      </c>
      <c r="N93">
        <f>4*3.14*M93^2</f>
        <v>1519.76</v>
      </c>
      <c r="O93">
        <v>50000</v>
      </c>
      <c r="P93">
        <v>1399.5217950000001</v>
      </c>
      <c r="Q93">
        <v>-314793.24507499998</v>
      </c>
      <c r="R93">
        <v>1216092.550356</v>
      </c>
      <c r="S93">
        <v>-0.20510800000000001</v>
      </c>
      <c r="T93">
        <v>16147</v>
      </c>
      <c r="U93">
        <v>37853</v>
      </c>
      <c r="V93">
        <f t="shared" si="18"/>
        <v>54000</v>
      </c>
    </row>
    <row r="94" spans="7:25" x14ac:dyDescent="0.2">
      <c r="O94">
        <v>100000</v>
      </c>
      <c r="P94">
        <v>1400.011103</v>
      </c>
      <c r="Q94">
        <v>-313216.21058000001</v>
      </c>
      <c r="R94">
        <v>1212713.8327319999</v>
      </c>
      <c r="S94">
        <v>-0.16592100000000001</v>
      </c>
      <c r="T94">
        <v>16075</v>
      </c>
      <c r="U94">
        <v>37664</v>
      </c>
      <c r="V94">
        <f t="shared" si="18"/>
        <v>53739</v>
      </c>
      <c r="X94">
        <f>(Q94-(V94/V93)*Q93)/N93</f>
        <v>3.654117128413506E-2</v>
      </c>
      <c r="Y94">
        <f>X94*16.02</f>
        <v>0.58538956397184361</v>
      </c>
    </row>
    <row r="95" spans="7:25" x14ac:dyDescent="0.2">
      <c r="M95">
        <v>13</v>
      </c>
      <c r="N95">
        <f>4*3.14*M95^2</f>
        <v>2122.64</v>
      </c>
      <c r="O95">
        <v>50000</v>
      </c>
      <c r="P95">
        <v>1399.5217950000001</v>
      </c>
      <c r="Q95">
        <v>-314793.24507499998</v>
      </c>
      <c r="R95">
        <v>1216092.550356</v>
      </c>
      <c r="S95">
        <v>-0.20510800000000001</v>
      </c>
      <c r="T95">
        <v>16147</v>
      </c>
      <c r="U95">
        <v>37853</v>
      </c>
      <c r="V95">
        <f t="shared" si="18"/>
        <v>54000</v>
      </c>
    </row>
    <row r="96" spans="7:25" x14ac:dyDescent="0.2">
      <c r="O96">
        <v>100000</v>
      </c>
      <c r="P96">
        <v>1399.974843</v>
      </c>
      <c r="Q96">
        <v>-312330.86450299999</v>
      </c>
      <c r="R96">
        <v>1212906.6742159999</v>
      </c>
      <c r="S96">
        <v>-0.14965000000000001</v>
      </c>
      <c r="T96">
        <v>16028</v>
      </c>
      <c r="U96">
        <v>37571</v>
      </c>
      <c r="V96">
        <f t="shared" si="18"/>
        <v>53599</v>
      </c>
      <c r="X96">
        <f>(Q96-(V96/V95)*Q95)/N95</f>
        <v>5.8770800555544095E-2</v>
      </c>
      <c r="Y96">
        <f>X96*16.02</f>
        <v>0.94150822489981634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1399.5217950000001</v>
      </c>
      <c r="Q97">
        <v>-314793.24507499998</v>
      </c>
      <c r="R97">
        <v>1216092.550356</v>
      </c>
      <c r="S97">
        <v>-0.20510800000000001</v>
      </c>
      <c r="T97">
        <v>16147</v>
      </c>
      <c r="U97">
        <v>37853</v>
      </c>
      <c r="V97">
        <f t="shared" si="18"/>
        <v>54000</v>
      </c>
    </row>
    <row r="98" spans="13:25" x14ac:dyDescent="0.2">
      <c r="O98">
        <v>100000</v>
      </c>
      <c r="P98">
        <v>1400.154411</v>
      </c>
      <c r="Q98">
        <v>-310983.93006699998</v>
      </c>
      <c r="R98">
        <v>1212802.7671650001</v>
      </c>
      <c r="S98">
        <v>-0.17500299999999999</v>
      </c>
      <c r="T98">
        <v>15967</v>
      </c>
      <c r="U98">
        <v>37416</v>
      </c>
      <c r="V98">
        <f t="shared" si="18"/>
        <v>53383</v>
      </c>
      <c r="X98">
        <f>(Q98-(V98/V97)*Q97)/N97</f>
        <v>7.5198410400281732E-2</v>
      </c>
      <c r="Y98">
        <f>X98*16.02</f>
        <v>1.2046785346125133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1399.5217950000001</v>
      </c>
      <c r="Q99">
        <v>-314793.24507499998</v>
      </c>
      <c r="R99">
        <v>1216092.550356</v>
      </c>
      <c r="S99">
        <v>-0.20510800000000001</v>
      </c>
      <c r="T99">
        <v>16147</v>
      </c>
      <c r="U99">
        <v>37853</v>
      </c>
      <c r="V99">
        <f t="shared" si="18"/>
        <v>54000</v>
      </c>
    </row>
    <row r="100" spans="13:25" x14ac:dyDescent="0.2">
      <c r="O100">
        <v>100000</v>
      </c>
      <c r="P100">
        <v>1400.194747</v>
      </c>
      <c r="Q100">
        <v>-309136.25513300003</v>
      </c>
      <c r="R100">
        <v>1212716.6449589999</v>
      </c>
      <c r="S100">
        <v>-0.20134199999999999</v>
      </c>
      <c r="T100">
        <v>15889</v>
      </c>
      <c r="U100">
        <v>37194</v>
      </c>
      <c r="V100">
        <f t="shared" si="18"/>
        <v>53083</v>
      </c>
      <c r="X100">
        <f>(Q100-(V100/V99)*Q99)/N99</f>
        <v>8.5770799887432969E-2</v>
      </c>
      <c r="Y100">
        <f>X100*16.02</f>
        <v>1.3740482141966761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1399.5217950000001</v>
      </c>
      <c r="Q101">
        <v>-314793.24507499998</v>
      </c>
      <c r="R101">
        <v>1216092.550356</v>
      </c>
      <c r="S101">
        <v>-0.20510800000000001</v>
      </c>
      <c r="T101">
        <v>16147</v>
      </c>
      <c r="U101">
        <v>37853</v>
      </c>
      <c r="V101">
        <f t="shared" si="18"/>
        <v>54000</v>
      </c>
    </row>
    <row r="102" spans="13:25" x14ac:dyDescent="0.2">
      <c r="O102">
        <v>100000</v>
      </c>
      <c r="P102">
        <v>1399.986539</v>
      </c>
      <c r="Q102">
        <v>-306961.40827000001</v>
      </c>
      <c r="R102">
        <v>1211610.9218260001</v>
      </c>
      <c r="S102">
        <v>-0.19223999999999999</v>
      </c>
      <c r="T102">
        <v>15788</v>
      </c>
      <c r="U102">
        <v>36936</v>
      </c>
      <c r="V102">
        <f t="shared" si="18"/>
        <v>52724</v>
      </c>
      <c r="X102">
        <f>(Q102-(V102/V101)*Q101)/N101</f>
        <v>8.6761167221374266E-2</v>
      </c>
      <c r="Y102">
        <f>X102*16.02</f>
        <v>1.3899138988864157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1399.5217950000001</v>
      </c>
      <c r="Q103">
        <v>-314793.24507499998</v>
      </c>
      <c r="R103">
        <v>1216092.550356</v>
      </c>
      <c r="S103">
        <v>-0.20510800000000001</v>
      </c>
      <c r="T103">
        <v>16147</v>
      </c>
      <c r="U103">
        <v>37853</v>
      </c>
      <c r="V103">
        <f t="shared" si="18"/>
        <v>54000</v>
      </c>
    </row>
    <row r="104" spans="13:25" x14ac:dyDescent="0.2">
      <c r="O104">
        <v>100000</v>
      </c>
      <c r="P104">
        <v>1400.080158</v>
      </c>
      <c r="Q104">
        <v>-304171.33714100003</v>
      </c>
      <c r="R104">
        <v>1211064.973274</v>
      </c>
      <c r="S104">
        <v>-0.164658</v>
      </c>
      <c r="T104">
        <v>15666</v>
      </c>
      <c r="U104">
        <v>36597</v>
      </c>
      <c r="V104">
        <f t="shared" si="18"/>
        <v>52263</v>
      </c>
      <c r="X104">
        <f>(Q104-(V104/V103)*Q103)/N103</f>
        <v>8.9558066993460209E-2</v>
      </c>
      <c r="Y104">
        <f>X104*16.02</f>
        <v>1.4347202332352325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DBF3-8E05-5947-951A-65EEAEDE3FE1}">
  <dimension ref="A2:AM104"/>
  <sheetViews>
    <sheetView topLeftCell="B42" workbookViewId="0">
      <selection activeCell="G73" sqref="G73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999.93750699999998</v>
      </c>
      <c r="Q7">
        <v>-325012.82955999998</v>
      </c>
      <c r="R7">
        <v>1218523.2457039999</v>
      </c>
      <c r="S7">
        <v>-9.4995999999999997E-2</v>
      </c>
      <c r="T7">
        <v>5362</v>
      </c>
      <c r="U7">
        <v>48638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999.923</v>
      </c>
      <c r="AE7">
        <v>-325074</v>
      </c>
      <c r="AF7" s="6">
        <v>1218560</v>
      </c>
      <c r="AG7">
        <v>2.7179600000000002E-2</v>
      </c>
      <c r="AH7">
        <v>5306</v>
      </c>
      <c r="AI7">
        <v>48694</v>
      </c>
      <c r="AJ7">
        <f t="shared" ref="AJ7:AJ16" si="1">SUM(AH7:AI7)</f>
        <v>54000</v>
      </c>
    </row>
    <row r="8" spans="2:39" x14ac:dyDescent="0.2">
      <c r="O8">
        <v>100000</v>
      </c>
      <c r="P8">
        <v>1000.214302</v>
      </c>
      <c r="Q8">
        <v>-324854.87559399998</v>
      </c>
      <c r="R8">
        <v>1218173.554701</v>
      </c>
      <c r="S8">
        <v>-9.4864000000000004E-2</v>
      </c>
      <c r="T8">
        <v>5361</v>
      </c>
      <c r="U8">
        <v>48617</v>
      </c>
      <c r="V8">
        <f t="shared" si="0"/>
        <v>53978</v>
      </c>
      <c r="X8">
        <f>(Q8-(V8/V7)*Q7)/N7</f>
        <v>8.1341820811462781E-2</v>
      </c>
      <c r="Y8">
        <f>X8*16.02</f>
        <v>1.3030959693996338</v>
      </c>
      <c r="AC8">
        <v>100000</v>
      </c>
      <c r="AD8">
        <v>1000.12</v>
      </c>
      <c r="AE8">
        <v>-306584</v>
      </c>
      <c r="AF8" s="6">
        <v>1218450</v>
      </c>
      <c r="AG8">
        <v>-1499.61</v>
      </c>
      <c r="AH8">
        <v>5028</v>
      </c>
      <c r="AI8">
        <v>46082</v>
      </c>
      <c r="AJ8">
        <f t="shared" si="1"/>
        <v>51110</v>
      </c>
      <c r="AL8">
        <f>(AE8-(AJ8/AJ7)*AE7)/AB7</f>
        <v>0.1391746638358087</v>
      </c>
      <c r="AM8">
        <f>AL8*16.02</f>
        <v>2.2295781146496552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999.93750699999998</v>
      </c>
      <c r="Q9">
        <v>-325012.82955999998</v>
      </c>
      <c r="R9">
        <v>1218523.2457039999</v>
      </c>
      <c r="S9">
        <v>-9.4995999999999997E-2</v>
      </c>
      <c r="T9">
        <v>5362</v>
      </c>
      <c r="U9">
        <v>48638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1000.19</v>
      </c>
      <c r="AE9">
        <v>-325057</v>
      </c>
      <c r="AF9" s="6">
        <v>1218420</v>
      </c>
      <c r="AG9">
        <v>3.3246999999999999E-2</v>
      </c>
      <c r="AH9">
        <v>5355</v>
      </c>
      <c r="AI9">
        <v>48645</v>
      </c>
      <c r="AJ9">
        <f t="shared" si="1"/>
        <v>54000</v>
      </c>
    </row>
    <row r="10" spans="2:39" x14ac:dyDescent="0.2">
      <c r="O10">
        <v>100000</v>
      </c>
      <c r="P10">
        <v>999.85569699999996</v>
      </c>
      <c r="Q10">
        <v>-324594.21709400002</v>
      </c>
      <c r="R10">
        <v>1217388.3514650001</v>
      </c>
      <c r="S10">
        <v>-0.10277799999999999</v>
      </c>
      <c r="T10">
        <v>5356</v>
      </c>
      <c r="U10">
        <v>48584</v>
      </c>
      <c r="V10">
        <f t="shared" si="0"/>
        <v>53940</v>
      </c>
      <c r="X10">
        <f>(Q10-(V10/V9)*Q9)/N9</f>
        <v>9.3408130479336993E-2</v>
      </c>
      <c r="Y10">
        <f>X10*16.02</f>
        <v>1.4963982502789785</v>
      </c>
      <c r="AC10">
        <v>100000</v>
      </c>
      <c r="AD10">
        <v>1000.06</v>
      </c>
      <c r="AE10">
        <v>-306688</v>
      </c>
      <c r="AF10" s="6">
        <v>1217970</v>
      </c>
      <c r="AG10">
        <v>-1438.55</v>
      </c>
      <c r="AH10">
        <v>5058</v>
      </c>
      <c r="AI10">
        <v>46070</v>
      </c>
      <c r="AJ10">
        <f t="shared" si="1"/>
        <v>51128</v>
      </c>
      <c r="AL10">
        <f>(AE10-(AJ10/AJ9)*AE9)/AB9</f>
        <v>0.13767939608398036</v>
      </c>
      <c r="AM10">
        <f>AL10*16.02</f>
        <v>2.2056239252653653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999.93750699999998</v>
      </c>
      <c r="Q11">
        <v>-325012.82955999998</v>
      </c>
      <c r="R11">
        <v>1218523.2457039999</v>
      </c>
      <c r="S11">
        <v>-9.4995999999999997E-2</v>
      </c>
      <c r="T11">
        <v>5362</v>
      </c>
      <c r="U11">
        <v>48638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999.93700000000001</v>
      </c>
      <c r="AE11">
        <v>-325036</v>
      </c>
      <c r="AF11" s="6">
        <v>1218290</v>
      </c>
      <c r="AG11">
        <v>0.16869400000000001</v>
      </c>
      <c r="AH11">
        <v>5407</v>
      </c>
      <c r="AI11">
        <v>48593</v>
      </c>
      <c r="AJ11">
        <f t="shared" si="1"/>
        <v>54000</v>
      </c>
    </row>
    <row r="12" spans="2:39" x14ac:dyDescent="0.2">
      <c r="O12">
        <v>100000</v>
      </c>
      <c r="P12">
        <v>1000.0615309999999</v>
      </c>
      <c r="Q12">
        <v>-324040.82893600001</v>
      </c>
      <c r="R12">
        <v>1217030.6417119999</v>
      </c>
      <c r="S12">
        <v>-9.4491000000000006E-2</v>
      </c>
      <c r="T12">
        <v>5348</v>
      </c>
      <c r="U12">
        <v>48513</v>
      </c>
      <c r="V12">
        <f t="shared" si="0"/>
        <v>53861</v>
      </c>
      <c r="X12">
        <f>(Q12-(V12/V11)*Q11)/N11</f>
        <v>0.13308320131335249</v>
      </c>
      <c r="Y12">
        <f>X12*16.02</f>
        <v>2.131992885039907</v>
      </c>
      <c r="AC12">
        <v>100000</v>
      </c>
      <c r="AD12">
        <v>1000.02</v>
      </c>
      <c r="AE12">
        <v>-306672</v>
      </c>
      <c r="AF12" s="6">
        <v>1217740</v>
      </c>
      <c r="AG12">
        <v>-1233.24</v>
      </c>
      <c r="AH12">
        <v>5076</v>
      </c>
      <c r="AI12">
        <v>46047</v>
      </c>
      <c r="AJ12">
        <f t="shared" si="1"/>
        <v>51123</v>
      </c>
      <c r="AL12">
        <f>(AE12-(AJ12/AJ11)*AE11)/AB11</f>
        <v>0.1333508563340437</v>
      </c>
      <c r="AM12">
        <f>AL12*16.02</f>
        <v>2.1362807184713799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999.93750699999998</v>
      </c>
      <c r="Q13">
        <v>-325012.82955999998</v>
      </c>
      <c r="R13">
        <v>1218523.2457039999</v>
      </c>
      <c r="S13">
        <v>-9.4995999999999997E-2</v>
      </c>
      <c r="T13">
        <v>5362</v>
      </c>
      <c r="U13">
        <v>48638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1000.37</v>
      </c>
      <c r="AE13">
        <v>-325047</v>
      </c>
      <c r="AF13" s="6">
        <v>1218290</v>
      </c>
      <c r="AG13">
        <v>7.8607499999999997E-3</v>
      </c>
      <c r="AH13">
        <v>5395</v>
      </c>
      <c r="AI13">
        <v>48605</v>
      </c>
      <c r="AJ13">
        <f t="shared" si="1"/>
        <v>54000</v>
      </c>
    </row>
    <row r="14" spans="2:39" x14ac:dyDescent="0.2">
      <c r="O14">
        <v>100000</v>
      </c>
      <c r="P14">
        <v>999.71792400000004</v>
      </c>
      <c r="Q14">
        <v>-323265.86947500001</v>
      </c>
      <c r="R14">
        <v>1217492.2768290001</v>
      </c>
      <c r="S14">
        <v>-9.8704E-2</v>
      </c>
      <c r="T14">
        <v>5340</v>
      </c>
      <c r="U14">
        <v>48404</v>
      </c>
      <c r="V14">
        <f t="shared" si="0"/>
        <v>53744</v>
      </c>
      <c r="X14">
        <f>(Q14-(V14/V13)*Q13)/N13</f>
        <v>0.13565202574186772</v>
      </c>
      <c r="Y14">
        <f>X14*16.02</f>
        <v>2.1731454523847207</v>
      </c>
      <c r="AC14">
        <v>100000</v>
      </c>
      <c r="AD14">
        <v>1000.15</v>
      </c>
      <c r="AE14">
        <v>-306701</v>
      </c>
      <c r="AF14" s="6">
        <v>1218200</v>
      </c>
      <c r="AG14">
        <v>-1516.84</v>
      </c>
      <c r="AH14">
        <v>5116</v>
      </c>
      <c r="AI14">
        <v>46015</v>
      </c>
      <c r="AJ14">
        <f t="shared" si="1"/>
        <v>51131</v>
      </c>
      <c r="AL14">
        <f>(AE14-(AJ14/AJ13)*AE13)/AB13</f>
        <v>0.13711761500353475</v>
      </c>
      <c r="AM14">
        <f>AL14*16.02</f>
        <v>2.1966241923566265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999.93750699999998</v>
      </c>
      <c r="Q15">
        <v>-325012.82955999998</v>
      </c>
      <c r="R15">
        <v>1218523.2457039999</v>
      </c>
      <c r="S15">
        <v>-9.4995999999999997E-2</v>
      </c>
      <c r="T15">
        <v>5362</v>
      </c>
      <c r="U15">
        <v>48638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1000.01</v>
      </c>
      <c r="AE15">
        <v>-325085</v>
      </c>
      <c r="AF15" s="6">
        <v>1218710</v>
      </c>
      <c r="AG15">
        <v>-7.1857599999999994E-2</v>
      </c>
      <c r="AH15">
        <v>5247</v>
      </c>
      <c r="AI15">
        <v>48753</v>
      </c>
      <c r="AJ15">
        <f t="shared" si="1"/>
        <v>54000</v>
      </c>
    </row>
    <row r="16" spans="2:39" x14ac:dyDescent="0.2">
      <c r="O16">
        <v>100000</v>
      </c>
      <c r="P16">
        <v>1000.060826</v>
      </c>
      <c r="Q16">
        <v>-322298.43563099997</v>
      </c>
      <c r="R16">
        <v>1217477.4603810001</v>
      </c>
      <c r="S16">
        <v>-0.11405700000000001</v>
      </c>
      <c r="T16">
        <v>5329</v>
      </c>
      <c r="U16">
        <v>48267</v>
      </c>
      <c r="V16">
        <f t="shared" si="0"/>
        <v>53596</v>
      </c>
      <c r="X16">
        <f>(Q16-(V16/V15)*Q15)/N15</f>
        <v>0.13323807306134725</v>
      </c>
      <c r="Y16">
        <f>X16*16.02</f>
        <v>2.1344739304427827</v>
      </c>
      <c r="AC16">
        <v>100000</v>
      </c>
      <c r="AD16">
        <v>999.94600000000003</v>
      </c>
      <c r="AE16">
        <v>-306777</v>
      </c>
      <c r="AF16" s="6">
        <v>1218820</v>
      </c>
      <c r="AG16">
        <v>-1638.5</v>
      </c>
      <c r="AH16">
        <v>4963</v>
      </c>
      <c r="AI16">
        <v>46176</v>
      </c>
      <c r="AJ16">
        <f t="shared" si="1"/>
        <v>51139</v>
      </c>
      <c r="AL16">
        <f>(AE16-(AJ16/AJ15)*AE15)/AB15</f>
        <v>0.13815478886529553</v>
      </c>
      <c r="AM16">
        <f>AL16*16.02</f>
        <v>2.2132397176220344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999.93750699999998</v>
      </c>
      <c r="Q17">
        <v>-325012.82955999998</v>
      </c>
      <c r="R17">
        <v>1218523.2457039999</v>
      </c>
      <c r="S17">
        <v>-9.4995999999999997E-2</v>
      </c>
      <c r="T17">
        <v>5362</v>
      </c>
      <c r="U17">
        <v>48638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999.65110800000002</v>
      </c>
      <c r="Q18">
        <v>-320901.649699</v>
      </c>
      <c r="R18">
        <v>1217059.7894880001</v>
      </c>
      <c r="S18">
        <v>-0.129437</v>
      </c>
      <c r="T18">
        <v>5308</v>
      </c>
      <c r="U18">
        <v>48070</v>
      </c>
      <c r="V18">
        <f t="shared" si="0"/>
        <v>53378</v>
      </c>
      <c r="X18">
        <f>(Q18-(V18/V17)*Q17)/N17</f>
        <v>0.13004726290057139</v>
      </c>
      <c r="Y18">
        <f>X18*16.02</f>
        <v>2.0833571516671539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999.93750699999998</v>
      </c>
      <c r="Q19">
        <v>-325012.82955999998</v>
      </c>
      <c r="R19">
        <v>1218523.2457039999</v>
      </c>
      <c r="S19">
        <v>-9.4995999999999997E-2</v>
      </c>
      <c r="T19">
        <v>5362</v>
      </c>
      <c r="U19">
        <v>48638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1099.68</v>
      </c>
      <c r="AE19">
        <v>-324259</v>
      </c>
      <c r="AF19" s="6">
        <v>1222150</v>
      </c>
      <c r="AG19">
        <v>-1.47543E-2</v>
      </c>
      <c r="AH19">
        <v>5405</v>
      </c>
      <c r="AI19">
        <v>48595</v>
      </c>
      <c r="AJ19">
        <f t="shared" ref="AJ19:AJ28" si="2">SUM(AH19:AI19)</f>
        <v>54000</v>
      </c>
    </row>
    <row r="20" spans="2:39" x14ac:dyDescent="0.2">
      <c r="O20">
        <v>100000</v>
      </c>
      <c r="P20">
        <v>999.93611499999997</v>
      </c>
      <c r="Q20">
        <v>-319017.23257599998</v>
      </c>
      <c r="R20">
        <v>1216960.835651</v>
      </c>
      <c r="S20">
        <v>-0.13134299999999999</v>
      </c>
      <c r="T20">
        <v>5281</v>
      </c>
      <c r="U20">
        <v>47803</v>
      </c>
      <c r="V20">
        <f t="shared" si="0"/>
        <v>53084</v>
      </c>
      <c r="X20">
        <f>(Q20-(V20/V19)*Q19)/N19</f>
        <v>0.1329029361310447</v>
      </c>
      <c r="Y20">
        <f>X20*16.02</f>
        <v>2.129105036819336</v>
      </c>
      <c r="AC20">
        <v>100000</v>
      </c>
      <c r="AD20">
        <v>1100.1199999999999</v>
      </c>
      <c r="AE20">
        <v>-306014</v>
      </c>
      <c r="AF20" s="6">
        <v>1222710</v>
      </c>
      <c r="AG20">
        <v>-1947.46</v>
      </c>
      <c r="AH20">
        <v>5110</v>
      </c>
      <c r="AI20">
        <v>46034</v>
      </c>
      <c r="AJ20">
        <f t="shared" si="2"/>
        <v>51144</v>
      </c>
      <c r="AL20">
        <f>(AE20-(AJ20/AJ19)*AE19)/AB19</f>
        <v>0.13952888888888992</v>
      </c>
      <c r="AM20">
        <f>AL20*16.02</f>
        <v>2.2352528000000165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999.93750699999998</v>
      </c>
      <c r="Q21">
        <v>-325012.82955999998</v>
      </c>
      <c r="R21">
        <v>1218523.2457039999</v>
      </c>
      <c r="S21">
        <v>-9.4995999999999997E-2</v>
      </c>
      <c r="T21">
        <v>5362</v>
      </c>
      <c r="U21">
        <v>48638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1099.95</v>
      </c>
      <c r="AE21">
        <v>-324290</v>
      </c>
      <c r="AF21" s="6">
        <v>1222000</v>
      </c>
      <c r="AG21">
        <v>4.1837600000000003E-2</v>
      </c>
      <c r="AH21">
        <v>5419</v>
      </c>
      <c r="AI21">
        <v>48581</v>
      </c>
      <c r="AJ21">
        <f t="shared" si="2"/>
        <v>54000</v>
      </c>
    </row>
    <row r="22" spans="2:39" x14ac:dyDescent="0.2">
      <c r="O22">
        <v>100000</v>
      </c>
      <c r="P22">
        <v>1000.241539</v>
      </c>
      <c r="Q22">
        <v>-316683.81080199999</v>
      </c>
      <c r="R22">
        <v>1216385.33975</v>
      </c>
      <c r="S22">
        <v>-8.0977999999999994E-2</v>
      </c>
      <c r="T22">
        <v>5246</v>
      </c>
      <c r="U22">
        <v>47472</v>
      </c>
      <c r="V22">
        <f t="shared" si="0"/>
        <v>52718</v>
      </c>
      <c r="X22">
        <f>(Q22-(V22/V21)*Q21)/N21</f>
        <v>0.13519007578062936</v>
      </c>
      <c r="Y22">
        <f>X22*16.02</f>
        <v>2.1657450140056822</v>
      </c>
      <c r="AC22">
        <v>100000</v>
      </c>
      <c r="AD22">
        <v>1099.92</v>
      </c>
      <c r="AE22">
        <v>-305976</v>
      </c>
      <c r="AF22" s="6">
        <v>1221900</v>
      </c>
      <c r="AG22">
        <v>-1650.59</v>
      </c>
      <c r="AH22">
        <v>5105</v>
      </c>
      <c r="AI22">
        <v>46022</v>
      </c>
      <c r="AJ22">
        <f t="shared" si="2"/>
        <v>51127</v>
      </c>
      <c r="AL22">
        <f>(AE22-(AJ22/AJ21)*AE21)/AB21</f>
        <v>0.13510457655107216</v>
      </c>
      <c r="AM22">
        <f>AL22*16.02</f>
        <v>2.1643753163481758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999.93750699999998</v>
      </c>
      <c r="Q23">
        <v>-325012.82955999998</v>
      </c>
      <c r="R23">
        <v>1218523.2457039999</v>
      </c>
      <c r="S23">
        <v>-9.4995999999999997E-2</v>
      </c>
      <c r="T23">
        <v>5362</v>
      </c>
      <c r="U23">
        <v>48638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1100.31</v>
      </c>
      <c r="AE23">
        <v>-324262</v>
      </c>
      <c r="AF23" s="6">
        <v>1221820</v>
      </c>
      <c r="AG23">
        <v>8.5433899999999993E-2</v>
      </c>
      <c r="AH23">
        <v>5495</v>
      </c>
      <c r="AI23">
        <v>48505</v>
      </c>
      <c r="AJ23">
        <f t="shared" si="2"/>
        <v>54000</v>
      </c>
    </row>
    <row r="24" spans="2:39" x14ac:dyDescent="0.2">
      <c r="O24">
        <v>100000</v>
      </c>
      <c r="P24">
        <v>1000.031023</v>
      </c>
      <c r="Q24">
        <v>-313720.94639599998</v>
      </c>
      <c r="R24">
        <v>1215945.2990300001</v>
      </c>
      <c r="S24">
        <v>-0.122833</v>
      </c>
      <c r="T24">
        <v>5198</v>
      </c>
      <c r="U24">
        <v>47052</v>
      </c>
      <c r="V24">
        <f t="shared" si="0"/>
        <v>52250</v>
      </c>
      <c r="X24">
        <f>(Q24-(V24/V23)*Q23)/N23</f>
        <v>0.13704016346295614</v>
      </c>
      <c r="Y24">
        <f>X24*16.02</f>
        <v>2.1953834186765571</v>
      </c>
      <c r="AC24">
        <v>100000</v>
      </c>
      <c r="AD24">
        <v>1099.8800000000001</v>
      </c>
      <c r="AE24">
        <v>-305935</v>
      </c>
      <c r="AF24" s="6">
        <v>1221360</v>
      </c>
      <c r="AG24">
        <v>-1536.42</v>
      </c>
      <c r="AH24">
        <v>5205</v>
      </c>
      <c r="AI24">
        <v>45923</v>
      </c>
      <c r="AJ24">
        <f t="shared" si="2"/>
        <v>51128</v>
      </c>
      <c r="AL24">
        <f>(AE24-(AJ24/AJ23)*AE23)/AB23</f>
        <v>0.13771534795942569</v>
      </c>
      <c r="AM24">
        <f>AL24*16.02</f>
        <v>2.2061998743099998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1099.97</v>
      </c>
      <c r="AE25">
        <v>-324303</v>
      </c>
      <c r="AF25" s="6">
        <v>1222260</v>
      </c>
      <c r="AG25">
        <v>0.14474500000000001</v>
      </c>
      <c r="AH25">
        <v>5333</v>
      </c>
      <c r="AI25">
        <v>48667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1100.1300000000001</v>
      </c>
      <c r="AE26">
        <v>-306033</v>
      </c>
      <c r="AF26" s="6">
        <v>1222720</v>
      </c>
      <c r="AG26">
        <v>-1884.16</v>
      </c>
      <c r="AH26">
        <v>5037</v>
      </c>
      <c r="AI26">
        <v>46102</v>
      </c>
      <c r="AJ26">
        <f t="shared" si="2"/>
        <v>51139</v>
      </c>
      <c r="AL26">
        <f>(AE26-(AJ26/AJ25)*AE25)/AB25</f>
        <v>0.13859192498230707</v>
      </c>
      <c r="AM26">
        <f>AL26*16.02</f>
        <v>2.2202426382165594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1099.8619619999999</v>
      </c>
      <c r="Q27">
        <v>-324230.758975</v>
      </c>
      <c r="R27">
        <v>1222366.4222530001</v>
      </c>
      <c r="S27">
        <v>-0.130468</v>
      </c>
      <c r="T27">
        <v>5362</v>
      </c>
      <c r="U27">
        <v>48638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1099.71</v>
      </c>
      <c r="AE27">
        <v>-324295</v>
      </c>
      <c r="AF27" s="6">
        <v>1222190</v>
      </c>
      <c r="AG27">
        <v>1.44595E-2</v>
      </c>
      <c r="AH27">
        <v>5359</v>
      </c>
      <c r="AI27">
        <v>48641</v>
      </c>
      <c r="AJ27">
        <f t="shared" si="2"/>
        <v>54000</v>
      </c>
    </row>
    <row r="28" spans="2:39" x14ac:dyDescent="0.2">
      <c r="O28">
        <v>100000</v>
      </c>
      <c r="P28">
        <v>1100.5858000000001</v>
      </c>
      <c r="Q28">
        <v>-324073.55747699999</v>
      </c>
      <c r="R28">
        <v>1222041.9413920001</v>
      </c>
      <c r="S28">
        <v>-0.10166799999999999</v>
      </c>
      <c r="T28">
        <v>5361</v>
      </c>
      <c r="U28">
        <v>48618</v>
      </c>
      <c r="V28">
        <f t="shared" si="3"/>
        <v>53979</v>
      </c>
      <c r="X28">
        <f>(Q28-(V28/V27)*Q27)/N27</f>
        <v>9.9082033116715984E-2</v>
      </c>
      <c r="Y28">
        <f>X28*16.02</f>
        <v>1.58729417052979</v>
      </c>
      <c r="AC28">
        <v>100000</v>
      </c>
      <c r="AD28">
        <v>1099.73</v>
      </c>
      <c r="AE28">
        <v>-305947</v>
      </c>
      <c r="AF28" s="6">
        <v>1221740</v>
      </c>
      <c r="AG28">
        <v>-1361.44</v>
      </c>
      <c r="AH28">
        <v>5053</v>
      </c>
      <c r="AI28">
        <v>46072</v>
      </c>
      <c r="AJ28">
        <f t="shared" si="2"/>
        <v>51125</v>
      </c>
      <c r="AL28">
        <f>(AE28-(AJ28/AJ27)*AE27)/AB27</f>
        <v>0.13787184477471567</v>
      </c>
      <c r="AM28">
        <f>AL28*16.02</f>
        <v>2.2087069532909451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1099.8619619999999</v>
      </c>
      <c r="Q29">
        <v>-324230.758975</v>
      </c>
      <c r="R29">
        <v>1222366.4222530001</v>
      </c>
      <c r="S29">
        <v>-0.130468</v>
      </c>
      <c r="T29">
        <v>5362</v>
      </c>
      <c r="U29">
        <v>48638</v>
      </c>
      <c r="V29">
        <f t="shared" si="3"/>
        <v>54000</v>
      </c>
    </row>
    <row r="30" spans="2:39" x14ac:dyDescent="0.2">
      <c r="O30">
        <v>100000</v>
      </c>
      <c r="P30">
        <v>1100.0558430000001</v>
      </c>
      <c r="Q30">
        <v>-323802.54704500001</v>
      </c>
      <c r="R30">
        <v>1221230.354143</v>
      </c>
      <c r="S30">
        <v>-0.132744</v>
      </c>
      <c r="T30">
        <v>5356</v>
      </c>
      <c r="U30">
        <v>48583</v>
      </c>
      <c r="V30">
        <f t="shared" si="3"/>
        <v>53939</v>
      </c>
      <c r="X30">
        <f>(Q30-(V30/V29)*Q29)/N29</f>
        <v>0.10066173440879454</v>
      </c>
      <c r="Y30">
        <f>X30*16.02</f>
        <v>1.6126009852288885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1099.8619619999999</v>
      </c>
      <c r="Q31">
        <v>-324230.758975</v>
      </c>
      <c r="R31">
        <v>1222366.4222530001</v>
      </c>
      <c r="S31">
        <v>-0.130468</v>
      </c>
      <c r="T31">
        <v>5362</v>
      </c>
      <c r="U31">
        <v>48638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1200.04</v>
      </c>
      <c r="AE31">
        <v>-323420</v>
      </c>
      <c r="AF31" s="6">
        <v>1225960</v>
      </c>
      <c r="AG31">
        <v>-4.9458500000000002E-2</v>
      </c>
      <c r="AH31">
        <v>5467</v>
      </c>
      <c r="AI31">
        <v>48533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1099.9758939999999</v>
      </c>
      <c r="Q32">
        <v>-323231.70025300002</v>
      </c>
      <c r="R32">
        <v>1220826.1879990001</v>
      </c>
      <c r="S32">
        <v>-0.106595</v>
      </c>
      <c r="T32">
        <v>5350</v>
      </c>
      <c r="U32">
        <v>48507</v>
      </c>
      <c r="V32">
        <f t="shared" si="3"/>
        <v>53857</v>
      </c>
      <c r="X32">
        <f>(Q32-(V32/V31)*Q31)/N31</f>
        <v>0.13805107144735831</v>
      </c>
      <c r="Y32">
        <f>X32*16.02</f>
        <v>2.2115781645866801</v>
      </c>
      <c r="AC32">
        <v>100000</v>
      </c>
      <c r="AD32">
        <v>1199.8499999999999</v>
      </c>
      <c r="AE32">
        <v>-305156</v>
      </c>
      <c r="AF32" s="6">
        <v>1225840</v>
      </c>
      <c r="AG32">
        <v>-1746.31</v>
      </c>
      <c r="AH32">
        <v>5188</v>
      </c>
      <c r="AI32">
        <v>45947</v>
      </c>
      <c r="AJ32">
        <f t="shared" si="4"/>
        <v>51135</v>
      </c>
      <c r="AL32">
        <f>(AE32-(AJ32/AJ31)*AE31)/AB31</f>
        <v>0.14073531493276897</v>
      </c>
      <c r="AM32">
        <f>AL32*16.02</f>
        <v>2.254579745222959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1099.8619619999999</v>
      </c>
      <c r="Q33">
        <v>-324230.758975</v>
      </c>
      <c r="R33">
        <v>1222366.4222530001</v>
      </c>
      <c r="S33">
        <v>-0.130468</v>
      </c>
      <c r="T33">
        <v>5362</v>
      </c>
      <c r="U33">
        <v>48638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1199.95</v>
      </c>
      <c r="AE33">
        <v>-323465</v>
      </c>
      <c r="AF33" s="6">
        <v>1226110</v>
      </c>
      <c r="AG33">
        <v>-0.17619000000000001</v>
      </c>
      <c r="AH33">
        <v>5395</v>
      </c>
      <c r="AI33">
        <v>48605</v>
      </c>
      <c r="AJ33">
        <f t="shared" si="4"/>
        <v>54000</v>
      </c>
    </row>
    <row r="34" spans="1:39" x14ac:dyDescent="0.2">
      <c r="O34">
        <v>100000</v>
      </c>
      <c r="P34">
        <v>1099.8668600000001</v>
      </c>
      <c r="Q34">
        <v>-322532.35505399999</v>
      </c>
      <c r="R34">
        <v>1221246.4280129999</v>
      </c>
      <c r="S34">
        <v>-0.12864300000000001</v>
      </c>
      <c r="T34">
        <v>5341</v>
      </c>
      <c r="U34">
        <v>48410</v>
      </c>
      <c r="V34">
        <f t="shared" si="3"/>
        <v>53751</v>
      </c>
      <c r="X34">
        <f>(Q34-(V34/V33)*Q33)/N33</f>
        <v>0.13379735334948861</v>
      </c>
      <c r="Y34">
        <f>X34*16.02</f>
        <v>2.1434336006588075</v>
      </c>
      <c r="AC34">
        <v>100000</v>
      </c>
      <c r="AD34">
        <v>1200.03</v>
      </c>
      <c r="AE34">
        <v>-305246</v>
      </c>
      <c r="AF34" s="6">
        <v>1226100</v>
      </c>
      <c r="AG34">
        <v>-1886.25</v>
      </c>
      <c r="AH34">
        <v>5119</v>
      </c>
      <c r="AI34">
        <v>46021</v>
      </c>
      <c r="AJ34">
        <f t="shared" si="4"/>
        <v>51140</v>
      </c>
      <c r="AL34">
        <f>(AE34-(AJ34/AJ33)*AE33)/AB33</f>
        <v>0.13851403632932371</v>
      </c>
      <c r="AM34">
        <f>AL34*16.02</f>
        <v>2.2189948619957658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1099.8619619999999</v>
      </c>
      <c r="Q35">
        <v>-324230.758975</v>
      </c>
      <c r="R35">
        <v>1222366.4222530001</v>
      </c>
      <c r="S35">
        <v>-0.130468</v>
      </c>
      <c r="T35">
        <v>5362</v>
      </c>
      <c r="U35">
        <v>48638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1200.3699999999999</v>
      </c>
      <c r="AE35">
        <v>-323498</v>
      </c>
      <c r="AF35" s="6">
        <v>1226160</v>
      </c>
      <c r="AG35">
        <v>6.1487899999999998E-2</v>
      </c>
      <c r="AH35">
        <v>5351</v>
      </c>
      <c r="AI35">
        <v>48649</v>
      </c>
      <c r="AJ35">
        <f t="shared" si="4"/>
        <v>54000</v>
      </c>
    </row>
    <row r="36" spans="1:39" x14ac:dyDescent="0.2">
      <c r="O36">
        <v>100000</v>
      </c>
      <c r="P36">
        <v>1099.9769690000001</v>
      </c>
      <c r="Q36">
        <v>-321555.019463</v>
      </c>
      <c r="R36">
        <v>1221088.146439</v>
      </c>
      <c r="S36">
        <v>-0.14316200000000001</v>
      </c>
      <c r="T36">
        <v>5328</v>
      </c>
      <c r="U36">
        <v>48272</v>
      </c>
      <c r="V36">
        <f t="shared" si="3"/>
        <v>53600</v>
      </c>
      <c r="X36">
        <f>(Q36-(V36/V35)*Q35)/N35</f>
        <v>0.12909875733013887</v>
      </c>
      <c r="Y36">
        <f>X36*16.02</f>
        <v>2.0681620924288246</v>
      </c>
      <c r="AC36">
        <v>100000</v>
      </c>
      <c r="AD36">
        <v>1199.82</v>
      </c>
      <c r="AE36">
        <v>-305360</v>
      </c>
      <c r="AF36" s="6">
        <v>1225380</v>
      </c>
      <c r="AG36">
        <v>-1436.67</v>
      </c>
      <c r="AH36">
        <v>5077</v>
      </c>
      <c r="AI36">
        <v>46074</v>
      </c>
      <c r="AJ36">
        <f t="shared" si="4"/>
        <v>51151</v>
      </c>
      <c r="AL36">
        <f>(AE36-(AJ36/AJ35)*AE35)/AB35</f>
        <v>0.1363675347959421</v>
      </c>
      <c r="AM36">
        <f>AL36*16.02</f>
        <v>2.1846079074309923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1099.8619619999999</v>
      </c>
      <c r="Q37">
        <v>-324230.758975</v>
      </c>
      <c r="R37">
        <v>1222366.4222530001</v>
      </c>
      <c r="S37">
        <v>-0.130468</v>
      </c>
      <c r="T37">
        <v>5362</v>
      </c>
      <c r="U37">
        <v>48638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1200.21</v>
      </c>
      <c r="AE37">
        <v>-323491</v>
      </c>
      <c r="AF37" s="6">
        <v>1226370</v>
      </c>
      <c r="AG37">
        <v>-6.1804400000000002E-2</v>
      </c>
      <c r="AH37">
        <v>5295</v>
      </c>
      <c r="AI37">
        <v>48705</v>
      </c>
      <c r="AJ37">
        <f t="shared" si="4"/>
        <v>54000</v>
      </c>
    </row>
    <row r="38" spans="1:39" x14ac:dyDescent="0.2">
      <c r="O38">
        <v>100000</v>
      </c>
      <c r="P38">
        <v>1099.5227600000001</v>
      </c>
      <c r="Q38">
        <v>-320168.00768699998</v>
      </c>
      <c r="R38">
        <v>1220885.2384909999</v>
      </c>
      <c r="S38">
        <v>-0.106116</v>
      </c>
      <c r="T38">
        <v>5310</v>
      </c>
      <c r="U38">
        <v>48075</v>
      </c>
      <c r="V38">
        <f t="shared" si="3"/>
        <v>53385</v>
      </c>
      <c r="X38">
        <f>(Q38-(V38/V37)*Q37)/N37</f>
        <v>0.13097070052146517</v>
      </c>
      <c r="Y38">
        <f>X38*16.02</f>
        <v>2.098150622353872</v>
      </c>
      <c r="AC38">
        <v>100000</v>
      </c>
      <c r="AD38">
        <v>1199.99</v>
      </c>
      <c r="AE38">
        <v>-305264</v>
      </c>
      <c r="AF38" s="6">
        <v>1226540</v>
      </c>
      <c r="AG38">
        <v>-2005.21</v>
      </c>
      <c r="AH38">
        <v>5019</v>
      </c>
      <c r="AI38">
        <v>46121</v>
      </c>
      <c r="AJ38">
        <f t="shared" si="4"/>
        <v>51140</v>
      </c>
      <c r="AL38">
        <f>(AE38-(AJ38/AJ37)*AE37)/AB37</f>
        <v>0.13935772587874443</v>
      </c>
      <c r="AM38">
        <f>AL38*16.02</f>
        <v>2.2325107685774856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1099.8619619999999</v>
      </c>
      <c r="Q39">
        <v>-324230.758975</v>
      </c>
      <c r="R39">
        <v>1222366.4222530001</v>
      </c>
      <c r="S39">
        <v>-0.130468</v>
      </c>
      <c r="T39">
        <v>5362</v>
      </c>
      <c r="U39">
        <v>48638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1199.82</v>
      </c>
      <c r="AE39">
        <v>-323429</v>
      </c>
      <c r="AF39" s="6">
        <v>1225890</v>
      </c>
      <c r="AG39">
        <v>1.76937E-2</v>
      </c>
      <c r="AH39">
        <v>5478</v>
      </c>
      <c r="AI39">
        <v>48522</v>
      </c>
      <c r="AJ39">
        <f t="shared" si="4"/>
        <v>54000</v>
      </c>
    </row>
    <row r="40" spans="1:39" x14ac:dyDescent="0.2">
      <c r="O40">
        <v>100000</v>
      </c>
      <c r="P40">
        <v>1100.2316860000001</v>
      </c>
      <c r="Q40">
        <v>-318254.09860099998</v>
      </c>
      <c r="R40">
        <v>1220669.0522100001</v>
      </c>
      <c r="S40">
        <v>-0.13394800000000001</v>
      </c>
      <c r="T40">
        <v>5284</v>
      </c>
      <c r="U40">
        <v>47802</v>
      </c>
      <c r="V40">
        <f t="shared" si="3"/>
        <v>53086</v>
      </c>
      <c r="X40">
        <f>(Q40-(V40/V39)*Q39)/N39</f>
        <v>0.13464906571155455</v>
      </c>
      <c r="Y40">
        <f>X40*16.02</f>
        <v>2.1570780326991037</v>
      </c>
      <c r="AC40">
        <v>100000</v>
      </c>
      <c r="AD40">
        <v>1199.53</v>
      </c>
      <c r="AE40">
        <v>-305227</v>
      </c>
      <c r="AF40" s="6">
        <v>1225450</v>
      </c>
      <c r="AG40">
        <v>-1587.4</v>
      </c>
      <c r="AH40">
        <v>5190</v>
      </c>
      <c r="AI40">
        <v>45953</v>
      </c>
      <c r="AJ40">
        <f t="shared" si="4"/>
        <v>51143</v>
      </c>
      <c r="AL40">
        <f>(AE40-(AJ40/AJ39)*AE39)/AB39</f>
        <v>0.13888027129040076</v>
      </c>
      <c r="AM40">
        <f>AL40*16.02</f>
        <v>2.2248619460722199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1099.8619619999999</v>
      </c>
      <c r="Q41">
        <v>-324230.758975</v>
      </c>
      <c r="R41">
        <v>1222366.4222530001</v>
      </c>
      <c r="S41">
        <v>-0.130468</v>
      </c>
      <c r="T41">
        <v>5362</v>
      </c>
      <c r="U41">
        <v>48638</v>
      </c>
      <c r="V41">
        <f t="shared" si="3"/>
        <v>54000</v>
      </c>
    </row>
    <row r="42" spans="1:39" x14ac:dyDescent="0.2">
      <c r="H42" t="s">
        <v>27</v>
      </c>
      <c r="O42">
        <v>100000</v>
      </c>
      <c r="P42">
        <v>1099.9103130000001</v>
      </c>
      <c r="Q42">
        <v>-316011.64425299998</v>
      </c>
      <c r="R42">
        <v>1220177.3991630001</v>
      </c>
      <c r="S42">
        <v>-0.142094</v>
      </c>
      <c r="T42">
        <v>5245</v>
      </c>
      <c r="U42">
        <v>47487</v>
      </c>
      <c r="V42">
        <f t="shared" si="3"/>
        <v>52732</v>
      </c>
      <c r="X42">
        <f>(Q42-(V42/V41)*Q41)/N41</f>
        <v>0.13358508729332633</v>
      </c>
      <c r="Y42">
        <f>X42*16.02</f>
        <v>2.1400330984390878</v>
      </c>
      <c r="AB42" t="s">
        <v>7</v>
      </c>
    </row>
    <row r="43" spans="1:39" x14ac:dyDescent="0.2">
      <c r="M43">
        <v>21</v>
      </c>
      <c r="N43">
        <f>4*3.14*M43^2</f>
        <v>5538.96</v>
      </c>
      <c r="O43">
        <v>50000</v>
      </c>
      <c r="P43">
        <v>1099.8619619999999</v>
      </c>
      <c r="Q43">
        <v>-324230.758975</v>
      </c>
      <c r="R43">
        <v>1222366.4222530001</v>
      </c>
      <c r="S43">
        <v>-0.130468</v>
      </c>
      <c r="T43">
        <v>5362</v>
      </c>
      <c r="U43">
        <v>48638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1300.17</v>
      </c>
      <c r="AE43">
        <v>-322577</v>
      </c>
      <c r="AF43" s="6">
        <v>1229860</v>
      </c>
      <c r="AG43">
        <v>2.7768899999999999E-2</v>
      </c>
      <c r="AH43">
        <v>5534</v>
      </c>
      <c r="AI43">
        <v>48466</v>
      </c>
      <c r="AJ43">
        <f t="shared" ref="AJ43:AJ52" si="5">SUM(AH43:AI43)</f>
        <v>54000</v>
      </c>
    </row>
    <row r="44" spans="1:39" x14ac:dyDescent="0.2">
      <c r="B44">
        <v>1000</v>
      </c>
      <c r="C44">
        <v>1100</v>
      </c>
      <c r="D44">
        <v>1200</v>
      </c>
      <c r="E44">
        <v>1300</v>
      </c>
      <c r="F44">
        <v>1400</v>
      </c>
      <c r="H44">
        <v>1000</v>
      </c>
      <c r="I44">
        <v>1100</v>
      </c>
      <c r="J44">
        <v>1200</v>
      </c>
      <c r="K44">
        <v>1300</v>
      </c>
      <c r="L44">
        <v>1400</v>
      </c>
      <c r="O44">
        <v>100000</v>
      </c>
      <c r="P44">
        <v>1099.7999319999999</v>
      </c>
      <c r="Q44">
        <v>-313103.90755599999</v>
      </c>
      <c r="R44">
        <v>1219625.3117249999</v>
      </c>
      <c r="S44">
        <v>-0.110625</v>
      </c>
      <c r="T44">
        <v>5198</v>
      </c>
      <c r="U44">
        <v>47074</v>
      </c>
      <c r="V44">
        <f t="shared" si="3"/>
        <v>52272</v>
      </c>
      <c r="X44">
        <f>(Q44-(V44/V43)*Q43)/N43</f>
        <v>0.13566935522192222</v>
      </c>
      <c r="Y44">
        <f>X44*16.02</f>
        <v>2.1734230706551938</v>
      </c>
      <c r="AC44">
        <v>100000</v>
      </c>
      <c r="AD44">
        <v>1299.8800000000001</v>
      </c>
      <c r="AE44">
        <v>-304348</v>
      </c>
      <c r="AF44" s="6">
        <v>1230840</v>
      </c>
      <c r="AG44">
        <v>-2468.7800000000002</v>
      </c>
      <c r="AH44">
        <v>5248</v>
      </c>
      <c r="AI44">
        <v>45890</v>
      </c>
      <c r="AJ44">
        <f t="shared" si="5"/>
        <v>51138</v>
      </c>
      <c r="AL44">
        <f>(AE44-(AJ44/AJ43)*AE43)/AB43</f>
        <v>0.14425719745222859</v>
      </c>
      <c r="AM44">
        <f>AL44*16.02</f>
        <v>2.3110003031847022</v>
      </c>
    </row>
    <row r="45" spans="1:39" x14ac:dyDescent="0.2">
      <c r="A45">
        <v>5</v>
      </c>
      <c r="B45">
        <v>1.3030959693996338</v>
      </c>
      <c r="C45">
        <v>1.58729417052979</v>
      </c>
      <c r="D45">
        <v>0.87659093062457139</v>
      </c>
      <c r="E45">
        <v>0.98523192310175611</v>
      </c>
      <c r="F45">
        <v>0.98350085963427591</v>
      </c>
      <c r="H45">
        <v>2.1552787453415725</v>
      </c>
      <c r="I45">
        <v>2.0818558644638303</v>
      </c>
      <c r="J45">
        <v>2.1483500808337812</v>
      </c>
      <c r="K45">
        <v>2.1157618934378357</v>
      </c>
      <c r="L45">
        <v>2.1228731132838528</v>
      </c>
      <c r="AA45">
        <v>25</v>
      </c>
      <c r="AB45">
        <f>4*3.14*AA45^2</f>
        <v>7850</v>
      </c>
      <c r="AC45">
        <v>50000</v>
      </c>
      <c r="AD45">
        <v>1300.08</v>
      </c>
      <c r="AE45">
        <v>-322693</v>
      </c>
      <c r="AF45" s="6">
        <v>1230230</v>
      </c>
      <c r="AG45">
        <v>0.10935599999999999</v>
      </c>
      <c r="AH45">
        <v>5316</v>
      </c>
      <c r="AI45">
        <v>48684</v>
      </c>
      <c r="AJ45">
        <f t="shared" si="5"/>
        <v>54000</v>
      </c>
    </row>
    <row r="46" spans="1:39" x14ac:dyDescent="0.2">
      <c r="A46">
        <v>7</v>
      </c>
      <c r="B46">
        <v>1.4963982502789785</v>
      </c>
      <c r="C46">
        <v>1.6126009852288885</v>
      </c>
      <c r="D46">
        <v>1.54774215615226</v>
      </c>
      <c r="E46">
        <v>1.3585734678592187</v>
      </c>
      <c r="F46">
        <v>1.557115751922745</v>
      </c>
      <c r="H46">
        <v>2.1011115285952426</v>
      </c>
      <c r="I46">
        <v>2.1135446226641692</v>
      </c>
      <c r="J46">
        <v>2.1605948949206</v>
      </c>
      <c r="K46">
        <v>2.1516015233828636</v>
      </c>
      <c r="L46">
        <v>2.1584594090594029</v>
      </c>
      <c r="N46" t="s">
        <v>8</v>
      </c>
      <c r="AC46">
        <v>100000</v>
      </c>
      <c r="AD46">
        <v>1299.94</v>
      </c>
      <c r="AE46">
        <v>-304550</v>
      </c>
      <c r="AF46" s="6">
        <v>1230720</v>
      </c>
      <c r="AG46">
        <v>-2214.87</v>
      </c>
      <c r="AH46">
        <v>5062</v>
      </c>
      <c r="AI46">
        <v>46090</v>
      </c>
      <c r="AJ46">
        <f t="shared" si="5"/>
        <v>51152</v>
      </c>
      <c r="AL46">
        <f>(AE46-(AJ46/AJ45)*AE45)/AB45</f>
        <v>0.14317606982778741</v>
      </c>
      <c r="AM46">
        <f>AL46*16.02</f>
        <v>2.2936806386411543</v>
      </c>
    </row>
    <row r="47" spans="1:39" x14ac:dyDescent="0.2">
      <c r="A47">
        <v>9</v>
      </c>
      <c r="B47">
        <v>2.131992885039907</v>
      </c>
      <c r="C47">
        <v>2.2115781645866801</v>
      </c>
      <c r="D47">
        <v>2.0771796877201258</v>
      </c>
      <c r="E47">
        <v>1.7911855786810709</v>
      </c>
      <c r="F47">
        <v>1.8684205311213533</v>
      </c>
      <c r="H47">
        <v>2.1142293650358344</v>
      </c>
      <c r="I47">
        <v>2.1098260267102882</v>
      </c>
      <c r="J47">
        <v>2.1569311359245713</v>
      </c>
      <c r="K47">
        <v>2.1473836370857375</v>
      </c>
      <c r="L47">
        <v>2.1802593258279832</v>
      </c>
      <c r="M47">
        <v>5</v>
      </c>
      <c r="N47">
        <f>4*3.14*M47^2</f>
        <v>314</v>
      </c>
      <c r="O47">
        <v>50000</v>
      </c>
      <c r="P47">
        <v>1200.3690369999999</v>
      </c>
      <c r="Q47">
        <v>-323435.11683100002</v>
      </c>
      <c r="R47">
        <v>1226303.093318</v>
      </c>
      <c r="S47">
        <v>-0.14441699999999999</v>
      </c>
      <c r="T47">
        <v>5362</v>
      </c>
      <c r="U47">
        <v>48638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1299.95</v>
      </c>
      <c r="AE47">
        <v>-322727</v>
      </c>
      <c r="AF47" s="6">
        <v>1230240</v>
      </c>
      <c r="AG47">
        <v>-3.98752E-2</v>
      </c>
      <c r="AH47">
        <v>5308</v>
      </c>
      <c r="AI47">
        <v>48692</v>
      </c>
      <c r="AJ47">
        <f t="shared" si="5"/>
        <v>54000</v>
      </c>
    </row>
    <row r="48" spans="1:39" x14ac:dyDescent="0.2">
      <c r="A48">
        <v>11</v>
      </c>
      <c r="B48">
        <v>2.1731454523847207</v>
      </c>
      <c r="C48">
        <v>2.1434336006588075</v>
      </c>
      <c r="D48">
        <v>2.2291004866265642</v>
      </c>
      <c r="E48">
        <v>2.1780060659274745</v>
      </c>
      <c r="F48">
        <v>2.2507548400880584</v>
      </c>
      <c r="H48">
        <v>2.1470193930087591</v>
      </c>
      <c r="I48">
        <v>2.132940715343643</v>
      </c>
      <c r="J48">
        <v>2.1709006379948894</v>
      </c>
      <c r="K48">
        <v>2.1614012250267671</v>
      </c>
      <c r="L48">
        <v>2.1367183429137611</v>
      </c>
      <c r="O48">
        <v>100000</v>
      </c>
      <c r="P48">
        <v>1199.667803</v>
      </c>
      <c r="Q48">
        <v>-323298.14442700002</v>
      </c>
      <c r="R48">
        <v>1225963.191928</v>
      </c>
      <c r="S48">
        <v>-8.9991000000000002E-2</v>
      </c>
      <c r="T48">
        <v>5361</v>
      </c>
      <c r="U48">
        <v>48619</v>
      </c>
      <c r="V48">
        <f t="shared" si="6"/>
        <v>53980</v>
      </c>
      <c r="X48">
        <f>(Q48-(V48/V47)*Q47)/N47</f>
        <v>5.4718534995291598E-2</v>
      </c>
      <c r="Y48">
        <f>X48*16.02</f>
        <v>0.87659093062457139</v>
      </c>
      <c r="AC48">
        <v>100000</v>
      </c>
      <c r="AD48">
        <v>1300.25</v>
      </c>
      <c r="AE48">
        <v>-304549</v>
      </c>
      <c r="AF48" s="6">
        <v>1230260</v>
      </c>
      <c r="AG48">
        <v>-1954.52</v>
      </c>
      <c r="AH48">
        <v>5007</v>
      </c>
      <c r="AI48">
        <v>46136</v>
      </c>
      <c r="AJ48">
        <f t="shared" si="5"/>
        <v>51143</v>
      </c>
      <c r="AL48">
        <f>(AE48-(AJ48/AJ47)*AE47)/AB47</f>
        <v>0.14055428402925468</v>
      </c>
      <c r="AM48">
        <f>AL48*16.02</f>
        <v>2.2516796301486601</v>
      </c>
    </row>
    <row r="49" spans="1:39" x14ac:dyDescent="0.2">
      <c r="A49">
        <v>13</v>
      </c>
      <c r="B49">
        <v>2.1344739304427827</v>
      </c>
      <c r="C49">
        <v>2.0681620924288246</v>
      </c>
      <c r="D49">
        <v>2.0372246765792417</v>
      </c>
      <c r="E49">
        <v>2.0911884456023078</v>
      </c>
      <c r="F49">
        <v>2.0811674308792005</v>
      </c>
      <c r="H49">
        <v>2.1687353615214384</v>
      </c>
      <c r="I49">
        <v>2.1357660233602007</v>
      </c>
      <c r="J49">
        <v>2.1320652285660748</v>
      </c>
      <c r="K49">
        <v>2.1692548107962235</v>
      </c>
      <c r="L49">
        <v>2.1481926192209833</v>
      </c>
      <c r="M49">
        <v>7</v>
      </c>
      <c r="N49">
        <f>4*3.14*M49^2</f>
        <v>615.44000000000005</v>
      </c>
      <c r="O49">
        <v>50000</v>
      </c>
      <c r="P49">
        <v>1200.3690369999999</v>
      </c>
      <c r="Q49">
        <v>-323435.11683100002</v>
      </c>
      <c r="R49">
        <v>1226303.093318</v>
      </c>
      <c r="S49">
        <v>-0.14441699999999999</v>
      </c>
      <c r="T49">
        <v>5362</v>
      </c>
      <c r="U49">
        <v>48638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1299.9100000000001</v>
      </c>
      <c r="AE49">
        <v>-322694</v>
      </c>
      <c r="AF49" s="6">
        <v>1230190</v>
      </c>
      <c r="AG49">
        <v>-4.2976999999999998E-3</v>
      </c>
      <c r="AH49">
        <v>5336</v>
      </c>
      <c r="AI49">
        <v>48664</v>
      </c>
      <c r="AJ49">
        <f t="shared" si="5"/>
        <v>54000</v>
      </c>
    </row>
    <row r="50" spans="1:39" x14ac:dyDescent="0.2">
      <c r="A50">
        <v>15</v>
      </c>
      <c r="B50">
        <v>2.0833571516671539</v>
      </c>
      <c r="C50">
        <v>2.098150622353872</v>
      </c>
      <c r="D50">
        <v>2.0678516266139217</v>
      </c>
      <c r="E50">
        <v>2.0983070815170137</v>
      </c>
      <c r="F50">
        <v>2.1088487529973343</v>
      </c>
      <c r="O50">
        <v>100000</v>
      </c>
      <c r="P50">
        <v>1199.9702990000001</v>
      </c>
      <c r="Q50">
        <v>-323004.30582299997</v>
      </c>
      <c r="R50">
        <v>1225141.5326390001</v>
      </c>
      <c r="S50">
        <v>-0.16636600000000001</v>
      </c>
      <c r="T50">
        <v>5356</v>
      </c>
      <c r="U50">
        <v>48582</v>
      </c>
      <c r="V50">
        <f t="shared" si="6"/>
        <v>53938</v>
      </c>
      <c r="X50">
        <f>(Q50-(V50/V49)*Q49)/N49</f>
        <v>9.661311836156429E-2</v>
      </c>
      <c r="Y50">
        <f>X50*16.02</f>
        <v>1.54774215615226</v>
      </c>
      <c r="AC50">
        <v>100000</v>
      </c>
      <c r="AD50">
        <v>1299.55</v>
      </c>
      <c r="AE50">
        <v>-304495</v>
      </c>
      <c r="AF50" s="6">
        <v>1229420</v>
      </c>
      <c r="AG50">
        <v>-1598.8</v>
      </c>
      <c r="AH50">
        <v>5053</v>
      </c>
      <c r="AI50">
        <v>46083</v>
      </c>
      <c r="AJ50">
        <f t="shared" si="5"/>
        <v>51136</v>
      </c>
      <c r="AL50">
        <f>(AE50-(AJ50/AJ49)*AE49)/AB49</f>
        <v>0.13812310450578369</v>
      </c>
      <c r="AM50">
        <f>AL50*16.02</f>
        <v>2.2127321341826547</v>
      </c>
    </row>
    <row r="51" spans="1:39" x14ac:dyDescent="0.2">
      <c r="A51">
        <v>17</v>
      </c>
      <c r="B51">
        <v>2.129105036819336</v>
      </c>
      <c r="C51">
        <v>2.1570780326991037</v>
      </c>
      <c r="D51">
        <v>2.1302639102269518</v>
      </c>
      <c r="E51">
        <v>2.1472608423708341</v>
      </c>
      <c r="F51">
        <v>2.1457439553948858</v>
      </c>
      <c r="H51">
        <f>AVERAGE(H45:H49)</f>
        <v>2.1372748787005693</v>
      </c>
      <c r="I51">
        <f t="shared" ref="I51:L51" si="7">AVERAGE(I45:I49)</f>
        <v>2.1147866505084263</v>
      </c>
      <c r="J51">
        <f t="shared" si="7"/>
        <v>2.1537683956479836</v>
      </c>
      <c r="K51">
        <f t="shared" si="7"/>
        <v>2.1490806179458852</v>
      </c>
      <c r="L51">
        <f t="shared" si="7"/>
        <v>2.1493005620611969</v>
      </c>
      <c r="M51">
        <v>9</v>
      </c>
      <c r="N51">
        <f>4*3.14*M51^2</f>
        <v>1017.36</v>
      </c>
      <c r="O51">
        <v>50000</v>
      </c>
      <c r="P51">
        <v>1200.3690369999999</v>
      </c>
      <c r="Q51">
        <v>-323435.11683100002</v>
      </c>
      <c r="R51">
        <v>1226303.093318</v>
      </c>
      <c r="S51">
        <v>-0.14441699999999999</v>
      </c>
      <c r="T51">
        <v>5362</v>
      </c>
      <c r="U51">
        <v>48638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1299.95</v>
      </c>
      <c r="AE51">
        <v>-322664</v>
      </c>
      <c r="AF51" s="6">
        <v>1229910</v>
      </c>
      <c r="AG51">
        <v>0.158636</v>
      </c>
      <c r="AH51">
        <v>5447</v>
      </c>
      <c r="AI51">
        <v>48553</v>
      </c>
      <c r="AJ51">
        <f t="shared" si="5"/>
        <v>54000</v>
      </c>
    </row>
    <row r="52" spans="1:39" x14ac:dyDescent="0.2">
      <c r="A52">
        <v>19</v>
      </c>
      <c r="B52">
        <v>2.1657450140056822</v>
      </c>
      <c r="C52">
        <v>2.1400330984390878</v>
      </c>
      <c r="D52">
        <v>2.1458237801700508</v>
      </c>
      <c r="E52">
        <v>2.1546738761065436</v>
      </c>
      <c r="F52">
        <v>2.1687445430510617</v>
      </c>
      <c r="H52">
        <f>STDEV(H45:H49)</f>
        <v>2.8494474654587241E-2</v>
      </c>
      <c r="I52">
        <f t="shared" ref="I52:L52" si="8">STDEV(I45:I49)</f>
        <v>2.1681162598224207E-2</v>
      </c>
      <c r="J52">
        <f t="shared" si="8"/>
        <v>1.4581695229125009E-2</v>
      </c>
      <c r="K52">
        <f t="shared" si="8"/>
        <v>2.0482721542249404E-2</v>
      </c>
      <c r="L52">
        <f t="shared" si="8"/>
        <v>2.1796096882209546E-2</v>
      </c>
      <c r="O52">
        <v>100000</v>
      </c>
      <c r="P52">
        <v>1199.788137</v>
      </c>
      <c r="Q52">
        <v>-322458.67922400002</v>
      </c>
      <c r="R52">
        <v>1224253.92129</v>
      </c>
      <c r="S52">
        <v>-0.14761299999999999</v>
      </c>
      <c r="T52">
        <v>5349</v>
      </c>
      <c r="U52">
        <v>48510</v>
      </c>
      <c r="V52">
        <f t="shared" si="6"/>
        <v>53859</v>
      </c>
      <c r="X52">
        <f>(Q52-(V52/V51)*Q51)/N51</f>
        <v>0.12966165341573821</v>
      </c>
      <c r="Y52">
        <f>X52*16.02</f>
        <v>2.0771796877201258</v>
      </c>
      <c r="AC52">
        <v>100000</v>
      </c>
      <c r="AD52">
        <v>1300.26</v>
      </c>
      <c r="AE52">
        <v>-304431</v>
      </c>
      <c r="AF52" s="6">
        <v>1229420</v>
      </c>
      <c r="AG52">
        <v>-1620.47</v>
      </c>
      <c r="AH52">
        <v>5175</v>
      </c>
      <c r="AI52">
        <v>45962</v>
      </c>
      <c r="AJ52">
        <f t="shared" si="5"/>
        <v>51137</v>
      </c>
      <c r="AL52">
        <f>(AE52-(AJ52/AJ51)*AE51)/AB51</f>
        <v>0.1434181835338515</v>
      </c>
      <c r="AM52">
        <f>AL52*16.02</f>
        <v>2.2975593002123009</v>
      </c>
    </row>
    <row r="53" spans="1:39" x14ac:dyDescent="0.2">
      <c r="A53">
        <v>21</v>
      </c>
      <c r="B53">
        <v>2.1953834186765571</v>
      </c>
      <c r="C53">
        <v>2.1734230706551938</v>
      </c>
      <c r="D53">
        <v>2.1505699704593106</v>
      </c>
      <c r="E53">
        <v>2.1599381236779176</v>
      </c>
      <c r="F53">
        <v>2.1567323208293483</v>
      </c>
      <c r="M53">
        <v>11</v>
      </c>
      <c r="N53">
        <f>4*3.14*M53^2</f>
        <v>1519.76</v>
      </c>
      <c r="O53">
        <v>50000</v>
      </c>
      <c r="P53">
        <v>1200.3690369999999</v>
      </c>
      <c r="Q53">
        <v>-323435.11683100002</v>
      </c>
      <c r="R53">
        <v>1226303.093318</v>
      </c>
      <c r="S53">
        <v>-0.14441699999999999</v>
      </c>
      <c r="T53">
        <v>5362</v>
      </c>
      <c r="U53">
        <v>48638</v>
      </c>
      <c r="V53">
        <f t="shared" si="6"/>
        <v>54000</v>
      </c>
    </row>
    <row r="54" spans="1:39" x14ac:dyDescent="0.2">
      <c r="H54" t="s">
        <v>91</v>
      </c>
      <c r="O54">
        <v>100000</v>
      </c>
      <c r="P54">
        <v>1199.988973</v>
      </c>
      <c r="Q54">
        <v>-321678.348941</v>
      </c>
      <c r="R54">
        <v>1224618.8856240001</v>
      </c>
      <c r="S54">
        <v>-0.13869999999999999</v>
      </c>
      <c r="T54">
        <v>5342</v>
      </c>
      <c r="U54">
        <v>48400</v>
      </c>
      <c r="V54">
        <f t="shared" si="6"/>
        <v>53742</v>
      </c>
      <c r="X54">
        <f>(Q54-(V54/V53)*Q53)/N53</f>
        <v>0.13914484935246968</v>
      </c>
      <c r="Y54">
        <f>X54*16.02</f>
        <v>2.2291004866265642</v>
      </c>
      <c r="AB54" t="s">
        <v>6</v>
      </c>
    </row>
    <row r="55" spans="1:39" x14ac:dyDescent="0.2">
      <c r="H55">
        <v>1000</v>
      </c>
      <c r="I55">
        <v>1100</v>
      </c>
      <c r="J55">
        <v>1200</v>
      </c>
      <c r="K55">
        <v>1300</v>
      </c>
      <c r="L55">
        <v>1400</v>
      </c>
      <c r="M55">
        <v>13</v>
      </c>
      <c r="N55">
        <f>4*3.14*M55^2</f>
        <v>2122.64</v>
      </c>
      <c r="O55">
        <v>50000</v>
      </c>
      <c r="P55">
        <v>1200.3690369999999</v>
      </c>
      <c r="Q55">
        <v>-323435.11683100002</v>
      </c>
      <c r="R55">
        <v>1226303.093318</v>
      </c>
      <c r="S55">
        <v>-0.14441699999999999</v>
      </c>
      <c r="T55">
        <v>5362</v>
      </c>
      <c r="U55">
        <v>48638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1399.86</v>
      </c>
      <c r="AE55">
        <v>-321833</v>
      </c>
      <c r="AF55" s="6">
        <v>1233990</v>
      </c>
      <c r="AG55">
        <v>-0.18135799999999999</v>
      </c>
      <c r="AH55">
        <v>5461</v>
      </c>
      <c r="AI55">
        <v>48539</v>
      </c>
      <c r="AJ55">
        <f t="shared" ref="AJ55:AJ64" si="9">SUM(AH55:AI55)</f>
        <v>54000</v>
      </c>
    </row>
    <row r="56" spans="1:39" x14ac:dyDescent="0.2">
      <c r="H56">
        <v>2.1848462611465451</v>
      </c>
      <c r="I56">
        <v>2.216203927813146</v>
      </c>
      <c r="J56">
        <v>2.2354290615711019</v>
      </c>
      <c r="K56">
        <v>2.26741139108284</v>
      </c>
      <c r="L56">
        <v>2.2125422675159361</v>
      </c>
      <c r="O56">
        <v>100000</v>
      </c>
      <c r="P56">
        <v>1200.154399</v>
      </c>
      <c r="Q56">
        <v>-320775.35969200003</v>
      </c>
      <c r="R56">
        <v>1224827.039234</v>
      </c>
      <c r="S56">
        <v>-0.16408600000000001</v>
      </c>
      <c r="T56">
        <v>5326</v>
      </c>
      <c r="U56">
        <v>48275</v>
      </c>
      <c r="V56">
        <f t="shared" si="6"/>
        <v>53601</v>
      </c>
      <c r="X56">
        <f>(Q56-(V56/V55)*Q55)/N55</f>
        <v>0.127167582807693</v>
      </c>
      <c r="Y56">
        <f>X56*16.02</f>
        <v>2.0372246765792417</v>
      </c>
      <c r="AC56">
        <v>100000</v>
      </c>
      <c r="AD56">
        <v>1400.28</v>
      </c>
      <c r="AE56">
        <v>-303684</v>
      </c>
      <c r="AF56" s="6">
        <v>1234100</v>
      </c>
      <c r="AG56">
        <v>-2104.9299999999998</v>
      </c>
      <c r="AH56">
        <v>5174</v>
      </c>
      <c r="AI56">
        <v>45971</v>
      </c>
      <c r="AJ56">
        <f t="shared" si="9"/>
        <v>51145</v>
      </c>
      <c r="AL56">
        <f>(AE56-(AJ56/AJ55)*AE55)/AB55</f>
        <v>0.14440383345128932</v>
      </c>
      <c r="AM56">
        <f>AL56*16.02</f>
        <v>2.3133494118896549</v>
      </c>
    </row>
    <row r="57" spans="1:39" x14ac:dyDescent="0.2">
      <c r="H57">
        <v>2.1989398929935744</v>
      </c>
      <c r="I57">
        <v>2.1553419108280361</v>
      </c>
      <c r="J57">
        <v>2.1998478063694269</v>
      </c>
      <c r="K57">
        <v>2.2027407409766191</v>
      </c>
      <c r="L57">
        <v>2.2260079864119562</v>
      </c>
      <c r="M57">
        <v>15</v>
      </c>
      <c r="N57">
        <f>4*3.14*M57^2</f>
        <v>2826</v>
      </c>
      <c r="O57">
        <v>50000</v>
      </c>
      <c r="P57">
        <v>1200.3690369999999</v>
      </c>
      <c r="Q57">
        <v>-323435.11683100002</v>
      </c>
      <c r="R57">
        <v>1226303.093318</v>
      </c>
      <c r="S57">
        <v>-0.14441699999999999</v>
      </c>
      <c r="T57">
        <v>5362</v>
      </c>
      <c r="U57">
        <v>48638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1400</v>
      </c>
      <c r="AE57">
        <v>-321871</v>
      </c>
      <c r="AF57" s="6">
        <v>1233980</v>
      </c>
      <c r="AG57">
        <v>3.2940900000000002E-4</v>
      </c>
      <c r="AH57">
        <v>5434</v>
      </c>
      <c r="AI57">
        <v>48566</v>
      </c>
      <c r="AJ57">
        <f t="shared" si="9"/>
        <v>54000</v>
      </c>
    </row>
    <row r="58" spans="1:39" x14ac:dyDescent="0.2">
      <c r="H58">
        <v>2.2042212399151024</v>
      </c>
      <c r="I58">
        <v>2.170713401273944</v>
      </c>
      <c r="J58">
        <v>2.230149982165671</v>
      </c>
      <c r="K58">
        <v>2.2142435469214958</v>
      </c>
      <c r="L58">
        <v>2.2643711057324563</v>
      </c>
      <c r="O58">
        <v>100000</v>
      </c>
      <c r="P58">
        <v>1199.92373</v>
      </c>
      <c r="Q58">
        <v>-319416.719598</v>
      </c>
      <c r="R58">
        <v>1224295.4836629999</v>
      </c>
      <c r="S58">
        <v>-0.16093199999999999</v>
      </c>
      <c r="T58">
        <v>5310</v>
      </c>
      <c r="U58">
        <v>48080</v>
      </c>
      <c r="V58">
        <f t="shared" si="6"/>
        <v>53390</v>
      </c>
      <c r="X58">
        <f>(Q58-(V58/V57)*Q57)/N57</f>
        <v>0.12907937744156817</v>
      </c>
      <c r="Y58">
        <f>X58*16.02</f>
        <v>2.0678516266139217</v>
      </c>
      <c r="AC58">
        <v>100000</v>
      </c>
      <c r="AD58">
        <v>1400.39</v>
      </c>
      <c r="AE58">
        <v>-303762</v>
      </c>
      <c r="AF58" s="6">
        <v>1234320</v>
      </c>
      <c r="AG58">
        <v>-2174.9899999999998</v>
      </c>
      <c r="AH58">
        <v>5144</v>
      </c>
      <c r="AI58">
        <v>46011</v>
      </c>
      <c r="AJ58">
        <f t="shared" si="9"/>
        <v>51155</v>
      </c>
      <c r="AL58">
        <f>(AE58-(AJ58/AJ57)*AE57)/AB57</f>
        <v>0.14664544703939389</v>
      </c>
      <c r="AM58">
        <f>AL58*16.02</f>
        <v>2.3492600615710901</v>
      </c>
    </row>
    <row r="59" spans="1:39" x14ac:dyDescent="0.2">
      <c r="H59">
        <v>2.2154398505307418</v>
      </c>
      <c r="I59">
        <v>2.2452167184713892</v>
      </c>
      <c r="J59">
        <v>2.1986414501061362</v>
      </c>
      <c r="K59">
        <v>2.2581870229299561</v>
      </c>
      <c r="L59">
        <v>2.2388398968153522</v>
      </c>
      <c r="M59">
        <v>17</v>
      </c>
      <c r="N59">
        <f>4*3.14*M59^2</f>
        <v>3629.84</v>
      </c>
      <c r="O59">
        <v>50000</v>
      </c>
      <c r="P59">
        <v>1200.3690369999999</v>
      </c>
      <c r="Q59">
        <v>-323435.11683100002</v>
      </c>
      <c r="R59">
        <v>1226303.093318</v>
      </c>
      <c r="S59">
        <v>-0.14441699999999999</v>
      </c>
      <c r="T59">
        <v>5362</v>
      </c>
      <c r="U59">
        <v>48638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1400.05</v>
      </c>
      <c r="AE59">
        <v>-321864</v>
      </c>
      <c r="AF59" s="6">
        <v>1233840</v>
      </c>
      <c r="AG59">
        <v>-6.8950899999999996E-2</v>
      </c>
      <c r="AH59">
        <v>5486</v>
      </c>
      <c r="AI59">
        <v>48514</v>
      </c>
      <c r="AJ59">
        <f t="shared" si="9"/>
        <v>54000</v>
      </c>
    </row>
    <row r="60" spans="1:39" x14ac:dyDescent="0.2">
      <c r="H60">
        <v>2.257619879405484</v>
      </c>
      <c r="J60">
        <v>2.2101170836518298</v>
      </c>
      <c r="K60">
        <v>2.2221064607219145</v>
      </c>
      <c r="L60">
        <v>2.2848881188959416</v>
      </c>
      <c r="O60">
        <v>100000</v>
      </c>
      <c r="P60">
        <v>1200.084826</v>
      </c>
      <c r="Q60">
        <v>-317495.96764599998</v>
      </c>
      <c r="R60">
        <v>1224647.161114</v>
      </c>
      <c r="S60">
        <v>-0.16683300000000001</v>
      </c>
      <c r="T60">
        <v>5285</v>
      </c>
      <c r="U60">
        <v>47804</v>
      </c>
      <c r="V60">
        <f t="shared" si="6"/>
        <v>53089</v>
      </c>
      <c r="X60">
        <f>(Q60-(V60/V59)*Q59)/N59</f>
        <v>0.13297527529506567</v>
      </c>
      <c r="Y60">
        <f>X60*16.02</f>
        <v>2.1302639102269518</v>
      </c>
      <c r="AC60">
        <v>100000</v>
      </c>
      <c r="AD60">
        <v>1400.27</v>
      </c>
      <c r="AE60">
        <v>-303860</v>
      </c>
      <c r="AF60" s="6">
        <v>1233930</v>
      </c>
      <c r="AG60">
        <v>-2110.66</v>
      </c>
      <c r="AH60">
        <v>5209</v>
      </c>
      <c r="AI60">
        <v>45959</v>
      </c>
      <c r="AJ60">
        <f t="shared" si="9"/>
        <v>51168</v>
      </c>
      <c r="AL60">
        <f>(AE60-(AJ60/AJ59)*AE59)/AB59</f>
        <v>0.14318743099787742</v>
      </c>
      <c r="AM60">
        <f>AL60*16.02</f>
        <v>2.2938626445859964</v>
      </c>
    </row>
    <row r="61" spans="1:39" x14ac:dyDescent="0.2">
      <c r="M61">
        <v>19</v>
      </c>
      <c r="N61">
        <f>4*3.14*M61^2</f>
        <v>4534.16</v>
      </c>
      <c r="O61">
        <v>50000</v>
      </c>
      <c r="P61">
        <v>1200.3690369999999</v>
      </c>
      <c r="Q61">
        <v>-323435.11683100002</v>
      </c>
      <c r="R61">
        <v>1226303.093318</v>
      </c>
      <c r="S61">
        <v>-0.14441699999999999</v>
      </c>
      <c r="T61">
        <v>5362</v>
      </c>
      <c r="U61">
        <v>48638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1400.07</v>
      </c>
      <c r="AE61">
        <v>-321890</v>
      </c>
      <c r="AF61" s="6">
        <v>1234050</v>
      </c>
      <c r="AG61">
        <v>-2.1817900000000001E-2</v>
      </c>
      <c r="AH61">
        <v>5403</v>
      </c>
      <c r="AI61">
        <v>48597</v>
      </c>
      <c r="AJ61">
        <f t="shared" si="9"/>
        <v>54000</v>
      </c>
    </row>
    <row r="62" spans="1:39" x14ac:dyDescent="0.2">
      <c r="H62">
        <f>AVERAGE(H56:H60)</f>
        <v>2.2122134247982896</v>
      </c>
      <c r="I62">
        <f t="shared" ref="I62:L62" si="10">AVERAGE(I56:I60)</f>
        <v>2.1968689895966289</v>
      </c>
      <c r="J62">
        <f t="shared" si="10"/>
        <v>2.2148370767728331</v>
      </c>
      <c r="K62">
        <f t="shared" si="10"/>
        <v>2.2329378325265652</v>
      </c>
      <c r="L62">
        <f t="shared" si="10"/>
        <v>2.2453298750743285</v>
      </c>
      <c r="O62">
        <v>100000</v>
      </c>
      <c r="P62">
        <v>1199.90508</v>
      </c>
      <c r="Q62">
        <v>-315155.182012</v>
      </c>
      <c r="R62">
        <v>1223849.060572</v>
      </c>
      <c r="S62">
        <v>-0.15141199999999999</v>
      </c>
      <c r="T62">
        <v>5244</v>
      </c>
      <c r="U62">
        <v>47475</v>
      </c>
      <c r="V62">
        <f t="shared" si="6"/>
        <v>52719</v>
      </c>
      <c r="X62">
        <f>(Q62-(V62/V61)*Q61)/N61</f>
        <v>0.13394655306929157</v>
      </c>
      <c r="Y62">
        <f>X62*16.02</f>
        <v>2.1458237801700508</v>
      </c>
      <c r="AC62">
        <v>100000</v>
      </c>
      <c r="AD62">
        <v>1399.85</v>
      </c>
      <c r="AE62">
        <v>-303755</v>
      </c>
      <c r="AF62" s="6">
        <v>1234260</v>
      </c>
      <c r="AG62">
        <v>-2127.5700000000002</v>
      </c>
      <c r="AH62">
        <v>5104</v>
      </c>
      <c r="AI62">
        <v>46040</v>
      </c>
      <c r="AJ62">
        <f t="shared" si="9"/>
        <v>51144</v>
      </c>
      <c r="AL62">
        <f>(AE62-(AJ62/AJ61)*AE61)/AB61</f>
        <v>0.14147714083510077</v>
      </c>
      <c r="AM62">
        <f>AL62*16.02</f>
        <v>2.2664637961783143</v>
      </c>
    </row>
    <row r="63" spans="1:39" x14ac:dyDescent="0.2">
      <c r="H63">
        <f>STDEV(H56:H60)</f>
        <v>2.7663962365871569E-2</v>
      </c>
      <c r="I63">
        <f t="shared" ref="I63:L63" si="11">STDEV(I56:I60)</f>
        <v>4.1311644019342161E-2</v>
      </c>
      <c r="J63">
        <f t="shared" si="11"/>
        <v>1.7086323440971045E-2</v>
      </c>
      <c r="K63">
        <f t="shared" si="11"/>
        <v>2.8304624724106057E-2</v>
      </c>
      <c r="L63">
        <f t="shared" si="11"/>
        <v>2.9231427983903133E-2</v>
      </c>
      <c r="M63">
        <v>21</v>
      </c>
      <c r="N63">
        <f>4*3.14*M63^2</f>
        <v>5538.96</v>
      </c>
      <c r="O63">
        <v>50000</v>
      </c>
      <c r="P63">
        <v>1200.3690369999999</v>
      </c>
      <c r="Q63">
        <v>-323435.11683100002</v>
      </c>
      <c r="R63">
        <v>1226303.093318</v>
      </c>
      <c r="S63">
        <v>-0.14441699999999999</v>
      </c>
      <c r="T63">
        <v>5362</v>
      </c>
      <c r="U63">
        <v>48638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1400.47</v>
      </c>
      <c r="AE63">
        <v>-321835</v>
      </c>
      <c r="AF63" s="6">
        <v>1233980</v>
      </c>
      <c r="AG63">
        <v>-2.9028000000000002E-2</v>
      </c>
      <c r="AH63">
        <v>5462</v>
      </c>
      <c r="AI63">
        <v>48538</v>
      </c>
      <c r="AJ63">
        <f t="shared" si="9"/>
        <v>54000</v>
      </c>
    </row>
    <row r="64" spans="1:39" x14ac:dyDescent="0.2">
      <c r="O64">
        <v>100000</v>
      </c>
      <c r="P64">
        <v>1199.891627</v>
      </c>
      <c r="Q64">
        <v>-312395.533337</v>
      </c>
      <c r="R64">
        <v>1223377.6767599999</v>
      </c>
      <c r="S64">
        <v>-0.12822900000000001</v>
      </c>
      <c r="T64">
        <v>5200</v>
      </c>
      <c r="U64">
        <v>47081</v>
      </c>
      <c r="V64">
        <f t="shared" si="6"/>
        <v>52281</v>
      </c>
      <c r="X64">
        <f>(Q64-(V64/V63)*Q63)/N63</f>
        <v>0.13424281962917045</v>
      </c>
      <c r="Y64">
        <f>X64*16.02</f>
        <v>2.1505699704593106</v>
      </c>
      <c r="AC64">
        <v>100000</v>
      </c>
      <c r="AD64">
        <v>1399.95</v>
      </c>
      <c r="AE64">
        <v>-303703</v>
      </c>
      <c r="AF64" s="6">
        <v>1233740</v>
      </c>
      <c r="AG64">
        <v>-1893.15</v>
      </c>
      <c r="AH64">
        <v>5175</v>
      </c>
      <c r="AI64">
        <v>45972</v>
      </c>
      <c r="AJ64">
        <f t="shared" si="9"/>
        <v>51147</v>
      </c>
      <c r="AL64">
        <f>(AE64-(AJ64/AJ63)*AE63)/AB63</f>
        <v>0.14374320594479692</v>
      </c>
      <c r="AM64">
        <f>AL64*16.02</f>
        <v>2.3027661592356465</v>
      </c>
    </row>
    <row r="65" spans="7:39" x14ac:dyDescent="0.2">
      <c r="H65" t="s">
        <v>108</v>
      </c>
    </row>
    <row r="66" spans="7:39" x14ac:dyDescent="0.2">
      <c r="G66">
        <v>900</v>
      </c>
      <c r="H66">
        <v>1000</v>
      </c>
      <c r="I66">
        <v>1100</v>
      </c>
      <c r="J66">
        <v>1200</v>
      </c>
      <c r="K66">
        <v>1300</v>
      </c>
      <c r="L66">
        <v>1400</v>
      </c>
      <c r="N66" t="s">
        <v>7</v>
      </c>
      <c r="AB66" t="s">
        <v>78</v>
      </c>
    </row>
    <row r="67" spans="7:39" x14ac:dyDescent="0.2">
      <c r="G67">
        <v>2.1834531371550243</v>
      </c>
      <c r="H67">
        <v>2.2295781146496552</v>
      </c>
      <c r="I67">
        <v>2.2352528000000165</v>
      </c>
      <c r="J67">
        <v>2.254579745222959</v>
      </c>
      <c r="K67">
        <v>2.3110003031847022</v>
      </c>
      <c r="L67">
        <v>2.3133494118896549</v>
      </c>
      <c r="M67">
        <v>5</v>
      </c>
      <c r="N67">
        <f>4*3.14*M67^2</f>
        <v>314</v>
      </c>
      <c r="O67">
        <v>50000</v>
      </c>
      <c r="P67">
        <v>1299.887731</v>
      </c>
      <c r="Q67">
        <v>-322640.232227</v>
      </c>
      <c r="R67">
        <v>1230279.4325900001</v>
      </c>
      <c r="S67">
        <v>-0.16476099999999999</v>
      </c>
      <c r="T67">
        <v>5362</v>
      </c>
      <c r="U67">
        <v>48638</v>
      </c>
      <c r="V67">
        <f t="shared" ref="V67:V84" si="12">SUM(T67:U67)</f>
        <v>54000</v>
      </c>
      <c r="AA67">
        <v>25</v>
      </c>
      <c r="AB67">
        <f>4*3.14*AA67^2</f>
        <v>7850</v>
      </c>
      <c r="AC67">
        <v>50000</v>
      </c>
      <c r="AD67">
        <v>899.96900000000005</v>
      </c>
      <c r="AE67">
        <v>-325819</v>
      </c>
      <c r="AF67" s="6">
        <v>1214410</v>
      </c>
      <c r="AG67">
        <v>-0.10428</v>
      </c>
      <c r="AH67">
        <v>5437</v>
      </c>
      <c r="AI67">
        <v>48563</v>
      </c>
      <c r="AJ67">
        <f t="shared" ref="AJ67:AJ76" si="13">SUM(AH67:AI67)</f>
        <v>54000</v>
      </c>
    </row>
    <row r="68" spans="7:39" x14ac:dyDescent="0.2">
      <c r="G68">
        <v>2.1772842089171642</v>
      </c>
      <c r="H68">
        <v>2.2056239252653653</v>
      </c>
      <c r="I68">
        <v>2.1643753163481758</v>
      </c>
      <c r="J68">
        <v>2.2189948619957658</v>
      </c>
      <c r="K68">
        <v>2.2936806386411543</v>
      </c>
      <c r="L68">
        <v>2.3492600615710901</v>
      </c>
      <c r="O68">
        <v>100000</v>
      </c>
      <c r="P68">
        <v>1299.826763</v>
      </c>
      <c r="Q68">
        <v>-322501.42480699997</v>
      </c>
      <c r="R68">
        <v>1229969.421726</v>
      </c>
      <c r="S68">
        <v>-0.133407</v>
      </c>
      <c r="T68">
        <v>5361</v>
      </c>
      <c r="U68">
        <v>48619</v>
      </c>
      <c r="V68">
        <f t="shared" si="12"/>
        <v>53980</v>
      </c>
      <c r="X68">
        <f>(Q68-(V68/V67)*Q67)/N67</f>
        <v>6.1500120043805E-2</v>
      </c>
      <c r="Y68">
        <f>X68*16.02</f>
        <v>0.98523192310175611</v>
      </c>
      <c r="AC68">
        <v>100000</v>
      </c>
      <c r="AD68">
        <v>899.702</v>
      </c>
      <c r="AE68">
        <v>-307360</v>
      </c>
      <c r="AF68" s="6">
        <v>1213860</v>
      </c>
      <c r="AG68">
        <v>-1218.76</v>
      </c>
      <c r="AH68">
        <v>5146</v>
      </c>
      <c r="AI68">
        <v>45972</v>
      </c>
      <c r="AJ68">
        <f t="shared" si="13"/>
        <v>51118</v>
      </c>
      <c r="AL68">
        <f>(AE68-(AJ68/AJ67)*AE67)/AB67</f>
        <v>0.13629545175749216</v>
      </c>
      <c r="AM68">
        <f>AL68*16.02</f>
        <v>2.1834531371550243</v>
      </c>
    </row>
    <row r="69" spans="7:39" x14ac:dyDescent="0.2">
      <c r="G69">
        <v>2.2302306301486272</v>
      </c>
      <c r="H69">
        <v>2.1362807184713799</v>
      </c>
      <c r="I69">
        <v>2.2061998743099998</v>
      </c>
      <c r="J69">
        <v>2.1846079074309923</v>
      </c>
      <c r="K69">
        <v>2.2516796301486601</v>
      </c>
      <c r="L69">
        <v>2.2938626445859964</v>
      </c>
      <c r="M69">
        <v>7</v>
      </c>
      <c r="N69">
        <f>4*3.14*M69^2</f>
        <v>615.44000000000005</v>
      </c>
      <c r="O69">
        <v>50000</v>
      </c>
      <c r="P69">
        <v>1299.887731</v>
      </c>
      <c r="Q69">
        <v>-322640.232227</v>
      </c>
      <c r="R69">
        <v>1230279.4325900001</v>
      </c>
      <c r="S69">
        <v>-0.16476099999999999</v>
      </c>
      <c r="T69">
        <v>5362</v>
      </c>
      <c r="U69">
        <v>48638</v>
      </c>
      <c r="V69">
        <f t="shared" si="12"/>
        <v>54000</v>
      </c>
      <c r="AA69">
        <v>25</v>
      </c>
      <c r="AB69">
        <f>4*3.14*AA69^2</f>
        <v>7850</v>
      </c>
      <c r="AC69">
        <v>50000</v>
      </c>
      <c r="AD69">
        <v>899.93</v>
      </c>
      <c r="AE69">
        <v>-325842</v>
      </c>
      <c r="AF69" s="6">
        <v>1214550</v>
      </c>
      <c r="AG69">
        <v>-5.6093999999999998E-2</v>
      </c>
      <c r="AH69">
        <v>5365</v>
      </c>
      <c r="AI69">
        <v>48635</v>
      </c>
      <c r="AJ69">
        <f t="shared" si="13"/>
        <v>54000</v>
      </c>
    </row>
    <row r="70" spans="7:39" x14ac:dyDescent="0.2">
      <c r="G70">
        <v>2.2064088259023551</v>
      </c>
      <c r="H70">
        <v>2.1966241923566265</v>
      </c>
      <c r="I70">
        <v>2.2202426382165594</v>
      </c>
      <c r="J70">
        <v>2.2325107685774856</v>
      </c>
      <c r="K70">
        <v>2.2127321341826547</v>
      </c>
      <c r="L70">
        <v>2.2664637961783143</v>
      </c>
      <c r="O70">
        <v>100000</v>
      </c>
      <c r="P70">
        <v>1299.9207369999999</v>
      </c>
      <c r="Q70">
        <v>-322229.55079200002</v>
      </c>
      <c r="R70">
        <v>1229157.3319860001</v>
      </c>
      <c r="S70">
        <v>-0.126635</v>
      </c>
      <c r="T70">
        <v>5356</v>
      </c>
      <c r="U70">
        <v>48584</v>
      </c>
      <c r="V70">
        <f t="shared" si="12"/>
        <v>53940</v>
      </c>
      <c r="X70">
        <f>(Q70-(V70/V69)*Q69)/N69</f>
        <v>8.4804835696580441E-2</v>
      </c>
      <c r="Y70">
        <f>X70*16.02</f>
        <v>1.3585734678592187</v>
      </c>
      <c r="AC70">
        <v>100000</v>
      </c>
      <c r="AD70">
        <v>899.91200000000003</v>
      </c>
      <c r="AE70">
        <v>-307421</v>
      </c>
      <c r="AF70" s="6">
        <v>1214390</v>
      </c>
      <c r="AG70">
        <v>-1500.43</v>
      </c>
      <c r="AH70">
        <v>5071</v>
      </c>
      <c r="AI70">
        <v>46053</v>
      </c>
      <c r="AJ70">
        <f t="shared" si="13"/>
        <v>51124</v>
      </c>
      <c r="AL70">
        <f>(AE70-(AJ70/AJ69)*AE69)/AB69</f>
        <v>0.13591037508846218</v>
      </c>
      <c r="AM70">
        <f>AL70*16.02</f>
        <v>2.1772842089171642</v>
      </c>
    </row>
    <row r="71" spans="7:39" x14ac:dyDescent="0.2">
      <c r="G71">
        <v>2.207167234394932</v>
      </c>
      <c r="H71">
        <v>2.2132397176220344</v>
      </c>
      <c r="I71">
        <v>2.2087069532909451</v>
      </c>
      <c r="J71">
        <v>2.2248619460722199</v>
      </c>
      <c r="K71">
        <v>2.2975593002123009</v>
      </c>
      <c r="L71">
        <v>2.3027661592356465</v>
      </c>
      <c r="M71">
        <v>9</v>
      </c>
      <c r="N71">
        <f>4*3.14*M71^2</f>
        <v>1017.36</v>
      </c>
      <c r="O71">
        <v>50000</v>
      </c>
      <c r="P71">
        <v>1299.887731</v>
      </c>
      <c r="Q71">
        <v>-322640.232227</v>
      </c>
      <c r="R71">
        <v>1230279.4325900001</v>
      </c>
      <c r="S71">
        <v>-0.16476099999999999</v>
      </c>
      <c r="T71">
        <v>5362</v>
      </c>
      <c r="U71">
        <v>48638</v>
      </c>
      <c r="V71">
        <f t="shared" si="12"/>
        <v>54000</v>
      </c>
      <c r="AA71">
        <v>25</v>
      </c>
      <c r="AB71">
        <f>4*3.14*AA71^2</f>
        <v>7850</v>
      </c>
      <c r="AC71">
        <v>50000</v>
      </c>
      <c r="AD71">
        <v>900.11099999999999</v>
      </c>
      <c r="AE71">
        <v>-325823</v>
      </c>
      <c r="AF71" s="6">
        <v>1214550</v>
      </c>
      <c r="AG71">
        <v>-0.130714</v>
      </c>
      <c r="AH71">
        <v>5389</v>
      </c>
      <c r="AI71">
        <v>48611</v>
      </c>
      <c r="AJ71">
        <f t="shared" si="13"/>
        <v>54000</v>
      </c>
    </row>
    <row r="72" spans="7:39" x14ac:dyDescent="0.2">
      <c r="O72">
        <v>100000</v>
      </c>
      <c r="P72">
        <v>1299.856632</v>
      </c>
      <c r="Q72">
        <v>-321701.95684200001</v>
      </c>
      <c r="R72">
        <v>1227616.59785</v>
      </c>
      <c r="S72">
        <v>-0.145458</v>
      </c>
      <c r="T72">
        <v>5348</v>
      </c>
      <c r="U72">
        <v>48514</v>
      </c>
      <c r="V72">
        <f t="shared" si="12"/>
        <v>53862</v>
      </c>
      <c r="X72">
        <f>(Q72-(V72/V71)*Q71)/N71</f>
        <v>0.11180933699632153</v>
      </c>
      <c r="Y72">
        <f>X72*16.02</f>
        <v>1.7911855786810709</v>
      </c>
      <c r="AC72">
        <v>100000</v>
      </c>
      <c r="AD72">
        <v>899.98</v>
      </c>
      <c r="AE72">
        <v>-307365</v>
      </c>
      <c r="AF72" s="6">
        <v>1215640</v>
      </c>
      <c r="AG72">
        <v>-2139.52</v>
      </c>
      <c r="AH72">
        <v>5113</v>
      </c>
      <c r="AI72">
        <v>46009</v>
      </c>
      <c r="AJ72">
        <f t="shared" si="13"/>
        <v>51122</v>
      </c>
      <c r="AL72">
        <f>(AE72-(AJ72/AJ71)*AE71)/AB71</f>
        <v>0.13921539514036374</v>
      </c>
      <c r="AM72">
        <f>AL72*16.02</f>
        <v>2.2302306301486272</v>
      </c>
    </row>
    <row r="73" spans="7:39" x14ac:dyDescent="0.2">
      <c r="G73">
        <f>AVERAGE(G67:G71)</f>
        <v>2.2009088073036205</v>
      </c>
      <c r="H73">
        <f>AVERAGE(H67:H71)</f>
        <v>2.1962693336730124</v>
      </c>
      <c r="I73">
        <f t="shared" ref="I73:L73" si="14">AVERAGE(I67:I71)</f>
        <v>2.2069555164331391</v>
      </c>
      <c r="J73">
        <f t="shared" si="14"/>
        <v>2.2231110458598846</v>
      </c>
      <c r="K73">
        <f t="shared" si="14"/>
        <v>2.2733304012738946</v>
      </c>
      <c r="L73">
        <f t="shared" si="14"/>
        <v>2.3051404146921408</v>
      </c>
      <c r="M73">
        <v>11</v>
      </c>
      <c r="N73">
        <f>4*3.14*M73^2</f>
        <v>1519.76</v>
      </c>
      <c r="O73">
        <v>50000</v>
      </c>
      <c r="P73">
        <v>1299.887731</v>
      </c>
      <c r="Q73">
        <v>-322640.232227</v>
      </c>
      <c r="R73">
        <v>1230279.4325900001</v>
      </c>
      <c r="S73">
        <v>-0.16476099999999999</v>
      </c>
      <c r="T73">
        <v>5362</v>
      </c>
      <c r="U73">
        <v>48638</v>
      </c>
      <c r="V73">
        <f t="shared" si="12"/>
        <v>54000</v>
      </c>
      <c r="AA73">
        <v>25</v>
      </c>
      <c r="AB73">
        <f>4*3.14*AA73^2</f>
        <v>7850</v>
      </c>
      <c r="AC73">
        <v>50000</v>
      </c>
      <c r="AD73">
        <v>900.09400000000005</v>
      </c>
      <c r="AE73">
        <v>-325805</v>
      </c>
      <c r="AF73" s="6">
        <v>1214570</v>
      </c>
      <c r="AG73">
        <v>-8.52411E-2</v>
      </c>
      <c r="AH73">
        <v>5414</v>
      </c>
      <c r="AI73">
        <v>48586</v>
      </c>
      <c r="AJ73">
        <f t="shared" si="13"/>
        <v>54000</v>
      </c>
    </row>
    <row r="74" spans="7:39" x14ac:dyDescent="0.2">
      <c r="G74">
        <f>STDEV(G67:G71)</f>
        <v>2.1166066465309455E-2</v>
      </c>
      <c r="H74">
        <f>STDEV(H67:H71)</f>
        <v>3.5650165090367295E-2</v>
      </c>
      <c r="I74">
        <f t="shared" ref="I74:L74" si="15">STDEV(I67:I71)</f>
        <v>2.642913084038313E-2</v>
      </c>
      <c r="J74">
        <f t="shared" si="15"/>
        <v>2.5402431560790469E-2</v>
      </c>
      <c r="K74">
        <f t="shared" si="15"/>
        <v>4.050030579952367E-2</v>
      </c>
      <c r="L74">
        <f t="shared" si="15"/>
        <v>3.0177130757064127E-2</v>
      </c>
      <c r="O74">
        <v>100000</v>
      </c>
      <c r="P74">
        <v>1300.2526459999999</v>
      </c>
      <c r="Q74">
        <v>-320963.80709299998</v>
      </c>
      <c r="R74">
        <v>1228262.623441</v>
      </c>
      <c r="S74">
        <v>-0.164827</v>
      </c>
      <c r="T74">
        <v>5341</v>
      </c>
      <c r="U74">
        <v>48413</v>
      </c>
      <c r="V74">
        <f t="shared" si="12"/>
        <v>53754</v>
      </c>
      <c r="X74">
        <f>(Q74-(V74/V73)*Q73)/N73</f>
        <v>0.13595543482693348</v>
      </c>
      <c r="Y74">
        <f>X74*16.02</f>
        <v>2.1780060659274745</v>
      </c>
      <c r="AC74">
        <v>100000</v>
      </c>
      <c r="AD74">
        <v>899.72900000000004</v>
      </c>
      <c r="AE74">
        <v>-307426</v>
      </c>
      <c r="AF74" s="6">
        <v>1214900</v>
      </c>
      <c r="AG74">
        <v>-1660.47</v>
      </c>
      <c r="AH74">
        <v>5121</v>
      </c>
      <c r="AI74">
        <v>46012</v>
      </c>
      <c r="AJ74">
        <f t="shared" si="13"/>
        <v>51133</v>
      </c>
      <c r="AL74">
        <f>(AE74-(AJ74/AJ73)*AE73)/AB73</f>
        <v>0.13772839112998472</v>
      </c>
      <c r="AM74">
        <f>AL74*16.02</f>
        <v>2.2064088259023551</v>
      </c>
    </row>
    <row r="75" spans="7:39" x14ac:dyDescent="0.2">
      <c r="M75">
        <v>13</v>
      </c>
      <c r="N75">
        <f>4*3.14*M75^2</f>
        <v>2122.64</v>
      </c>
      <c r="O75">
        <v>50000</v>
      </c>
      <c r="P75">
        <v>1299.887731</v>
      </c>
      <c r="Q75">
        <v>-322640.232227</v>
      </c>
      <c r="R75">
        <v>1230279.4325900001</v>
      </c>
      <c r="S75">
        <v>-0.16476099999999999</v>
      </c>
      <c r="T75">
        <v>5362</v>
      </c>
      <c r="U75">
        <v>48638</v>
      </c>
      <c r="V75">
        <f t="shared" si="12"/>
        <v>54000</v>
      </c>
      <c r="AA75">
        <v>25</v>
      </c>
      <c r="AB75">
        <f>4*3.14*AA75^2</f>
        <v>7850</v>
      </c>
      <c r="AC75">
        <v>50000</v>
      </c>
      <c r="AD75">
        <v>899.78700000000003</v>
      </c>
      <c r="AE75">
        <v>-325803</v>
      </c>
      <c r="AF75" s="6">
        <v>1214360</v>
      </c>
      <c r="AG75">
        <v>-9.2777799999999994E-3</v>
      </c>
      <c r="AH75">
        <v>5460</v>
      </c>
      <c r="AI75">
        <v>48540</v>
      </c>
      <c r="AJ75">
        <f t="shared" si="13"/>
        <v>54000</v>
      </c>
    </row>
    <row r="76" spans="7:39" x14ac:dyDescent="0.2">
      <c r="O76">
        <v>100000</v>
      </c>
      <c r="P76">
        <v>1300.34906</v>
      </c>
      <c r="Q76">
        <v>-320015.04715100001</v>
      </c>
      <c r="R76">
        <v>1228620.9289589999</v>
      </c>
      <c r="S76">
        <v>-0.13045000000000001</v>
      </c>
      <c r="T76">
        <v>5329</v>
      </c>
      <c r="U76">
        <v>48278</v>
      </c>
      <c r="V76">
        <f t="shared" si="12"/>
        <v>53607</v>
      </c>
      <c r="X76">
        <f>(Q76-(V76/V75)*Q75)/N75</f>
        <v>0.13053610771549987</v>
      </c>
      <c r="Y76">
        <f>X76*16.02</f>
        <v>2.0911884456023078</v>
      </c>
      <c r="AC76">
        <v>100000</v>
      </c>
      <c r="AD76">
        <v>900.04</v>
      </c>
      <c r="AE76">
        <v>-307291</v>
      </c>
      <c r="AF76" s="6">
        <v>1214320</v>
      </c>
      <c r="AG76">
        <v>-1545.66</v>
      </c>
      <c r="AH76">
        <v>5165</v>
      </c>
      <c r="AI76">
        <v>45946</v>
      </c>
      <c r="AJ76">
        <f t="shared" si="13"/>
        <v>51111</v>
      </c>
      <c r="AL76">
        <f>(AE76-(AJ76/AJ75)*AE75)/AB75</f>
        <v>0.13777573248407815</v>
      </c>
      <c r="AM76">
        <f>AL76*16.02</f>
        <v>2.207167234394932</v>
      </c>
    </row>
    <row r="77" spans="7:39" x14ac:dyDescent="0.2">
      <c r="M77">
        <v>15</v>
      </c>
      <c r="N77">
        <f>4*3.14*M77^2</f>
        <v>2826</v>
      </c>
      <c r="O77">
        <v>50000</v>
      </c>
      <c r="P77">
        <v>1299.887731</v>
      </c>
      <c r="Q77">
        <v>-322640.232227</v>
      </c>
      <c r="R77">
        <v>1230279.4325900001</v>
      </c>
      <c r="S77">
        <v>-0.16476099999999999</v>
      </c>
      <c r="T77">
        <v>5362</v>
      </c>
      <c r="U77">
        <v>48638</v>
      </c>
      <c r="V77">
        <f t="shared" si="12"/>
        <v>54000</v>
      </c>
    </row>
    <row r="78" spans="7:39" x14ac:dyDescent="0.2">
      <c r="O78">
        <v>100000</v>
      </c>
      <c r="P78">
        <v>1300.212884</v>
      </c>
      <c r="Q78">
        <v>-318631.41658600001</v>
      </c>
      <c r="R78">
        <v>1228554.848516</v>
      </c>
      <c r="S78">
        <v>-0.13078300000000001</v>
      </c>
      <c r="T78">
        <v>5311</v>
      </c>
      <c r="U78">
        <v>48080</v>
      </c>
      <c r="V78">
        <f t="shared" si="12"/>
        <v>53391</v>
      </c>
      <c r="X78">
        <f>(Q78-(V78/V77)*Q77)/N77</f>
        <v>0.13098046701104954</v>
      </c>
      <c r="Y78">
        <f>X78*16.02</f>
        <v>2.0983070815170137</v>
      </c>
    </row>
    <row r="79" spans="7:39" x14ac:dyDescent="0.2">
      <c r="M79">
        <v>17</v>
      </c>
      <c r="N79">
        <f>4*3.14*M79^2</f>
        <v>3629.84</v>
      </c>
      <c r="O79">
        <v>50000</v>
      </c>
      <c r="P79">
        <v>1299.887731</v>
      </c>
      <c r="Q79">
        <v>-322640.232227</v>
      </c>
      <c r="R79">
        <v>1230279.4325900001</v>
      </c>
      <c r="S79">
        <v>-0.16476099999999999</v>
      </c>
      <c r="T79">
        <v>5362</v>
      </c>
      <c r="U79">
        <v>48638</v>
      </c>
      <c r="V79">
        <f t="shared" si="12"/>
        <v>54000</v>
      </c>
    </row>
    <row r="80" spans="7:39" x14ac:dyDescent="0.2">
      <c r="O80">
        <v>100000</v>
      </c>
      <c r="P80">
        <v>1300.1221149999999</v>
      </c>
      <c r="Q80">
        <v>-316728.56630200002</v>
      </c>
      <c r="R80">
        <v>1228200.363842</v>
      </c>
      <c r="S80">
        <v>-0.16045200000000001</v>
      </c>
      <c r="T80">
        <v>5283</v>
      </c>
      <c r="U80">
        <v>47809</v>
      </c>
      <c r="V80">
        <f t="shared" si="12"/>
        <v>53092</v>
      </c>
      <c r="X80">
        <f>(Q80-(V80/V79)*Q79)/N79</f>
        <v>0.134036257326519</v>
      </c>
      <c r="Y80">
        <f>X80*16.02</f>
        <v>2.1472608423708341</v>
      </c>
    </row>
    <row r="81" spans="13:25" x14ac:dyDescent="0.2">
      <c r="M81">
        <v>19</v>
      </c>
      <c r="N81">
        <f>4*3.14*M81^2</f>
        <v>4534.16</v>
      </c>
      <c r="O81">
        <v>50000</v>
      </c>
      <c r="P81">
        <v>1299.887731</v>
      </c>
      <c r="Q81">
        <v>-322640.232227</v>
      </c>
      <c r="R81">
        <v>1230279.4325900001</v>
      </c>
      <c r="S81">
        <v>-0.16476099999999999</v>
      </c>
      <c r="T81">
        <v>5362</v>
      </c>
      <c r="U81">
        <v>48638</v>
      </c>
      <c r="V81">
        <f t="shared" si="12"/>
        <v>54000</v>
      </c>
    </row>
    <row r="82" spans="13:25" x14ac:dyDescent="0.2">
      <c r="O82">
        <v>100000</v>
      </c>
      <c r="P82">
        <v>1300.010573</v>
      </c>
      <c r="Q82">
        <v>-314436.39717499999</v>
      </c>
      <c r="R82">
        <v>1227712.78553</v>
      </c>
      <c r="S82">
        <v>-0.177624</v>
      </c>
      <c r="T82">
        <v>5248</v>
      </c>
      <c r="U82">
        <v>47481</v>
      </c>
      <c r="V82">
        <f t="shared" si="12"/>
        <v>52729</v>
      </c>
      <c r="X82">
        <f>(Q82-(V82/V81)*Q81)/N81</f>
        <v>0.13449899351476552</v>
      </c>
      <c r="Y82">
        <f>X82*16.02</f>
        <v>2.1546738761065436</v>
      </c>
    </row>
    <row r="83" spans="13:25" x14ac:dyDescent="0.2">
      <c r="M83">
        <v>21</v>
      </c>
      <c r="N83">
        <f>4*3.14*M83^2</f>
        <v>5538.96</v>
      </c>
      <c r="O83">
        <v>50000</v>
      </c>
      <c r="P83">
        <v>1299.887731</v>
      </c>
      <c r="Q83">
        <v>-322640.232227</v>
      </c>
      <c r="R83">
        <v>1230279.4325900001</v>
      </c>
      <c r="S83">
        <v>-0.16476099999999999</v>
      </c>
      <c r="T83">
        <v>5362</v>
      </c>
      <c r="U83">
        <v>48638</v>
      </c>
      <c r="V83">
        <f t="shared" si="12"/>
        <v>54000</v>
      </c>
    </row>
    <row r="84" spans="13:25" x14ac:dyDescent="0.2">
      <c r="O84">
        <v>100000</v>
      </c>
      <c r="P84">
        <v>1299.728335</v>
      </c>
      <c r="Q84">
        <v>-311712.33578099997</v>
      </c>
      <c r="R84">
        <v>1226927.4284300001</v>
      </c>
      <c r="S84">
        <v>-0.151307</v>
      </c>
      <c r="T84">
        <v>5201</v>
      </c>
      <c r="U84">
        <v>47095</v>
      </c>
      <c r="V84">
        <f t="shared" si="12"/>
        <v>52296</v>
      </c>
      <c r="X84">
        <f>(Q84-(V84/V83)*Q83)/N83</f>
        <v>0.13482759823207977</v>
      </c>
      <c r="Y84">
        <f>X84*16.02</f>
        <v>2.1599381236779176</v>
      </c>
    </row>
    <row r="86" spans="13:25" x14ac:dyDescent="0.2">
      <c r="N86" t="s">
        <v>6</v>
      </c>
    </row>
    <row r="87" spans="13:25" x14ac:dyDescent="0.2">
      <c r="M87">
        <v>5</v>
      </c>
      <c r="N87">
        <f>4*3.14*M87^2</f>
        <v>314</v>
      </c>
      <c r="O87">
        <v>50000</v>
      </c>
      <c r="P87">
        <v>1399.873108</v>
      </c>
      <c r="Q87">
        <v>-321831.664147</v>
      </c>
      <c r="R87">
        <v>1234337.916406</v>
      </c>
      <c r="S87">
        <v>-0.12441199999999999</v>
      </c>
      <c r="T87">
        <v>5362</v>
      </c>
      <c r="U87">
        <v>48638</v>
      </c>
      <c r="V87">
        <f t="shared" ref="V87:V104" si="16">SUM(T87:U87)</f>
        <v>54000</v>
      </c>
    </row>
    <row r="88" spans="13:25" x14ac:dyDescent="0.2">
      <c r="O88">
        <v>100000</v>
      </c>
      <c r="P88">
        <v>1400.026492</v>
      </c>
      <c r="Q88">
        <v>-321699.14997199998</v>
      </c>
      <c r="R88">
        <v>1234043.5504409999</v>
      </c>
      <c r="S88">
        <v>-0.134434</v>
      </c>
      <c r="T88">
        <v>5361</v>
      </c>
      <c r="U88">
        <v>48620</v>
      </c>
      <c r="V88">
        <f t="shared" si="16"/>
        <v>53981</v>
      </c>
      <c r="X88">
        <f>(Q88-(V88/V87)*Q87)/N87</f>
        <v>6.1392063647582769E-2</v>
      </c>
      <c r="Y88">
        <f>X88*16.02</f>
        <v>0.98350085963427591</v>
      </c>
    </row>
    <row r="89" spans="13:25" x14ac:dyDescent="0.2">
      <c r="M89">
        <v>7</v>
      </c>
      <c r="N89">
        <f>4*3.14*M89^2</f>
        <v>615.44000000000005</v>
      </c>
      <c r="O89">
        <v>50000</v>
      </c>
      <c r="P89">
        <v>1399.873108</v>
      </c>
      <c r="Q89">
        <v>-321831.664147</v>
      </c>
      <c r="R89">
        <v>1234337.916406</v>
      </c>
      <c r="S89">
        <v>-0.12441199999999999</v>
      </c>
      <c r="T89">
        <v>5362</v>
      </c>
      <c r="U89">
        <v>48638</v>
      </c>
      <c r="V89">
        <f t="shared" si="16"/>
        <v>54000</v>
      </c>
    </row>
    <row r="90" spans="13:25" x14ac:dyDescent="0.2">
      <c r="O90">
        <v>100000</v>
      </c>
      <c r="P90">
        <v>1399.8877419999999</v>
      </c>
      <c r="Q90">
        <v>-321402.33403500001</v>
      </c>
      <c r="R90">
        <v>1233228.26899</v>
      </c>
      <c r="S90">
        <v>-0.16114700000000001</v>
      </c>
      <c r="T90">
        <v>5357</v>
      </c>
      <c r="U90">
        <v>48581</v>
      </c>
      <c r="V90">
        <f t="shared" si="16"/>
        <v>53938</v>
      </c>
      <c r="X90">
        <f>(Q90-(V90/V89)*Q89)/N89</f>
        <v>9.7198236699297447E-2</v>
      </c>
      <c r="Y90">
        <f>X90*16.02</f>
        <v>1.557115751922745</v>
      </c>
    </row>
    <row r="91" spans="13:25" x14ac:dyDescent="0.2">
      <c r="M91">
        <v>9</v>
      </c>
      <c r="N91">
        <f>4*3.14*M91^2</f>
        <v>1017.36</v>
      </c>
      <c r="O91">
        <v>50000</v>
      </c>
      <c r="P91">
        <v>1399.873108</v>
      </c>
      <c r="Q91">
        <v>-321831.664147</v>
      </c>
      <c r="R91">
        <v>1234337.916406</v>
      </c>
      <c r="S91">
        <v>-0.12441199999999999</v>
      </c>
      <c r="T91">
        <v>5362</v>
      </c>
      <c r="U91">
        <v>48638</v>
      </c>
      <c r="V91">
        <f t="shared" si="16"/>
        <v>54000</v>
      </c>
    </row>
    <row r="92" spans="13:25" x14ac:dyDescent="0.2">
      <c r="O92">
        <v>100000</v>
      </c>
      <c r="P92">
        <v>1399.9112190000001</v>
      </c>
      <c r="Q92">
        <v>-320878.630558</v>
      </c>
      <c r="R92">
        <v>1231684.194009</v>
      </c>
      <c r="S92">
        <v>-0.144534</v>
      </c>
      <c r="T92">
        <v>5348</v>
      </c>
      <c r="U92">
        <v>48512</v>
      </c>
      <c r="V92">
        <f t="shared" si="16"/>
        <v>53860</v>
      </c>
      <c r="X92">
        <f>(Q92-(V92/V91)*Q91)/N91</f>
        <v>0.11663049507623928</v>
      </c>
      <c r="Y92">
        <f>X92*16.02</f>
        <v>1.8684205311213533</v>
      </c>
    </row>
    <row r="93" spans="13:25" x14ac:dyDescent="0.2">
      <c r="M93">
        <v>11</v>
      </c>
      <c r="N93">
        <f>4*3.14*M93^2</f>
        <v>1519.76</v>
      </c>
      <c r="O93">
        <v>50000</v>
      </c>
      <c r="P93">
        <v>1399.873108</v>
      </c>
      <c r="Q93">
        <v>-321831.664147</v>
      </c>
      <c r="R93">
        <v>1234337.916406</v>
      </c>
      <c r="S93">
        <v>-0.12441199999999999</v>
      </c>
      <c r="T93">
        <v>5362</v>
      </c>
      <c r="U93">
        <v>48638</v>
      </c>
      <c r="V93">
        <f t="shared" si="16"/>
        <v>54000</v>
      </c>
    </row>
    <row r="94" spans="13:25" x14ac:dyDescent="0.2">
      <c r="O94">
        <v>100000</v>
      </c>
      <c r="P94">
        <v>1400.075783</v>
      </c>
      <c r="Q94">
        <v>-320140.10138299997</v>
      </c>
      <c r="R94">
        <v>1231580.55687</v>
      </c>
      <c r="S94">
        <v>-0.169461</v>
      </c>
      <c r="T94">
        <v>5342</v>
      </c>
      <c r="U94">
        <v>48410</v>
      </c>
      <c r="V94">
        <f t="shared" si="16"/>
        <v>53752</v>
      </c>
      <c r="X94">
        <f>(Q94-(V94/V93)*Q93)/N93</f>
        <v>0.14049655680949177</v>
      </c>
      <c r="Y94">
        <f>X94*16.02</f>
        <v>2.2507548400880584</v>
      </c>
    </row>
    <row r="95" spans="13:25" x14ac:dyDescent="0.2">
      <c r="M95">
        <v>13</v>
      </c>
      <c r="N95">
        <f>4*3.14*M95^2</f>
        <v>2122.64</v>
      </c>
      <c r="O95">
        <v>50000</v>
      </c>
      <c r="P95">
        <v>1399.873108</v>
      </c>
      <c r="Q95">
        <v>-321831.664147</v>
      </c>
      <c r="R95">
        <v>1234337.916406</v>
      </c>
      <c r="S95">
        <v>-0.12441199999999999</v>
      </c>
      <c r="T95">
        <v>5362</v>
      </c>
      <c r="U95">
        <v>48638</v>
      </c>
      <c r="V95">
        <f t="shared" si="16"/>
        <v>54000</v>
      </c>
    </row>
    <row r="96" spans="13:25" x14ac:dyDescent="0.2">
      <c r="O96">
        <v>100000</v>
      </c>
      <c r="P96">
        <v>1400.1056840000001</v>
      </c>
      <c r="Q96">
        <v>-319213.69142799999</v>
      </c>
      <c r="R96">
        <v>1232572.464311</v>
      </c>
      <c r="S96">
        <v>-0.15142900000000001</v>
      </c>
      <c r="T96">
        <v>5330</v>
      </c>
      <c r="U96">
        <v>48277</v>
      </c>
      <c r="V96">
        <f t="shared" si="16"/>
        <v>53607</v>
      </c>
      <c r="X96">
        <f>(Q96-(V96/V95)*Q95)/N95</f>
        <v>0.12991057620968793</v>
      </c>
      <c r="Y96">
        <f>X96*16.02</f>
        <v>2.0811674308792005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1399.873108</v>
      </c>
      <c r="Q97">
        <v>-321831.664147</v>
      </c>
      <c r="R97">
        <v>1234337.916406</v>
      </c>
      <c r="S97">
        <v>-0.12441199999999999</v>
      </c>
      <c r="T97">
        <v>5362</v>
      </c>
      <c r="U97">
        <v>48638</v>
      </c>
      <c r="V97">
        <f t="shared" si="16"/>
        <v>54000</v>
      </c>
    </row>
    <row r="98" spans="13:25" x14ac:dyDescent="0.2">
      <c r="O98">
        <v>100000</v>
      </c>
      <c r="P98">
        <v>1400.1581040000001</v>
      </c>
      <c r="Q98">
        <v>-317812.22822200001</v>
      </c>
      <c r="R98">
        <v>1232266.8450509999</v>
      </c>
      <c r="S98">
        <v>-0.117755</v>
      </c>
      <c r="T98">
        <v>5310</v>
      </c>
      <c r="U98">
        <v>48078</v>
      </c>
      <c r="V98">
        <f t="shared" si="16"/>
        <v>53388</v>
      </c>
      <c r="X98">
        <f>(Q98-(V98/V97)*Q97)/N97</f>
        <v>0.13163849893866009</v>
      </c>
      <c r="Y98">
        <f>X98*16.02</f>
        <v>2.1088487529973343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1399.873108</v>
      </c>
      <c r="Q99">
        <v>-321831.664147</v>
      </c>
      <c r="R99">
        <v>1234337.916406</v>
      </c>
      <c r="S99">
        <v>-0.12441199999999999</v>
      </c>
      <c r="T99">
        <v>5362</v>
      </c>
      <c r="U99">
        <v>48638</v>
      </c>
      <c r="V99">
        <f t="shared" si="16"/>
        <v>54000</v>
      </c>
    </row>
    <row r="100" spans="13:25" x14ac:dyDescent="0.2">
      <c r="O100">
        <v>100000</v>
      </c>
      <c r="P100">
        <v>1399.6690900000001</v>
      </c>
      <c r="Q100">
        <v>-315957.77722599998</v>
      </c>
      <c r="R100">
        <v>1232242.0229249999</v>
      </c>
      <c r="S100">
        <v>-0.19056000000000001</v>
      </c>
      <c r="T100">
        <v>5285</v>
      </c>
      <c r="U100">
        <v>47811</v>
      </c>
      <c r="V100">
        <f t="shared" si="16"/>
        <v>53096</v>
      </c>
      <c r="X100">
        <f>(Q100-(V100/V99)*Q99)/N99</f>
        <v>0.13394157024936865</v>
      </c>
      <c r="Y100">
        <f>X100*16.02</f>
        <v>2.1457439553948858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1399.873108</v>
      </c>
      <c r="Q101">
        <v>-321831.664147</v>
      </c>
      <c r="R101">
        <v>1234337.916406</v>
      </c>
      <c r="S101">
        <v>-0.12441199999999999</v>
      </c>
      <c r="T101">
        <v>5362</v>
      </c>
      <c r="U101">
        <v>48638</v>
      </c>
      <c r="V101">
        <f t="shared" si="16"/>
        <v>54000</v>
      </c>
    </row>
    <row r="102" spans="13:25" x14ac:dyDescent="0.2">
      <c r="O102">
        <v>100000</v>
      </c>
      <c r="P102">
        <v>1399.9083029999999</v>
      </c>
      <c r="Q102">
        <v>-313690.55671899999</v>
      </c>
      <c r="R102">
        <v>1231155.1758959999</v>
      </c>
      <c r="S102">
        <v>-0.17498900000000001</v>
      </c>
      <c r="T102">
        <v>5247</v>
      </c>
      <c r="U102">
        <v>47490</v>
      </c>
      <c r="V102">
        <f t="shared" si="16"/>
        <v>52737</v>
      </c>
      <c r="X102">
        <f>(Q102-(V102/V101)*Q101)/N101</f>
        <v>0.13537731230031597</v>
      </c>
      <c r="Y102">
        <f>X102*16.02</f>
        <v>2.1687445430510617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1399.873108</v>
      </c>
      <c r="Q103">
        <v>-321831.664147</v>
      </c>
      <c r="R103">
        <v>1234337.916406</v>
      </c>
      <c r="S103">
        <v>-0.12441199999999999</v>
      </c>
      <c r="T103">
        <v>5362</v>
      </c>
      <c r="U103">
        <v>48638</v>
      </c>
      <c r="V103">
        <f t="shared" si="16"/>
        <v>54000</v>
      </c>
    </row>
    <row r="104" spans="13:25" x14ac:dyDescent="0.2">
      <c r="O104">
        <v>100000</v>
      </c>
      <c r="P104">
        <v>1399.843652</v>
      </c>
      <c r="Q104">
        <v>-310984.02954199997</v>
      </c>
      <c r="R104">
        <v>1230894.738413</v>
      </c>
      <c r="S104">
        <v>-0.18582899999999999</v>
      </c>
      <c r="T104">
        <v>5201</v>
      </c>
      <c r="U104">
        <v>47104</v>
      </c>
      <c r="V104">
        <f t="shared" si="16"/>
        <v>52305</v>
      </c>
      <c r="X104">
        <f>(Q104-(V104/V103)*Q103)/N103</f>
        <v>0.13462748569471589</v>
      </c>
      <c r="Y104">
        <f>X104*16.02</f>
        <v>2.1567323208293483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5759-D182-404E-8F33-A3B051F24F5F}">
  <dimension ref="B3:N66"/>
  <sheetViews>
    <sheetView topLeftCell="E6" workbookViewId="0">
      <selection activeCell="P42" sqref="P42"/>
    </sheetView>
  </sheetViews>
  <sheetFormatPr baseColWidth="10" defaultRowHeight="16" x14ac:dyDescent="0.2"/>
  <sheetData>
    <row r="3" spans="2:14" x14ac:dyDescent="0.2">
      <c r="C3" t="s">
        <v>65</v>
      </c>
      <c r="I3" t="s">
        <v>26</v>
      </c>
      <c r="J3" t="s">
        <v>66</v>
      </c>
    </row>
    <row r="4" spans="2:14" x14ac:dyDescent="0.2">
      <c r="C4">
        <v>1000</v>
      </c>
      <c r="D4">
        <v>1100</v>
      </c>
      <c r="E4">
        <v>1200</v>
      </c>
      <c r="F4">
        <v>1300</v>
      </c>
      <c r="G4">
        <v>1400</v>
      </c>
      <c r="J4">
        <v>1000</v>
      </c>
      <c r="K4">
        <v>1100</v>
      </c>
      <c r="L4">
        <v>1200</v>
      </c>
      <c r="M4">
        <v>1300</v>
      </c>
      <c r="N4">
        <v>1400</v>
      </c>
    </row>
    <row r="5" spans="2:14" x14ac:dyDescent="0.2">
      <c r="B5">
        <v>0</v>
      </c>
      <c r="I5">
        <v>0</v>
      </c>
      <c r="J5">
        <v>1.2815373314037239</v>
      </c>
      <c r="K5">
        <v>1.3065187286627433</v>
      </c>
      <c r="L5">
        <v>1.3559666685418994</v>
      </c>
      <c r="M5">
        <v>1.4916176173797073</v>
      </c>
      <c r="N5">
        <v>2.3153580439730406</v>
      </c>
    </row>
    <row r="6" spans="2:14" x14ac:dyDescent="0.2">
      <c r="B6">
        <v>5</v>
      </c>
      <c r="C6">
        <v>1.3383103490246402</v>
      </c>
      <c r="D6">
        <v>1.3470721483816295</v>
      </c>
      <c r="E6">
        <v>1.3975024773266362</v>
      </c>
      <c r="F6">
        <v>1.6454630270058779</v>
      </c>
      <c r="G6">
        <v>2.7755842051920077</v>
      </c>
      <c r="I6">
        <v>5</v>
      </c>
      <c r="J6">
        <v>1.3140095374664416</v>
      </c>
      <c r="K6">
        <v>1.3402742078189072</v>
      </c>
      <c r="L6">
        <v>1.4008645171526084</v>
      </c>
      <c r="M6">
        <v>1.5461767362025025</v>
      </c>
      <c r="N6">
        <v>2.4007358452785921</v>
      </c>
    </row>
    <row r="7" spans="2:14" x14ac:dyDescent="0.2">
      <c r="B7">
        <v>10</v>
      </c>
      <c r="C7">
        <v>1.3738016706259752</v>
      </c>
      <c r="D7">
        <v>1.3799288983888627</v>
      </c>
      <c r="E7">
        <v>1.4403251338521472</v>
      </c>
      <c r="F7">
        <v>1.5830653640504662</v>
      </c>
      <c r="G7">
        <v>2.07589396710204</v>
      </c>
      <c r="I7">
        <v>10</v>
      </c>
      <c r="J7">
        <v>1.366347909382744</v>
      </c>
      <c r="K7">
        <v>1.3733505420338008</v>
      </c>
      <c r="L7">
        <v>1.4498984322093709</v>
      </c>
      <c r="M7">
        <v>1.5044958032125515</v>
      </c>
      <c r="N7">
        <v>2.0303171423309885</v>
      </c>
    </row>
    <row r="8" spans="2:14" x14ac:dyDescent="0.2">
      <c r="B8">
        <v>15</v>
      </c>
      <c r="C8">
        <v>1.3886494253263071</v>
      </c>
      <c r="D8">
        <v>1.4178182275822719</v>
      </c>
      <c r="E8">
        <v>1.4273872173420119</v>
      </c>
      <c r="F8">
        <v>1.5363460161553382</v>
      </c>
      <c r="G8">
        <v>1.7959172226345494</v>
      </c>
      <c r="I8">
        <v>15</v>
      </c>
      <c r="J8">
        <v>1.4369550129521522</v>
      </c>
      <c r="K8">
        <v>1.410445913213618</v>
      </c>
      <c r="L8">
        <v>1.4641186005330806</v>
      </c>
      <c r="M8">
        <v>1.5340665680173835</v>
      </c>
      <c r="N8">
        <v>1.6892693496465465</v>
      </c>
    </row>
    <row r="9" spans="2:14" x14ac:dyDescent="0.2">
      <c r="B9">
        <v>23</v>
      </c>
      <c r="C9">
        <v>1.5121429230373105</v>
      </c>
      <c r="D9">
        <v>1.5263202993884029</v>
      </c>
      <c r="E9">
        <v>1.5280425276912279</v>
      </c>
      <c r="F9">
        <v>1.5913974287039871</v>
      </c>
      <c r="G9">
        <v>1.6970668682767747</v>
      </c>
      <c r="I9">
        <v>23</v>
      </c>
      <c r="J9">
        <v>1.4791264734870726</v>
      </c>
      <c r="K9">
        <v>1.4703555326038209</v>
      </c>
      <c r="L9">
        <v>1.5314635486345414</v>
      </c>
      <c r="M9">
        <v>1.5459558801249833</v>
      </c>
      <c r="N9">
        <v>1.5979472905715906</v>
      </c>
    </row>
    <row r="10" spans="2:14" x14ac:dyDescent="0.2">
      <c r="B10">
        <v>30</v>
      </c>
      <c r="C10">
        <v>1.6016533553879218</v>
      </c>
      <c r="D10">
        <v>1.6043072155971607</v>
      </c>
      <c r="E10">
        <v>1.6075556450045358</v>
      </c>
      <c r="F10">
        <v>1.6115233674760638</v>
      </c>
      <c r="G10">
        <v>1.638021626469806</v>
      </c>
      <c r="I10">
        <v>30</v>
      </c>
      <c r="J10">
        <v>1.5398402788922625</v>
      </c>
      <c r="K10">
        <v>1.5392116192640166</v>
      </c>
      <c r="L10">
        <v>1.57833770861574</v>
      </c>
      <c r="M10">
        <v>1.5518415788057862</v>
      </c>
      <c r="N10">
        <v>1.5632042960738191</v>
      </c>
    </row>
    <row r="11" spans="2:14" x14ac:dyDescent="0.2">
      <c r="B11">
        <v>40</v>
      </c>
      <c r="C11">
        <v>1.6947821127653073</v>
      </c>
      <c r="D11">
        <v>1.6867331102782337</v>
      </c>
      <c r="E11">
        <v>1.6933873844247196</v>
      </c>
      <c r="F11">
        <v>1.6875976789651439</v>
      </c>
      <c r="G11">
        <v>1.6353215011429127</v>
      </c>
      <c r="I11">
        <v>40</v>
      </c>
      <c r="J11">
        <v>1.6590245731062567</v>
      </c>
      <c r="K11">
        <v>1.6104163498984971</v>
      </c>
      <c r="L11">
        <v>1.6841199878176063</v>
      </c>
      <c r="M11">
        <v>1.6236271276255216</v>
      </c>
      <c r="N11">
        <v>1.6101604035465837</v>
      </c>
    </row>
    <row r="12" spans="2:14" x14ac:dyDescent="0.2">
      <c r="B12">
        <v>50</v>
      </c>
      <c r="C12">
        <v>1.75722685310432</v>
      </c>
      <c r="D12">
        <v>1.6589827719191113</v>
      </c>
      <c r="E12">
        <v>1.697623297598043</v>
      </c>
      <c r="F12">
        <v>1.6952725965566982</v>
      </c>
      <c r="G12">
        <v>1.6208070690389438</v>
      </c>
      <c r="I12">
        <v>50</v>
      </c>
      <c r="J12">
        <v>1.7582473898100066</v>
      </c>
      <c r="K12">
        <v>1.6655618720478844</v>
      </c>
      <c r="L12">
        <v>1.6927540173368834</v>
      </c>
      <c r="M12">
        <v>1.6182774822676234</v>
      </c>
      <c r="N12">
        <v>1.5516335473638694</v>
      </c>
    </row>
    <row r="13" spans="2:14" x14ac:dyDescent="0.2">
      <c r="B13">
        <v>60</v>
      </c>
      <c r="C13">
        <v>1.7879473556803678</v>
      </c>
      <c r="D13">
        <v>1.7902695995293427</v>
      </c>
      <c r="E13">
        <v>1.7074922936578749</v>
      </c>
      <c r="F13">
        <v>1.5622930092387233</v>
      </c>
      <c r="G13">
        <v>1.4604722668081846</v>
      </c>
      <c r="I13">
        <v>60</v>
      </c>
      <c r="J13">
        <v>1.8168854619918047</v>
      </c>
      <c r="K13">
        <v>1.7509730963308237</v>
      </c>
      <c r="L13">
        <v>1.6632578219592706</v>
      </c>
      <c r="M13">
        <v>1.6256590449118797</v>
      </c>
      <c r="N13">
        <v>1.4972020757423601</v>
      </c>
    </row>
    <row r="14" spans="2:14" x14ac:dyDescent="0.2">
      <c r="B14">
        <v>70</v>
      </c>
      <c r="C14">
        <v>1.9005806929231559</v>
      </c>
      <c r="D14">
        <v>1.8761201977740667</v>
      </c>
      <c r="E14">
        <v>1.7006223196342398</v>
      </c>
      <c r="F14">
        <v>1.5631780399949877</v>
      </c>
      <c r="G14">
        <v>1.4347202332352325</v>
      </c>
      <c r="I14">
        <v>70</v>
      </c>
      <c r="J14">
        <v>1.866862538199102</v>
      </c>
      <c r="K14">
        <v>1.8184209405731266</v>
      </c>
      <c r="L14">
        <v>1.7697135568596292</v>
      </c>
      <c r="M14">
        <v>1.671061726487284</v>
      </c>
      <c r="N14">
        <v>1.5845479801987057</v>
      </c>
    </row>
    <row r="15" spans="2:14" x14ac:dyDescent="0.2">
      <c r="B15">
        <v>80</v>
      </c>
      <c r="C15">
        <v>1.9035910461146641</v>
      </c>
      <c r="D15">
        <v>1.8465638898513501</v>
      </c>
      <c r="E15">
        <v>1.7718251818259332</v>
      </c>
      <c r="F15">
        <v>1.7284890202760022</v>
      </c>
      <c r="G15">
        <v>1.6279859819108609</v>
      </c>
      <c r="I15">
        <v>80</v>
      </c>
      <c r="J15">
        <v>1.9035910461146641</v>
      </c>
      <c r="K15">
        <v>1.8465638898513501</v>
      </c>
      <c r="L15">
        <v>1.7718251818259332</v>
      </c>
      <c r="M15">
        <v>1.7284890202760022</v>
      </c>
      <c r="N15">
        <v>1.6279859819108609</v>
      </c>
    </row>
    <row r="16" spans="2:14" x14ac:dyDescent="0.2">
      <c r="B16">
        <v>90</v>
      </c>
      <c r="C16">
        <v>2.1953834186765571</v>
      </c>
      <c r="D16">
        <v>2.1734230706551938</v>
      </c>
      <c r="E16">
        <v>2.1505699704593106</v>
      </c>
      <c r="F16">
        <v>2.1599381236779176</v>
      </c>
      <c r="G16">
        <v>2.1567323208293483</v>
      </c>
      <c r="I16">
        <v>90</v>
      </c>
      <c r="J16">
        <v>2.1372748787005693</v>
      </c>
      <c r="K16">
        <v>2.1147866505084263</v>
      </c>
      <c r="L16">
        <v>2.1537683956479836</v>
      </c>
      <c r="M16">
        <v>2.1490806179458852</v>
      </c>
      <c r="N16">
        <v>2.1493005620611969</v>
      </c>
    </row>
    <row r="17" spans="2:14" x14ac:dyDescent="0.2">
      <c r="B17">
        <v>100</v>
      </c>
      <c r="I17">
        <v>100</v>
      </c>
      <c r="J17">
        <v>2.2381835926215223</v>
      </c>
      <c r="K17">
        <v>2.2532868642791213</v>
      </c>
      <c r="L17">
        <v>2.2655625486296209</v>
      </c>
      <c r="M17">
        <v>2.281039223358623</v>
      </c>
      <c r="N17">
        <v>2.3091463460328243</v>
      </c>
    </row>
    <row r="19" spans="2:14" x14ac:dyDescent="0.2">
      <c r="I19" t="s">
        <v>94</v>
      </c>
      <c r="J19" t="s">
        <v>66</v>
      </c>
    </row>
    <row r="20" spans="2:14" x14ac:dyDescent="0.2">
      <c r="J20">
        <v>1000</v>
      </c>
      <c r="K20">
        <v>1100</v>
      </c>
      <c r="L20">
        <v>1200</v>
      </c>
      <c r="M20">
        <v>1300</v>
      </c>
      <c r="N20">
        <v>1400</v>
      </c>
    </row>
    <row r="21" spans="2:14" x14ac:dyDescent="0.2">
      <c r="I21">
        <v>0</v>
      </c>
      <c r="J21">
        <v>1.2815373314037239</v>
      </c>
      <c r="K21">
        <v>1.3065187286627433</v>
      </c>
      <c r="L21">
        <v>1.3559666685418994</v>
      </c>
      <c r="M21">
        <v>1.4916176173797073</v>
      </c>
      <c r="N21">
        <v>2.3153580439730406</v>
      </c>
    </row>
    <row r="22" spans="2:14" x14ac:dyDescent="0.2">
      <c r="I22">
        <v>5</v>
      </c>
      <c r="J22">
        <v>1.4955451763906491</v>
      </c>
      <c r="K22">
        <v>1.5451411387685596</v>
      </c>
      <c r="L22">
        <v>1.5946177542250901</v>
      </c>
      <c r="M22">
        <v>1.7720958854352173</v>
      </c>
      <c r="N22" s="8">
        <v>3.8155478050106084</v>
      </c>
    </row>
    <row r="23" spans="2:14" x14ac:dyDescent="0.2">
      <c r="I23">
        <v>10</v>
      </c>
      <c r="J23">
        <v>1.5443630180042547</v>
      </c>
      <c r="K23">
        <v>1.5393657681528556</v>
      </c>
      <c r="L23">
        <v>1.595823165690001</v>
      </c>
      <c r="M23">
        <v>1.7764161306156949</v>
      </c>
      <c r="N23">
        <v>2.2724398041613725</v>
      </c>
    </row>
    <row r="24" spans="2:14" x14ac:dyDescent="0.2">
      <c r="I24">
        <v>15</v>
      </c>
      <c r="J24">
        <v>1.5830478657112561</v>
      </c>
      <c r="K24">
        <v>1.5954967945647518</v>
      </c>
      <c r="L24">
        <v>1.6753479876008281</v>
      </c>
      <c r="M24">
        <v>1.6675037959235897</v>
      </c>
      <c r="N24">
        <v>1.9178235028450246</v>
      </c>
    </row>
    <row r="25" spans="2:14" x14ac:dyDescent="0.2">
      <c r="I25">
        <v>23</v>
      </c>
      <c r="J25">
        <v>1.6682554547770529</v>
      </c>
      <c r="K25">
        <v>1.6072017873460847</v>
      </c>
      <c r="L25">
        <v>1.6688823926963956</v>
      </c>
      <c r="M25">
        <v>1.684901795583853</v>
      </c>
      <c r="N25">
        <v>1.7705319419108405</v>
      </c>
    </row>
    <row r="26" spans="2:14" x14ac:dyDescent="0.2">
      <c r="I26">
        <v>30</v>
      </c>
      <c r="J26">
        <v>1.7025579292569091</v>
      </c>
      <c r="K26">
        <v>1.7408591831847295</v>
      </c>
      <c r="L26">
        <v>1.7842864214012466</v>
      </c>
      <c r="M26">
        <v>1.6839335662844934</v>
      </c>
      <c r="N26">
        <v>1.7714126148619975</v>
      </c>
    </row>
    <row r="27" spans="2:14" x14ac:dyDescent="0.2">
      <c r="I27">
        <v>40</v>
      </c>
      <c r="J27">
        <v>1.6996530297239953</v>
      </c>
      <c r="K27">
        <v>1.7418552500212321</v>
      </c>
      <c r="L27">
        <v>1.7340785320594527</v>
      </c>
      <c r="M27">
        <v>1.7014525001273924</v>
      </c>
      <c r="N27">
        <v>1.6757977418259078</v>
      </c>
    </row>
    <row r="28" spans="2:14" x14ac:dyDescent="0.2">
      <c r="I28">
        <v>50</v>
      </c>
      <c r="J28">
        <v>1.8242280870488154</v>
      </c>
      <c r="K28">
        <v>1.7454781055626358</v>
      </c>
      <c r="L28">
        <v>1.6527120110403555</v>
      </c>
      <c r="M28">
        <v>1.6865922589384184</v>
      </c>
      <c r="N28">
        <v>1.5591169202547734</v>
      </c>
    </row>
    <row r="29" spans="2:14" x14ac:dyDescent="0.2">
      <c r="I29">
        <v>60</v>
      </c>
      <c r="J29">
        <v>1.7933095475159342</v>
      </c>
      <c r="K29">
        <v>1.7933095475159342</v>
      </c>
      <c r="L29">
        <v>1.6548477540552031</v>
      </c>
      <c r="M29">
        <v>1.5503813831847078</v>
      </c>
      <c r="N29">
        <v>1.3865485278980814</v>
      </c>
    </row>
    <row r="30" spans="2:14" x14ac:dyDescent="0.2">
      <c r="I30">
        <v>70</v>
      </c>
      <c r="J30">
        <v>1.9110336985138203</v>
      </c>
      <c r="K30">
        <v>1.8186375870063802</v>
      </c>
      <c r="L30">
        <v>1.7259046208917486</v>
      </c>
      <c r="M30">
        <v>1.5841079388535255</v>
      </c>
      <c r="N30">
        <v>1.399975381571152</v>
      </c>
    </row>
    <row r="31" spans="2:14" x14ac:dyDescent="0.2">
      <c r="I31">
        <v>80</v>
      </c>
      <c r="J31">
        <v>2.0100412061995927</v>
      </c>
      <c r="K31">
        <v>1.9875920351592362</v>
      </c>
      <c r="L31">
        <v>1.9329464735456312</v>
      </c>
      <c r="M31">
        <v>1.936024573503154</v>
      </c>
      <c r="N31">
        <v>1.8558939544798121</v>
      </c>
    </row>
    <row r="32" spans="2:14" x14ac:dyDescent="0.2">
      <c r="I32">
        <v>90</v>
      </c>
      <c r="J32">
        <v>2.2122134247982896</v>
      </c>
      <c r="K32">
        <v>2.1968689895966289</v>
      </c>
      <c r="L32">
        <v>2.2148370767728331</v>
      </c>
      <c r="M32">
        <v>2.2329378325265652</v>
      </c>
      <c r="N32">
        <v>2.2453298750743285</v>
      </c>
    </row>
    <row r="33" spans="8:14" x14ac:dyDescent="0.2">
      <c r="I33">
        <v>100</v>
      </c>
      <c r="J33">
        <v>2.2381835926215223</v>
      </c>
      <c r="K33">
        <v>2.2532868642791213</v>
      </c>
      <c r="L33">
        <v>2.2655625486296209</v>
      </c>
      <c r="M33">
        <v>2.281039223358623</v>
      </c>
      <c r="N33">
        <v>2.3091463460328243</v>
      </c>
    </row>
    <row r="36" spans="8:14" x14ac:dyDescent="0.2">
      <c r="I36" t="s">
        <v>111</v>
      </c>
      <c r="J36" t="s">
        <v>66</v>
      </c>
    </row>
    <row r="37" spans="8:14" x14ac:dyDescent="0.2">
      <c r="I37">
        <v>900</v>
      </c>
      <c r="J37">
        <v>1000</v>
      </c>
      <c r="K37">
        <v>1100</v>
      </c>
      <c r="L37">
        <v>1200</v>
      </c>
      <c r="M37">
        <v>1300</v>
      </c>
      <c r="N37">
        <v>1400</v>
      </c>
    </row>
    <row r="38" spans="8:14" x14ac:dyDescent="0.2">
      <c r="H38">
        <v>0</v>
      </c>
      <c r="I38">
        <v>1.4098305877707087</v>
      </c>
      <c r="J38">
        <v>1.4525629910828006</v>
      </c>
      <c r="K38">
        <v>1.5101988695541284</v>
      </c>
      <c r="L38">
        <v>1.6223846129087165</v>
      </c>
      <c r="M38">
        <v>1.7249277296815273</v>
      </c>
      <c r="N38">
        <v>2.3422613585562924</v>
      </c>
    </row>
    <row r="39" spans="8:14" x14ac:dyDescent="0.2">
      <c r="H39">
        <v>5</v>
      </c>
      <c r="I39">
        <v>1.4413853166878967</v>
      </c>
      <c r="J39">
        <v>1.5003651518471177</v>
      </c>
      <c r="K39">
        <v>1.5574484064543666</v>
      </c>
      <c r="L39">
        <v>1.6053146396602933</v>
      </c>
      <c r="M39">
        <v>1.7650015612738859</v>
      </c>
      <c r="N39" s="9">
        <v>2.450212765350313</v>
      </c>
    </row>
    <row r="40" spans="8:14" x14ac:dyDescent="0.2">
      <c r="H40">
        <v>10</v>
      </c>
      <c r="I40">
        <v>1.4882606152017017</v>
      </c>
      <c r="J40">
        <v>1.5406295681528346</v>
      </c>
      <c r="K40">
        <v>1.5860549791931762</v>
      </c>
      <c r="L40">
        <v>1.6438087004670927</v>
      </c>
      <c r="M40">
        <v>1.7541245443736717</v>
      </c>
      <c r="N40">
        <v>2.1872849064967954</v>
      </c>
    </row>
    <row r="41" spans="8:14" x14ac:dyDescent="0.2">
      <c r="H41">
        <v>15</v>
      </c>
      <c r="I41">
        <v>1.5182004192781258</v>
      </c>
      <c r="J41">
        <v>1.5937791134607167</v>
      </c>
      <c r="K41">
        <v>1.597000543099766</v>
      </c>
      <c r="L41">
        <v>1.6387764250530743</v>
      </c>
      <c r="M41">
        <v>1.7644413336730522</v>
      </c>
      <c r="N41">
        <v>1.93306556348194</v>
      </c>
    </row>
    <row r="42" spans="8:14" x14ac:dyDescent="0.2">
      <c r="H42">
        <v>23</v>
      </c>
      <c r="I42">
        <v>1.6669073107430876</v>
      </c>
      <c r="J42">
        <v>1.6683406075583942</v>
      </c>
      <c r="K42">
        <v>1.6926277363057356</v>
      </c>
      <c r="L42">
        <v>1.6971671898089375</v>
      </c>
      <c r="M42">
        <v>1.7997796623354667</v>
      </c>
      <c r="N42">
        <v>1.8579728508704751</v>
      </c>
    </row>
    <row r="43" spans="8:14" x14ac:dyDescent="0.2">
      <c r="H43">
        <v>30</v>
      </c>
      <c r="I43">
        <v>1.6801700869639045</v>
      </c>
      <c r="J43">
        <v>1.7255467010615633</v>
      </c>
      <c r="K43">
        <v>1.70105095329087</v>
      </c>
      <c r="L43">
        <v>1.7715341537154976</v>
      </c>
      <c r="M43">
        <v>1.7798265047983328</v>
      </c>
      <c r="N43">
        <v>1.8367092807643117</v>
      </c>
    </row>
    <row r="44" spans="8:14" x14ac:dyDescent="0.2">
      <c r="H44">
        <v>40</v>
      </c>
      <c r="I44">
        <v>1.7622350104458806</v>
      </c>
      <c r="J44">
        <v>1.8079994377919633</v>
      </c>
      <c r="K44">
        <v>1.8237552343948971</v>
      </c>
      <c r="L44">
        <v>1.833712380552025</v>
      </c>
      <c r="M44">
        <v>1.9009069119320408</v>
      </c>
      <c r="N44">
        <v>1.8706780524840727</v>
      </c>
    </row>
    <row r="45" spans="8:14" x14ac:dyDescent="0.2">
      <c r="H45">
        <v>50</v>
      </c>
      <c r="I45">
        <v>1.8687922426326893</v>
      </c>
      <c r="J45">
        <v>1.8151420146921382</v>
      </c>
      <c r="K45">
        <v>1.8978319109129345</v>
      </c>
      <c r="L45">
        <v>1.8471641164331216</v>
      </c>
      <c r="M45">
        <v>1.8721027176220892</v>
      </c>
      <c r="N45">
        <v>1.8311366865392622</v>
      </c>
    </row>
    <row r="46" spans="8:14" x14ac:dyDescent="0.2">
      <c r="H46">
        <v>60</v>
      </c>
      <c r="I46">
        <v>1.895748759150734</v>
      </c>
      <c r="J46">
        <v>1.8739288918046639</v>
      </c>
      <c r="K46">
        <v>1.8927237870913369</v>
      </c>
      <c r="L46">
        <v>1.8576352857749654</v>
      </c>
      <c r="M46">
        <v>1.8565921377494548</v>
      </c>
      <c r="N46">
        <v>1.7683225121868353</v>
      </c>
    </row>
    <row r="47" spans="8:14" x14ac:dyDescent="0.2">
      <c r="H47">
        <v>70</v>
      </c>
      <c r="I47">
        <v>1.9877143978768292</v>
      </c>
      <c r="J47">
        <v>1.9860059984713776</v>
      </c>
      <c r="K47">
        <v>1.9688215005519993</v>
      </c>
      <c r="L47">
        <v>1.9199741887898267</v>
      </c>
      <c r="M47">
        <v>1.8872531252653704</v>
      </c>
      <c r="N47">
        <v>1.8534464733757574</v>
      </c>
    </row>
    <row r="48" spans="8:14" x14ac:dyDescent="0.2">
      <c r="H48">
        <v>80</v>
      </c>
      <c r="I48">
        <v>2.1023926325265396</v>
      </c>
      <c r="J48">
        <v>2.0618496140976741</v>
      </c>
      <c r="K48">
        <v>2.0885707171124972</v>
      </c>
      <c r="L48">
        <v>2.0918942832271674</v>
      </c>
      <c r="M48">
        <v>2.0636182538428933</v>
      </c>
      <c r="N48">
        <v>2.0140444375371915</v>
      </c>
    </row>
    <row r="49" spans="8:14" x14ac:dyDescent="0.2">
      <c r="H49">
        <v>90</v>
      </c>
      <c r="I49">
        <v>2.2009088073036205</v>
      </c>
      <c r="J49">
        <v>2.1962693336730124</v>
      </c>
      <c r="K49">
        <v>2.2069555164331391</v>
      </c>
      <c r="L49">
        <v>2.2231110458598846</v>
      </c>
      <c r="M49">
        <v>2.2733304012738946</v>
      </c>
      <c r="N49">
        <v>2.3051404146921408</v>
      </c>
    </row>
    <row r="50" spans="8:14" x14ac:dyDescent="0.2">
      <c r="H50">
        <v>100</v>
      </c>
      <c r="I50">
        <v>2.2960065884501013</v>
      </c>
      <c r="J50">
        <v>2.3214968309129218</v>
      </c>
      <c r="K50">
        <v>2.3312558793205818</v>
      </c>
      <c r="L50">
        <v>2.3513576045010516</v>
      </c>
      <c r="M50">
        <v>2.4022855284076337</v>
      </c>
      <c r="N50">
        <v>2.4585789921018715</v>
      </c>
    </row>
    <row r="53" spans="8:14" x14ac:dyDescent="0.2">
      <c r="J53" t="s">
        <v>112</v>
      </c>
    </row>
    <row r="54" spans="8:14" x14ac:dyDescent="0.2">
      <c r="I54">
        <v>0</v>
      </c>
      <c r="J54">
        <f t="shared" ref="J54:N54" si="0">J38-J5</f>
        <v>0.17102565967907668</v>
      </c>
      <c r="K54">
        <f t="shared" si="0"/>
        <v>0.20368014089138509</v>
      </c>
      <c r="L54">
        <f t="shared" si="0"/>
        <v>0.26641794436681709</v>
      </c>
      <c r="M54">
        <f t="shared" si="0"/>
        <v>0.23331011230181997</v>
      </c>
      <c r="N54">
        <f t="shared" si="0"/>
        <v>2.6903314583251792E-2</v>
      </c>
    </row>
    <row r="55" spans="8:14" x14ac:dyDescent="0.2">
      <c r="I55">
        <v>5</v>
      </c>
      <c r="J55">
        <f t="shared" ref="J55:N55" si="1">J39-J6</f>
        <v>0.18635561438067616</v>
      </c>
      <c r="K55">
        <f t="shared" si="1"/>
        <v>0.21717419863545939</v>
      </c>
      <c r="L55">
        <f t="shared" si="1"/>
        <v>0.20445012250768491</v>
      </c>
      <c r="M55">
        <f t="shared" si="1"/>
        <v>0.21882482507138334</v>
      </c>
      <c r="N55">
        <f t="shared" si="1"/>
        <v>4.9476920071720887E-2</v>
      </c>
    </row>
    <row r="56" spans="8:14" x14ac:dyDescent="0.2">
      <c r="I56">
        <v>10</v>
      </c>
      <c r="J56">
        <f t="shared" ref="J56:N56" si="2">J40-J7</f>
        <v>0.17428165877009061</v>
      </c>
      <c r="K56">
        <f t="shared" si="2"/>
        <v>0.21270443715937537</v>
      </c>
      <c r="L56">
        <f t="shared" si="2"/>
        <v>0.19391026825772184</v>
      </c>
      <c r="M56">
        <f t="shared" si="2"/>
        <v>0.24962874116112022</v>
      </c>
      <c r="N56">
        <f t="shared" si="2"/>
        <v>0.15696776416580693</v>
      </c>
    </row>
    <row r="57" spans="8:14" x14ac:dyDescent="0.2">
      <c r="I57">
        <v>15</v>
      </c>
      <c r="J57">
        <f t="shared" ref="J57:N57" si="3">J41-J8</f>
        <v>0.15682410050856443</v>
      </c>
      <c r="K57">
        <f t="shared" si="3"/>
        <v>0.18655462988614802</v>
      </c>
      <c r="L57">
        <f t="shared" si="3"/>
        <v>0.17465782451999368</v>
      </c>
      <c r="M57">
        <f t="shared" si="3"/>
        <v>0.23037476565566872</v>
      </c>
      <c r="N57">
        <f t="shared" si="3"/>
        <v>0.24379621383539352</v>
      </c>
    </row>
    <row r="58" spans="8:14" x14ac:dyDescent="0.2">
      <c r="I58">
        <v>23</v>
      </c>
      <c r="J58">
        <f t="shared" ref="J58:N58" si="4">J42-J9</f>
        <v>0.18921413407132159</v>
      </c>
      <c r="K58">
        <f t="shared" si="4"/>
        <v>0.22227220370191469</v>
      </c>
      <c r="L58">
        <f t="shared" si="4"/>
        <v>0.16570364117439618</v>
      </c>
      <c r="M58">
        <f t="shared" si="4"/>
        <v>0.25382378221048341</v>
      </c>
      <c r="N58">
        <f t="shared" si="4"/>
        <v>0.26002556029888457</v>
      </c>
    </row>
    <row r="59" spans="8:14" x14ac:dyDescent="0.2">
      <c r="I59">
        <v>30</v>
      </c>
      <c r="J59">
        <f t="shared" ref="J59:N59" si="5">J43-J10</f>
        <v>0.18570642216930078</v>
      </c>
      <c r="K59">
        <f t="shared" si="5"/>
        <v>0.16183933402685335</v>
      </c>
      <c r="L59">
        <f t="shared" si="5"/>
        <v>0.19319644509975764</v>
      </c>
      <c r="M59">
        <f t="shared" si="5"/>
        <v>0.22798492599254661</v>
      </c>
      <c r="N59">
        <f t="shared" si="5"/>
        <v>0.27350498469049267</v>
      </c>
    </row>
    <row r="60" spans="8:14" x14ac:dyDescent="0.2">
      <c r="I60">
        <v>40</v>
      </c>
      <c r="J60">
        <f t="shared" ref="J60:N60" si="6">J44-J11</f>
        <v>0.14897486468570653</v>
      </c>
      <c r="K60">
        <f t="shared" si="6"/>
        <v>0.21333888449639993</v>
      </c>
      <c r="L60">
        <f t="shared" si="6"/>
        <v>0.14959239273441871</v>
      </c>
      <c r="M60">
        <f t="shared" si="6"/>
        <v>0.27727978430651912</v>
      </c>
      <c r="N60">
        <f t="shared" si="6"/>
        <v>0.26051764893748897</v>
      </c>
    </row>
    <row r="61" spans="8:14" x14ac:dyDescent="0.2">
      <c r="I61">
        <v>50</v>
      </c>
      <c r="J61">
        <f t="shared" ref="J61:N61" si="7">J45-J12</f>
        <v>5.6894624882131595E-2</v>
      </c>
      <c r="K61">
        <f t="shared" si="7"/>
        <v>0.23227003886505004</v>
      </c>
      <c r="L61">
        <f t="shared" si="7"/>
        <v>0.15441009909623826</v>
      </c>
      <c r="M61">
        <f t="shared" si="7"/>
        <v>0.25382523535446588</v>
      </c>
      <c r="N61">
        <f t="shared" si="7"/>
        <v>0.27950313917539282</v>
      </c>
    </row>
    <row r="62" spans="8:14" x14ac:dyDescent="0.2">
      <c r="I62">
        <v>60</v>
      </c>
      <c r="J62">
        <f t="shared" ref="J62:N62" si="8">J46-J13</f>
        <v>5.7043429812859259E-2</v>
      </c>
      <c r="K62">
        <f t="shared" si="8"/>
        <v>0.14175069076051328</v>
      </c>
      <c r="L62">
        <f t="shared" si="8"/>
        <v>0.19437746381569476</v>
      </c>
      <c r="M62">
        <f t="shared" si="8"/>
        <v>0.23093309283757502</v>
      </c>
      <c r="N62">
        <f t="shared" si="8"/>
        <v>0.27112043644447525</v>
      </c>
    </row>
    <row r="63" spans="8:14" x14ac:dyDescent="0.2">
      <c r="I63">
        <v>70</v>
      </c>
      <c r="J63">
        <f t="shared" ref="J63:N63" si="9">J47-J14</f>
        <v>0.11914346027227563</v>
      </c>
      <c r="K63">
        <f t="shared" si="9"/>
        <v>0.15040055997887269</v>
      </c>
      <c r="L63">
        <f t="shared" si="9"/>
        <v>0.15026063193019756</v>
      </c>
      <c r="M63">
        <f t="shared" si="9"/>
        <v>0.21619139877808635</v>
      </c>
      <c r="N63">
        <f t="shared" si="9"/>
        <v>0.26889849317705172</v>
      </c>
    </row>
    <row r="64" spans="8:14" x14ac:dyDescent="0.2">
      <c r="I64">
        <v>80</v>
      </c>
      <c r="J64">
        <f t="shared" ref="J64:N64" si="10">J48-J15</f>
        <v>0.15825856798300997</v>
      </c>
      <c r="K64">
        <f t="shared" si="10"/>
        <v>0.24200682726114708</v>
      </c>
      <c r="L64">
        <f t="shared" si="10"/>
        <v>0.32006910140123424</v>
      </c>
      <c r="M64">
        <f t="shared" si="10"/>
        <v>0.33512923356689117</v>
      </c>
      <c r="N64">
        <f t="shared" si="10"/>
        <v>0.38605845562633068</v>
      </c>
    </row>
    <row r="65" spans="9:14" x14ac:dyDescent="0.2">
      <c r="I65">
        <v>90</v>
      </c>
      <c r="J65">
        <f t="shared" ref="J65:N65" si="11">J49-J16</f>
        <v>5.8994454972443044E-2</v>
      </c>
      <c r="K65">
        <f t="shared" si="11"/>
        <v>9.2168865924712851E-2</v>
      </c>
      <c r="L65">
        <f t="shared" si="11"/>
        <v>6.9342650211901002E-2</v>
      </c>
      <c r="M65">
        <f t="shared" si="11"/>
        <v>0.1242497833280094</v>
      </c>
      <c r="N65">
        <f t="shared" si="11"/>
        <v>0.15583985263094391</v>
      </c>
    </row>
    <row r="66" spans="9:14" x14ac:dyDescent="0.2">
      <c r="I66">
        <v>100</v>
      </c>
      <c r="J66">
        <f t="shared" ref="J66:N66" si="12">J50-J17</f>
        <v>8.3313238291399472E-2</v>
      </c>
      <c r="K66">
        <f t="shared" si="12"/>
        <v>7.7969015041460477E-2</v>
      </c>
      <c r="L66">
        <f t="shared" si="12"/>
        <v>8.5795055871430659E-2</v>
      </c>
      <c r="M66">
        <f t="shared" si="12"/>
        <v>0.12124630504901068</v>
      </c>
      <c r="N66">
        <f t="shared" si="12"/>
        <v>0.14943264606904716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8C8E-8F3E-D044-AE2C-D92ACF678537}">
  <dimension ref="B2:BL208"/>
  <sheetViews>
    <sheetView topLeftCell="BB46" workbookViewId="0">
      <selection activeCell="BH86" sqref="BH86"/>
    </sheetView>
  </sheetViews>
  <sheetFormatPr baseColWidth="10" defaultRowHeight="16" x14ac:dyDescent="0.2"/>
  <cols>
    <col min="31" max="33" width="12.83203125" bestFit="1" customWidth="1"/>
    <col min="34" max="34" width="12.1640625" bestFit="1" customWidth="1"/>
    <col min="37" max="37" width="12.83203125" bestFit="1" customWidth="1"/>
    <col min="39" max="41" width="12.1640625" bestFit="1" customWidth="1"/>
    <col min="42" max="43" width="12.83203125" bestFit="1" customWidth="1"/>
    <col min="48" max="49" width="12.1640625" bestFit="1" customWidth="1"/>
    <col min="59" max="59" width="12.1640625" bestFit="1" customWidth="1"/>
    <col min="62" max="62" width="12.83203125" bestFit="1" customWidth="1"/>
  </cols>
  <sheetData>
    <row r="2" spans="2:51" x14ac:dyDescent="0.2">
      <c r="B2" t="s">
        <v>40</v>
      </c>
      <c r="AM2" s="2"/>
    </row>
    <row r="3" spans="2:51" x14ac:dyDescent="0.2">
      <c r="AB3" t="s">
        <v>46</v>
      </c>
      <c r="AF3" t="s">
        <v>58</v>
      </c>
      <c r="AL3" t="s">
        <v>55</v>
      </c>
      <c r="AM3" s="2" t="s">
        <v>62</v>
      </c>
      <c r="AS3" t="s">
        <v>69</v>
      </c>
      <c r="AT3" t="s">
        <v>69</v>
      </c>
    </row>
    <row r="4" spans="2:51" x14ac:dyDescent="0.2">
      <c r="C4" t="s">
        <v>10</v>
      </c>
      <c r="P4" t="s">
        <v>41</v>
      </c>
      <c r="Q4" t="s">
        <v>42</v>
      </c>
      <c r="R4" t="s">
        <v>43</v>
      </c>
      <c r="S4" t="s">
        <v>44</v>
      </c>
      <c r="U4" t="s">
        <v>45</v>
      </c>
      <c r="V4" t="s">
        <v>41</v>
      </c>
      <c r="W4" t="s">
        <v>42</v>
      </c>
      <c r="X4" t="s">
        <v>43</v>
      </c>
      <c r="Y4" t="s">
        <v>44</v>
      </c>
      <c r="Z4" t="s">
        <v>52</v>
      </c>
      <c r="AA4" t="s">
        <v>54</v>
      </c>
      <c r="AB4" t="s">
        <v>48</v>
      </c>
      <c r="AC4" t="s">
        <v>49</v>
      </c>
      <c r="AD4" t="s">
        <v>50</v>
      </c>
      <c r="AE4" t="s">
        <v>51</v>
      </c>
      <c r="AF4" t="s">
        <v>48</v>
      </c>
      <c r="AG4" t="s">
        <v>49</v>
      </c>
      <c r="AH4" t="s">
        <v>50</v>
      </c>
      <c r="AI4" t="s">
        <v>57</v>
      </c>
      <c r="AJ4" t="s">
        <v>53</v>
      </c>
      <c r="AK4" t="s">
        <v>55</v>
      </c>
      <c r="AL4" t="s">
        <v>56</v>
      </c>
      <c r="AM4" s="2" t="s">
        <v>63</v>
      </c>
      <c r="AN4" s="3" t="s">
        <v>64</v>
      </c>
      <c r="AO4" s="3" t="s">
        <v>50</v>
      </c>
      <c r="AS4" t="s">
        <v>70</v>
      </c>
      <c r="AT4" t="s">
        <v>68</v>
      </c>
      <c r="AU4" t="s">
        <v>71</v>
      </c>
      <c r="AV4" t="s">
        <v>72</v>
      </c>
      <c r="AW4" t="s">
        <v>73</v>
      </c>
      <c r="AY4" t="s">
        <v>82</v>
      </c>
    </row>
    <row r="5" spans="2:51" x14ac:dyDescent="0.2">
      <c r="B5">
        <v>25</v>
      </c>
      <c r="C5">
        <f>4*3.14*B5^2</f>
        <v>7850</v>
      </c>
      <c r="D5">
        <v>50000</v>
      </c>
      <c r="E5">
        <v>999.87543900000003</v>
      </c>
      <c r="F5">
        <v>-290627.17290800001</v>
      </c>
      <c r="G5">
        <v>1172773.4008229999</v>
      </c>
      <c r="H5">
        <v>-0.100813</v>
      </c>
      <c r="I5">
        <v>41584</v>
      </c>
      <c r="J5">
        <v>12416</v>
      </c>
      <c r="K5">
        <f t="shared" ref="K5:K14" si="0">SUM(I5:J5)</f>
        <v>54000</v>
      </c>
      <c r="O5">
        <v>1000</v>
      </c>
      <c r="P5">
        <f>AVERAGE(F5,F7,F9,F11,F13)</f>
        <v>-290585.24486740003</v>
      </c>
      <c r="Q5">
        <f>P5+(3/2)*(8.6173*10^-5)*O5*54000</f>
        <v>-283605.23186740006</v>
      </c>
      <c r="R5">
        <f>AVERAGE(F6,F8,F10,F12,F14)</f>
        <v>-273694.2275104</v>
      </c>
      <c r="S5">
        <f>R5+(3/2)*(8.6173*10^-5)*O5*K15</f>
        <v>-267102.53590030002</v>
      </c>
      <c r="U5">
        <v>1000</v>
      </c>
      <c r="V5">
        <v>-290585.24486740003</v>
      </c>
      <c r="W5">
        <v>-283605.23186740006</v>
      </c>
      <c r="X5">
        <v>-273694.2275104</v>
      </c>
      <c r="Y5">
        <v>-267102.53590030002</v>
      </c>
      <c r="Z5">
        <v>50995.8</v>
      </c>
      <c r="AA5">
        <v>7850</v>
      </c>
      <c r="AL5">
        <v>0</v>
      </c>
      <c r="AM5" s="2"/>
      <c r="AQ5">
        <v>0</v>
      </c>
      <c r="AS5">
        <f>W5/AA5/54000</f>
        <v>-6.6903805583250783E-4</v>
      </c>
      <c r="AT5">
        <f>Y5/AA5/Z5</f>
        <v>-6.6722751190550155E-4</v>
      </c>
      <c r="AW5">
        <v>0</v>
      </c>
      <c r="AY5">
        <f>AW5+AD24</f>
        <v>1.4868980759690902</v>
      </c>
    </row>
    <row r="6" spans="2:51" x14ac:dyDescent="0.2">
      <c r="D6">
        <v>100000</v>
      </c>
      <c r="E6">
        <v>1000.0908030000001</v>
      </c>
      <c r="F6">
        <v>-273733.565703</v>
      </c>
      <c r="G6">
        <v>1168964.203981</v>
      </c>
      <c r="H6">
        <v>-0.130826</v>
      </c>
      <c r="I6">
        <v>39285</v>
      </c>
      <c r="J6">
        <v>11717</v>
      </c>
      <c r="K6">
        <f t="shared" si="0"/>
        <v>51002</v>
      </c>
      <c r="M6">
        <f>(F6-(K6/K5)*F5)/C5</f>
        <v>9.6613646359553648E-2</v>
      </c>
      <c r="N6">
        <f>M6*16.02</f>
        <v>1.5477506146800495</v>
      </c>
      <c r="U6">
        <v>1025</v>
      </c>
      <c r="V6">
        <v>-290422.10056699999</v>
      </c>
      <c r="W6">
        <v>-283267.58724199998</v>
      </c>
      <c r="X6">
        <v>-273586.18147559999</v>
      </c>
      <c r="Y6">
        <v>-266828.5316545575</v>
      </c>
      <c r="Z6">
        <v>51004.6</v>
      </c>
      <c r="AA6">
        <v>7850</v>
      </c>
      <c r="AB6" s="4">
        <f>(W6-W5)/(U6-U5)</f>
        <v>13.505785016003065</v>
      </c>
      <c r="AC6" s="4">
        <f>AB6*96500/54000</f>
        <v>24.135338037857327</v>
      </c>
      <c r="AD6" s="4">
        <f>AB6*(LN(U6)-LN(U5))</f>
        <v>0.33349311712901669</v>
      </c>
      <c r="AE6" s="4">
        <f>AC6/54000*(LN(U6)-LN(U5))</f>
        <v>1.1036380590860806E-5</v>
      </c>
      <c r="AF6" s="4">
        <f>(Y6-Y5)/(U6-U5)</f>
        <v>10.960169829700607</v>
      </c>
      <c r="AG6" s="4">
        <f>AF6*96500/Z6</f>
        <v>20.736490210022403</v>
      </c>
      <c r="AH6" s="4">
        <f>AF6*(LN(U6)-LN(U5))</f>
        <v>0.2706352275294821</v>
      </c>
      <c r="AI6" s="4">
        <f>AH6-AE6*Z6</f>
        <v>-0.29227094995513692</v>
      </c>
      <c r="AJ6" s="4">
        <f>AI6+AJ5</f>
        <v>-0.29227094995513692</v>
      </c>
      <c r="AK6" s="4">
        <f>AJ6/AA6</f>
        <v>-3.7231968147151196E-5</v>
      </c>
      <c r="AL6" s="4">
        <f>AK6*16.02*1000</f>
        <v>-0.59645612971736217</v>
      </c>
      <c r="AM6" s="2">
        <f>(X6-V6*Z6/54000-X5+V5*Z5/54000)</f>
        <v>1.3060416638618335</v>
      </c>
      <c r="AN6">
        <f>AM6/(U6-U5)/AA6*16.02</f>
        <v>1.066129297073456E-4</v>
      </c>
      <c r="AO6">
        <f>AN6*(LN(U6)-LN(U5))</f>
        <v>2.6325517703880624E-6</v>
      </c>
      <c r="AP6">
        <f>AO6*1000</f>
        <v>2.6325517703880623E-3</v>
      </c>
      <c r="AQ6">
        <f>AP6+AQ5</f>
        <v>2.6325517703880623E-3</v>
      </c>
      <c r="AS6">
        <f t="shared" ref="AS6:AS21" si="1">W6/AA6/54000</f>
        <v>-6.6824153631045045E-4</v>
      </c>
      <c r="AT6">
        <f t="shared" ref="AT6:AT21" si="2">Y6/AA6/Z6</f>
        <v>-6.6642804280737293E-4</v>
      </c>
      <c r="AU6">
        <f>((AT6-AT5)-(AS6-AS5))*Z6</f>
        <v>1.5044194768288574E-4</v>
      </c>
      <c r="AV6">
        <f>AU6*16.02</f>
        <v>2.4100800018798294E-3</v>
      </c>
      <c r="AW6">
        <f>AV6-AG25*AC25</f>
        <v>3.0808240438692266E-3</v>
      </c>
      <c r="AY6">
        <f t="shared" ref="AY6:AY20" si="3">AW6+AD25</f>
        <v>1.4893163694394791</v>
      </c>
    </row>
    <row r="7" spans="2:51" x14ac:dyDescent="0.2">
      <c r="B7">
        <v>25</v>
      </c>
      <c r="C7">
        <f>4*3.14*B7^2</f>
        <v>7850</v>
      </c>
      <c r="D7">
        <v>50000</v>
      </c>
      <c r="E7">
        <v>1000.282554</v>
      </c>
      <c r="F7">
        <v>-290573.250535</v>
      </c>
      <c r="G7">
        <v>1172771.3576829999</v>
      </c>
      <c r="H7">
        <v>-0.12865199999999999</v>
      </c>
      <c r="I7">
        <v>41621</v>
      </c>
      <c r="J7">
        <v>12379</v>
      </c>
      <c r="K7">
        <f t="shared" si="0"/>
        <v>54000</v>
      </c>
      <c r="P7">
        <f>(R5-K15/54000*P5)/C13*16.02</f>
        <v>1.4791287786050971</v>
      </c>
      <c r="U7">
        <v>1050</v>
      </c>
      <c r="V7">
        <v>-290260.79856239998</v>
      </c>
      <c r="W7">
        <v>-282931.78491240001</v>
      </c>
      <c r="X7">
        <v>-273440.37195679999</v>
      </c>
      <c r="Y7">
        <v>-266517.27708502999</v>
      </c>
      <c r="Z7">
        <v>51009.2</v>
      </c>
      <c r="AA7">
        <v>7850</v>
      </c>
      <c r="AB7" s="4">
        <f>(W7-W6)/(U7-U6)</f>
        <v>13.432093183998949</v>
      </c>
      <c r="AC7" s="4">
        <f t="shared" ref="AC7:AC8" si="4">AB7*96500/54000</f>
        <v>24.003648004738864</v>
      </c>
      <c r="AD7" s="4">
        <f>AB7*(LN(U7)-LN(U6))</f>
        <v>0.32368055831615516</v>
      </c>
      <c r="AE7" s="4">
        <f t="shared" ref="AE7:AE21" si="5">AC7/54000*(LN(U7)-LN(U6))</f>
        <v>1.0711650849625848E-5</v>
      </c>
      <c r="AF7" s="4">
        <f>(Y7-Y6)/(U7-U6)</f>
        <v>12.45018278110074</v>
      </c>
      <c r="AG7" s="4">
        <f t="shared" ref="AG7:AG21" si="6">AF7*96500/Z7</f>
        <v>23.55344993405545</v>
      </c>
      <c r="AH7" s="4">
        <f>AF7*(LN(U7)-LN(U6))</f>
        <v>0.30001892173629996</v>
      </c>
      <c r="AI7" s="4">
        <f t="shared" ref="AI7:AI21" si="7">AH7-AE7*Z7</f>
        <v>-0.24637381878243481</v>
      </c>
      <c r="AJ7" s="4">
        <f t="shared" ref="AJ7:AJ8" si="8">AI7+AJ6</f>
        <v>-0.53864476873757172</v>
      </c>
      <c r="AK7" s="4">
        <f t="shared" ref="AK7:AK8" si="9">AJ7/AA7</f>
        <v>-6.8617167992047353E-5</v>
      </c>
      <c r="AL7" s="4">
        <f t="shared" ref="AL7:AL8" si="10">AK7*16.02*1000</f>
        <v>-1.0992470312325986</v>
      </c>
      <c r="AM7" s="2">
        <f t="shared" ref="AM7:AM21" si="11">(X7-V7*Z7/54000-X6+V6*Z6/54000)</f>
        <v>18.180916014185641</v>
      </c>
      <c r="AN7">
        <f t="shared" ref="AN7:AN21" si="12">AM7/(U7-U6)/AA7*16.02</f>
        <v>1.4841185964191285E-3</v>
      </c>
      <c r="AO7">
        <f t="shared" ref="AO7:AO21" si="13">AN7*(LN(U7)-LN(U6))</f>
        <v>3.5763624426652105E-5</v>
      </c>
      <c r="AP7">
        <f t="shared" ref="AP7:AP20" si="14">AO7*1000</f>
        <v>3.5763624426652103E-2</v>
      </c>
      <c r="AQ7">
        <f t="shared" ref="AQ7:AQ20" si="15">AP7+AQ6</f>
        <v>3.8396176197040166E-2</v>
      </c>
      <c r="AS7">
        <f t="shared" si="1"/>
        <v>-6.6744936285067233E-4</v>
      </c>
      <c r="AT7">
        <f t="shared" si="2"/>
        <v>-6.6559062852463585E-4</v>
      </c>
      <c r="AU7">
        <f t="shared" ref="AU7:AU21" si="16">((AT7-AT6)-(AS7-AS6))*Z7</f>
        <v>2.3076981864783527E-3</v>
      </c>
      <c r="AV7">
        <f t="shared" ref="AV7:AV21" si="17">AU7*16.02</f>
        <v>3.6969324947383211E-2</v>
      </c>
      <c r="AW7">
        <f t="shared" ref="AW7:AW20" si="18">AV7-AG26*AC26</f>
        <v>5.4395012752074007E-2</v>
      </c>
      <c r="AY7">
        <f t="shared" si="3"/>
        <v>1.524092043162236</v>
      </c>
    </row>
    <row r="8" spans="2:51" x14ac:dyDescent="0.2">
      <c r="D8">
        <v>100000</v>
      </c>
      <c r="E8">
        <v>1000.0904379999999</v>
      </c>
      <c r="F8">
        <v>-273723.01964299998</v>
      </c>
      <c r="G8">
        <v>1169035.2341710001</v>
      </c>
      <c r="H8">
        <v>-0.11330800000000001</v>
      </c>
      <c r="I8">
        <v>39326</v>
      </c>
      <c r="J8">
        <v>11682</v>
      </c>
      <c r="K8">
        <f t="shared" si="0"/>
        <v>51008</v>
      </c>
      <c r="M8">
        <f>(F8-(K8/K7)*F7)/C7</f>
        <v>9.5582218842371808E-2</v>
      </c>
      <c r="N8">
        <f>M8*16.02</f>
        <v>1.5312271458547964</v>
      </c>
      <c r="U8">
        <v>1075</v>
      </c>
      <c r="V8">
        <v>-289997.34043039999</v>
      </c>
      <c r="W8">
        <v>-282493.82645539998</v>
      </c>
      <c r="X8">
        <v>-273189.13953299995</v>
      </c>
      <c r="Y8">
        <v>-266101.29244142247</v>
      </c>
      <c r="Z8">
        <v>51008.6</v>
      </c>
      <c r="AA8">
        <v>7850</v>
      </c>
      <c r="AB8" s="4">
        <f>(W8-W7)/(U8-U7)</f>
        <v>17.518338280001188</v>
      </c>
      <c r="AC8" s="4">
        <f t="shared" si="4"/>
        <v>31.30591933370583</v>
      </c>
      <c r="AD8" s="4">
        <f>AB8*(LN(U8)-LN(U7))</f>
        <v>0.4122152135284699</v>
      </c>
      <c r="AE8" s="4">
        <f t="shared" si="5"/>
        <v>1.364155284825012E-5</v>
      </c>
      <c r="AF8" s="4">
        <f>(Y8-Y7)/(U8-U7)</f>
        <v>16.639385744300672</v>
      </c>
      <c r="AG8" s="4">
        <f t="shared" si="6"/>
        <v>31.479019701089911</v>
      </c>
      <c r="AH8" s="4">
        <f>AF8*(LN(U8)-LN(U7))</f>
        <v>0.39153302316348548</v>
      </c>
      <c r="AI8" s="4">
        <f t="shared" si="7"/>
        <v>-0.30430348945176555</v>
      </c>
      <c r="AJ8" s="4">
        <f t="shared" si="8"/>
        <v>-0.84294825818933727</v>
      </c>
      <c r="AK8" s="4">
        <f t="shared" si="9"/>
        <v>-1.0738194371838692E-4</v>
      </c>
      <c r="AL8" s="4">
        <f t="shared" si="10"/>
        <v>-1.7202587383685584</v>
      </c>
      <c r="AM8" s="2">
        <f t="shared" si="11"/>
        <v>-0.85622344206785783</v>
      </c>
      <c r="AN8">
        <f t="shared" si="12"/>
        <v>-6.989401040472399E-5</v>
      </c>
      <c r="AO8">
        <f t="shared" si="13"/>
        <v>-1.6446408308164286E-6</v>
      </c>
      <c r="AP8">
        <f t="shared" si="14"/>
        <v>-1.6446408308164286E-3</v>
      </c>
      <c r="AQ8">
        <f t="shared" si="15"/>
        <v>3.6751535366223741E-2</v>
      </c>
      <c r="AS8">
        <f t="shared" si="1"/>
        <v>-6.6641619829063453E-4</v>
      </c>
      <c r="AT8">
        <f t="shared" si="2"/>
        <v>-6.6455958042749546E-4</v>
      </c>
      <c r="AU8">
        <f t="shared" si="16"/>
        <v>-1.0795780934876118E-4</v>
      </c>
      <c r="AV8">
        <f t="shared" si="17"/>
        <v>-1.729484105767154E-3</v>
      </c>
      <c r="AW8">
        <f>AV8-AG27*AC27</f>
        <v>-2.8946851519609691E-2</v>
      </c>
      <c r="AY8">
        <f t="shared" si="3"/>
        <v>1.4852821470549489</v>
      </c>
    </row>
    <row r="9" spans="2:51" x14ac:dyDescent="0.2">
      <c r="B9">
        <v>25</v>
      </c>
      <c r="C9">
        <f>4*3.14*B9^2</f>
        <v>7850</v>
      </c>
      <c r="D9">
        <v>50000</v>
      </c>
      <c r="E9">
        <v>999.96984099999997</v>
      </c>
      <c r="F9">
        <v>-290613.38444599998</v>
      </c>
      <c r="G9">
        <v>1172873.329229</v>
      </c>
      <c r="H9">
        <v>-0.109654</v>
      </c>
      <c r="I9">
        <v>41577</v>
      </c>
      <c r="J9">
        <v>12423</v>
      </c>
      <c r="K9">
        <f t="shared" si="0"/>
        <v>54000</v>
      </c>
      <c r="U9">
        <v>1100</v>
      </c>
      <c r="V9">
        <v>-289850.97523879999</v>
      </c>
      <c r="W9">
        <v>-282172.96093880001</v>
      </c>
      <c r="X9">
        <v>-273132.85184579995</v>
      </c>
      <c r="Y9">
        <v>-265878.60706097994</v>
      </c>
      <c r="Z9">
        <v>51019.6</v>
      </c>
      <c r="AA9">
        <v>7850</v>
      </c>
      <c r="AB9" s="4">
        <f>(W9-W8)/(U9-U8)</f>
        <v>12.834620663998649</v>
      </c>
      <c r="AC9" s="4">
        <f>AB9*96500/54000</f>
        <v>22.935942482886475</v>
      </c>
      <c r="AD9" s="4">
        <f>AB9*(LN(U9)-LN(U8))</f>
        <v>0.29506174566209065</v>
      </c>
      <c r="AE9" s="4">
        <f t="shared" si="5"/>
        <v>9.7645605131658938E-6</v>
      </c>
      <c r="AF9" s="4">
        <f>(Y9-Y8)/(U9-U8)</f>
        <v>8.9074152177013453</v>
      </c>
      <c r="AG9" s="4">
        <f t="shared" si="6"/>
        <v>16.847752011152181</v>
      </c>
      <c r="AH9" s="4">
        <f>AF9*(LN(U9)-LN(U8))</f>
        <v>0.20477718448230303</v>
      </c>
      <c r="AI9" s="4">
        <f t="shared" si="7"/>
        <v>-0.29340678707521561</v>
      </c>
      <c r="AJ9" s="4">
        <f>AI9+AJ8</f>
        <v>-1.136355045264553</v>
      </c>
      <c r="AK9" s="4">
        <f>AJ9/AA9</f>
        <v>-1.4475860449229973E-4</v>
      </c>
      <c r="AL9" s="4">
        <f>AK9*16.02*1000</f>
        <v>-2.3190328439666419</v>
      </c>
      <c r="AM9" s="2">
        <f t="shared" si="11"/>
        <v>-22.925697700353339</v>
      </c>
      <c r="AN9">
        <f t="shared" si="12"/>
        <v>-1.8714378453995439E-3</v>
      </c>
      <c r="AO9">
        <f t="shared" si="13"/>
        <v>-4.3023454453203562E-5</v>
      </c>
      <c r="AP9">
        <f t="shared" si="14"/>
        <v>-4.3023454453203561E-2</v>
      </c>
      <c r="AQ9">
        <f t="shared" si="15"/>
        <v>-6.27191908697982E-3</v>
      </c>
      <c r="AS9">
        <f t="shared" si="1"/>
        <v>-6.6565926147393254E-4</v>
      </c>
      <c r="AT9">
        <f t="shared" si="2"/>
        <v>-6.6386028604313563E-4</v>
      </c>
      <c r="AU9">
        <f t="shared" si="16"/>
        <v>-2.9408938411242219E-3</v>
      </c>
      <c r="AV9">
        <f t="shared" si="17"/>
        <v>-4.7113119334810036E-2</v>
      </c>
      <c r="AW9">
        <f t="shared" si="18"/>
        <v>-6.3512460488401701E-2</v>
      </c>
      <c r="AY9">
        <f t="shared" si="3"/>
        <v>1.4393961732402683</v>
      </c>
    </row>
    <row r="10" spans="2:51" x14ac:dyDescent="0.2">
      <c r="D10">
        <v>100000</v>
      </c>
      <c r="E10">
        <v>999.87969899999996</v>
      </c>
      <c r="F10">
        <v>-273690.94810699997</v>
      </c>
      <c r="G10">
        <v>1169039.9594630001</v>
      </c>
      <c r="H10">
        <v>-0.15773200000000001</v>
      </c>
      <c r="I10">
        <v>39267</v>
      </c>
      <c r="J10">
        <v>11727</v>
      </c>
      <c r="K10">
        <f t="shared" si="0"/>
        <v>50994</v>
      </c>
      <c r="M10">
        <f>(F10-(K10/K9)*F9)/C9</f>
        <v>9.4899100404163036E-2</v>
      </c>
      <c r="N10">
        <f>M10*16.02</f>
        <v>1.5202835884746917</v>
      </c>
      <c r="U10">
        <v>1125</v>
      </c>
      <c r="V10">
        <v>-289505.49434199999</v>
      </c>
      <c r="W10">
        <v>-281652.97971699998</v>
      </c>
      <c r="X10">
        <v>-272773.63694420003</v>
      </c>
      <c r="Y10">
        <v>-265354.93012715003</v>
      </c>
      <c r="Z10">
        <v>51016.800000000003</v>
      </c>
      <c r="AA10">
        <v>7850</v>
      </c>
      <c r="AB10" s="4">
        <f t="shared" ref="AB10" si="19">(W10-W9)/(U10-U9)</f>
        <v>20.79924887200119</v>
      </c>
      <c r="AC10" s="4">
        <f t="shared" ref="AC10:AC21" si="20">AB10*96500/54000</f>
        <v>37.169028076816943</v>
      </c>
      <c r="AD10" s="4">
        <f t="shared" ref="AD10:AD11" si="21">AB10*(LN(U10)-LN(U9))</f>
        <v>0.46741852173158449</v>
      </c>
      <c r="AE10" s="4">
        <f t="shared" si="5"/>
        <v>1.546841129873042E-5</v>
      </c>
      <c r="AF10" s="4">
        <f t="shared" ref="AF10:AF11" si="22">(Y10-Y9)/(U10-U9)</f>
        <v>20.947077353196217</v>
      </c>
      <c r="AG10" s="4">
        <f t="shared" si="6"/>
        <v>39.622104181043007</v>
      </c>
      <c r="AH10" s="4">
        <f t="shared" ref="AH10:AH11" si="23">AF10*(LN(U10)-LN(U9))</f>
        <v>0.47074064988030917</v>
      </c>
      <c r="AI10" s="4">
        <f t="shared" si="7"/>
        <v>-0.31840819566476097</v>
      </c>
      <c r="AJ10" s="4">
        <f t="shared" ref="AJ10:AJ11" si="24">AI10+AJ9</f>
        <v>-1.4547632409293141</v>
      </c>
      <c r="AK10" s="4">
        <f t="shared" ref="AK10:AK11" si="25">AJ10/AA10</f>
        <v>-1.8532015808016739E-4</v>
      </c>
      <c r="AL10" s="4">
        <f t="shared" ref="AL10:AL11" si="26">AK10*16.02*1000</f>
        <v>-2.9688289324442811</v>
      </c>
      <c r="AM10" s="2">
        <f>(X10-V10*Z10/54000-X9+V9*Z9/54000)</f>
        <v>17.790595182625111</v>
      </c>
      <c r="AN10">
        <f>AM10/(U10-U9)/AA10*16.02</f>
        <v>1.4522564831880472E-3</v>
      </c>
      <c r="AO10">
        <f>AN10*(LN(U10)-LN(U9))</f>
        <v>3.2636350606903201E-5</v>
      </c>
      <c r="AP10">
        <f t="shared" si="14"/>
        <v>3.2636350606903203E-2</v>
      </c>
      <c r="AQ10">
        <f t="shared" si="15"/>
        <v>2.6364431519923383E-2</v>
      </c>
      <c r="AS10">
        <f t="shared" si="1"/>
        <v>-6.6443260136117002E-4</v>
      </c>
      <c r="AT10">
        <f t="shared" si="2"/>
        <v>-6.6258910422401635E-4</v>
      </c>
      <c r="AU10">
        <f t="shared" si="16"/>
        <v>2.2713549888615553E-3</v>
      </c>
      <c r="AV10">
        <f t="shared" si="17"/>
        <v>3.6387106921562114E-2</v>
      </c>
      <c r="AW10">
        <f t="shared" si="18"/>
        <v>3.0615672985575194E-2</v>
      </c>
      <c r="AY10">
        <f t="shared" si="3"/>
        <v>1.5226463741057603</v>
      </c>
    </row>
    <row r="11" spans="2:51" x14ac:dyDescent="0.2">
      <c r="B11">
        <v>25</v>
      </c>
      <c r="C11">
        <f>4*3.14*B11^2</f>
        <v>7850</v>
      </c>
      <c r="D11">
        <v>50000</v>
      </c>
      <c r="E11">
        <v>999.74615500000004</v>
      </c>
      <c r="F11">
        <v>-290478.93959600001</v>
      </c>
      <c r="G11">
        <v>1172764.417558</v>
      </c>
      <c r="H11">
        <v>-0.136403</v>
      </c>
      <c r="I11">
        <v>41681</v>
      </c>
      <c r="J11">
        <v>12319</v>
      </c>
      <c r="K11">
        <f t="shared" si="0"/>
        <v>54000</v>
      </c>
      <c r="U11">
        <v>1150</v>
      </c>
      <c r="V11">
        <v>-289290.64778180001</v>
      </c>
      <c r="W11">
        <v>-281263.63283180003</v>
      </c>
      <c r="X11">
        <v>-272608.55138920003</v>
      </c>
      <c r="Y11">
        <v>-265024.12225979503</v>
      </c>
      <c r="Z11">
        <v>51022.6</v>
      </c>
      <c r="AA11">
        <v>7850</v>
      </c>
      <c r="AB11" s="4">
        <f>(W11-W10)/(U11-U10)</f>
        <v>15.573875407997985</v>
      </c>
      <c r="AC11" s="4">
        <f t="shared" si="20"/>
        <v>27.831092164292695</v>
      </c>
      <c r="AD11" s="4">
        <f t="shared" si="21"/>
        <v>0.34229675484221861</v>
      </c>
      <c r="AE11" s="4">
        <f t="shared" si="5"/>
        <v>1.1327721825196877E-5</v>
      </c>
      <c r="AF11" s="4">
        <f t="shared" si="22"/>
        <v>13.232314694200177</v>
      </c>
      <c r="AG11" s="4">
        <f t="shared" si="6"/>
        <v>25.026524873101668</v>
      </c>
      <c r="AH11" s="4">
        <f t="shared" si="23"/>
        <v>0.29083181033730737</v>
      </c>
      <c r="AI11" s="4">
        <f t="shared" si="7"/>
        <v>-0.28713800926098282</v>
      </c>
      <c r="AJ11" s="4">
        <f t="shared" si="24"/>
        <v>-1.7419012501902968</v>
      </c>
      <c r="AK11" s="4">
        <f t="shared" si="25"/>
        <v>-2.2189824843188495E-4</v>
      </c>
      <c r="AL11" s="4">
        <f t="shared" si="26"/>
        <v>-3.5548099398787967</v>
      </c>
      <c r="AM11" s="2">
        <f t="shared" si="11"/>
        <v>-6.8199678754899651</v>
      </c>
      <c r="AN11">
        <f t="shared" si="12"/>
        <v>-5.5671788721197075E-4</v>
      </c>
      <c r="AO11">
        <f t="shared" si="13"/>
        <v>-1.2236050511705656E-5</v>
      </c>
      <c r="AP11">
        <f t="shared" si="14"/>
        <v>-1.2236050511705655E-2</v>
      </c>
      <c r="AQ11">
        <f t="shared" si="15"/>
        <v>1.4128381008217727E-2</v>
      </c>
      <c r="AS11">
        <f t="shared" si="1"/>
        <v>-6.6351411378108051E-4</v>
      </c>
      <c r="AT11">
        <f t="shared" si="2"/>
        <v>-6.6168785367222438E-4</v>
      </c>
      <c r="AU11">
        <f t="shared" si="16"/>
        <v>-8.7947800001403722E-4</v>
      </c>
      <c r="AV11">
        <f t="shared" si="17"/>
        <v>-1.4089237560224876E-2</v>
      </c>
      <c r="AW11">
        <f t="shared" si="18"/>
        <v>-2.3857538381030111E-2</v>
      </c>
      <c r="AY11">
        <f t="shared" si="3"/>
        <v>1.4719995713626313</v>
      </c>
    </row>
    <row r="12" spans="2:51" x14ac:dyDescent="0.2">
      <c r="D12">
        <v>100000</v>
      </c>
      <c r="E12">
        <v>1000.042343</v>
      </c>
      <c r="F12">
        <v>-273640.81414799998</v>
      </c>
      <c r="G12">
        <v>1168974.682608</v>
      </c>
      <c r="H12">
        <v>-0.117641</v>
      </c>
      <c r="I12">
        <v>39307</v>
      </c>
      <c r="J12">
        <v>11686</v>
      </c>
      <c r="K12">
        <f t="shared" si="0"/>
        <v>50993</v>
      </c>
      <c r="M12">
        <f>(F12-(K12/K11)*F11)/C11</f>
        <v>8.4426994165672564E-2</v>
      </c>
      <c r="N12">
        <f>M12*16.02</f>
        <v>1.3525204465340745</v>
      </c>
      <c r="U12">
        <v>1175</v>
      </c>
      <c r="V12">
        <v>-289091.81648379995</v>
      </c>
      <c r="W12">
        <v>-280890.30120879994</v>
      </c>
      <c r="X12">
        <v>-272458.76372240006</v>
      </c>
      <c r="Y12">
        <v>-264708.39253949007</v>
      </c>
      <c r="Z12">
        <v>51029.599999999999</v>
      </c>
      <c r="AA12">
        <v>7850</v>
      </c>
      <c r="AB12" s="4">
        <f>(W12-W11)/(U12-U11)</f>
        <v>14.933264920003712</v>
      </c>
      <c r="AC12" s="4">
        <f t="shared" si="20"/>
        <v>26.686297495932561</v>
      </c>
      <c r="AD12" s="4">
        <f>AB12*(LN(U12)-LN(U11))</f>
        <v>0.32115785998861279</v>
      </c>
      <c r="AE12" s="4">
        <f t="shared" si="5"/>
        <v>1.0628166491392708E-5</v>
      </c>
      <c r="AF12" s="4">
        <f>(Y12-Y11)/(U12-U11)</f>
        <v>12.629188812198118</v>
      </c>
      <c r="AG12" s="4">
        <f t="shared" si="6"/>
        <v>23.882545040077101</v>
      </c>
      <c r="AH12" s="4">
        <f>AF12*(LN(U12)-LN(U11))</f>
        <v>0.27160592636942721</v>
      </c>
      <c r="AI12" s="4">
        <f t="shared" si="7"/>
        <v>-0.27074515841974606</v>
      </c>
      <c r="AJ12" s="4">
        <f>AI12+AJ11</f>
        <v>-2.0126464086100428</v>
      </c>
      <c r="AK12" s="4">
        <f>AJ12/AA12</f>
        <v>-2.5638807752994175E-4</v>
      </c>
      <c r="AL12" s="4">
        <f>AK12*16.02*1000</f>
        <v>-4.1073370020296665</v>
      </c>
      <c r="AM12" s="2">
        <f t="shared" si="11"/>
        <v>-0.60579745844006538</v>
      </c>
      <c r="AN12">
        <f t="shared" si="12"/>
        <v>-4.9451593804890937E-5</v>
      </c>
      <c r="AO12">
        <f t="shared" si="13"/>
        <v>-1.0635161248717048E-6</v>
      </c>
      <c r="AP12">
        <f t="shared" si="14"/>
        <v>-1.0635161248717048E-3</v>
      </c>
      <c r="AQ12">
        <f t="shared" si="15"/>
        <v>1.3064864883346022E-2</v>
      </c>
      <c r="AS12">
        <f t="shared" si="1"/>
        <v>-6.6263340695635754E-4</v>
      </c>
      <c r="AT12">
        <f t="shared" si="2"/>
        <v>-6.608089096571553E-4</v>
      </c>
      <c r="AU12">
        <f t="shared" si="16"/>
        <v>-8.9955471514218879E-5</v>
      </c>
      <c r="AV12">
        <f t="shared" si="17"/>
        <v>-1.4410866536577864E-3</v>
      </c>
      <c r="AW12">
        <f t="shared" si="18"/>
        <v>-1.8275335603692957E-2</v>
      </c>
      <c r="AY12">
        <f t="shared" si="3"/>
        <v>1.4843621959953035</v>
      </c>
    </row>
    <row r="13" spans="2:51" x14ac:dyDescent="0.2">
      <c r="B13">
        <v>25</v>
      </c>
      <c r="C13">
        <f>4*3.14*B13^2</f>
        <v>7850</v>
      </c>
      <c r="D13">
        <v>50000</v>
      </c>
      <c r="E13">
        <v>999.88086999999996</v>
      </c>
      <c r="F13">
        <v>-290633.47685199999</v>
      </c>
      <c r="G13">
        <v>1172818.104515</v>
      </c>
      <c r="H13">
        <v>-0.100394</v>
      </c>
      <c r="I13">
        <v>41577</v>
      </c>
      <c r="J13">
        <v>12423</v>
      </c>
      <c r="K13">
        <f t="shared" si="0"/>
        <v>54000</v>
      </c>
      <c r="U13">
        <v>1200</v>
      </c>
      <c r="V13">
        <v>-288899.6381332</v>
      </c>
      <c r="W13">
        <v>-280523.62253320002</v>
      </c>
      <c r="X13">
        <v>-272250.08377520007</v>
      </c>
      <c r="Y13">
        <v>-264335.02823372005</v>
      </c>
      <c r="Z13">
        <v>51028.2</v>
      </c>
      <c r="AA13">
        <v>7850</v>
      </c>
      <c r="AB13" s="4">
        <f t="shared" ref="AB13:AB21" si="27">(W13-W12)/(U13-U12)</f>
        <v>14.667147023996804</v>
      </c>
      <c r="AC13" s="4">
        <f t="shared" si="20"/>
        <v>26.210734959549843</v>
      </c>
      <c r="AD13" s="4">
        <f t="shared" ref="AD13:AD21" si="28">AB13*(LN(U13)-LN(U12))</f>
        <v>0.30879344806097259</v>
      </c>
      <c r="AE13" s="4">
        <f t="shared" si="5"/>
        <v>1.0218987564432049E-5</v>
      </c>
      <c r="AF13" s="4">
        <f t="shared" ref="AF13:AF21" si="29">(Y13-Y12)/(U13-U12)</f>
        <v>14.934572230800987</v>
      </c>
      <c r="AG13" s="4">
        <f t="shared" si="6"/>
        <v>28.242936656050876</v>
      </c>
      <c r="AH13" s="4">
        <f t="shared" ref="AH13:AH21" si="30">AF13*(LN(U13)-LN(U12))</f>
        <v>0.31442366036963593</v>
      </c>
      <c r="AI13" s="4">
        <f t="shared" si="7"/>
        <v>-0.20703288086571553</v>
      </c>
      <c r="AJ13" s="4">
        <f t="shared" ref="AJ13:AJ21" si="31">AI13+AJ12</f>
        <v>-2.2196792894757582</v>
      </c>
      <c r="AK13" s="4">
        <f t="shared" ref="AK13:AK21" si="32">AJ13/AA13</f>
        <v>-2.827616929268482E-4</v>
      </c>
      <c r="AL13" s="4">
        <f t="shared" ref="AL13:AL21" si="33">AK13*16.02*1000</f>
        <v>-4.5298423206881084</v>
      </c>
      <c r="AM13" s="2">
        <f t="shared" si="11"/>
        <v>19.582838808128145</v>
      </c>
      <c r="AN13">
        <f t="shared" si="12"/>
        <v>1.5985583577386644E-3</v>
      </c>
      <c r="AO13">
        <f t="shared" si="13"/>
        <v>3.3655103232086849E-5</v>
      </c>
      <c r="AP13">
        <f t="shared" si="14"/>
        <v>3.3655103232086848E-2</v>
      </c>
      <c r="AQ13">
        <f t="shared" si="15"/>
        <v>4.6719968115432872E-2</v>
      </c>
      <c r="AS13">
        <f t="shared" si="1"/>
        <v>-6.6176839474687437E-4</v>
      </c>
      <c r="AT13">
        <f t="shared" si="2"/>
        <v>-6.598949601258824E-4</v>
      </c>
      <c r="AU13">
        <f t="shared" si="16"/>
        <v>2.4971834437509236E-3</v>
      </c>
      <c r="AV13">
        <f t="shared" si="17"/>
        <v>4.0004878768889793E-2</v>
      </c>
      <c r="AW13">
        <f t="shared" si="18"/>
        <v>2.5232409787296541E-2</v>
      </c>
      <c r="AY13">
        <f t="shared" si="3"/>
        <v>1.5254752822291171</v>
      </c>
    </row>
    <row r="14" spans="2:51" x14ac:dyDescent="0.2">
      <c r="D14">
        <v>100000</v>
      </c>
      <c r="E14">
        <v>1000.108584</v>
      </c>
      <c r="F14">
        <v>-273682.78995100001</v>
      </c>
      <c r="G14">
        <v>1169109.768281</v>
      </c>
      <c r="H14">
        <v>-0.144675</v>
      </c>
      <c r="I14">
        <v>39228</v>
      </c>
      <c r="J14">
        <v>11754</v>
      </c>
      <c r="K14">
        <f t="shared" si="0"/>
        <v>50982</v>
      </c>
      <c r="M14">
        <f>(F14-(K14/K13)*F13)/C13</f>
        <v>9.012800074230648E-2</v>
      </c>
      <c r="N14">
        <f>M14*16.02</f>
        <v>1.4438505718917498</v>
      </c>
      <c r="U14">
        <v>1225</v>
      </c>
      <c r="V14">
        <v>-288710.20965939999</v>
      </c>
      <c r="W14">
        <v>-280159.69373439997</v>
      </c>
      <c r="X14">
        <v>-272107.739068</v>
      </c>
      <c r="Y14">
        <v>-264027.12149594497</v>
      </c>
      <c r="Z14">
        <v>51032.4</v>
      </c>
      <c r="AA14">
        <v>7850</v>
      </c>
      <c r="AB14" s="4">
        <f t="shared" si="27"/>
        <v>14.557151952001732</v>
      </c>
      <c r="AC14" s="4">
        <f t="shared" si="20"/>
        <v>26.014169692003094</v>
      </c>
      <c r="AD14" s="4">
        <f t="shared" si="28"/>
        <v>0.30015809695218271</v>
      </c>
      <c r="AE14" s="4">
        <f t="shared" si="5"/>
        <v>9.9332154855574859E-6</v>
      </c>
      <c r="AF14" s="4">
        <f t="shared" si="29"/>
        <v>12.316269511003048</v>
      </c>
      <c r="AG14" s="4">
        <f t="shared" si="6"/>
        <v>23.289518184757018</v>
      </c>
      <c r="AH14" s="4">
        <f t="shared" si="30"/>
        <v>0.25395269831366429</v>
      </c>
      <c r="AI14" s="4">
        <f t="shared" si="7"/>
        <v>-0.25296312763149953</v>
      </c>
      <c r="AJ14" s="4">
        <f t="shared" si="31"/>
        <v>-2.4726424171072576</v>
      </c>
      <c r="AK14" s="4">
        <f t="shared" si="32"/>
        <v>-3.1498629517289904E-4</v>
      </c>
      <c r="AL14" s="4">
        <f t="shared" si="33"/>
        <v>-5.0460804486698425</v>
      </c>
      <c r="AM14" s="2">
        <f t="shared" si="11"/>
        <v>-14.203647729358636</v>
      </c>
      <c r="AN14">
        <f t="shared" si="12"/>
        <v>-1.1594519063659889E-3</v>
      </c>
      <c r="AO14">
        <f t="shared" si="13"/>
        <v>-2.3907071855119301E-5</v>
      </c>
      <c r="AP14">
        <f t="shared" si="14"/>
        <v>-2.39070718551193E-2</v>
      </c>
      <c r="AQ14">
        <f t="shared" si="15"/>
        <v>2.2812896260313572E-2</v>
      </c>
      <c r="AS14">
        <f t="shared" si="1"/>
        <v>-6.6090986962585516E-4</v>
      </c>
      <c r="AT14">
        <f t="shared" si="2"/>
        <v>-6.5907204474106537E-4</v>
      </c>
      <c r="AU14">
        <f>((AT14-AT13)-(AS14-AS13))*Z14</f>
        <v>-1.8172503017643399E-3</v>
      </c>
      <c r="AV14">
        <f t="shared" si="17"/>
        <v>-2.9112349834264726E-2</v>
      </c>
      <c r="AW14">
        <f t="shared" si="18"/>
        <v>-3.993510013050932E-2</v>
      </c>
      <c r="AY14">
        <f t="shared" si="3"/>
        <v>1.4560938868083764</v>
      </c>
    </row>
    <row r="15" spans="2:51" x14ac:dyDescent="0.2">
      <c r="K15">
        <f>AVERAGE(K6,K8,K10,K12,K14)</f>
        <v>50995.8</v>
      </c>
      <c r="N15">
        <f>AVERAGE(N6,N8,N10,N12,N14)</f>
        <v>1.4791264734870726</v>
      </c>
      <c r="U15">
        <v>1250</v>
      </c>
      <c r="V15">
        <v>-288431.78212680004</v>
      </c>
      <c r="W15">
        <v>-279706.76587680005</v>
      </c>
      <c r="X15">
        <v>-271899.18726619997</v>
      </c>
      <c r="Y15">
        <v>-263651.94644307496</v>
      </c>
      <c r="Z15">
        <v>51043</v>
      </c>
      <c r="AA15">
        <v>7850</v>
      </c>
      <c r="AB15" s="4">
        <f>(W15-W14)/(U15-U14)</f>
        <v>18.117114303996786</v>
      </c>
      <c r="AC15" s="4">
        <f>AB15*96500/54000</f>
        <v>32.375954265475741</v>
      </c>
      <c r="AD15" s="4">
        <f>AB15*(LN(U15)-LN(U14))</f>
        <v>0.36601475772169301</v>
      </c>
      <c r="AE15" s="4">
        <f t="shared" si="5"/>
        <v>1.2112628299088951E-5</v>
      </c>
      <c r="AF15" s="4">
        <f>(Y15-Y14)/(U15-U14)</f>
        <v>15.007002114800271</v>
      </c>
      <c r="AG15" s="4">
        <f t="shared" si="6"/>
        <v>28.371680819666285</v>
      </c>
      <c r="AH15" s="4">
        <f>AF15*(LN(U15)-LN(U14))</f>
        <v>0.30318207143870601</v>
      </c>
      <c r="AI15" s="4">
        <f t="shared" si="7"/>
        <v>-0.31508281483169132</v>
      </c>
      <c r="AJ15" s="4">
        <f>AI15+AJ14</f>
        <v>-2.7877252319389489</v>
      </c>
      <c r="AK15" s="4">
        <f>AJ15/AA15</f>
        <v>-3.5512423336801898E-4</v>
      </c>
      <c r="AL15" s="4">
        <f>AK15*16.02*1000</f>
        <v>-5.6890902185556635</v>
      </c>
      <c r="AM15" s="2">
        <f t="shared" si="11"/>
        <v>2.0434995016548783</v>
      </c>
      <c r="AN15">
        <f t="shared" si="12"/>
        <v>1.6681203575292307E-4</v>
      </c>
      <c r="AO15">
        <f t="shared" si="13"/>
        <v>3.3700547353559029E-6</v>
      </c>
      <c r="AP15">
        <f t="shared" si="14"/>
        <v>3.3700547353559028E-3</v>
      </c>
      <c r="AQ15">
        <f t="shared" si="15"/>
        <v>2.6182950995669474E-2</v>
      </c>
      <c r="AS15">
        <f t="shared" si="1"/>
        <v>-6.598413915470631E-4</v>
      </c>
      <c r="AT15">
        <f t="shared" si="2"/>
        <v>-6.5799884833725182E-4</v>
      </c>
      <c r="AU15">
        <f t="shared" si="16"/>
        <v>2.4083746407189705E-4</v>
      </c>
      <c r="AV15">
        <f t="shared" si="17"/>
        <v>3.8582161744317909E-3</v>
      </c>
      <c r="AW15">
        <f t="shared" si="18"/>
        <v>-4.7306233712908874E-2</v>
      </c>
      <c r="AY15">
        <f t="shared" si="3"/>
        <v>1.4884410211843295</v>
      </c>
    </row>
    <row r="16" spans="2:51" x14ac:dyDescent="0.2">
      <c r="C16" t="s">
        <v>28</v>
      </c>
      <c r="N16">
        <f>STDEV(N6,N8,N10,N12,N14)/SQRT(COUNT(N6,N8,N10,N12,N14))</f>
        <v>3.6325704551964835E-2</v>
      </c>
      <c r="P16" t="s">
        <v>41</v>
      </c>
      <c r="Q16" t="s">
        <v>42</v>
      </c>
      <c r="R16" t="s">
        <v>43</v>
      </c>
      <c r="S16" t="s">
        <v>44</v>
      </c>
      <c r="U16">
        <v>1275</v>
      </c>
      <c r="V16">
        <v>-288265.53592619998</v>
      </c>
      <c r="W16">
        <v>-279366.01935119997</v>
      </c>
      <c r="X16">
        <v>-271715.83917299996</v>
      </c>
      <c r="Y16">
        <v>-263304.67532975995</v>
      </c>
      <c r="Z16">
        <v>51036.800000000003</v>
      </c>
      <c r="AA16">
        <v>7850</v>
      </c>
      <c r="AB16" s="4">
        <f t="shared" si="27"/>
        <v>13.629861024003477</v>
      </c>
      <c r="AC16" s="4">
        <f t="shared" si="20"/>
        <v>24.357066459561768</v>
      </c>
      <c r="AD16" s="4">
        <f t="shared" si="28"/>
        <v>0.26990705795706793</v>
      </c>
      <c r="AE16" s="4">
        <f t="shared" si="5"/>
        <v>8.9321094282774544E-6</v>
      </c>
      <c r="AF16" s="4">
        <f t="shared" si="29"/>
        <v>13.890844532600603</v>
      </c>
      <c r="AG16" s="4">
        <f t="shared" si="6"/>
        <v>26.2647050245305</v>
      </c>
      <c r="AH16" s="4">
        <f t="shared" si="30"/>
        <v>0.27507521710826616</v>
      </c>
      <c r="AI16" s="4">
        <f t="shared" si="7"/>
        <v>-0.18079106536084466</v>
      </c>
      <c r="AJ16" s="4">
        <f t="shared" si="31"/>
        <v>-2.9685162972997938</v>
      </c>
      <c r="AK16" s="4">
        <f t="shared" si="32"/>
        <v>-3.7815494233118391E-4</v>
      </c>
      <c r="AL16" s="4">
        <f t="shared" si="33"/>
        <v>-6.0580421761455652</v>
      </c>
      <c r="AM16" s="2">
        <f t="shared" si="11"/>
        <v>-6.8917427253327332</v>
      </c>
      <c r="AN16">
        <f t="shared" si="12"/>
        <v>-5.6257690934945421E-4</v>
      </c>
      <c r="AO16">
        <f t="shared" si="13"/>
        <v>-1.1140500861283951E-5</v>
      </c>
      <c r="AP16">
        <f t="shared" si="14"/>
        <v>-1.1140500861283952E-2</v>
      </c>
      <c r="AQ16">
        <f t="shared" si="15"/>
        <v>1.5042450134385522E-2</v>
      </c>
      <c r="AS16">
        <f t="shared" si="1"/>
        <v>-6.5903755449681523E-4</v>
      </c>
      <c r="AT16">
        <f t="shared" si="2"/>
        <v>-6.5721198933503381E-4</v>
      </c>
      <c r="AU16">
        <f t="shared" si="16"/>
        <v>-8.665052416904251E-4</v>
      </c>
      <c r="AV16">
        <f t="shared" si="17"/>
        <v>-1.3881413971880609E-2</v>
      </c>
      <c r="AW16">
        <f t="shared" si="18"/>
        <v>-4.7925602144971824E-2</v>
      </c>
      <c r="AY16">
        <f t="shared" si="3"/>
        <v>1.4698565670597088</v>
      </c>
    </row>
    <row r="17" spans="2:62" x14ac:dyDescent="0.2">
      <c r="B17">
        <v>25</v>
      </c>
      <c r="C17">
        <f>4*3.14*B17^2</f>
        <v>7850</v>
      </c>
      <c r="D17">
        <v>50000</v>
      </c>
      <c r="E17">
        <v>1024.855789</v>
      </c>
      <c r="F17">
        <v>-290369.38701599999</v>
      </c>
      <c r="G17">
        <v>1174057.9003969999</v>
      </c>
      <c r="H17">
        <v>-0.105085</v>
      </c>
      <c r="I17">
        <v>41608</v>
      </c>
      <c r="J17">
        <v>12392</v>
      </c>
      <c r="K17">
        <f t="shared" ref="K17:K26" si="34">SUM(I17:J17)</f>
        <v>54000</v>
      </c>
      <c r="O17">
        <v>1025</v>
      </c>
      <c r="P17">
        <f>AVERAGE(F17,F19,F21,F23,F25)</f>
        <v>-290422.10056699999</v>
      </c>
      <c r="Q17">
        <f>P17+(3/2)*(8.6173*10^-5)*O17*54000</f>
        <v>-283267.58724199998</v>
      </c>
      <c r="R17">
        <f>AVERAGE(F18,F20,F22,F24,F26)</f>
        <v>-273586.18147559999</v>
      </c>
      <c r="S17">
        <f>R17+(3/2)*(8.6173*10^-5)*O17*K27</f>
        <v>-266828.5316545575</v>
      </c>
      <c r="U17">
        <v>1300</v>
      </c>
      <c r="V17">
        <v>-288118.64350979996</v>
      </c>
      <c r="W17">
        <v>-279044.62660979998</v>
      </c>
      <c r="X17">
        <v>-271561.53997539997</v>
      </c>
      <c r="Y17">
        <v>-262985.11527621996</v>
      </c>
      <c r="Z17">
        <v>51038.8</v>
      </c>
      <c r="AA17">
        <v>7850</v>
      </c>
      <c r="AB17" s="4">
        <f t="shared" si="27"/>
        <v>12.855709655999672</v>
      </c>
      <c r="AC17" s="4">
        <f t="shared" si="20"/>
        <v>22.973629292666079</v>
      </c>
      <c r="AD17" s="4">
        <f t="shared" si="28"/>
        <v>0.24963327385417436</v>
      </c>
      <c r="AE17" s="4">
        <f t="shared" si="5"/>
        <v>8.2611834454484995E-6</v>
      </c>
      <c r="AF17" s="4">
        <f t="shared" si="29"/>
        <v>12.78240214159945</v>
      </c>
      <c r="AG17" s="4">
        <f t="shared" si="6"/>
        <v>24.167923357609247</v>
      </c>
      <c r="AH17" s="4">
        <f t="shared" si="30"/>
        <v>0.24820978224558013</v>
      </c>
      <c r="AI17" s="4">
        <f t="shared" si="7"/>
        <v>-0.17343110738997677</v>
      </c>
      <c r="AJ17" s="4">
        <f t="shared" si="31"/>
        <v>-3.1419474046897706</v>
      </c>
      <c r="AK17" s="4">
        <f t="shared" si="32"/>
        <v>-4.0024807703054402E-4</v>
      </c>
      <c r="AL17" s="4">
        <f t="shared" si="33"/>
        <v>-6.4119741940293151</v>
      </c>
      <c r="AM17" s="2">
        <f t="shared" si="11"/>
        <v>26.138427409110591</v>
      </c>
      <c r="AN17">
        <f t="shared" si="12"/>
        <v>2.1336948132175881E-3</v>
      </c>
      <c r="AO17">
        <f t="shared" si="13"/>
        <v>4.1432269075911928E-5</v>
      </c>
      <c r="AP17">
        <f t="shared" si="14"/>
        <v>4.143226907591193E-2</v>
      </c>
      <c r="AQ17">
        <f t="shared" si="15"/>
        <v>5.6474719210297453E-2</v>
      </c>
      <c r="AS17">
        <f t="shared" si="1"/>
        <v>-6.5827937393205937E-4</v>
      </c>
      <c r="AT17">
        <f t="shared" si="2"/>
        <v>-6.5638864099898712E-4</v>
      </c>
      <c r="AU17">
        <f t="shared" si="16"/>
        <v>3.3260848453584759E-3</v>
      </c>
      <c r="AV17">
        <f t="shared" si="17"/>
        <v>5.3283879222642785E-2</v>
      </c>
      <c r="AW17">
        <f t="shared" si="18"/>
        <v>-5.6352877399071938E-3</v>
      </c>
      <c r="AY17">
        <f t="shared" si="3"/>
        <v>1.5361208099517845</v>
      </c>
    </row>
    <row r="18" spans="2:62" x14ac:dyDescent="0.2">
      <c r="D18">
        <v>100000</v>
      </c>
      <c r="E18">
        <v>1024.7846019999999</v>
      </c>
      <c r="F18">
        <v>-273599.611255</v>
      </c>
      <c r="G18">
        <v>1170344.3109520001</v>
      </c>
      <c r="H18">
        <v>-0.17144499999999999</v>
      </c>
      <c r="I18">
        <v>39283</v>
      </c>
      <c r="J18">
        <v>11729</v>
      </c>
      <c r="K18">
        <f t="shared" si="34"/>
        <v>51012</v>
      </c>
      <c r="M18">
        <f>(F18-(K18/K17)*F17)/C17</f>
        <v>8.9512061076179428E-2</v>
      </c>
      <c r="N18">
        <f>M18*16.02</f>
        <v>1.4339832184403944</v>
      </c>
      <c r="U18">
        <v>1325</v>
      </c>
      <c r="V18">
        <v>-287706.2243536</v>
      </c>
      <c r="W18">
        <v>-278457.70712859998</v>
      </c>
      <c r="X18">
        <v>-271255.40682920004</v>
      </c>
      <c r="Y18">
        <v>-262512.16692859255</v>
      </c>
      <c r="Z18">
        <v>51049.8</v>
      </c>
      <c r="AA18">
        <v>7850</v>
      </c>
      <c r="AB18" s="4">
        <f t="shared" si="27"/>
        <v>23.476779247999659</v>
      </c>
      <c r="AC18" s="4">
        <f t="shared" si="20"/>
        <v>41.953874026517909</v>
      </c>
      <c r="AD18" s="4">
        <f t="shared" si="28"/>
        <v>0.44719026839985049</v>
      </c>
      <c r="AE18" s="4">
        <f t="shared" si="5"/>
        <v>1.4798992078390114E-5</v>
      </c>
      <c r="AF18" s="4">
        <f t="shared" si="29"/>
        <v>18.917933905096724</v>
      </c>
      <c r="AG18" s="4">
        <f t="shared" si="6"/>
        <v>35.760779118465379</v>
      </c>
      <c r="AH18" s="4">
        <f t="shared" si="30"/>
        <v>0.36035249346699311</v>
      </c>
      <c r="AI18" s="4">
        <f t="shared" si="7"/>
        <v>-0.39513309233640653</v>
      </c>
      <c r="AJ18" s="4">
        <f t="shared" si="31"/>
        <v>-3.5370804970261771</v>
      </c>
      <c r="AK18" s="4">
        <f t="shared" si="32"/>
        <v>-4.5058350280588244E-4</v>
      </c>
      <c r="AL18" s="4">
        <f t="shared" si="33"/>
        <v>-7.2183477149502364</v>
      </c>
      <c r="AM18" s="2">
        <f t="shared" si="11"/>
        <v>-25.063341977249365</v>
      </c>
      <c r="AN18">
        <f t="shared" si="12"/>
        <v>-2.0459349731237445E-3</v>
      </c>
      <c r="AO18">
        <f t="shared" si="13"/>
        <v>-3.8971368265423558E-5</v>
      </c>
      <c r="AP18">
        <f t="shared" si="14"/>
        <v>-3.8971368265423557E-2</v>
      </c>
      <c r="AQ18">
        <f t="shared" si="15"/>
        <v>1.7503350944873895E-2</v>
      </c>
      <c r="AS18">
        <f t="shared" si="1"/>
        <v>-6.568948033229535E-4</v>
      </c>
      <c r="AT18">
        <f t="shared" si="2"/>
        <v>-6.5506702030309835E-4</v>
      </c>
      <c r="AU18">
        <f t="shared" si="16"/>
        <v>-3.2135804797501178E-3</v>
      </c>
      <c r="AV18">
        <f t="shared" si="17"/>
        <v>-5.148155928559689E-2</v>
      </c>
      <c r="AW18">
        <f t="shared" si="18"/>
        <v>-9.276753393550935E-2</v>
      </c>
      <c r="AY18">
        <f t="shared" si="3"/>
        <v>1.4303999127108324</v>
      </c>
    </row>
    <row r="19" spans="2:62" x14ac:dyDescent="0.2">
      <c r="B19">
        <v>25</v>
      </c>
      <c r="C19">
        <f>4*3.14*B19^2</f>
        <v>7850</v>
      </c>
      <c r="D19">
        <v>50000</v>
      </c>
      <c r="E19">
        <v>1025.103846</v>
      </c>
      <c r="F19">
        <v>-290312.065244</v>
      </c>
      <c r="G19">
        <v>1174051.307726</v>
      </c>
      <c r="H19">
        <v>-9.8280000000000006E-2</v>
      </c>
      <c r="I19">
        <v>41651</v>
      </c>
      <c r="J19">
        <v>12349</v>
      </c>
      <c r="K19">
        <f t="shared" si="34"/>
        <v>54000</v>
      </c>
      <c r="U19">
        <v>1350</v>
      </c>
      <c r="V19">
        <v>-287507.63368779997</v>
      </c>
      <c r="W19">
        <v>-278084.61613779998</v>
      </c>
      <c r="X19">
        <v>-271041.68135740003</v>
      </c>
      <c r="Y19">
        <v>-262133.30016589002</v>
      </c>
      <c r="Z19">
        <v>51050.8</v>
      </c>
      <c r="AA19">
        <v>7850</v>
      </c>
      <c r="AB19" s="4">
        <f t="shared" si="27"/>
        <v>14.923639632000123</v>
      </c>
      <c r="AC19" s="4">
        <f t="shared" si="20"/>
        <v>26.669096749777996</v>
      </c>
      <c r="AD19" s="4">
        <f t="shared" si="28"/>
        <v>0.27895465702678435</v>
      </c>
      <c r="AE19" s="4">
        <f t="shared" si="5"/>
        <v>9.2315241437190281E-6</v>
      </c>
      <c r="AF19" s="4">
        <f t="shared" si="29"/>
        <v>15.154670508101116</v>
      </c>
      <c r="AG19" s="4">
        <f t="shared" si="6"/>
        <v>28.646479664016191</v>
      </c>
      <c r="AH19" s="4">
        <f t="shared" si="30"/>
        <v>0.28327311689277834</v>
      </c>
      <c r="AI19" s="4">
        <f t="shared" si="7"/>
        <v>-0.18800357586339306</v>
      </c>
      <c r="AJ19" s="4">
        <f t="shared" si="31"/>
        <v>-3.7250840728895702</v>
      </c>
      <c r="AK19" s="4">
        <f t="shared" si="32"/>
        <v>-4.7453300291586879E-4</v>
      </c>
      <c r="AL19" s="4">
        <f t="shared" si="33"/>
        <v>-7.6020187067122178</v>
      </c>
      <c r="AM19" s="2">
        <f>(X19-V19*Z19/54000-X18+V18*Z18/54000)</f>
        <v>31.308691480138805</v>
      </c>
      <c r="AN19">
        <f>AM19/(U19-U18)/AA19*16.02</f>
        <v>2.5557464331812671E-3</v>
      </c>
      <c r="AO19">
        <f>AN19*(LN(U19)-LN(U18))</f>
        <v>4.7772352274359846E-5</v>
      </c>
      <c r="AP19">
        <f>AO19*1000</f>
        <v>4.7772352274359844E-2</v>
      </c>
      <c r="AQ19">
        <f t="shared" si="15"/>
        <v>6.5275703219233733E-2</v>
      </c>
      <c r="AS19">
        <f t="shared" si="1"/>
        <v>-6.56014664160887E-4</v>
      </c>
      <c r="AT19">
        <f t="shared" si="2"/>
        <v>-6.5410879146254668E-4</v>
      </c>
      <c r="AU19">
        <f t="shared" si="16"/>
        <v>3.9865405584101803E-3</v>
      </c>
      <c r="AV19">
        <f t="shared" si="17"/>
        <v>6.3864379745731087E-2</v>
      </c>
      <c r="AW19">
        <f t="shared" si="18"/>
        <v>-3.5260617479848655E-3</v>
      </c>
      <c r="AY19">
        <f t="shared" si="3"/>
        <v>1.5447316453140978</v>
      </c>
    </row>
    <row r="20" spans="2:62" x14ac:dyDescent="0.2">
      <c r="D20">
        <v>100000</v>
      </c>
      <c r="E20">
        <v>1025.0431289999999</v>
      </c>
      <c r="F20">
        <v>-273439.75162900001</v>
      </c>
      <c r="G20">
        <v>1170250.3054170001</v>
      </c>
      <c r="H20">
        <v>-0.13717399999999999</v>
      </c>
      <c r="I20">
        <v>39334</v>
      </c>
      <c r="J20">
        <v>11664</v>
      </c>
      <c r="K20">
        <f t="shared" si="34"/>
        <v>50998</v>
      </c>
      <c r="M20">
        <f>(F20-(K20/K19)*F19)/C19</f>
        <v>9.3390222570204892E-2</v>
      </c>
      <c r="N20">
        <f>M20*16.02</f>
        <v>1.4961113655746823</v>
      </c>
      <c r="U20">
        <v>1375</v>
      </c>
      <c r="V20">
        <v>-287245.91778299998</v>
      </c>
      <c r="W20">
        <v>-277648.39990799996</v>
      </c>
      <c r="X20">
        <v>-270806.50930120004</v>
      </c>
      <c r="Y20">
        <v>-261732.69598491254</v>
      </c>
      <c r="Z20">
        <v>51053.4</v>
      </c>
      <c r="AA20">
        <v>7850</v>
      </c>
      <c r="AB20" s="4">
        <f t="shared" si="27"/>
        <v>17.44864919200074</v>
      </c>
      <c r="AC20" s="4">
        <f t="shared" si="20"/>
        <v>31.181382352371692</v>
      </c>
      <c r="AD20" s="4">
        <f t="shared" si="28"/>
        <v>0.32016768359672354</v>
      </c>
      <c r="AE20" s="4">
        <f t="shared" si="5"/>
        <v>1.0595398308327784E-5</v>
      </c>
      <c r="AF20" s="4">
        <f t="shared" si="29"/>
        <v>16.024167239099043</v>
      </c>
      <c r="AG20" s="4">
        <f t="shared" si="6"/>
        <v>30.28852414477895</v>
      </c>
      <c r="AH20" s="4">
        <f t="shared" si="30"/>
        <v>0.29402966671258801</v>
      </c>
      <c r="AI20" s="4">
        <f t="shared" si="7"/>
        <v>-0.2469014412817937</v>
      </c>
      <c r="AJ20" s="4">
        <f t="shared" si="31"/>
        <v>-3.9719855141713638</v>
      </c>
      <c r="AK20" s="4">
        <f t="shared" si="32"/>
        <v>-5.0598541581800809E-4</v>
      </c>
      <c r="AL20" s="4">
        <f t="shared" si="33"/>
        <v>-8.1058863614044885</v>
      </c>
      <c r="AM20" s="2">
        <f t="shared" si="11"/>
        <v>1.5800760791171342</v>
      </c>
      <c r="AN20">
        <f t="shared" si="12"/>
        <v>1.2898251611442795E-4</v>
      </c>
      <c r="AO20">
        <f t="shared" si="13"/>
        <v>2.3667180739564331E-6</v>
      </c>
      <c r="AP20">
        <f t="shared" si="14"/>
        <v>2.3667180739564333E-3</v>
      </c>
      <c r="AQ20">
        <f t="shared" si="15"/>
        <v>6.7642421293190161E-2</v>
      </c>
      <c r="AS20">
        <f t="shared" si="1"/>
        <v>-6.5498560959660287E-4</v>
      </c>
      <c r="AT20">
        <f t="shared" si="2"/>
        <v>-6.5307589135011235E-4</v>
      </c>
      <c r="AU20">
        <f t="shared" si="16"/>
        <v>1.9632830793178994E-4</v>
      </c>
      <c r="AV20">
        <f t="shared" si="17"/>
        <v>3.1451794930672746E-3</v>
      </c>
      <c r="AW20">
        <f t="shared" si="18"/>
        <v>-7.9210511327158076E-2</v>
      </c>
      <c r="AY20">
        <f t="shared" si="3"/>
        <v>1.4826393900318231</v>
      </c>
    </row>
    <row r="21" spans="2:62" x14ac:dyDescent="0.2">
      <c r="B21">
        <v>25</v>
      </c>
      <c r="C21">
        <f>4*3.14*B21^2</f>
        <v>7850</v>
      </c>
      <c r="D21">
        <v>50000</v>
      </c>
      <c r="E21">
        <v>1025.1874640000001</v>
      </c>
      <c r="F21">
        <v>-290448.599284</v>
      </c>
      <c r="G21">
        <v>1174146.16481</v>
      </c>
      <c r="H21">
        <v>-0.129552</v>
      </c>
      <c r="I21">
        <v>41544</v>
      </c>
      <c r="J21">
        <v>12456</v>
      </c>
      <c r="K21">
        <f t="shared" si="34"/>
        <v>54000</v>
      </c>
      <c r="U21">
        <v>1400</v>
      </c>
      <c r="V21">
        <v>-287019.61021879996</v>
      </c>
      <c r="W21">
        <v>-277247.59201879997</v>
      </c>
      <c r="X21">
        <v>-270609.97138820001</v>
      </c>
      <c r="Y21">
        <v>-261369.98529020001</v>
      </c>
      <c r="Z21">
        <v>51060</v>
      </c>
      <c r="AA21">
        <v>7850</v>
      </c>
      <c r="AB21" s="4">
        <f t="shared" si="27"/>
        <v>16.032315567999614</v>
      </c>
      <c r="AC21" s="4">
        <f t="shared" si="20"/>
        <v>28.650341709480795</v>
      </c>
      <c r="AD21" s="4">
        <f t="shared" si="28"/>
        <v>0.28887836628267877</v>
      </c>
      <c r="AE21" s="4">
        <f t="shared" si="5"/>
        <v>9.5599322175166351E-6</v>
      </c>
      <c r="AF21" s="4">
        <f t="shared" si="29"/>
        <v>14.508427788501139</v>
      </c>
      <c r="AG21" s="4">
        <f t="shared" si="6"/>
        <v>27.419962428326674</v>
      </c>
      <c r="AH21" s="4">
        <f t="shared" si="30"/>
        <v>0.26142018594232103</v>
      </c>
      <c r="AI21" s="4">
        <f t="shared" si="7"/>
        <v>-0.22670995308407837</v>
      </c>
      <c r="AJ21" s="4">
        <f t="shared" si="31"/>
        <v>-4.1986954672554422</v>
      </c>
      <c r="AK21" s="4">
        <f t="shared" si="32"/>
        <v>-5.3486566461852768E-4</v>
      </c>
      <c r="AL21" s="4">
        <f t="shared" si="33"/>
        <v>-8.5685479471888133</v>
      </c>
      <c r="AM21" s="2">
        <f t="shared" si="11"/>
        <v>17.659372802183498</v>
      </c>
      <c r="AN21">
        <f t="shared" si="12"/>
        <v>1.4415447250495778E-3</v>
      </c>
      <c r="AO21">
        <f t="shared" si="13"/>
        <v>2.5974481560662944E-5</v>
      </c>
      <c r="AP21">
        <f>AO21*1000</f>
        <v>2.5974481560662944E-2</v>
      </c>
      <c r="AQ21">
        <f>AP21+AQ20</f>
        <v>9.3616902853853101E-2</v>
      </c>
      <c r="AS21">
        <f t="shared" si="1"/>
        <v>-6.5404008497004006E-4</v>
      </c>
      <c r="AT21">
        <f t="shared" si="2"/>
        <v>-6.5208655557019224E-4</v>
      </c>
      <c r="AU21">
        <f t="shared" si="16"/>
        <v>2.2369974904233115E-3</v>
      </c>
      <c r="AV21">
        <f t="shared" si="17"/>
        <v>3.5836699796581446E-2</v>
      </c>
      <c r="AW21">
        <f>AV21-AG40*AC40</f>
        <v>-9.1786636656447568E-2</v>
      </c>
      <c r="AY21">
        <f>AW21+AD40</f>
        <v>1.5134415545445736</v>
      </c>
    </row>
    <row r="22" spans="2:62" x14ac:dyDescent="0.2">
      <c r="D22">
        <v>100000</v>
      </c>
      <c r="E22">
        <v>1025.374039</v>
      </c>
      <c r="F22">
        <v>-273534.94058499997</v>
      </c>
      <c r="G22">
        <v>1170418.328334</v>
      </c>
      <c r="H22">
        <v>-0.11537699999999999</v>
      </c>
      <c r="I22">
        <v>39208</v>
      </c>
      <c r="J22">
        <v>11779</v>
      </c>
      <c r="K22">
        <f t="shared" si="34"/>
        <v>50987</v>
      </c>
      <c r="M22">
        <f>(F22-(K22/K21)*F21)/C21</f>
        <v>9.0153196752323486E-2</v>
      </c>
      <c r="N22">
        <f>M22*16.02</f>
        <v>1.4442542119722221</v>
      </c>
    </row>
    <row r="23" spans="2:62" x14ac:dyDescent="0.2">
      <c r="B23">
        <v>25</v>
      </c>
      <c r="C23">
        <f>4*3.14*B23^2</f>
        <v>7850</v>
      </c>
      <c r="D23">
        <v>50000</v>
      </c>
      <c r="E23">
        <v>1025.1983110000001</v>
      </c>
      <c r="F23">
        <v>-290512.09123100003</v>
      </c>
      <c r="G23">
        <v>1174222.3204959999</v>
      </c>
      <c r="H23">
        <v>-0.130994</v>
      </c>
      <c r="I23">
        <v>41492</v>
      </c>
      <c r="J23">
        <v>12508</v>
      </c>
      <c r="K23">
        <f t="shared" si="34"/>
        <v>54000</v>
      </c>
      <c r="AB23" s="5" t="s">
        <v>61</v>
      </c>
      <c r="AC23" s="5"/>
      <c r="AD23" s="5" t="s">
        <v>60</v>
      </c>
      <c r="AE23" s="5" t="s">
        <v>47</v>
      </c>
      <c r="AF23" s="5" t="s">
        <v>50</v>
      </c>
      <c r="AG23" s="5" t="s">
        <v>59</v>
      </c>
      <c r="AH23" s="5" t="s">
        <v>56</v>
      </c>
      <c r="AJ23" s="5" t="s">
        <v>67</v>
      </c>
    </row>
    <row r="24" spans="2:62" x14ac:dyDescent="0.2">
      <c r="D24">
        <v>100000</v>
      </c>
      <c r="E24">
        <v>1024.9963150000001</v>
      </c>
      <c r="F24">
        <v>-273664.88090300001</v>
      </c>
      <c r="G24">
        <v>1170419.079373</v>
      </c>
      <c r="H24">
        <v>-0.126608</v>
      </c>
      <c r="I24">
        <v>39187</v>
      </c>
      <c r="J24">
        <v>11818</v>
      </c>
      <c r="K24">
        <f t="shared" si="34"/>
        <v>51005</v>
      </c>
      <c r="M24">
        <f>(F24-(K24/K23)*F23)/C23</f>
        <v>9.3573117421926616E-2</v>
      </c>
      <c r="N24">
        <f>M24*16.02</f>
        <v>1.4990413410992645</v>
      </c>
      <c r="AB24" s="5">
        <v>2.7998732380121235E-2</v>
      </c>
      <c r="AC24" s="5">
        <v>1000</v>
      </c>
      <c r="AD24" s="5">
        <v>1.4868980759690902</v>
      </c>
      <c r="AE24" s="5"/>
      <c r="AF24" s="5">
        <v>0</v>
      </c>
      <c r="AG24" s="5">
        <v>0</v>
      </c>
      <c r="AH24" s="5">
        <v>0</v>
      </c>
      <c r="AJ24">
        <f>AD24-AG24*AC24</f>
        <v>1.4868980759690902</v>
      </c>
    </row>
    <row r="25" spans="2:62" x14ac:dyDescent="0.2">
      <c r="B25">
        <v>25</v>
      </c>
      <c r="C25">
        <f>4*3.14*B25^2</f>
        <v>7850</v>
      </c>
      <c r="D25">
        <v>50000</v>
      </c>
      <c r="E25">
        <v>1024.7187240000001</v>
      </c>
      <c r="F25">
        <v>-290468.36005999998</v>
      </c>
      <c r="G25">
        <v>1174184.8209520001</v>
      </c>
      <c r="H25">
        <v>-0.110163</v>
      </c>
      <c r="I25">
        <v>41519</v>
      </c>
      <c r="J25">
        <v>12481</v>
      </c>
      <c r="K25">
        <f t="shared" si="34"/>
        <v>54000</v>
      </c>
      <c r="AB25" s="5">
        <v>1.1011722165229965E-2</v>
      </c>
      <c r="AC25" s="5">
        <v>1025</v>
      </c>
      <c r="AD25" s="5">
        <v>1.4862355453956098</v>
      </c>
      <c r="AE25" s="5">
        <f>(AD25-AD24)/(AC25-AC24)</f>
        <v>-2.6501222939216973E-5</v>
      </c>
      <c r="AF25" s="5">
        <f>AE25*(LN(AC25)-LN(AC24))</f>
        <v>-6.5438443120916811E-7</v>
      </c>
      <c r="AG25" s="5">
        <f>AF25+AG24</f>
        <v>-6.5438443120916811E-7</v>
      </c>
      <c r="AH25" s="5">
        <f>AG25*1000</f>
        <v>-6.5438443120916813E-4</v>
      </c>
      <c r="AJ25">
        <f>AD25-AG25*AC25</f>
        <v>1.4869062894375991</v>
      </c>
    </row>
    <row r="26" spans="2:62" x14ac:dyDescent="0.2">
      <c r="D26">
        <v>100000</v>
      </c>
      <c r="E26">
        <v>1025.2232509999999</v>
      </c>
      <c r="F26">
        <v>-273691.72300599999</v>
      </c>
      <c r="G26">
        <v>1170389.2158260001</v>
      </c>
      <c r="H26">
        <v>-0.12839500000000001</v>
      </c>
      <c r="I26">
        <v>39242</v>
      </c>
      <c r="J26">
        <v>11779</v>
      </c>
      <c r="K26">
        <f t="shared" si="34"/>
        <v>51021</v>
      </c>
      <c r="M26">
        <f>(F26-(K26/K25)*F25)/C25</f>
        <v>9.5855523230149078E-2</v>
      </c>
      <c r="N26">
        <f>M26*16.02</f>
        <v>1.5356054821469882</v>
      </c>
      <c r="AB26" s="5">
        <v>2.5391415168314124E-2</v>
      </c>
      <c r="AC26" s="5">
        <v>1050</v>
      </c>
      <c r="AD26" s="5">
        <v>1.469697030410162</v>
      </c>
      <c r="AE26" s="5">
        <f>(AD26-AD25)/(AC26-AC25)</f>
        <v>-6.6154059941791131E-4</v>
      </c>
      <c r="AF26" s="5">
        <f t="shared" ref="AF26:AF28" si="35">AE26*(LN(AC26)-LN(AC25))</f>
        <v>-1.5941508716115398E-5</v>
      </c>
      <c r="AG26" s="5">
        <f>AF26+AG25</f>
        <v>-1.6595893147324565E-5</v>
      </c>
      <c r="AH26" s="5">
        <f>AG26*1000</f>
        <v>-1.6595893147324566E-2</v>
      </c>
      <c r="AJ26">
        <f>AD26-AG26*AC26</f>
        <v>1.4871227182148528</v>
      </c>
    </row>
    <row r="27" spans="2:62" x14ac:dyDescent="0.2">
      <c r="K27">
        <f>AVERAGE(K18,K20,K22,K24,K26)</f>
        <v>51004.6</v>
      </c>
      <c r="N27">
        <f>AVERAGE(N18,N20,N22,N24,N26)</f>
        <v>1.4817991238467103</v>
      </c>
      <c r="AB27" s="5">
        <v>1.2162985909966945E-2</v>
      </c>
      <c r="AC27" s="5">
        <v>1075</v>
      </c>
      <c r="AD27" s="5">
        <v>1.5142289985745585</v>
      </c>
      <c r="AE27" s="5">
        <f t="shared" ref="AE27:AE40" si="36">(AD27-AD26)/(AC27-AC26)</f>
        <v>1.7812787265758612E-3</v>
      </c>
      <c r="AF27" s="5">
        <f t="shared" si="35"/>
        <v>4.1914374462526924E-5</v>
      </c>
      <c r="AG27" s="5">
        <f t="shared" ref="AG27:AG28" si="37">AF27+AG26</f>
        <v>2.5318481315202359E-5</v>
      </c>
      <c r="AH27" s="5">
        <f t="shared" ref="AH27:AH40" si="38">AG27*1000</f>
        <v>2.5318481315202358E-2</v>
      </c>
      <c r="AJ27">
        <f>AD27-AG27*AC27</f>
        <v>1.487011631160716</v>
      </c>
    </row>
    <row r="28" spans="2:62" x14ac:dyDescent="0.2">
      <c r="C28" t="s">
        <v>29</v>
      </c>
      <c r="N28">
        <f>STDEV(N18,N20,N22,N24,N26)/SQRT(COUNT(N18,N20,N22,N24,N26))</f>
        <v>1.8832471598400052E-2</v>
      </c>
      <c r="P28" t="s">
        <v>41</v>
      </c>
      <c r="Q28" t="s">
        <v>42</v>
      </c>
      <c r="R28" t="s">
        <v>43</v>
      </c>
      <c r="S28" t="s">
        <v>44</v>
      </c>
      <c r="AB28" s="5">
        <v>2.1332945783427558E-2</v>
      </c>
      <c r="AC28" s="5">
        <v>1100</v>
      </c>
      <c r="AD28" s="5">
        <v>1.5029086337286699</v>
      </c>
      <c r="AE28" s="5">
        <f t="shared" si="36"/>
        <v>-4.5281459383554433E-4</v>
      </c>
      <c r="AF28" s="5">
        <f t="shared" si="35"/>
        <v>-1.0409989357391756E-5</v>
      </c>
      <c r="AG28" s="5">
        <f t="shared" si="37"/>
        <v>1.4908491957810603E-5</v>
      </c>
      <c r="AH28" s="5">
        <f t="shared" si="38"/>
        <v>1.4908491957810603E-2</v>
      </c>
      <c r="AJ28">
        <f t="shared" ref="AJ28:AJ39" si="39">AD28-AG28*AC28</f>
        <v>1.4865092925750782</v>
      </c>
    </row>
    <row r="29" spans="2:62" x14ac:dyDescent="0.2">
      <c r="B29">
        <v>25</v>
      </c>
      <c r="C29">
        <f>4*3.14*B29^2</f>
        <v>7850</v>
      </c>
      <c r="D29">
        <v>50000</v>
      </c>
      <c r="E29">
        <v>1049.9118739999999</v>
      </c>
      <c r="F29">
        <v>-290193.97185199999</v>
      </c>
      <c r="G29">
        <v>1175367.8354209999</v>
      </c>
      <c r="H29">
        <v>-0.16745499999999999</v>
      </c>
      <c r="I29">
        <v>41584</v>
      </c>
      <c r="J29">
        <v>12416</v>
      </c>
      <c r="K29">
        <f t="shared" ref="K29:K38" si="40">SUM(I29:J29)</f>
        <v>54000</v>
      </c>
      <c r="O29">
        <v>1050</v>
      </c>
      <c r="P29">
        <f>AVERAGE(F29,F31,F33,F35,F37)</f>
        <v>-290260.79856239998</v>
      </c>
      <c r="Q29">
        <f>P29+(3/2)*(8.6173*10^-5)*O29*54000</f>
        <v>-282931.78491240001</v>
      </c>
      <c r="R29">
        <f>AVERAGE(F30,F32,F34,F36,F38)</f>
        <v>-273440.37195679999</v>
      </c>
      <c r="S29">
        <f>R29+(3/2)*(8.6173*10^-5)*O29*K39</f>
        <v>-266517.27708502999</v>
      </c>
      <c r="AB29" s="5">
        <v>2.1959468084254238E-2</v>
      </c>
      <c r="AC29" s="5">
        <v>1125</v>
      </c>
      <c r="AD29" s="5">
        <v>1.4920307011201852</v>
      </c>
      <c r="AE29" s="5">
        <f t="shared" si="36"/>
        <v>-4.3511730433938746E-4</v>
      </c>
      <c r="AF29" s="5">
        <f t="shared" ref="AF29:AF40" si="41">AE29*(LN(AC29)-LN(AC28))</f>
        <v>-9.7783284591555619E-6</v>
      </c>
      <c r="AG29" s="5">
        <f t="shared" ref="AG29:AG40" si="42">AF29+AG28</f>
        <v>5.130163498655041E-6</v>
      </c>
      <c r="AH29" s="5">
        <f t="shared" si="38"/>
        <v>5.130163498655041E-3</v>
      </c>
      <c r="AJ29">
        <f t="shared" si="39"/>
        <v>1.4862592671841983</v>
      </c>
      <c r="BD29" t="s">
        <v>69</v>
      </c>
      <c r="BE29" t="s">
        <v>69</v>
      </c>
    </row>
    <row r="30" spans="2:62" x14ac:dyDescent="0.2">
      <c r="D30">
        <v>100000</v>
      </c>
      <c r="E30">
        <v>1049.9482840000001</v>
      </c>
      <c r="F30">
        <v>-273395.69507700001</v>
      </c>
      <c r="G30">
        <v>1171484.593931</v>
      </c>
      <c r="H30">
        <v>-0.13187199999999999</v>
      </c>
      <c r="I30">
        <v>39311</v>
      </c>
      <c r="J30">
        <v>11704</v>
      </c>
      <c r="K30">
        <f t="shared" si="40"/>
        <v>51015</v>
      </c>
      <c r="M30">
        <f>(F30-(K30/K29)*F29)/C29</f>
        <v>9.6432979173815936E-2</v>
      </c>
      <c r="N30">
        <f>M30*16.02</f>
        <v>1.5448563263645312</v>
      </c>
      <c r="AB30" s="5">
        <v>1.7266723571447942E-2</v>
      </c>
      <c r="AC30" s="5">
        <v>1150</v>
      </c>
      <c r="AD30" s="5">
        <v>1.4958571097436615</v>
      </c>
      <c r="AE30" s="5">
        <f t="shared" si="36"/>
        <v>1.5305634493905095E-4</v>
      </c>
      <c r="AF30" s="5">
        <f>AE30*(LN(AC30)-LN(AC29))</f>
        <v>3.3640111281321194E-6</v>
      </c>
      <c r="AG30" s="5">
        <f>AF30+AG29</f>
        <v>8.4941746267871604E-6</v>
      </c>
      <c r="AH30" s="5">
        <f>AG30*1000</f>
        <v>8.4941746267871605E-3</v>
      </c>
      <c r="AJ30">
        <f t="shared" si="39"/>
        <v>1.4860888089228563</v>
      </c>
      <c r="AN30" s="5" t="s">
        <v>60</v>
      </c>
      <c r="AO30" s="5" t="s">
        <v>47</v>
      </c>
      <c r="AP30" s="5" t="s">
        <v>50</v>
      </c>
      <c r="AQ30" s="5" t="s">
        <v>59</v>
      </c>
      <c r="AR30" s="5" t="s">
        <v>56</v>
      </c>
      <c r="AT30" s="5" t="s">
        <v>67</v>
      </c>
      <c r="AV30" t="s">
        <v>45</v>
      </c>
      <c r="AW30" t="s">
        <v>83</v>
      </c>
      <c r="AX30" t="s">
        <v>84</v>
      </c>
      <c r="AY30" t="s">
        <v>43</v>
      </c>
      <c r="AZ30" t="s">
        <v>44</v>
      </c>
      <c r="BA30" t="s">
        <v>54</v>
      </c>
      <c r="BB30" t="s">
        <v>87</v>
      </c>
      <c r="BD30" t="s">
        <v>85</v>
      </c>
      <c r="BE30" t="s">
        <v>86</v>
      </c>
      <c r="BF30" t="s">
        <v>71</v>
      </c>
      <c r="BG30" t="s">
        <v>72</v>
      </c>
      <c r="BH30" t="s">
        <v>73</v>
      </c>
      <c r="BJ30" t="s">
        <v>88</v>
      </c>
    </row>
    <row r="31" spans="2:62" x14ac:dyDescent="0.2">
      <c r="B31">
        <v>25</v>
      </c>
      <c r="C31">
        <f>4*3.14*B31^2</f>
        <v>7850</v>
      </c>
      <c r="D31">
        <v>50000</v>
      </c>
      <c r="E31">
        <v>1049.9662579999999</v>
      </c>
      <c r="F31">
        <v>-290269.64003399998</v>
      </c>
      <c r="G31">
        <v>1175442.530583</v>
      </c>
      <c r="H31">
        <v>-0.120059</v>
      </c>
      <c r="I31">
        <v>41528</v>
      </c>
      <c r="J31">
        <v>12472</v>
      </c>
      <c r="K31">
        <f t="shared" si="40"/>
        <v>54000</v>
      </c>
      <c r="AB31" s="5">
        <v>1.9693051115925151E-2</v>
      </c>
      <c r="AC31" s="5">
        <v>1175</v>
      </c>
      <c r="AD31" s="5">
        <v>1.5026375315989964</v>
      </c>
      <c r="AE31" s="5">
        <f t="shared" si="36"/>
        <v>2.7121687421339581E-4</v>
      </c>
      <c r="AF31" s="5">
        <f t="shared" si="41"/>
        <v>5.8328457562214956E-6</v>
      </c>
      <c r="AG31" s="5">
        <f t="shared" si="42"/>
        <v>1.4327020383008656E-5</v>
      </c>
      <c r="AH31" s="5">
        <f t="shared" si="38"/>
        <v>1.4327020383008655E-2</v>
      </c>
      <c r="AJ31">
        <f t="shared" si="39"/>
        <v>1.4858032826489611</v>
      </c>
      <c r="AM31">
        <v>800</v>
      </c>
      <c r="AN31" s="7">
        <v>1.4823287859872669</v>
      </c>
      <c r="AP31" s="5">
        <v>0</v>
      </c>
      <c r="AQ31" s="5">
        <v>0</v>
      </c>
      <c r="AR31" s="5">
        <v>0</v>
      </c>
      <c r="AT31">
        <f>AN31-AQ31*AM31</f>
        <v>1.4823287859872669</v>
      </c>
      <c r="AV31">
        <v>800.00659999999982</v>
      </c>
      <c r="AW31">
        <v>-292182.5</v>
      </c>
      <c r="AX31">
        <v>-286598.44353191397</v>
      </c>
      <c r="AY31">
        <v>-275064.7</v>
      </c>
      <c r="AZ31">
        <v>-269793.90909977385</v>
      </c>
      <c r="BA31">
        <v>7850</v>
      </c>
      <c r="BB31">
        <v>50970.6</v>
      </c>
      <c r="BD31">
        <f>AX31/BA31/54000</f>
        <v>-6.7609918266552007E-4</v>
      </c>
      <c r="BE31">
        <f>AZ31/BA31/BB31</f>
        <v>-6.7428381931418358E-4</v>
      </c>
      <c r="BH31">
        <v>0</v>
      </c>
      <c r="BJ31">
        <v>1.6683406075583942</v>
      </c>
    </row>
    <row r="32" spans="2:62" x14ac:dyDescent="0.2">
      <c r="D32">
        <v>100000</v>
      </c>
      <c r="E32">
        <v>1050.284756</v>
      </c>
      <c r="F32">
        <v>-273488.24711599998</v>
      </c>
      <c r="G32">
        <v>1171666.5950829999</v>
      </c>
      <c r="H32">
        <v>-0.13001799999999999</v>
      </c>
      <c r="I32">
        <v>39207</v>
      </c>
      <c r="J32">
        <v>11803</v>
      </c>
      <c r="K32">
        <f t="shared" si="40"/>
        <v>51010</v>
      </c>
      <c r="M32">
        <f>(F32-(K32/K31)*F31)/C31</f>
        <v>9.0325534018260795E-2</v>
      </c>
      <c r="N32">
        <f>M32*16.02</f>
        <v>1.4470150549725378</v>
      </c>
      <c r="AB32" s="5">
        <v>1.5858738565880642E-2</v>
      </c>
      <c r="AC32" s="5">
        <v>1200</v>
      </c>
      <c r="AD32" s="5">
        <v>1.5002428724418206</v>
      </c>
      <c r="AE32" s="5">
        <f>(AD32-AD31)/(AC32-AC31)</f>
        <v>-9.5786366287029523E-5</v>
      </c>
      <c r="AF32" s="5">
        <f>AE32*(LN(AC32)-LN(AC31))</f>
        <v>-2.0166295650142787E-6</v>
      </c>
      <c r="AG32" s="5">
        <f>AF32+AG31</f>
        <v>1.2310390817994377E-5</v>
      </c>
      <c r="AH32" s="5">
        <f t="shared" si="38"/>
        <v>1.2310390817994376E-2</v>
      </c>
      <c r="AJ32">
        <f t="shared" si="39"/>
        <v>1.4854704034602273</v>
      </c>
      <c r="AM32">
        <v>825</v>
      </c>
      <c r="AN32" s="7">
        <v>1.5177857416348115</v>
      </c>
      <c r="AO32" s="5">
        <f>(AN32-AN31)/(AM32-AM31)</f>
        <v>1.4182782259017834E-3</v>
      </c>
      <c r="AP32" s="5">
        <f>AO32*(LN(AM32)-LN(AM31))</f>
        <v>4.3642773461938655E-5</v>
      </c>
      <c r="AQ32" s="5">
        <f>AP32+AQ31</f>
        <v>4.3642773461938655E-5</v>
      </c>
      <c r="AR32" s="5">
        <f>AQ32*1000</f>
        <v>4.3642773461938657E-2</v>
      </c>
      <c r="AT32">
        <f>AN32-AQ32*AM32</f>
        <v>1.481780453528712</v>
      </c>
      <c r="AV32">
        <v>825.02714999999989</v>
      </c>
      <c r="AW32">
        <v>-292008.15000000002</v>
      </c>
      <c r="AX32">
        <v>-286249.44976764708</v>
      </c>
      <c r="AY32">
        <v>-274895.2</v>
      </c>
      <c r="AZ32">
        <v>-269459.31757270923</v>
      </c>
      <c r="BA32">
        <v>7850</v>
      </c>
      <c r="BB32">
        <v>50972.9</v>
      </c>
      <c r="BD32">
        <f>AX32/BA32/54000</f>
        <v>-6.7527588999209025E-4</v>
      </c>
      <c r="BE32">
        <f>AZ32/BA32/BB32</f>
        <v>-6.7341720240105408E-4</v>
      </c>
      <c r="BF32">
        <f>((BE32-BE31)-(BD32-BD31))*BB32</f>
        <v>2.2083621377876968E-3</v>
      </c>
      <c r="BG32">
        <f>BF32*16.02</f>
        <v>3.5377961447358899E-2</v>
      </c>
      <c r="BH32">
        <f>BG32-AM32*AQ32</f>
        <v>-6.2732665874049021E-4</v>
      </c>
      <c r="BJ32" s="7">
        <f>BH32+$BJ$31</f>
        <v>1.6677132808996538</v>
      </c>
    </row>
    <row r="33" spans="2:62" x14ac:dyDescent="0.2">
      <c r="B33">
        <v>25</v>
      </c>
      <c r="C33">
        <f>4*3.14*B33^2</f>
        <v>7850</v>
      </c>
      <c r="D33">
        <v>50000</v>
      </c>
      <c r="E33">
        <v>1050.122848</v>
      </c>
      <c r="F33">
        <v>-290212.04707899998</v>
      </c>
      <c r="G33">
        <v>1175467.886533</v>
      </c>
      <c r="H33">
        <v>-0.14408299999999999</v>
      </c>
      <c r="I33">
        <v>41551</v>
      </c>
      <c r="J33">
        <v>12449</v>
      </c>
      <c r="K33">
        <f t="shared" si="40"/>
        <v>54000</v>
      </c>
      <c r="AB33" s="5">
        <v>1.5121521234811017E-2</v>
      </c>
      <c r="AC33" s="5">
        <v>1225</v>
      </c>
      <c r="AD33" s="5">
        <v>1.4960289869388856</v>
      </c>
      <c r="AE33" s="5">
        <f t="shared" si="36"/>
        <v>-1.6855542011739999E-4</v>
      </c>
      <c r="AF33" s="5">
        <f t="shared" si="41"/>
        <v>-3.4754926169783801E-6</v>
      </c>
      <c r="AG33" s="5">
        <f>AF33+AG32</f>
        <v>8.8348982010159958E-6</v>
      </c>
      <c r="AH33" s="5">
        <f t="shared" si="38"/>
        <v>8.8348982010159963E-3</v>
      </c>
      <c r="AJ33">
        <f t="shared" si="39"/>
        <v>1.4852062366426411</v>
      </c>
      <c r="AM33">
        <v>850</v>
      </c>
      <c r="AN33" s="7">
        <v>1.4960361578343964</v>
      </c>
      <c r="AO33" s="5">
        <f>(AN33-AN32)/(AM33-AM32)</f>
        <v>-8.699833520166056E-4</v>
      </c>
      <c r="AP33" s="5">
        <f t="shared" ref="AP33:AP47" si="43">AO33*(LN(AM33)-LN(AM32))</f>
        <v>-2.5971580948588358E-5</v>
      </c>
      <c r="AQ33" s="5">
        <f>AP33+AQ32</f>
        <v>1.7671192513350297E-5</v>
      </c>
      <c r="AR33" s="5">
        <f>AQ33*1000</f>
        <v>1.7671192513350299E-2</v>
      </c>
      <c r="AT33">
        <f>AN33-AQ33*AM33</f>
        <v>1.4810156441980487</v>
      </c>
      <c r="AV33">
        <v>849.99854999999991</v>
      </c>
      <c r="AW33">
        <v>-291849.25</v>
      </c>
      <c r="AX33">
        <v>-285916.24907101883</v>
      </c>
      <c r="AY33">
        <v>-274786.40000000002</v>
      </c>
      <c r="AZ33">
        <v>-269185.36695355352</v>
      </c>
      <c r="BA33">
        <v>7850</v>
      </c>
      <c r="BB33">
        <v>50978.55</v>
      </c>
      <c r="BD33">
        <f t="shared" ref="BD33:BD55" si="44">AX33/BA33/54000</f>
        <v>-6.7448985390662619E-4</v>
      </c>
      <c r="BE33">
        <f t="shared" ref="BE33:BE55" si="45">AZ33/BA33/BB33</f>
        <v>-6.7265800122254119E-4</v>
      </c>
      <c r="BF33">
        <f t="shared" ref="BF33:BF42" si="46">((BE33-BE32)-(BD33-BD32))*BB33</f>
        <v>-1.3680046457554501E-3</v>
      </c>
      <c r="BG33">
        <f t="shared" ref="BG33:BG55" si="47">BF33*16.02</f>
        <v>-2.1915434425002309E-2</v>
      </c>
      <c r="BH33">
        <f t="shared" ref="BH33:BH54" si="48">BG33-AM33*AQ33</f>
        <v>-3.693594806135006E-2</v>
      </c>
      <c r="BJ33" s="7">
        <f t="shared" ref="BJ33:BJ55" si="49">BH33+$BJ$31</f>
        <v>1.6314046594970442</v>
      </c>
    </row>
    <row r="34" spans="2:62" x14ac:dyDescent="0.2">
      <c r="D34">
        <v>100000</v>
      </c>
      <c r="E34">
        <v>1049.907719</v>
      </c>
      <c r="F34">
        <v>-273369.25563500001</v>
      </c>
      <c r="G34">
        <v>1171413.8777590001</v>
      </c>
      <c r="H34">
        <v>-0.14768300000000001</v>
      </c>
      <c r="I34">
        <v>39247</v>
      </c>
      <c r="J34">
        <v>11757</v>
      </c>
      <c r="K34">
        <f t="shared" si="40"/>
        <v>51004</v>
      </c>
      <c r="M34">
        <f>(F34-(K34/K33)*F33)/C33</f>
        <v>9.4445494048869844E-2</v>
      </c>
      <c r="N34">
        <f>M34*16.02</f>
        <v>1.5130168146628948</v>
      </c>
      <c r="AB34" s="5">
        <v>1.6765855607702083E-2</v>
      </c>
      <c r="AC34" s="5">
        <v>1250</v>
      </c>
      <c r="AD34" s="5">
        <v>1.5357472548972384</v>
      </c>
      <c r="AE34" s="5">
        <f t="shared" si="36"/>
        <v>1.5887307183341103E-3</v>
      </c>
      <c r="AF34" s="5">
        <f t="shared" si="41"/>
        <v>3.2096661708856538E-5</v>
      </c>
      <c r="AG34" s="5">
        <f t="shared" si="42"/>
        <v>4.0931559909872533E-5</v>
      </c>
      <c r="AH34" s="5">
        <f t="shared" si="38"/>
        <v>4.0931559909872531E-2</v>
      </c>
      <c r="AJ34">
        <f>AD34-AG34*AC34</f>
        <v>1.4845828050098977</v>
      </c>
      <c r="AM34">
        <v>875</v>
      </c>
      <c r="AN34" s="7">
        <v>1.4897005520594484</v>
      </c>
      <c r="AO34" s="5">
        <f t="shared" ref="AO34:AO47" si="50">(AN34-AN33)/(AM34-AM33)</f>
        <v>-2.5342423099791842E-4</v>
      </c>
      <c r="AP34" s="5">
        <f t="shared" si="43"/>
        <v>-7.3461442406275678E-6</v>
      </c>
      <c r="AQ34" s="5">
        <f t="shared" ref="AQ34:AQ46" si="51">AP34+AQ33</f>
        <v>1.032504827272273E-5</v>
      </c>
      <c r="AR34" s="5">
        <f t="shared" ref="AR34:AR47" si="52">AQ34*1000</f>
        <v>1.032504827272273E-2</v>
      </c>
      <c r="AT34">
        <f t="shared" ref="AT34:AT46" si="53">AN34-AQ34*AM34</f>
        <v>1.4806661348208161</v>
      </c>
      <c r="AV34">
        <v>875.02829999999994</v>
      </c>
      <c r="AW34">
        <v>-291638.7</v>
      </c>
      <c r="AX34">
        <v>-285530.9910906321</v>
      </c>
      <c r="AY34">
        <v>-274584.25</v>
      </c>
      <c r="AZ34">
        <v>-268818.42009683396</v>
      </c>
      <c r="BA34">
        <v>7850</v>
      </c>
      <c r="BB34">
        <v>50977.35</v>
      </c>
      <c r="BD34">
        <f t="shared" si="44"/>
        <v>-6.7358101224494478E-4</v>
      </c>
      <c r="BE34">
        <f t="shared" si="45"/>
        <v>-6.7175686311099611E-4</v>
      </c>
      <c r="BF34">
        <f>((BE34-BE33)-(BD34-BD33))*BB34</f>
        <v>-3.9270657154260181E-4</v>
      </c>
      <c r="BG34">
        <f t="shared" si="47"/>
        <v>-6.2911592761124811E-3</v>
      </c>
      <c r="BH34">
        <f t="shared" si="48"/>
        <v>-1.532557651474487E-2</v>
      </c>
      <c r="BJ34" s="7">
        <f t="shared" si="49"/>
        <v>1.6530150310436493</v>
      </c>
    </row>
    <row r="35" spans="2:62" x14ac:dyDescent="0.2">
      <c r="B35">
        <v>25</v>
      </c>
      <c r="C35">
        <f>4*3.14*B35^2</f>
        <v>7850</v>
      </c>
      <c r="D35">
        <v>50000</v>
      </c>
      <c r="E35">
        <v>1049.999822</v>
      </c>
      <c r="F35">
        <v>-290206.96045700001</v>
      </c>
      <c r="G35">
        <v>1175409.425389</v>
      </c>
      <c r="H35">
        <v>-0.14108200000000001</v>
      </c>
      <c r="I35">
        <v>41573</v>
      </c>
      <c r="J35">
        <v>12427</v>
      </c>
      <c r="K35">
        <f t="shared" si="40"/>
        <v>54000</v>
      </c>
      <c r="AB35" s="5">
        <v>2.1212920625656613E-2</v>
      </c>
      <c r="AC35" s="5">
        <v>1275</v>
      </c>
      <c r="AD35" s="5">
        <v>1.5177821692046807</v>
      </c>
      <c r="AE35" s="5">
        <f t="shared" si="36"/>
        <v>-7.1860342770230896E-4</v>
      </c>
      <c r="AF35" s="5">
        <f t="shared" si="41"/>
        <v>-1.4230235852546085E-5</v>
      </c>
      <c r="AG35" s="5">
        <f t="shared" si="42"/>
        <v>2.6701324057326448E-5</v>
      </c>
      <c r="AH35" s="5">
        <f t="shared" si="38"/>
        <v>2.6701324057326448E-2</v>
      </c>
      <c r="AJ35">
        <f t="shared" si="39"/>
        <v>1.4837379810315894</v>
      </c>
      <c r="AM35">
        <v>900</v>
      </c>
      <c r="AN35" s="7">
        <v>1.5009617220594513</v>
      </c>
      <c r="AO35" s="5">
        <f t="shared" si="50"/>
        <v>4.5044680000011717E-4</v>
      </c>
      <c r="AP35" s="5">
        <f t="shared" si="43"/>
        <v>1.2689481382845601E-5</v>
      </c>
      <c r="AQ35" s="5">
        <f t="shared" si="51"/>
        <v>2.3014529655568333E-5</v>
      </c>
      <c r="AR35" s="5">
        <f t="shared" si="52"/>
        <v>2.3014529655568335E-2</v>
      </c>
      <c r="AT35">
        <f t="shared" si="53"/>
        <v>1.4802486453694399</v>
      </c>
      <c r="AV35">
        <v>900.04640000000018</v>
      </c>
      <c r="AW35">
        <v>-291429.75</v>
      </c>
      <c r="AX35">
        <v>-285147.41442739678</v>
      </c>
      <c r="AY35">
        <v>-274411.7</v>
      </c>
      <c r="AZ35">
        <v>-268480.36665960646</v>
      </c>
      <c r="BA35">
        <v>7850</v>
      </c>
      <c r="BB35">
        <v>50982.95</v>
      </c>
      <c r="BD35">
        <f t="shared" si="44"/>
        <v>-6.7267613688935302E-4</v>
      </c>
      <c r="BE35">
        <f t="shared" si="45"/>
        <v>-6.7083839977052017E-4</v>
      </c>
      <c r="BF35">
        <f t="shared" si="46"/>
        <v>6.9275555395117451E-4</v>
      </c>
      <c r="BG35">
        <f t="shared" si="47"/>
        <v>1.1097943974297815E-2</v>
      </c>
      <c r="BH35">
        <f t="shared" si="48"/>
        <v>-9.6151327157136847E-3</v>
      </c>
      <c r="BJ35" s="7">
        <f t="shared" si="49"/>
        <v>1.6587254748426805</v>
      </c>
    </row>
    <row r="36" spans="2:62" x14ac:dyDescent="0.2">
      <c r="D36">
        <v>100000</v>
      </c>
      <c r="E36">
        <v>1050.093345</v>
      </c>
      <c r="F36">
        <v>-273359.42654299998</v>
      </c>
      <c r="G36">
        <v>1171613.728808</v>
      </c>
      <c r="H36">
        <v>-0.112043</v>
      </c>
      <c r="I36">
        <v>39287</v>
      </c>
      <c r="J36">
        <v>11720</v>
      </c>
      <c r="K36">
        <f t="shared" si="40"/>
        <v>51007</v>
      </c>
      <c r="M36">
        <f>(F36-(K36/K35)*F35)/C35</f>
        <v>9.7139416627035693E-2</v>
      </c>
      <c r="N36">
        <f>M36*16.02</f>
        <v>1.5561734543651118</v>
      </c>
      <c r="AB36" s="5">
        <v>1.7571278976838033E-2</v>
      </c>
      <c r="AC36" s="5">
        <v>1300</v>
      </c>
      <c r="AD36" s="5">
        <v>1.5417560976916918</v>
      </c>
      <c r="AE36" s="5">
        <f t="shared" si="36"/>
        <v>9.5895713948044301E-4</v>
      </c>
      <c r="AF36" s="5">
        <f t="shared" si="41"/>
        <v>1.8621112067711997E-5</v>
      </c>
      <c r="AG36" s="5">
        <f t="shared" si="42"/>
        <v>4.5322436125038445E-5</v>
      </c>
      <c r="AH36" s="5">
        <f t="shared" si="38"/>
        <v>4.5322436125038446E-2</v>
      </c>
      <c r="AJ36">
        <f t="shared" si="39"/>
        <v>1.4828369307291418</v>
      </c>
      <c r="AM36">
        <v>925</v>
      </c>
      <c r="AN36" s="7">
        <v>1.4704313245647476</v>
      </c>
      <c r="AO36" s="5">
        <f t="shared" si="50"/>
        <v>-1.2212158997881506E-3</v>
      </c>
      <c r="AP36" s="5">
        <f t="shared" si="43"/>
        <v>-3.3460062916409937E-5</v>
      </c>
      <c r="AQ36" s="5">
        <f t="shared" si="51"/>
        <v>-1.0445533260841604E-5</v>
      </c>
      <c r="AR36" s="5">
        <f t="shared" si="52"/>
        <v>-1.0445533260841605E-2</v>
      </c>
      <c r="AT36">
        <f t="shared" si="53"/>
        <v>1.480093442831026</v>
      </c>
      <c r="AV36">
        <v>924.93030000000022</v>
      </c>
      <c r="AW36">
        <v>-291229.45</v>
      </c>
      <c r="AX36">
        <v>-284773.42448190611</v>
      </c>
      <c r="AY36">
        <v>-274254</v>
      </c>
      <c r="AZ36">
        <v>-268158.31635063823</v>
      </c>
      <c r="BA36">
        <v>7850</v>
      </c>
      <c r="BB36">
        <v>50986</v>
      </c>
      <c r="BD36">
        <f t="shared" si="44"/>
        <v>-6.7179387705096989E-4</v>
      </c>
      <c r="BE36">
        <f t="shared" si="45"/>
        <v>-6.6999362720186761E-4</v>
      </c>
      <c r="BF36">
        <f>((BE36-BE35)-(BD36-BD35))*BB36</f>
        <v>-1.9113259344829979E-3</v>
      </c>
      <c r="BG36">
        <f>BF36*16.02</f>
        <v>-3.0619441470417626E-2</v>
      </c>
      <c r="BH36">
        <f>BG36-AM36*AQ36</f>
        <v>-2.0957323204139143E-2</v>
      </c>
      <c r="BJ36" s="7">
        <f t="shared" si="49"/>
        <v>1.6473832843542551</v>
      </c>
    </row>
    <row r="37" spans="2:62" x14ac:dyDescent="0.2">
      <c r="B37">
        <v>25</v>
      </c>
      <c r="C37">
        <f>4*3.14*B37^2</f>
        <v>7850</v>
      </c>
      <c r="D37">
        <v>50000</v>
      </c>
      <c r="E37">
        <v>1050.179353</v>
      </c>
      <c r="F37">
        <v>-290421.37339000002</v>
      </c>
      <c r="G37">
        <v>1175623.951353</v>
      </c>
      <c r="H37">
        <v>-0.15231</v>
      </c>
      <c r="I37">
        <v>41388</v>
      </c>
      <c r="J37">
        <v>12612</v>
      </c>
      <c r="K37">
        <f t="shared" si="40"/>
        <v>54000</v>
      </c>
      <c r="AB37" s="5">
        <v>2.6085243934934398E-2</v>
      </c>
      <c r="AC37" s="5">
        <v>1325</v>
      </c>
      <c r="AD37" s="5">
        <v>1.5231674466463418</v>
      </c>
      <c r="AE37" s="5">
        <f t="shared" si="36"/>
        <v>-7.4354604181399604E-4</v>
      </c>
      <c r="AF37" s="5">
        <f t="shared" si="41"/>
        <v>-1.4163209974161112E-5</v>
      </c>
      <c r="AG37" s="5">
        <f t="shared" si="42"/>
        <v>3.1159226150877333E-5</v>
      </c>
      <c r="AH37" s="5">
        <f t="shared" si="38"/>
        <v>3.1159226150877333E-2</v>
      </c>
      <c r="AJ37">
        <f t="shared" si="39"/>
        <v>1.4818814719964293</v>
      </c>
      <c r="AM37">
        <v>950</v>
      </c>
      <c r="AN37" s="7">
        <v>1.5190678385987306</v>
      </c>
      <c r="AO37" s="5">
        <f t="shared" si="50"/>
        <v>1.9454605613593223E-3</v>
      </c>
      <c r="AP37" s="5">
        <f t="shared" si="43"/>
        <v>5.1882022938931518E-5</v>
      </c>
      <c r="AQ37" s="5">
        <f t="shared" si="51"/>
        <v>4.1436489678089914E-5</v>
      </c>
      <c r="AR37" s="5">
        <f t="shared" si="52"/>
        <v>4.1436489678089911E-2</v>
      </c>
      <c r="AT37">
        <f t="shared" si="53"/>
        <v>1.4797031734045452</v>
      </c>
      <c r="AV37">
        <v>950.01885000000004</v>
      </c>
      <c r="AW37">
        <v>-291004.90000000002</v>
      </c>
      <c r="AX37">
        <v>-284373.75607675494</v>
      </c>
      <c r="AY37">
        <v>-274055.59999999998</v>
      </c>
      <c r="AZ37">
        <v>-267793.71869405854</v>
      </c>
      <c r="BA37">
        <v>7850</v>
      </c>
      <c r="BB37">
        <v>50992.95</v>
      </c>
      <c r="BD37">
        <f t="shared" si="44"/>
        <v>-6.7085104052077129E-4</v>
      </c>
      <c r="BE37">
        <f t="shared" si="45"/>
        <v>-6.689914883364601E-4</v>
      </c>
      <c r="BF37">
        <f t="shared" si="46"/>
        <v>3.0240010141909168E-3</v>
      </c>
      <c r="BG37">
        <f t="shared" si="47"/>
        <v>4.8444496247338487E-2</v>
      </c>
      <c r="BH37">
        <f t="shared" si="48"/>
        <v>9.0798310531530688E-3</v>
      </c>
      <c r="BJ37" s="7">
        <f t="shared" si="49"/>
        <v>1.6774204386115472</v>
      </c>
    </row>
    <row r="38" spans="2:62" x14ac:dyDescent="0.2">
      <c r="D38">
        <v>100000</v>
      </c>
      <c r="E38">
        <v>1049.949028</v>
      </c>
      <c r="F38">
        <v>-273589.23541299999</v>
      </c>
      <c r="G38">
        <v>1171795.504893</v>
      </c>
      <c r="H38">
        <v>-0.14333099999999999</v>
      </c>
      <c r="I38">
        <v>39127</v>
      </c>
      <c r="J38">
        <v>11883</v>
      </c>
      <c r="K38">
        <f t="shared" si="40"/>
        <v>51010</v>
      </c>
      <c r="M38">
        <f>(F38-(K38/K37)*F37)/C37</f>
        <v>9.5719613875677678E-2</v>
      </c>
      <c r="N38">
        <f>M38*16.02</f>
        <v>1.5334282142883564</v>
      </c>
      <c r="AB38" s="5">
        <v>1.4237991992248728E-2</v>
      </c>
      <c r="AC38" s="5">
        <v>1350</v>
      </c>
      <c r="AD38" s="5">
        <v>1.5482577070620827</v>
      </c>
      <c r="AE38" s="5">
        <f t="shared" si="36"/>
        <v>1.0036104166296323E-3</v>
      </c>
      <c r="AF38" s="5">
        <f t="shared" si="41"/>
        <v>1.8759619400023376E-5</v>
      </c>
      <c r="AG38" s="5">
        <f>AF38+AG37</f>
        <v>4.9918845550900705E-5</v>
      </c>
      <c r="AH38" s="5">
        <f t="shared" si="38"/>
        <v>4.9918845550900703E-2</v>
      </c>
      <c r="AJ38">
        <f t="shared" si="39"/>
        <v>1.4808672655683668</v>
      </c>
      <c r="AM38">
        <v>975</v>
      </c>
      <c r="AN38" s="7">
        <v>1.4928303683864175</v>
      </c>
      <c r="AO38" s="5">
        <f t="shared" si="50"/>
        <v>-1.049498808492526E-3</v>
      </c>
      <c r="AP38" s="5">
        <f>AO38*(LN(AM38)-LN(AM37))</f>
        <v>-2.7261242030235851E-5</v>
      </c>
      <c r="AQ38" s="5">
        <f>AP38+AQ37</f>
        <v>1.4175247647854062E-5</v>
      </c>
      <c r="AR38" s="5">
        <f t="shared" si="52"/>
        <v>1.4175247647854062E-2</v>
      </c>
      <c r="AT38">
        <f t="shared" si="53"/>
        <v>1.4790095019297598</v>
      </c>
      <c r="AV38">
        <v>975.00005000000021</v>
      </c>
      <c r="AW38">
        <v>-290813.59999999998</v>
      </c>
      <c r="AX38">
        <v>-284008.08697599935</v>
      </c>
      <c r="AY38">
        <v>-273898.05</v>
      </c>
      <c r="AZ38">
        <v>-267471.27007718594</v>
      </c>
      <c r="BA38">
        <v>7850</v>
      </c>
      <c r="BB38">
        <v>50994.85</v>
      </c>
      <c r="BD38">
        <f t="shared" si="44"/>
        <v>-6.6998840994574038E-4</v>
      </c>
      <c r="BE38">
        <f t="shared" si="45"/>
        <v>-6.6816106446514201E-4</v>
      </c>
      <c r="BF38">
        <f t="shared" si="46"/>
        <v>-1.6423760248291965E-3</v>
      </c>
      <c r="BG38">
        <f t="shared" si="47"/>
        <v>-2.6310863917763726E-2</v>
      </c>
      <c r="BH38">
        <f t="shared" si="48"/>
        <v>-4.0131730374421436E-2</v>
      </c>
      <c r="BJ38" s="7">
        <f t="shared" si="49"/>
        <v>1.6282088771839727</v>
      </c>
    </row>
    <row r="39" spans="2:62" x14ac:dyDescent="0.2">
      <c r="K39">
        <f>AVERAGE(K30,K32,K34,K36,K38)</f>
        <v>51009.2</v>
      </c>
      <c r="N39">
        <f>AVERAGE(N30,N32,N34,N36,N38)</f>
        <v>1.5188979729306866</v>
      </c>
      <c r="AB39" s="5">
        <v>2.0097447545956829E-2</v>
      </c>
      <c r="AC39" s="5">
        <v>1375</v>
      </c>
      <c r="AD39" s="5">
        <v>1.5618499013589813</v>
      </c>
      <c r="AE39" s="5">
        <f>(AD39-AD38)/(AC39-AC38)</f>
        <v>5.4368777187594473E-4</v>
      </c>
      <c r="AF39" s="5">
        <f>AE39*(LN(AC39)-LN(AC38))</f>
        <v>9.9762023183540941E-6</v>
      </c>
      <c r="AG39" s="5">
        <f t="shared" si="42"/>
        <v>5.9895047869254799E-5</v>
      </c>
      <c r="AH39" s="5">
        <f t="shared" si="38"/>
        <v>5.98950478692548E-2</v>
      </c>
      <c r="AJ39">
        <f t="shared" si="39"/>
        <v>1.4794942105387558</v>
      </c>
      <c r="AM39">
        <v>1000</v>
      </c>
      <c r="AN39" s="7">
        <v>1.4922280725705366</v>
      </c>
      <c r="AO39" s="5">
        <f t="shared" si="50"/>
        <v>-2.4091832635235733E-5</v>
      </c>
      <c r="AP39" s="5">
        <f t="shared" si="43"/>
        <v>-6.0995239264853784E-7</v>
      </c>
      <c r="AQ39" s="5">
        <f t="shared" si="51"/>
        <v>1.3565295255205525E-5</v>
      </c>
      <c r="AR39" s="5">
        <f t="shared" si="52"/>
        <v>1.3565295255205525E-2</v>
      </c>
      <c r="AT39">
        <f t="shared" si="53"/>
        <v>1.4786627773153311</v>
      </c>
      <c r="AV39">
        <v>1000.0081499000001</v>
      </c>
      <c r="AW39">
        <v>-290604.76150805003</v>
      </c>
      <c r="AX39">
        <v>-283624.69162164209</v>
      </c>
      <c r="AY39">
        <v>-273723.19240880001</v>
      </c>
      <c r="AZ39">
        <v>-267131.03990632918</v>
      </c>
      <c r="BA39">
        <v>7850</v>
      </c>
      <c r="BB39">
        <v>50998.95</v>
      </c>
      <c r="BD39">
        <f t="shared" si="44"/>
        <v>-6.6908396230630366E-4</v>
      </c>
      <c r="BE39">
        <f t="shared" si="45"/>
        <v>-6.6725749912892665E-4</v>
      </c>
      <c r="BF39">
        <f t="shared" si="46"/>
        <v>-4.4996537871427032E-5</v>
      </c>
      <c r="BG39">
        <f t="shared" si="47"/>
        <v>-7.2084453670026106E-4</v>
      </c>
      <c r="BH39">
        <f>BG39-AM39*AQ39</f>
        <v>-1.4286139791905786E-2</v>
      </c>
      <c r="BJ39" s="7">
        <f t="shared" si="49"/>
        <v>1.6540544677664883</v>
      </c>
    </row>
    <row r="40" spans="2:62" x14ac:dyDescent="0.2">
      <c r="C40" t="s">
        <v>30</v>
      </c>
      <c r="N40">
        <f>STDEV(N30,N32,N34,N36,N38)/SQRT(COUNT(N30,N32,N34,N36,N38))</f>
        <v>1.9334124572663577E-2</v>
      </c>
      <c r="P40" t="s">
        <v>41</v>
      </c>
      <c r="Q40" t="s">
        <v>42</v>
      </c>
      <c r="R40" t="s">
        <v>43</v>
      </c>
      <c r="S40" t="s">
        <v>44</v>
      </c>
      <c r="AB40" s="5">
        <v>1.941669312604109E-2</v>
      </c>
      <c r="AC40" s="5">
        <v>1400</v>
      </c>
      <c r="AD40" s="5">
        <v>1.6052281912010211</v>
      </c>
      <c r="AE40" s="5">
        <f t="shared" si="36"/>
        <v>1.7351315936815937E-3</v>
      </c>
      <c r="AF40" s="5">
        <f t="shared" si="41"/>
        <v>3.1264478168623062E-5</v>
      </c>
      <c r="AG40" s="5">
        <f t="shared" si="42"/>
        <v>9.1159526037877861E-5</v>
      </c>
      <c r="AH40" s="5">
        <f t="shared" si="38"/>
        <v>9.1159526037877858E-2</v>
      </c>
      <c r="AJ40">
        <f>AD40-AG40*AC40</f>
        <v>1.4776048547479921</v>
      </c>
      <c r="AM40">
        <v>1025</v>
      </c>
      <c r="AN40" s="7">
        <v>1.508291310213733</v>
      </c>
      <c r="AO40" s="5">
        <f t="shared" si="50"/>
        <v>6.4252950572785573E-4</v>
      </c>
      <c r="AP40" s="5">
        <f t="shared" si="43"/>
        <v>1.5865732162821241E-5</v>
      </c>
      <c r="AQ40" s="5">
        <f t="shared" si="51"/>
        <v>2.9431027418026765E-5</v>
      </c>
      <c r="AR40" s="5">
        <f t="shared" si="52"/>
        <v>2.9431027418026764E-2</v>
      </c>
      <c r="AT40">
        <f t="shared" si="53"/>
        <v>1.4781245071102556</v>
      </c>
      <c r="AV40">
        <v>1024.9729213999999</v>
      </c>
      <c r="AW40">
        <v>-290419.05895015004</v>
      </c>
      <c r="AX40">
        <v>-283264.73463413003</v>
      </c>
      <c r="AY40">
        <v>-273569.52045275003</v>
      </c>
      <c r="AZ40">
        <v>-266812.06902941252</v>
      </c>
      <c r="BA40">
        <v>7850</v>
      </c>
      <c r="BB40">
        <v>51004.45</v>
      </c>
      <c r="BD40">
        <f t="shared" si="44"/>
        <v>-6.6823480687456963E-4</v>
      </c>
      <c r="BE40">
        <f t="shared" si="45"/>
        <v>-6.6638888572414633E-4</v>
      </c>
      <c r="BF40">
        <f t="shared" si="46"/>
        <v>9.9244321334070705E-4</v>
      </c>
      <c r="BG40">
        <f t="shared" si="47"/>
        <v>1.5898940277718127E-2</v>
      </c>
      <c r="BH40">
        <f t="shared" si="48"/>
        <v>-1.4267862825759307E-2</v>
      </c>
      <c r="BJ40" s="7">
        <f t="shared" si="49"/>
        <v>1.6540727447326349</v>
      </c>
    </row>
    <row r="41" spans="2:62" x14ac:dyDescent="0.2">
      <c r="B41">
        <v>25</v>
      </c>
      <c r="C41">
        <f>4*3.14*B41^2</f>
        <v>7850</v>
      </c>
      <c r="D41">
        <v>50000</v>
      </c>
      <c r="E41">
        <v>1075.035288</v>
      </c>
      <c r="F41">
        <v>-289920.80261399999</v>
      </c>
      <c r="G41">
        <v>1176665.908178</v>
      </c>
      <c r="H41">
        <v>-0.129186</v>
      </c>
      <c r="I41">
        <v>41629</v>
      </c>
      <c r="J41">
        <v>12371</v>
      </c>
      <c r="K41">
        <f t="shared" ref="K41:K50" si="54">SUM(I41:J41)</f>
        <v>54000</v>
      </c>
      <c r="O41">
        <v>1075</v>
      </c>
      <c r="P41">
        <f>AVERAGE(F41,F43,F45,F47,F49)</f>
        <v>-289997.34043039999</v>
      </c>
      <c r="Q41">
        <f>P41+(3/2)*(8.6173*10^-5)*O41*54000</f>
        <v>-282493.82645539998</v>
      </c>
      <c r="R41">
        <f>AVERAGE(F42,F44,F46,F48,F50)</f>
        <v>-273189.13953299995</v>
      </c>
      <c r="S41">
        <f>R41+(3/2)*(8.6173*10^-5)*O41*K51</f>
        <v>-266101.29244142247</v>
      </c>
      <c r="AM41">
        <v>1050</v>
      </c>
      <c r="AN41" s="7">
        <v>1.4758545278802404</v>
      </c>
      <c r="AO41" s="5">
        <f t="shared" si="50"/>
        <v>-1.2974712933397025E-3</v>
      </c>
      <c r="AP41" s="5">
        <f t="shared" si="43"/>
        <v>-3.1265881413603189E-5</v>
      </c>
      <c r="AQ41" s="5">
        <f t="shared" si="51"/>
        <v>-1.8348539955764238E-6</v>
      </c>
      <c r="AR41" s="5">
        <f t="shared" si="52"/>
        <v>-1.8348539955764238E-3</v>
      </c>
      <c r="AT41">
        <f t="shared" si="53"/>
        <v>1.4777811245755956</v>
      </c>
      <c r="AV41">
        <v>1050.0093697500001</v>
      </c>
      <c r="AW41">
        <v>-290167.55685550004</v>
      </c>
      <c r="AX41">
        <v>-282838.47780452325</v>
      </c>
      <c r="AY41">
        <v>-273356.72732810001</v>
      </c>
      <c r="AZ41">
        <v>-266433.99142102542</v>
      </c>
      <c r="BA41">
        <v>7850</v>
      </c>
      <c r="BB41">
        <v>51006.1</v>
      </c>
      <c r="BD41">
        <f t="shared" si="44"/>
        <v>-6.6722924700288568E-4</v>
      </c>
      <c r="BE41">
        <f t="shared" si="45"/>
        <v>-6.6542307390316359E-4</v>
      </c>
      <c r="BF41">
        <f t="shared" si="46"/>
        <v>-2.0273930488708424E-3</v>
      </c>
      <c r="BG41">
        <f t="shared" si="47"/>
        <v>-3.2478836642910895E-2</v>
      </c>
      <c r="BH41">
        <f t="shared" si="48"/>
        <v>-3.055223994755565E-2</v>
      </c>
      <c r="BJ41" s="7">
        <f>BH41+$BJ$31</f>
        <v>1.6377883676108385</v>
      </c>
    </row>
    <row r="42" spans="2:62" x14ac:dyDescent="0.2">
      <c r="D42">
        <v>100000</v>
      </c>
      <c r="E42">
        <v>1075.102153</v>
      </c>
      <c r="F42">
        <v>-273109.42892699997</v>
      </c>
      <c r="G42">
        <v>1172767.1293560001</v>
      </c>
      <c r="H42">
        <v>-0.13835</v>
      </c>
      <c r="I42">
        <v>39336</v>
      </c>
      <c r="J42">
        <v>11672</v>
      </c>
      <c r="K42">
        <f t="shared" si="54"/>
        <v>51008</v>
      </c>
      <c r="M42">
        <f>(F42-(K42/K41)*F41)/C41</f>
        <v>9.5237409004275714E-2</v>
      </c>
      <c r="N42">
        <f>M42*16.02</f>
        <v>1.525703292248497</v>
      </c>
      <c r="AM42">
        <v>1075</v>
      </c>
      <c r="AN42" s="7">
        <v>1.4935183257416398</v>
      </c>
      <c r="AO42" s="5">
        <f t="shared" si="50"/>
        <v>7.0655191445597506E-4</v>
      </c>
      <c r="AP42" s="5">
        <f t="shared" si="43"/>
        <v>1.6625517993273916E-5</v>
      </c>
      <c r="AQ42" s="5">
        <f t="shared" si="51"/>
        <v>1.4790663997697492E-5</v>
      </c>
      <c r="AR42" s="5">
        <f t="shared" si="52"/>
        <v>1.4790663997697491E-2</v>
      </c>
      <c r="AT42">
        <f t="shared" si="53"/>
        <v>1.477618361944115</v>
      </c>
      <c r="AV42">
        <v>1074.9720979999997</v>
      </c>
      <c r="AW42">
        <v>-289952.92980610003</v>
      </c>
      <c r="AX42">
        <v>-282449.61058742274</v>
      </c>
      <c r="AY42">
        <v>-273166.28504710004</v>
      </c>
      <c r="AZ42">
        <v>-266078.42739256803</v>
      </c>
      <c r="BA42">
        <v>7850</v>
      </c>
      <c r="BB42">
        <v>51010</v>
      </c>
      <c r="BD42">
        <f t="shared" si="44"/>
        <v>-6.6631189098236075E-4</v>
      </c>
      <c r="BE42">
        <f t="shared" si="45"/>
        <v>-6.6448423973959896E-4</v>
      </c>
      <c r="BF42">
        <f t="shared" si="46"/>
        <v>1.0956000764554509E-3</v>
      </c>
      <c r="BG42">
        <f t="shared" si="47"/>
        <v>1.7551513224816323E-2</v>
      </c>
      <c r="BH42">
        <f t="shared" si="48"/>
        <v>1.6515494272915203E-3</v>
      </c>
      <c r="BJ42" s="7">
        <f t="shared" si="49"/>
        <v>1.6699921569856857</v>
      </c>
    </row>
    <row r="43" spans="2:62" x14ac:dyDescent="0.2">
      <c r="B43">
        <v>25</v>
      </c>
      <c r="C43">
        <f>4*3.14*B43^2</f>
        <v>7850</v>
      </c>
      <c r="D43">
        <v>50000</v>
      </c>
      <c r="E43">
        <v>1074.7863159999999</v>
      </c>
      <c r="F43">
        <v>-289888.89543600002</v>
      </c>
      <c r="G43">
        <v>1176683.903226</v>
      </c>
      <c r="H43">
        <v>-0.16077900000000001</v>
      </c>
      <c r="I43">
        <v>41647</v>
      </c>
      <c r="J43">
        <v>12353</v>
      </c>
      <c r="K43">
        <f t="shared" si="54"/>
        <v>54000</v>
      </c>
      <c r="AM43">
        <v>1100</v>
      </c>
      <c r="AN43" s="7">
        <v>1.4864779668431054</v>
      </c>
      <c r="AO43" s="5">
        <f t="shared" si="50"/>
        <v>-2.816143559413753E-4</v>
      </c>
      <c r="AP43" s="5">
        <f t="shared" si="43"/>
        <v>-6.4741783682510158E-6</v>
      </c>
      <c r="AQ43" s="5">
        <f>AP43+AQ42</f>
        <v>8.3164856294464763E-6</v>
      </c>
      <c r="AR43" s="5">
        <f t="shared" si="52"/>
        <v>8.316485629446476E-3</v>
      </c>
      <c r="AT43">
        <f t="shared" si="53"/>
        <v>1.4773298326507143</v>
      </c>
      <c r="AV43">
        <v>1099.9341499</v>
      </c>
      <c r="AW43">
        <v>-289778.90123149997</v>
      </c>
      <c r="AX43">
        <v>-282101.34656605404</v>
      </c>
      <c r="AY43">
        <v>-273040.49264334998</v>
      </c>
      <c r="AZ43">
        <v>-265787.11576432298</v>
      </c>
      <c r="BA43">
        <v>7850</v>
      </c>
      <c r="BB43">
        <v>51016.55</v>
      </c>
      <c r="BD43">
        <f t="shared" si="44"/>
        <v>-6.6549031980668561E-4</v>
      </c>
      <c r="BE43">
        <f t="shared" si="45"/>
        <v>-6.6367152046849633E-4</v>
      </c>
      <c r="BF43">
        <f t="shared" ref="BF43:BF55" si="55">((BE43-BE42)-(BD43-BD42))*BB43</f>
        <v>-4.5159363221870905E-4</v>
      </c>
      <c r="BG43">
        <f t="shared" si="47"/>
        <v>-7.2345299881437187E-3</v>
      </c>
      <c r="BH43">
        <f t="shared" si="48"/>
        <v>-1.6382664180534842E-2</v>
      </c>
      <c r="BJ43" s="7">
        <f t="shared" si="49"/>
        <v>1.6519579433778593</v>
      </c>
    </row>
    <row r="44" spans="2:62" x14ac:dyDescent="0.2">
      <c r="D44">
        <v>100000</v>
      </c>
      <c r="E44">
        <v>1074.6840090000001</v>
      </c>
      <c r="F44">
        <v>-273073.63875599997</v>
      </c>
      <c r="G44">
        <v>1172769.090209</v>
      </c>
      <c r="H44">
        <v>-0.15185000000000001</v>
      </c>
      <c r="I44">
        <v>39359</v>
      </c>
      <c r="J44">
        <v>11649</v>
      </c>
      <c r="K44">
        <f t="shared" si="54"/>
        <v>51008</v>
      </c>
      <c r="M44">
        <f>(F44-(K44/K43)*F43)/C43</f>
        <v>9.5957267222196385E-2</v>
      </c>
      <c r="N44">
        <f>M44*16.02</f>
        <v>1.537235420899586</v>
      </c>
      <c r="AM44">
        <v>1125</v>
      </c>
      <c r="AN44" s="7">
        <v>1.5135207201991521</v>
      </c>
      <c r="AO44" s="5">
        <f t="shared" si="50"/>
        <v>1.0817101342418666E-3</v>
      </c>
      <c r="AP44" s="5">
        <f t="shared" si="43"/>
        <v>2.430911592052891E-5</v>
      </c>
      <c r="AQ44" s="5">
        <f t="shared" si="51"/>
        <v>3.2625601549975387E-5</v>
      </c>
      <c r="AR44" s="5">
        <f t="shared" si="52"/>
        <v>3.2625601549975389E-2</v>
      </c>
      <c r="AT44">
        <f t="shared" si="53"/>
        <v>1.4768169184554298</v>
      </c>
      <c r="AV44">
        <v>1124.9878243000003</v>
      </c>
      <c r="AW44">
        <v>-289532.87812155002</v>
      </c>
      <c r="AX44">
        <v>-281680.44848309428</v>
      </c>
      <c r="AY44">
        <v>-272803.65789869998</v>
      </c>
      <c r="AZ44">
        <v>-265384.82779165072</v>
      </c>
      <c r="BA44">
        <v>7850</v>
      </c>
      <c r="BB44">
        <v>51018.2</v>
      </c>
      <c r="BD44">
        <f t="shared" si="44"/>
        <v>-6.6449740146990865E-4</v>
      </c>
      <c r="BE44">
        <f t="shared" si="45"/>
        <v>-6.6264557416877547E-4</v>
      </c>
      <c r="BF44">
        <f t="shared" si="55"/>
        <v>1.6850272190642411E-3</v>
      </c>
      <c r="BG44">
        <f t="shared" si="47"/>
        <v>2.6994136049409142E-2</v>
      </c>
      <c r="BH44">
        <f t="shared" si="48"/>
        <v>-9.7096656943131653E-3</v>
      </c>
      <c r="BJ44" s="7">
        <f t="shared" si="49"/>
        <v>1.658630941864081</v>
      </c>
    </row>
    <row r="45" spans="2:62" x14ac:dyDescent="0.2">
      <c r="B45">
        <v>25</v>
      </c>
      <c r="C45">
        <f>4*3.14*B45^2</f>
        <v>7850</v>
      </c>
      <c r="D45">
        <v>50000</v>
      </c>
      <c r="E45">
        <v>1074.912603</v>
      </c>
      <c r="F45">
        <v>-290086.93532699998</v>
      </c>
      <c r="G45">
        <v>1176787.8787169999</v>
      </c>
      <c r="H45">
        <v>-0.119355</v>
      </c>
      <c r="I45">
        <v>41497</v>
      </c>
      <c r="J45">
        <v>12503</v>
      </c>
      <c r="K45">
        <f t="shared" si="54"/>
        <v>54000</v>
      </c>
      <c r="AM45">
        <v>1150</v>
      </c>
      <c r="AN45" s="7">
        <v>1.4858324319206659</v>
      </c>
      <c r="AO45" s="5">
        <f t="shared" si="50"/>
        <v>-1.1075315311394451E-3</v>
      </c>
      <c r="AP45" s="5">
        <f t="shared" si="43"/>
        <v>-2.4342332211016409E-5</v>
      </c>
      <c r="AQ45" s="5">
        <f t="shared" si="51"/>
        <v>8.283269338958978E-6</v>
      </c>
      <c r="AR45" s="5">
        <f t="shared" si="52"/>
        <v>8.2832693389589783E-3</v>
      </c>
      <c r="AT45">
        <f t="shared" si="53"/>
        <v>1.4763066721808631</v>
      </c>
      <c r="AV45">
        <v>1150.0205803000001</v>
      </c>
      <c r="AW45">
        <v>-289314.75896835001</v>
      </c>
      <c r="AX45">
        <v>-281287.60036758846</v>
      </c>
      <c r="AY45">
        <v>-272618.65041275002</v>
      </c>
      <c r="AZ45">
        <v>-265034.53150631645</v>
      </c>
      <c r="BA45">
        <v>7850</v>
      </c>
      <c r="BB45">
        <v>51019.6</v>
      </c>
      <c r="BD45">
        <f t="shared" si="44"/>
        <v>-6.6357065432316221E-4</v>
      </c>
      <c r="BE45">
        <f t="shared" si="45"/>
        <v>-6.6175275191184544E-4</v>
      </c>
      <c r="BF45">
        <f t="shared" si="55"/>
        <v>-1.7308343084770055E-3</v>
      </c>
      <c r="BG45">
        <f t="shared" si="47"/>
        <v>-2.7727965621801628E-2</v>
      </c>
      <c r="BH45">
        <f t="shared" si="48"/>
        <v>-3.7253725361604456E-2</v>
      </c>
      <c r="BJ45" s="7">
        <f t="shared" si="49"/>
        <v>1.6310868821967897</v>
      </c>
    </row>
    <row r="46" spans="2:62" x14ac:dyDescent="0.2">
      <c r="D46">
        <v>100000</v>
      </c>
      <c r="E46">
        <v>1074.7939570000001</v>
      </c>
      <c r="F46">
        <v>-273217.51279100002</v>
      </c>
      <c r="G46">
        <v>1172758.253735</v>
      </c>
      <c r="H46">
        <v>-0.15010799999999999</v>
      </c>
      <c r="I46">
        <v>39205</v>
      </c>
      <c r="J46">
        <v>11796</v>
      </c>
      <c r="K46">
        <f t="shared" si="54"/>
        <v>51001</v>
      </c>
      <c r="M46">
        <f>(F46-(K46/K45)*F45)/C45</f>
        <v>9.6669256660359124E-2</v>
      </c>
      <c r="N46">
        <f>M46*16.02</f>
        <v>1.548641491698953</v>
      </c>
      <c r="AM46">
        <v>1175</v>
      </c>
      <c r="AN46" s="7">
        <v>1.4912599888992806</v>
      </c>
      <c r="AO46" s="5">
        <f t="shared" si="50"/>
        <v>2.1710227914458535E-4</v>
      </c>
      <c r="AP46" s="5">
        <f t="shared" si="43"/>
        <v>4.6690461692223256E-6</v>
      </c>
      <c r="AQ46" s="5">
        <f t="shared" si="51"/>
        <v>1.2952315508181304E-5</v>
      </c>
      <c r="AR46" s="5">
        <f t="shared" si="52"/>
        <v>1.2952315508181303E-2</v>
      </c>
      <c r="AT46">
        <f t="shared" si="53"/>
        <v>1.4760410181771675</v>
      </c>
      <c r="AV46">
        <v>1174.9992243000002</v>
      </c>
      <c r="AW46">
        <v>-289120.18373595004</v>
      </c>
      <c r="AX46">
        <v>-280918.67387534614</v>
      </c>
      <c r="AY46">
        <v>-272478.20176219998</v>
      </c>
      <c r="AZ46">
        <v>-264728.04832759133</v>
      </c>
      <c r="BA46">
        <v>7850</v>
      </c>
      <c r="BB46">
        <v>51028.2</v>
      </c>
      <c r="BD46">
        <f t="shared" si="44"/>
        <v>-6.6270033940869582E-4</v>
      </c>
      <c r="BE46">
        <f t="shared" si="45"/>
        <v>-6.6087610886317555E-4</v>
      </c>
      <c r="BF46">
        <f t="shared" si="55"/>
        <v>3.2291329776289391E-4</v>
      </c>
      <c r="BG46">
        <f t="shared" si="47"/>
        <v>5.1730710301615603E-3</v>
      </c>
      <c r="BH46">
        <f t="shared" si="48"/>
        <v>-1.0045899691951471E-2</v>
      </c>
      <c r="BJ46" s="7">
        <f t="shared" si="49"/>
        <v>1.6582947078664427</v>
      </c>
    </row>
    <row r="47" spans="2:62" x14ac:dyDescent="0.2">
      <c r="B47">
        <v>25</v>
      </c>
      <c r="C47">
        <f>4*3.14*B47^2</f>
        <v>7850</v>
      </c>
      <c r="D47">
        <v>50000</v>
      </c>
      <c r="E47">
        <v>1074.9124850000001</v>
      </c>
      <c r="F47">
        <v>-289851.21048900002</v>
      </c>
      <c r="G47">
        <v>1176613.313658</v>
      </c>
      <c r="H47">
        <v>-0.15637200000000001</v>
      </c>
      <c r="I47">
        <v>41696</v>
      </c>
      <c r="J47">
        <v>12304</v>
      </c>
      <c r="K47">
        <f t="shared" si="54"/>
        <v>54000</v>
      </c>
      <c r="AM47">
        <v>1200</v>
      </c>
      <c r="AN47" s="7">
        <v>1.5051085930574295</v>
      </c>
      <c r="AO47" s="5">
        <f t="shared" si="50"/>
        <v>5.5394416632595703E-4</v>
      </c>
      <c r="AP47" s="5">
        <f t="shared" si="43"/>
        <v>1.1662413206412435E-5</v>
      </c>
      <c r="AQ47" s="5">
        <f>AP47+AQ46</f>
        <v>2.4614728714593739E-5</v>
      </c>
      <c r="AR47" s="5">
        <f t="shared" si="52"/>
        <v>2.4614728714593737E-2</v>
      </c>
      <c r="AT47">
        <f>AN47-AQ47*AM47</f>
        <v>1.4755709185999171</v>
      </c>
      <c r="AV47">
        <v>1200.0484295000001</v>
      </c>
      <c r="AW47">
        <v>-288966.21376069996</v>
      </c>
      <c r="AX47">
        <v>-280589.8601221604</v>
      </c>
      <c r="AY47">
        <v>-272332.3366175</v>
      </c>
      <c r="AZ47">
        <v>-264416.77549967606</v>
      </c>
      <c r="BA47">
        <v>7850</v>
      </c>
      <c r="BB47">
        <v>51029.4</v>
      </c>
      <c r="BD47">
        <f t="shared" si="44"/>
        <v>-6.6192465232875768E-4</v>
      </c>
      <c r="BE47">
        <f t="shared" si="45"/>
        <v>-6.6008351398896608E-4</v>
      </c>
      <c r="BF47">
        <f t="shared" si="55"/>
        <v>8.6279459698897286E-4</v>
      </c>
      <c r="BG47">
        <f t="shared" si="47"/>
        <v>1.3821969443763345E-2</v>
      </c>
      <c r="BH47">
        <f t="shared" si="48"/>
        <v>-1.5715705013749141E-2</v>
      </c>
      <c r="BJ47" s="7">
        <f>BH47+$BJ$31</f>
        <v>1.6526249025446451</v>
      </c>
    </row>
    <row r="48" spans="2:62" x14ac:dyDescent="0.2">
      <c r="D48">
        <v>100000</v>
      </c>
      <c r="E48">
        <v>1074.7420380000001</v>
      </c>
      <c r="F48">
        <v>-273097.061461</v>
      </c>
      <c r="G48">
        <v>1172503.909978</v>
      </c>
      <c r="H48">
        <v>-0.13971700000000001</v>
      </c>
      <c r="I48">
        <v>39373</v>
      </c>
      <c r="J48">
        <v>11639</v>
      </c>
      <c r="K48">
        <f t="shared" si="54"/>
        <v>51012</v>
      </c>
      <c r="M48">
        <f>(F48-(K48/K47)*F47)/C47</f>
        <v>9.1173933877959662E-2</v>
      </c>
      <c r="N48">
        <f>M48*16.02</f>
        <v>1.4606064207249136</v>
      </c>
      <c r="AM48">
        <v>1225</v>
      </c>
      <c r="AN48" s="7">
        <v>1.5045865418983129</v>
      </c>
      <c r="AO48" s="5">
        <f t="shared" ref="AO48:AO54" si="56">(AN48-AN47)/(AM48-AM47)</f>
        <v>-2.0882046364665285E-5</v>
      </c>
      <c r="AP48" s="5">
        <f t="shared" ref="AP48:AP54" si="57">AO48*(LN(AM48)-LN(AM47))</f>
        <v>-4.3057291137386843E-7</v>
      </c>
      <c r="AQ48" s="5">
        <f>AP48+AQ47</f>
        <v>2.4184155803219871E-5</v>
      </c>
      <c r="AR48" s="5">
        <f t="shared" ref="AR48:AR54" si="58">AQ48*1000</f>
        <v>2.4184155803219871E-2</v>
      </c>
      <c r="AT48">
        <f t="shared" ref="AT48:AT54" si="59">AN48-AQ48*AM48</f>
        <v>1.4749609510393684</v>
      </c>
      <c r="AV48">
        <v>1225.0270857</v>
      </c>
      <c r="AW48">
        <v>-288674.49826569995</v>
      </c>
      <c r="AX48">
        <v>-280123.79328216182</v>
      </c>
      <c r="AY48">
        <v>-272072.43242899998</v>
      </c>
      <c r="AZ48">
        <v>-263991.65202286269</v>
      </c>
      <c r="BA48">
        <v>7850</v>
      </c>
      <c r="BB48">
        <v>51032.3</v>
      </c>
      <c r="BD48">
        <f t="shared" si="44"/>
        <v>-6.6082517877367737E-4</v>
      </c>
      <c r="BE48">
        <f t="shared" si="45"/>
        <v>-6.5898479613557765E-4</v>
      </c>
      <c r="BF48">
        <f t="shared" si="55"/>
        <v>-3.8565195450030673E-5</v>
      </c>
      <c r="BG48">
        <f t="shared" si="47"/>
        <v>-6.1781443110949137E-4</v>
      </c>
      <c r="BH48">
        <f t="shared" si="48"/>
        <v>-3.0243405290053836E-2</v>
      </c>
      <c r="BJ48" s="7">
        <f t="shared" si="49"/>
        <v>1.6380972022683404</v>
      </c>
    </row>
    <row r="49" spans="2:64" x14ac:dyDescent="0.2">
      <c r="B49">
        <v>25</v>
      </c>
      <c r="C49">
        <f>4*3.14*B49^2</f>
        <v>7850</v>
      </c>
      <c r="D49">
        <v>50000</v>
      </c>
      <c r="E49">
        <v>1075.1195</v>
      </c>
      <c r="F49">
        <v>-290238.85828599997</v>
      </c>
      <c r="G49">
        <v>1176931.0050299999</v>
      </c>
      <c r="H49">
        <v>-0.109996</v>
      </c>
      <c r="I49">
        <v>41369</v>
      </c>
      <c r="J49">
        <v>12631</v>
      </c>
      <c r="K49">
        <f t="shared" si="54"/>
        <v>54000</v>
      </c>
      <c r="AM49">
        <v>1250</v>
      </c>
      <c r="AN49" s="7">
        <v>1.5366255148371482</v>
      </c>
      <c r="AO49" s="5">
        <f t="shared" si="56"/>
        <v>1.2815589175534114E-3</v>
      </c>
      <c r="AP49" s="5">
        <f t="shared" si="57"/>
        <v>2.5890959721488669E-5</v>
      </c>
      <c r="AQ49" s="5">
        <f t="shared" ref="AQ49:AQ54" si="60">AP49+AQ48</f>
        <v>5.0075115524708544E-5</v>
      </c>
      <c r="AR49" s="5">
        <f t="shared" si="58"/>
        <v>5.0075115524708544E-2</v>
      </c>
      <c r="AT49">
        <f t="shared" si="59"/>
        <v>1.4740316204312625</v>
      </c>
      <c r="AV49">
        <v>1249.9748149000002</v>
      </c>
      <c r="AW49">
        <v>-288447.60118150001</v>
      </c>
      <c r="AX49">
        <v>-279722.76072382543</v>
      </c>
      <c r="AY49">
        <v>-271860.98851925001</v>
      </c>
      <c r="AZ49">
        <v>-263615.07717425394</v>
      </c>
      <c r="BA49">
        <v>7850</v>
      </c>
      <c r="BB49">
        <v>51035.8</v>
      </c>
      <c r="BD49">
        <f t="shared" si="44"/>
        <v>-6.5987912414207459E-4</v>
      </c>
      <c r="BE49">
        <f t="shared" si="45"/>
        <v>-6.5799964913914406E-4</v>
      </c>
      <c r="BF49">
        <f t="shared" si="55"/>
        <v>1.9951101130321535E-3</v>
      </c>
      <c r="BG49">
        <f t="shared" si="47"/>
        <v>3.1961664010775097E-2</v>
      </c>
      <c r="BH49">
        <f t="shared" si="48"/>
        <v>-3.0632230395110586E-2</v>
      </c>
      <c r="BJ49" s="7">
        <f t="shared" si="49"/>
        <v>1.6377083771632837</v>
      </c>
    </row>
    <row r="50" spans="2:64" x14ac:dyDescent="0.2">
      <c r="D50">
        <v>100000</v>
      </c>
      <c r="E50">
        <v>1074.553138</v>
      </c>
      <c r="F50">
        <v>-273448.05573000002</v>
      </c>
      <c r="G50">
        <v>1173086.349646</v>
      </c>
      <c r="H50">
        <v>-0.15997600000000001</v>
      </c>
      <c r="I50">
        <v>39094</v>
      </c>
      <c r="J50">
        <v>11920</v>
      </c>
      <c r="K50">
        <f t="shared" si="54"/>
        <v>51014</v>
      </c>
      <c r="M50">
        <f>(F50-(K50/K49)*F49)/C49</f>
        <v>9.4480082995990866E-2</v>
      </c>
      <c r="N50">
        <f>M50*16.02</f>
        <v>1.5135709295957736</v>
      </c>
      <c r="AM50">
        <v>1275</v>
      </c>
      <c r="AN50" s="7">
        <v>1.522462603222285</v>
      </c>
      <c r="AO50" s="5">
        <f t="shared" si="56"/>
        <v>-5.6651646459452646E-4</v>
      </c>
      <c r="AP50" s="5">
        <f t="shared" si="57"/>
        <v>-1.1218514405514827E-5</v>
      </c>
      <c r="AQ50" s="5">
        <f t="shared" si="60"/>
        <v>3.8856601119193717E-5</v>
      </c>
      <c r="AR50" s="5">
        <f t="shared" si="58"/>
        <v>3.8856601119193715E-2</v>
      </c>
      <c r="AT50">
        <f t="shared" si="59"/>
        <v>1.472920436795313</v>
      </c>
      <c r="AV50">
        <v>1275.0302045999997</v>
      </c>
      <c r="AW50">
        <v>-288255.67311979999</v>
      </c>
      <c r="AX50">
        <v>-279355.94571629935</v>
      </c>
      <c r="AY50">
        <v>-271699.88493189996</v>
      </c>
      <c r="AZ50">
        <v>-263288.27461452794</v>
      </c>
      <c r="BA50">
        <v>7850</v>
      </c>
      <c r="BB50">
        <v>51038.3</v>
      </c>
      <c r="BD50">
        <f t="shared" si="44"/>
        <v>-6.5901379031917757E-4</v>
      </c>
      <c r="BE50">
        <f t="shared" si="45"/>
        <v>-6.5715173887467599E-4</v>
      </c>
      <c r="BF50">
        <f t="shared" si="55"/>
        <v>-8.8926880216382085E-4</v>
      </c>
      <c r="BG50">
        <f t="shared" si="47"/>
        <v>-1.4246086210664409E-2</v>
      </c>
      <c r="BH50">
        <f t="shared" si="48"/>
        <v>-6.3788252637636406E-2</v>
      </c>
      <c r="BJ50" s="7">
        <f t="shared" si="49"/>
        <v>1.6045523549207579</v>
      </c>
    </row>
    <row r="51" spans="2:64" x14ac:dyDescent="0.2">
      <c r="K51">
        <f>AVERAGE(K42,K44,K46,K48,K50)</f>
        <v>51008.6</v>
      </c>
      <c r="N51">
        <f>AVERAGE(N42,N44,N46,N48,N50)</f>
        <v>1.5171515110335445</v>
      </c>
      <c r="AM51">
        <v>1300</v>
      </c>
      <c r="AN51" s="7">
        <v>1.537122700416971</v>
      </c>
      <c r="AO51" s="5">
        <f t="shared" si="56"/>
        <v>5.8640388778743893E-4</v>
      </c>
      <c r="AP51" s="5">
        <f t="shared" si="57"/>
        <v>1.1386841039994783E-5</v>
      </c>
      <c r="AQ51" s="5">
        <f t="shared" si="60"/>
        <v>5.0243442159188501E-5</v>
      </c>
      <c r="AR51" s="5">
        <f t="shared" si="58"/>
        <v>5.0243442159188502E-2</v>
      </c>
      <c r="AT51">
        <f t="shared" si="59"/>
        <v>1.4718062256100259</v>
      </c>
      <c r="AV51">
        <v>1300.0101811499999</v>
      </c>
      <c r="AW51">
        <v>-288061.80355499999</v>
      </c>
      <c r="AX51">
        <v>-278987.71559044061</v>
      </c>
      <c r="AY51">
        <v>-271529.21003469999</v>
      </c>
      <c r="AZ51">
        <v>-262952.1804441993</v>
      </c>
      <c r="BA51">
        <v>7850</v>
      </c>
      <c r="BB51">
        <v>51042</v>
      </c>
      <c r="BD51">
        <f t="shared" si="44"/>
        <v>-6.5814511816570092E-4</v>
      </c>
      <c r="BE51">
        <f t="shared" si="45"/>
        <v>-6.5626529231253611E-4</v>
      </c>
      <c r="BF51">
        <f t="shared" si="55"/>
        <v>9.0724136698822674E-4</v>
      </c>
      <c r="BG51">
        <f t="shared" si="47"/>
        <v>1.4534006699151392E-2</v>
      </c>
      <c r="BH51">
        <f t="shared" si="48"/>
        <v>-5.078246810779366E-2</v>
      </c>
      <c r="BJ51" s="7">
        <f t="shared" si="49"/>
        <v>1.6175581394506005</v>
      </c>
    </row>
    <row r="52" spans="2:64" x14ac:dyDescent="0.2">
      <c r="C52" t="s">
        <v>9</v>
      </c>
      <c r="N52">
        <f>STDEV(N42,N44,N46,N48,N50)/SQRT(COUNT(N42,N44,N46,N48,N50))</f>
        <v>1.5294252321063663E-2</v>
      </c>
      <c r="P52" t="s">
        <v>41</v>
      </c>
      <c r="Q52" t="s">
        <v>42</v>
      </c>
      <c r="R52" t="s">
        <v>43</v>
      </c>
      <c r="S52" t="s">
        <v>44</v>
      </c>
      <c r="AM52">
        <v>1325</v>
      </c>
      <c r="AN52" s="7">
        <v>1.5270081047881296</v>
      </c>
      <c r="AO52" s="5">
        <f t="shared" si="56"/>
        <v>-4.0458382515365268E-4</v>
      </c>
      <c r="AP52" s="5">
        <f t="shared" si="57"/>
        <v>-7.7065915835161223E-6</v>
      </c>
      <c r="AQ52" s="5">
        <f>AP52+AQ51</f>
        <v>4.2536850575672382E-5</v>
      </c>
      <c r="AR52" s="5">
        <f t="shared" si="58"/>
        <v>4.2536850575672386E-2</v>
      </c>
      <c r="AT52">
        <f t="shared" si="59"/>
        <v>1.4706467777753638</v>
      </c>
      <c r="AV52">
        <v>1324.9488041000002</v>
      </c>
      <c r="AW52">
        <v>-287777.63925994997</v>
      </c>
      <c r="AX52">
        <v>-278529.4793829975</v>
      </c>
      <c r="AY52">
        <v>-271304.73514590005</v>
      </c>
      <c r="AZ52">
        <v>-262561.91013822408</v>
      </c>
      <c r="BA52">
        <v>7850</v>
      </c>
      <c r="BB52">
        <v>51049.35</v>
      </c>
      <c r="BD52">
        <f t="shared" si="44"/>
        <v>-6.5706411744042821E-4</v>
      </c>
      <c r="BE52">
        <f t="shared" si="45"/>
        <v>-6.5519692391131056E-4</v>
      </c>
      <c r="BF52">
        <f t="shared" si="55"/>
        <v>-6.4487193159653482E-4</v>
      </c>
      <c r="BG52">
        <f t="shared" si="47"/>
        <v>-1.0330848344176488E-2</v>
      </c>
      <c r="BH52">
        <f t="shared" si="48"/>
        <v>-6.6692175356942399E-2</v>
      </c>
      <c r="BJ52" s="7">
        <f t="shared" si="49"/>
        <v>1.6016484322014517</v>
      </c>
    </row>
    <row r="53" spans="2:64" x14ac:dyDescent="0.2">
      <c r="B53">
        <v>25</v>
      </c>
      <c r="C53">
        <f>4*3.14*B53^2</f>
        <v>7850</v>
      </c>
      <c r="D53">
        <v>50000</v>
      </c>
      <c r="E53">
        <v>1099.6895750000001</v>
      </c>
      <c r="F53">
        <v>-289688.64218000002</v>
      </c>
      <c r="G53">
        <v>1177788.7140279999</v>
      </c>
      <c r="H53">
        <v>-0.133606</v>
      </c>
      <c r="I53">
        <v>41675</v>
      </c>
      <c r="J53">
        <v>12325</v>
      </c>
      <c r="K53">
        <f t="shared" ref="K53:K62" si="61">SUM(I53:J53)</f>
        <v>54000</v>
      </c>
      <c r="O53">
        <v>1100</v>
      </c>
      <c r="P53">
        <f>AVERAGE(F53,F55,F57,F59,F61)</f>
        <v>-289850.97523879999</v>
      </c>
      <c r="Q53">
        <f>P53+(3/2)*(8.6173*10^-5)*O53*54000</f>
        <v>-282172.96093880001</v>
      </c>
      <c r="R53">
        <f>AVERAGE(F54,F56,F58,F60,F62)</f>
        <v>-273132.85184579995</v>
      </c>
      <c r="S53">
        <f>R53+(3/2)*(8.6173*10^-5)*O53*K63</f>
        <v>-265878.60706097994</v>
      </c>
      <c r="AM53">
        <v>1350</v>
      </c>
      <c r="AN53" s="7">
        <v>1.5488881086478123</v>
      </c>
      <c r="AO53" s="5">
        <f t="shared" si="56"/>
        <v>8.7520015438730776E-4</v>
      </c>
      <c r="AP53" s="5">
        <f t="shared" si="57"/>
        <v>1.6359357698064399E-5</v>
      </c>
      <c r="AQ53" s="5">
        <f t="shared" si="60"/>
        <v>5.8896208273736785E-5</v>
      </c>
      <c r="AR53" s="5">
        <f t="shared" si="58"/>
        <v>5.8896208273736782E-2</v>
      </c>
      <c r="AT53">
        <f t="shared" si="59"/>
        <v>1.4693782274782676</v>
      </c>
      <c r="AV53">
        <v>1350.0466999499999</v>
      </c>
      <c r="AW53">
        <v>-287589.9404127</v>
      </c>
      <c r="AX53">
        <v>-278166.59689644189</v>
      </c>
      <c r="AY53">
        <v>-271131.49039644998</v>
      </c>
      <c r="AZ53">
        <v>-262222.56545768079</v>
      </c>
      <c r="BA53">
        <v>7850</v>
      </c>
      <c r="BB53">
        <v>51052.15</v>
      </c>
      <c r="BD53">
        <f t="shared" si="44"/>
        <v>-6.5620806061911262E-4</v>
      </c>
      <c r="BE53">
        <f t="shared" si="45"/>
        <v>-6.5431423487446853E-4</v>
      </c>
      <c r="BF53">
        <f t="shared" si="55"/>
        <v>1.3596318618878324E-3</v>
      </c>
      <c r="BG53">
        <f t="shared" si="47"/>
        <v>2.1781302427443073E-2</v>
      </c>
      <c r="BH53">
        <f t="shared" si="48"/>
        <v>-5.7728578742101591E-2</v>
      </c>
      <c r="BJ53" s="7">
        <f t="shared" si="49"/>
        <v>1.6106120288162926</v>
      </c>
    </row>
    <row r="54" spans="2:64" x14ac:dyDescent="0.2">
      <c r="D54">
        <v>100000</v>
      </c>
      <c r="E54">
        <v>1099.973281</v>
      </c>
      <c r="F54">
        <v>-273021.72007400001</v>
      </c>
      <c r="G54">
        <v>1174055.1329359999</v>
      </c>
      <c r="H54">
        <v>-0.130352</v>
      </c>
      <c r="I54">
        <v>39359</v>
      </c>
      <c r="J54">
        <v>11668</v>
      </c>
      <c r="K54">
        <f t="shared" si="61"/>
        <v>51027</v>
      </c>
      <c r="M54">
        <f>(F54-(K54/K53)*F53)/C53</f>
        <v>9.1458977407080297E-2</v>
      </c>
      <c r="N54">
        <f>M54*16.02</f>
        <v>1.4651728180614263</v>
      </c>
      <c r="AM54">
        <v>1375</v>
      </c>
      <c r="AN54" s="7">
        <v>1.5705609601699357</v>
      </c>
      <c r="AO54" s="5">
        <f t="shared" si="56"/>
        <v>8.6691406088493575E-4</v>
      </c>
      <c r="AP54" s="5">
        <f t="shared" si="57"/>
        <v>1.5907126316586391E-5</v>
      </c>
      <c r="AQ54" s="5">
        <f t="shared" si="60"/>
        <v>7.4803334590323176E-5</v>
      </c>
      <c r="AR54" s="5">
        <f t="shared" si="58"/>
        <v>7.4803334590323178E-2</v>
      </c>
      <c r="AT54">
        <f t="shared" si="59"/>
        <v>1.4677063751082413</v>
      </c>
      <c r="AV54">
        <v>1375.0191939000001</v>
      </c>
      <c r="AW54">
        <v>-287280.64384399995</v>
      </c>
      <c r="AX54">
        <v>-277682.9919953284</v>
      </c>
      <c r="AY54">
        <v>-270864.62827790005</v>
      </c>
      <c r="AZ54">
        <v>-261789.7018731088</v>
      </c>
      <c r="BA54">
        <v>7850</v>
      </c>
      <c r="BB54">
        <v>51058.95</v>
      </c>
      <c r="BD54">
        <f t="shared" si="44"/>
        <v>-6.5506721395453731E-4</v>
      </c>
      <c r="BE54">
        <f t="shared" si="45"/>
        <v>-6.5314712911329631E-4</v>
      </c>
      <c r="BF54">
        <f t="shared" si="55"/>
        <v>1.340761900186753E-3</v>
      </c>
      <c r="BG54">
        <f t="shared" si="47"/>
        <v>2.1479005640991783E-2</v>
      </c>
      <c r="BH54">
        <f t="shared" si="48"/>
        <v>-8.1375579420702587E-2</v>
      </c>
      <c r="BJ54" s="7">
        <f t="shared" si="49"/>
        <v>1.5869650281376917</v>
      </c>
    </row>
    <row r="55" spans="2:64" x14ac:dyDescent="0.2">
      <c r="B55">
        <v>25</v>
      </c>
      <c r="C55">
        <f>4*3.14*B55^2</f>
        <v>7850</v>
      </c>
      <c r="D55">
        <v>50000</v>
      </c>
      <c r="E55">
        <v>1099.897563</v>
      </c>
      <c r="F55">
        <v>-290127.105117</v>
      </c>
      <c r="G55">
        <v>1178202.1893509999</v>
      </c>
      <c r="H55">
        <v>-0.12379</v>
      </c>
      <c r="I55">
        <v>41307</v>
      </c>
      <c r="J55">
        <v>12693</v>
      </c>
      <c r="K55">
        <f t="shared" si="61"/>
        <v>54000</v>
      </c>
      <c r="AM55">
        <v>1400</v>
      </c>
      <c r="AN55" s="7">
        <v>1.6071230991673899</v>
      </c>
      <c r="AO55" s="5">
        <f>(AN55-AN54)/(AM55-AM54)</f>
        <v>1.4624855598981679E-3</v>
      </c>
      <c r="AP55" s="5">
        <f>AO55*(LN(AM55)-LN(AM54))</f>
        <v>2.6351804108612946E-5</v>
      </c>
      <c r="AQ55" s="5">
        <f>AP55+AQ54</f>
        <v>1.0115513869893611E-4</v>
      </c>
      <c r="AR55" s="5">
        <f>AQ55*1000</f>
        <v>0.10115513869893611</v>
      </c>
      <c r="AT55">
        <f>AN55-AQ55*AM55</f>
        <v>1.4655059049888794</v>
      </c>
      <c r="AV55">
        <v>1400.0292777999998</v>
      </c>
      <c r="AW55">
        <v>-287092.75649934995</v>
      </c>
      <c r="AX55">
        <v>-277320.53393992537</v>
      </c>
      <c r="AY55">
        <v>-270686.07087185001</v>
      </c>
      <c r="AZ55">
        <v>-261445.50246142922</v>
      </c>
      <c r="BA55">
        <v>7850</v>
      </c>
      <c r="BB55">
        <v>51062.15</v>
      </c>
      <c r="BD55">
        <f t="shared" si="44"/>
        <v>-6.5421215838623592E-4</v>
      </c>
      <c r="BE55">
        <f t="shared" si="45"/>
        <v>-6.5224749739732169E-4</v>
      </c>
      <c r="BF55">
        <f t="shared" si="55"/>
        <v>2.2761539389127396E-3</v>
      </c>
      <c r="BG55">
        <f t="shared" si="47"/>
        <v>3.6463986101382087E-2</v>
      </c>
      <c r="BH55">
        <f>BG55-AM55*AQ55</f>
        <v>-0.10515320807712848</v>
      </c>
      <c r="BJ55" s="7">
        <f t="shared" si="49"/>
        <v>1.5631873994812657</v>
      </c>
    </row>
    <row r="56" spans="2:64" x14ac:dyDescent="0.2">
      <c r="D56">
        <v>100000</v>
      </c>
      <c r="E56">
        <v>1100.3139630000001</v>
      </c>
      <c r="F56">
        <v>-273371.21898200002</v>
      </c>
      <c r="G56">
        <v>1174118.2893620001</v>
      </c>
      <c r="H56">
        <v>-0.106681</v>
      </c>
      <c r="I56">
        <v>39014</v>
      </c>
      <c r="J56">
        <v>12003</v>
      </c>
      <c r="K56">
        <f t="shared" si="61"/>
        <v>51017</v>
      </c>
      <c r="M56">
        <f>(F56-(K56/K55)*F55)/C55</f>
        <v>9.2872603741418092E-2</v>
      </c>
      <c r="N56">
        <f>M56*16.02</f>
        <v>1.4878191119375177</v>
      </c>
    </row>
    <row r="57" spans="2:64" x14ac:dyDescent="0.2">
      <c r="B57">
        <v>25</v>
      </c>
      <c r="C57">
        <f>4*3.14*B57^2</f>
        <v>7850</v>
      </c>
      <c r="D57">
        <v>50000</v>
      </c>
      <c r="E57">
        <v>1099.919024</v>
      </c>
      <c r="F57">
        <v>-289656.43466899998</v>
      </c>
      <c r="G57">
        <v>1177998.0666179999</v>
      </c>
      <c r="H57">
        <v>-0.191248</v>
      </c>
      <c r="I57">
        <v>41661</v>
      </c>
      <c r="J57">
        <v>12339</v>
      </c>
      <c r="K57">
        <f t="shared" si="61"/>
        <v>54000</v>
      </c>
      <c r="AT57" t="s">
        <v>119</v>
      </c>
      <c r="BF57" t="s">
        <v>69</v>
      </c>
      <c r="BG57" t="s">
        <v>69</v>
      </c>
    </row>
    <row r="58" spans="2:64" x14ac:dyDescent="0.2">
      <c r="D58">
        <v>100000</v>
      </c>
      <c r="E58">
        <v>1100.121494</v>
      </c>
      <c r="F58">
        <v>-272933.78807000001</v>
      </c>
      <c r="G58">
        <v>1173970.5061230001</v>
      </c>
      <c r="H58">
        <v>-0.124305</v>
      </c>
      <c r="I58">
        <v>39365</v>
      </c>
      <c r="J58">
        <v>11655</v>
      </c>
      <c r="K58">
        <f t="shared" si="61"/>
        <v>51020</v>
      </c>
      <c r="M58">
        <f>(F58-(K58/K57)*F57)/C57</f>
        <v>9.4000332702001685E-2</v>
      </c>
      <c r="N58">
        <f>M58*16.02</f>
        <v>1.505885329886067</v>
      </c>
      <c r="AT58" s="5" t="s">
        <v>60</v>
      </c>
      <c r="AU58" s="5" t="s">
        <v>47</v>
      </c>
      <c r="AV58" s="5" t="s">
        <v>50</v>
      </c>
      <c r="AW58" s="5" t="s">
        <v>59</v>
      </c>
      <c r="AX58" s="5" t="s">
        <v>56</v>
      </c>
      <c r="AZ58" s="5" t="s">
        <v>83</v>
      </c>
      <c r="BA58" s="5" t="s">
        <v>84</v>
      </c>
      <c r="BB58" s="5" t="s">
        <v>43</v>
      </c>
      <c r="BC58" s="5" t="s">
        <v>120</v>
      </c>
      <c r="BD58" s="5" t="s">
        <v>44</v>
      </c>
      <c r="BE58" t="s">
        <v>54</v>
      </c>
      <c r="BF58" t="s">
        <v>85</v>
      </c>
      <c r="BG58" t="s">
        <v>86</v>
      </c>
      <c r="BH58" t="s">
        <v>71</v>
      </c>
      <c r="BI58" t="s">
        <v>72</v>
      </c>
      <c r="BJ58" t="s">
        <v>73</v>
      </c>
      <c r="BK58" t="s">
        <v>121</v>
      </c>
      <c r="BL58" t="s">
        <v>88</v>
      </c>
    </row>
    <row r="59" spans="2:64" x14ac:dyDescent="0.2">
      <c r="B59">
        <v>25</v>
      </c>
      <c r="C59">
        <f>4*3.14*B59^2</f>
        <v>7850</v>
      </c>
      <c r="D59">
        <v>50000</v>
      </c>
      <c r="E59">
        <v>1099.577796</v>
      </c>
      <c r="F59">
        <v>-289705.16895000002</v>
      </c>
      <c r="G59">
        <v>1177929.3236070001</v>
      </c>
      <c r="H59">
        <v>-8.7564000000000003E-2</v>
      </c>
      <c r="I59">
        <v>41634</v>
      </c>
      <c r="J59">
        <v>12366</v>
      </c>
      <c r="K59">
        <f t="shared" si="61"/>
        <v>54000</v>
      </c>
      <c r="AS59">
        <v>800</v>
      </c>
      <c r="AT59">
        <v>1.5948576121803131</v>
      </c>
      <c r="AV59" s="5">
        <v>0</v>
      </c>
      <c r="AW59" s="5">
        <v>0</v>
      </c>
      <c r="AX59" s="5">
        <v>0</v>
      </c>
      <c r="AZ59">
        <v>-292179.18</v>
      </c>
      <c r="BA59">
        <f>AZ59+(3/2)*(8.6173*10^-5)*AS59*54000</f>
        <v>-286595.16959999996</v>
      </c>
      <c r="BB59">
        <v>-275004.48</v>
      </c>
      <c r="BC59">
        <v>50970.239999999998</v>
      </c>
      <c r="BD59">
        <f>BB59+(3/2)*(8.6173*10^-5)*AS59*BC59</f>
        <v>-269733.76981017599</v>
      </c>
      <c r="BE59">
        <v>7850</v>
      </c>
      <c r="BF59">
        <f>BA59/BE59/54000</f>
        <v>-6.7609145930644019E-4</v>
      </c>
      <c r="BG59">
        <f>BD59/BE59/BC59</f>
        <v>-6.7413827725229059E-4</v>
      </c>
      <c r="BJ59">
        <v>0</v>
      </c>
      <c r="BK59">
        <v>0</v>
      </c>
      <c r="BL59">
        <f>BK59+AT59</f>
        <v>1.5948576121803131</v>
      </c>
    </row>
    <row r="60" spans="2:64" x14ac:dyDescent="0.2">
      <c r="D60">
        <v>100000</v>
      </c>
      <c r="E60">
        <v>1099.8586789999999</v>
      </c>
      <c r="F60">
        <v>-273012.89892499999</v>
      </c>
      <c r="G60">
        <v>1174010.358636</v>
      </c>
      <c r="H60">
        <v>-0.15613299999999999</v>
      </c>
      <c r="I60">
        <v>39281</v>
      </c>
      <c r="J60">
        <v>11733</v>
      </c>
      <c r="K60">
        <f t="shared" si="61"/>
        <v>51014</v>
      </c>
      <c r="M60">
        <f>(F60-(K60/K59)*F59)/C59</f>
        <v>8.5687536837230585E-2</v>
      </c>
      <c r="N60">
        <f>M60*16.02</f>
        <v>1.372714340132434</v>
      </c>
      <c r="AS60">
        <v>825</v>
      </c>
      <c r="AT60">
        <v>1.6023139967617821</v>
      </c>
      <c r="AU60" s="5">
        <f>(AT60-AT59)/(AS60-AS59)</f>
        <v>2.9825538325876086E-4</v>
      </c>
      <c r="AV60" s="5">
        <f>AU60*(LN(AS60)-LN(AS59))</f>
        <v>9.1778128491603907E-6</v>
      </c>
      <c r="AW60" s="5">
        <f>AV60+AW59</f>
        <v>9.1778128491603907E-6</v>
      </c>
      <c r="AX60" s="5">
        <f>AW60*1000</f>
        <v>9.17781284916039E-3</v>
      </c>
      <c r="AZ60">
        <v>-292018.90000000002</v>
      </c>
      <c r="BA60">
        <f t="shared" ref="BA60:BA79" si="62">AZ60+(3/2)*(8.6173*10^-5)*AS60*54000</f>
        <v>-286260.38927500002</v>
      </c>
      <c r="BB60">
        <v>-274864.14</v>
      </c>
      <c r="BC60">
        <v>50972.94</v>
      </c>
      <c r="BD60">
        <f t="shared" ref="BD60:BD79" si="63">BB60+(3/2)*(8.6173*10^-5)*AS60*BC60</f>
        <v>-269428.43219120777</v>
      </c>
      <c r="BE60">
        <v>7850</v>
      </c>
      <c r="BF60">
        <f>BA60/BE60/54000</f>
        <v>-6.7530169680349143E-4</v>
      </c>
      <c r="BG60">
        <f>BD60/BE60/BC60</f>
        <v>-6.7333948704479903E-4</v>
      </c>
      <c r="BH60">
        <f>((BG60-BG59)-(BF60-BF59))*AVERAGE(BC59:BC60)</f>
        <v>4.6015645459647182E-4</v>
      </c>
      <c r="BI60">
        <f>BH60*16.02</f>
        <v>7.3717064026354783E-3</v>
      </c>
      <c r="BJ60">
        <f>BI60-AV60*AS60</f>
        <v>-1.9998919792184409E-4</v>
      </c>
      <c r="BK60">
        <f>BJ60+BK59</f>
        <v>-1.9998919792184409E-4</v>
      </c>
      <c r="BL60">
        <f>BK60+BL$59</f>
        <v>1.5946576229823912</v>
      </c>
    </row>
    <row r="61" spans="2:64" x14ac:dyDescent="0.2">
      <c r="B61">
        <v>25</v>
      </c>
      <c r="C61">
        <f>4*3.14*B61^2</f>
        <v>7850</v>
      </c>
      <c r="D61">
        <v>50000</v>
      </c>
      <c r="E61">
        <v>1099.7920099999999</v>
      </c>
      <c r="F61">
        <v>-290077.52527799999</v>
      </c>
      <c r="G61">
        <v>1178132.1909650001</v>
      </c>
      <c r="H61">
        <v>-9.3557000000000001E-2</v>
      </c>
      <c r="I61">
        <v>41346</v>
      </c>
      <c r="J61">
        <v>12654</v>
      </c>
      <c r="K61">
        <f t="shared" si="61"/>
        <v>54000</v>
      </c>
      <c r="AS61">
        <v>850</v>
      </c>
      <c r="AT61">
        <v>1.6305751363516983</v>
      </c>
      <c r="AU61" s="5">
        <f>(AT61-AT60)/(AS61-AS60)</f>
        <v>1.1304455835966466E-3</v>
      </c>
      <c r="AV61" s="5">
        <f t="shared" ref="AV61:AV79" si="64">AU61*(LN(AS61)-LN(AS60))</f>
        <v>3.3747150349831198E-5</v>
      </c>
      <c r="AW61" s="5">
        <f>AV61+AW60</f>
        <v>4.2924963198991592E-5</v>
      </c>
      <c r="AX61" s="5">
        <f t="shared" ref="AX61:AX79" si="65">AW61*1000</f>
        <v>4.2924963198991591E-2</v>
      </c>
      <c r="AZ61">
        <v>-291825.78000000003</v>
      </c>
      <c r="BA61">
        <f t="shared" si="62"/>
        <v>-285892.76895000006</v>
      </c>
      <c r="BB61">
        <v>-274692.09999999998</v>
      </c>
      <c r="BC61">
        <v>50977.4</v>
      </c>
      <c r="BD61">
        <f t="shared" si="63"/>
        <v>-269091.18374999496</v>
      </c>
      <c r="BE61">
        <v>7850</v>
      </c>
      <c r="BF61">
        <f t="shared" ref="BF61:BF79" si="66">BA61/BE61/54000</f>
        <v>-6.7443446319886773E-4</v>
      </c>
      <c r="BG61">
        <f t="shared" ref="BG61:BG79" si="67">BD61/BE61/BC61</f>
        <v>-6.7243781926691918E-4</v>
      </c>
      <c r="BH61">
        <f>((BG61-BG60)-(BF61-BF60))*AVERAGE(BC60:BC61)</f>
        <v>1.7552878355417746E-3</v>
      </c>
      <c r="BI61">
        <f t="shared" ref="BI61:BI79" si="68">BH61*16.02</f>
        <v>2.8119711125379226E-2</v>
      </c>
      <c r="BJ61">
        <f t="shared" ref="BJ61:BJ78" si="69">BI61-AV61*AS61</f>
        <v>-5.6536667197729096E-4</v>
      </c>
      <c r="BK61">
        <f>BJ61+BK60</f>
        <v>-7.6535586989913505E-4</v>
      </c>
      <c r="BL61">
        <f t="shared" ref="BL61:BL79" si="70">BK61+BL$59</f>
        <v>1.5940922563104138</v>
      </c>
    </row>
    <row r="62" spans="2:64" x14ac:dyDescent="0.2">
      <c r="D62">
        <v>100000</v>
      </c>
      <c r="E62">
        <v>1099.965796</v>
      </c>
      <c r="F62">
        <v>-273324.63317799999</v>
      </c>
      <c r="G62">
        <v>1174135.580179</v>
      </c>
      <c r="H62">
        <v>-0.124864</v>
      </c>
      <c r="I62">
        <v>39061</v>
      </c>
      <c r="J62">
        <v>11959</v>
      </c>
      <c r="K62">
        <f t="shared" si="61"/>
        <v>51020</v>
      </c>
      <c r="M62">
        <f>(F62-(K62/K61)*F61)/C61</f>
        <v>9.4893012671764032E-2</v>
      </c>
      <c r="N62">
        <f>M62*16.02</f>
        <v>1.5201860630016597</v>
      </c>
      <c r="AS62">
        <v>875</v>
      </c>
      <c r="AT62">
        <v>1.6004436864398677</v>
      </c>
      <c r="AU62" s="5">
        <f t="shared" ref="AU62:AU79" si="71">(AT62-AT61)/(AS62-AS61)</f>
        <v>-1.2052579964732235E-3</v>
      </c>
      <c r="AV62" s="5">
        <f t="shared" si="64"/>
        <v>-3.4937460614548803E-5</v>
      </c>
      <c r="AW62" s="5">
        <f t="shared" ref="AW62:AW79" si="72">AV62+AW61</f>
        <v>7.9875025844427893E-6</v>
      </c>
      <c r="AX62" s="5">
        <f t="shared" si="65"/>
        <v>7.9875025844427898E-3</v>
      </c>
      <c r="AZ62">
        <v>-291610.42</v>
      </c>
      <c r="BA62">
        <f t="shared" si="62"/>
        <v>-285502.90862499998</v>
      </c>
      <c r="BB62">
        <v>-274521.38</v>
      </c>
      <c r="BC62">
        <v>50980.7</v>
      </c>
      <c r="BD62">
        <f t="shared" si="63"/>
        <v>-268755.35768230626</v>
      </c>
      <c r="BE62">
        <v>7850</v>
      </c>
      <c r="BF62">
        <f t="shared" si="66"/>
        <v>-6.735147643901864E-4</v>
      </c>
      <c r="BG62">
        <f t="shared" si="67"/>
        <v>-6.7155514336031245E-4</v>
      </c>
      <c r="BH62">
        <f>((BG62-BG61)-(BF62-BF61))*AVERAGE(BC61:BC62)</f>
        <v>-1.8873923760057043E-3</v>
      </c>
      <c r="BI62">
        <f t="shared" si="68"/>
        <v>-3.0236025863611384E-2</v>
      </c>
      <c r="BJ62">
        <f t="shared" si="69"/>
        <v>3.3425217411882022E-4</v>
      </c>
      <c r="BK62">
        <f>BJ62+BK61</f>
        <v>-4.3110369578031483E-4</v>
      </c>
      <c r="BL62">
        <f t="shared" si="70"/>
        <v>1.5944265084845328</v>
      </c>
    </row>
    <row r="63" spans="2:64" x14ac:dyDescent="0.2">
      <c r="K63">
        <f>AVERAGE(K54,K56,K58,K60,K62)</f>
        <v>51019.6</v>
      </c>
      <c r="N63">
        <f>AVERAGE(N54,N56,N58,N60,N62)</f>
        <v>1.4703555326038209</v>
      </c>
      <c r="AS63">
        <v>900</v>
      </c>
      <c r="AT63">
        <v>1.6079789631305965</v>
      </c>
      <c r="AU63" s="5">
        <f t="shared" si="71"/>
        <v>3.0141106762915371E-4</v>
      </c>
      <c r="AV63" s="5">
        <f t="shared" si="64"/>
        <v>8.4910141025816315E-6</v>
      </c>
      <c r="AW63" s="5">
        <f t="shared" si="72"/>
        <v>1.6478516687024421E-5</v>
      </c>
      <c r="AX63" s="5">
        <f t="shared" si="65"/>
        <v>1.6478516687024422E-2</v>
      </c>
      <c r="AZ63">
        <v>-291403.92</v>
      </c>
      <c r="BA63">
        <f t="shared" si="62"/>
        <v>-285121.90830000001</v>
      </c>
      <c r="BB63">
        <v>-274348.96000000002</v>
      </c>
      <c r="BC63">
        <v>50985.56</v>
      </c>
      <c r="BD63">
        <f t="shared" si="63"/>
        <v>-268417.62880646205</v>
      </c>
      <c r="BE63">
        <v>7850</v>
      </c>
      <c r="BF63">
        <f t="shared" si="66"/>
        <v>-6.7261596673743815E-4</v>
      </c>
      <c r="BG63">
        <f t="shared" si="67"/>
        <v>-6.7064730700961859E-4</v>
      </c>
      <c r="BH63">
        <f t="shared" ref="BH63:BH78" si="73">((BG63-BG62)-(BF63-BF62))*AVERAGE(BC62:BC63)</f>
        <v>4.6082111239112645E-4</v>
      </c>
      <c r="BI63">
        <f t="shared" si="68"/>
        <v>7.3823542205058452E-3</v>
      </c>
      <c r="BJ63">
        <f t="shared" si="69"/>
        <v>-2.5955847181762318E-4</v>
      </c>
      <c r="BK63">
        <f>BJ63+BK62</f>
        <v>-6.9066216759793801E-4</v>
      </c>
      <c r="BL63">
        <f t="shared" si="70"/>
        <v>1.5941669500127151</v>
      </c>
    </row>
    <row r="64" spans="2:64" x14ac:dyDescent="0.2">
      <c r="C64" t="s">
        <v>31</v>
      </c>
      <c r="N64">
        <f>STDEV(N54,N56,N58,N60,N62)/SQRT(COUNT(N54,N56,N58,N60,N62))</f>
        <v>2.6087437450863334E-2</v>
      </c>
      <c r="P64" t="s">
        <v>41</v>
      </c>
      <c r="Q64" t="s">
        <v>42</v>
      </c>
      <c r="R64" t="s">
        <v>43</v>
      </c>
      <c r="S64" t="s">
        <v>44</v>
      </c>
      <c r="AS64">
        <v>925</v>
      </c>
      <c r="AT64">
        <v>1.6256436710372422</v>
      </c>
      <c r="AU64" s="5">
        <f t="shared" si="71"/>
        <v>7.0658831626582599E-4</v>
      </c>
      <c r="AV64" s="5">
        <f t="shared" si="64"/>
        <v>1.9359795038990289E-5</v>
      </c>
      <c r="AW64" s="5">
        <f t="shared" si="72"/>
        <v>3.583831172601471E-5</v>
      </c>
      <c r="AX64" s="5">
        <f t="shared" si="65"/>
        <v>3.5838311726014711E-2</v>
      </c>
      <c r="AZ64">
        <v>-291212.48</v>
      </c>
      <c r="BA64">
        <f t="shared" si="62"/>
        <v>-284755.96797499998</v>
      </c>
      <c r="BB64">
        <v>-274176.7</v>
      </c>
      <c r="BC64">
        <v>50988.74</v>
      </c>
      <c r="BD64">
        <f t="shared" si="63"/>
        <v>-268080.22938982229</v>
      </c>
      <c r="BE64">
        <v>7850</v>
      </c>
      <c r="BF64">
        <f t="shared" si="66"/>
        <v>-6.7175269633168195E-4</v>
      </c>
      <c r="BG64">
        <f t="shared" si="67"/>
        <v>-6.697625337078537E-4</v>
      </c>
      <c r="BH64">
        <f t="shared" si="73"/>
        <v>1.0963713842297683E-3</v>
      </c>
      <c r="BI64">
        <f t="shared" si="68"/>
        <v>1.7563869575360887E-2</v>
      </c>
      <c r="BJ64">
        <f t="shared" si="69"/>
        <v>-3.4394083570513101E-4</v>
      </c>
      <c r="BK64">
        <f t="shared" ref="BK64:BK78" si="74">BJ64+BK63</f>
        <v>-1.034603003303069E-3</v>
      </c>
      <c r="BL64">
        <f t="shared" si="70"/>
        <v>1.59382300917701</v>
      </c>
    </row>
    <row r="65" spans="2:64" x14ac:dyDescent="0.2">
      <c r="B65">
        <v>25</v>
      </c>
      <c r="C65">
        <f>4*3.14*B65^2</f>
        <v>7850</v>
      </c>
      <c r="D65">
        <v>50000</v>
      </c>
      <c r="E65">
        <v>1125.1892029999999</v>
      </c>
      <c r="F65">
        <v>-289517.863686</v>
      </c>
      <c r="G65">
        <v>1179378.8948820001</v>
      </c>
      <c r="H65">
        <v>-0.11740399999999999</v>
      </c>
      <c r="I65">
        <v>41601</v>
      </c>
      <c r="J65">
        <v>12399</v>
      </c>
      <c r="K65">
        <f t="shared" ref="K65:K74" si="75">SUM(I65:J65)</f>
        <v>54000</v>
      </c>
      <c r="O65">
        <v>1125</v>
      </c>
      <c r="P65">
        <f>AVERAGE(F65,F67,F69,F71,F73)</f>
        <v>-289505.49434199999</v>
      </c>
      <c r="Q65">
        <f>P65+(3/2)*(8.6173*10^-5)*O65*54000</f>
        <v>-281652.97971699998</v>
      </c>
      <c r="R65">
        <f>AVERAGE(F66,F68,F70,F72,F74)</f>
        <v>-272773.63694420003</v>
      </c>
      <c r="S65">
        <f>R65+(3/2)*(8.6173*10^-5)*O65*K75</f>
        <v>-265354.93012715003</v>
      </c>
      <c r="AS65">
        <v>950</v>
      </c>
      <c r="AT65">
        <v>1.6449316549551571</v>
      </c>
      <c r="AU65" s="5">
        <f t="shared" si="71"/>
        <v>7.7151935671659899E-4</v>
      </c>
      <c r="AV65" s="5">
        <f t="shared" si="64"/>
        <v>2.0575068833588757E-5</v>
      </c>
      <c r="AW65" s="5">
        <f t="shared" si="72"/>
        <v>5.6413380559603467E-5</v>
      </c>
      <c r="AX65" s="5">
        <f t="shared" si="65"/>
        <v>5.6413380559603467E-2</v>
      </c>
      <c r="AZ65">
        <v>-291014.98</v>
      </c>
      <c r="BA65">
        <f t="shared" si="62"/>
        <v>-284383.96765000001</v>
      </c>
      <c r="BB65">
        <v>-274005.65999999997</v>
      </c>
      <c r="BC65">
        <v>50993.36</v>
      </c>
      <c r="BD65">
        <f t="shared" si="63"/>
        <v>-267743.85259392596</v>
      </c>
      <c r="BE65">
        <v>7850</v>
      </c>
      <c r="BF65">
        <f t="shared" si="66"/>
        <v>-6.7087513010143898E-4</v>
      </c>
      <c r="BG65">
        <f t="shared" si="67"/>
        <v>-6.6886153698683616E-4</v>
      </c>
      <c r="BH65">
        <f t="shared" si="73"/>
        <v>1.194745326610899E-3</v>
      </c>
      <c r="BI65">
        <f t="shared" si="68"/>
        <v>1.9139820132306602E-2</v>
      </c>
      <c r="BJ65">
        <f t="shared" si="69"/>
        <v>-4.0649525960271757E-4</v>
      </c>
      <c r="BK65">
        <f t="shared" si="74"/>
        <v>-1.4410982629057866E-3</v>
      </c>
      <c r="BL65">
        <f t="shared" si="70"/>
        <v>1.5934165139174072</v>
      </c>
    </row>
    <row r="66" spans="2:64" x14ac:dyDescent="0.2">
      <c r="D66">
        <v>100000</v>
      </c>
      <c r="E66">
        <v>1124.895019</v>
      </c>
      <c r="F66">
        <v>-272854.65632100002</v>
      </c>
      <c r="G66">
        <v>1175387.7793670001</v>
      </c>
      <c r="H66">
        <v>-0.12604199999999999</v>
      </c>
      <c r="I66">
        <v>39278</v>
      </c>
      <c r="J66">
        <v>11744</v>
      </c>
      <c r="K66">
        <f t="shared" si="75"/>
        <v>51022</v>
      </c>
      <c r="M66">
        <f>(F66-(K66/K65)*F65)/C65</f>
        <v>8.8768576676319627E-2</v>
      </c>
      <c r="N66">
        <f>M66*16.02</f>
        <v>1.4220725983546403</v>
      </c>
      <c r="AS66">
        <v>975</v>
      </c>
      <c r="AT66">
        <v>1.6179292376867354</v>
      </c>
      <c r="AU66" s="5">
        <f t="shared" si="71"/>
        <v>-1.0800966907368714E-3</v>
      </c>
      <c r="AV66" s="5">
        <f t="shared" si="64"/>
        <v>-2.8056036904442413E-5</v>
      </c>
      <c r="AW66" s="5">
        <f t="shared" si="72"/>
        <v>2.8357343655161053E-5</v>
      </c>
      <c r="AX66" s="5">
        <f t="shared" si="65"/>
        <v>2.8357343655161054E-2</v>
      </c>
      <c r="AZ66">
        <v>-290825.34000000003</v>
      </c>
      <c r="BA66">
        <f t="shared" si="62"/>
        <v>-284019.82732500002</v>
      </c>
      <c r="BB66">
        <v>-273849.71999999997</v>
      </c>
      <c r="BC66">
        <v>50995.199999999997</v>
      </c>
      <c r="BD66">
        <f t="shared" si="63"/>
        <v>-267422.89629695995</v>
      </c>
      <c r="BE66">
        <v>7850</v>
      </c>
      <c r="BF66">
        <f t="shared" si="66"/>
        <v>-6.700161059801841E-4</v>
      </c>
      <c r="BG66">
        <f t="shared" si="67"/>
        <v>-6.6803563851584684E-4</v>
      </c>
      <c r="BH66">
        <f t="shared" si="73"/>
        <v>-1.6892186848240572E-3</v>
      </c>
      <c r="BI66">
        <f t="shared" si="68"/>
        <v>-2.7061283330881397E-2</v>
      </c>
      <c r="BJ66">
        <f t="shared" si="69"/>
        <v>2.9335265094995733E-4</v>
      </c>
      <c r="BK66">
        <f t="shared" si="74"/>
        <v>-1.1477456119558293E-3</v>
      </c>
      <c r="BL66">
        <f t="shared" si="70"/>
        <v>1.5937098665683573</v>
      </c>
    </row>
    <row r="67" spans="2:64" x14ac:dyDescent="0.2">
      <c r="B67">
        <v>25</v>
      </c>
      <c r="C67">
        <f>4*3.14*B67^2</f>
        <v>7850</v>
      </c>
      <c r="D67">
        <v>50000</v>
      </c>
      <c r="E67">
        <v>1125.1589719999999</v>
      </c>
      <c r="F67">
        <v>-289463.86343600001</v>
      </c>
      <c r="G67">
        <v>1179291.3716579999</v>
      </c>
      <c r="H67">
        <v>-0.10298400000000001</v>
      </c>
      <c r="I67">
        <v>41659</v>
      </c>
      <c r="J67">
        <v>12341</v>
      </c>
      <c r="K67">
        <f t="shared" si="75"/>
        <v>54000</v>
      </c>
      <c r="AS67">
        <v>1000</v>
      </c>
      <c r="AT67">
        <v>1.6300572933095343</v>
      </c>
      <c r="AU67" s="5">
        <f t="shared" si="71"/>
        <v>4.8512222491195798E-4</v>
      </c>
      <c r="AV67" s="5">
        <f t="shared" si="64"/>
        <v>1.2282231339232261E-5</v>
      </c>
      <c r="AW67" s="5">
        <f t="shared" si="72"/>
        <v>4.0639574994393314E-5</v>
      </c>
      <c r="AX67" s="5">
        <f t="shared" si="65"/>
        <v>4.0639574994393315E-2</v>
      </c>
      <c r="AZ67">
        <v>-290604.59999999998</v>
      </c>
      <c r="BA67">
        <f t="shared" si="62"/>
        <v>-283624.587</v>
      </c>
      <c r="BB67">
        <v>-273659.86</v>
      </c>
      <c r="BC67">
        <v>50999.76</v>
      </c>
      <c r="BD67">
        <f t="shared" si="63"/>
        <v>-267067.65652228001</v>
      </c>
      <c r="BE67">
        <v>7850</v>
      </c>
      <c r="BF67">
        <f t="shared" si="66"/>
        <v>-6.6908371549893842E-4</v>
      </c>
      <c r="BG67">
        <f t="shared" si="67"/>
        <v>-6.6708858078472883E-4</v>
      </c>
      <c r="BH67">
        <f t="shared" si="73"/>
        <v>7.4799278201909472E-4</v>
      </c>
      <c r="BI67">
        <f t="shared" si="68"/>
        <v>1.1982844367945897E-2</v>
      </c>
      <c r="BJ67">
        <f t="shared" si="69"/>
        <v>-2.9938697128636428E-4</v>
      </c>
      <c r="BK67">
        <f t="shared" si="74"/>
        <v>-1.4471325832421935E-3</v>
      </c>
      <c r="BL67">
        <f t="shared" si="70"/>
        <v>1.5934104795970709</v>
      </c>
    </row>
    <row r="68" spans="2:64" x14ac:dyDescent="0.2">
      <c r="D68">
        <v>100000</v>
      </c>
      <c r="E68">
        <v>1125.096524</v>
      </c>
      <c r="F68">
        <v>-272746.055314</v>
      </c>
      <c r="G68">
        <v>1175117.388057</v>
      </c>
      <c r="H68">
        <v>-9.6969E-2</v>
      </c>
      <c r="I68">
        <v>39407</v>
      </c>
      <c r="J68">
        <v>11620</v>
      </c>
      <c r="K68">
        <f t="shared" si="75"/>
        <v>51027</v>
      </c>
      <c r="M68">
        <f>(F68-(K68/K67)*F67)/C67</f>
        <v>9.9517746149498529E-2</v>
      </c>
      <c r="N68">
        <f>M68*16.02</f>
        <v>1.5942742933149663</v>
      </c>
      <c r="AS68">
        <v>1025</v>
      </c>
      <c r="AT68">
        <v>1.6591748670880018</v>
      </c>
      <c r="AU68" s="5">
        <f t="shared" si="71"/>
        <v>1.1647029511386985E-3</v>
      </c>
      <c r="AV68" s="5">
        <f t="shared" si="64"/>
        <v>2.8759558755331016E-5</v>
      </c>
      <c r="AW68" s="5">
        <f t="shared" si="72"/>
        <v>6.9399133749724326E-5</v>
      </c>
      <c r="AX68" s="5">
        <f t="shared" si="65"/>
        <v>6.9399133749724326E-2</v>
      </c>
      <c r="AZ68">
        <v>-290407.8</v>
      </c>
      <c r="BA68">
        <f t="shared" si="62"/>
        <v>-283253.28667499998</v>
      </c>
      <c r="BB68">
        <v>-273475.86</v>
      </c>
      <c r="BC68">
        <v>51002.76</v>
      </c>
      <c r="BD68">
        <f t="shared" si="63"/>
        <v>-266718.45396237448</v>
      </c>
      <c r="BE68">
        <v>7850</v>
      </c>
      <c r="BF68">
        <f t="shared" si="66"/>
        <v>-6.6820780060155682E-4</v>
      </c>
      <c r="BG68">
        <f t="shared" si="67"/>
        <v>-6.6617714641768494E-4</v>
      </c>
      <c r="BH68">
        <f t="shared" si="73"/>
        <v>1.8115377073081381E-3</v>
      </c>
      <c r="BI68">
        <f t="shared" si="68"/>
        <v>2.9020834071076369E-2</v>
      </c>
      <c r="BJ68">
        <f t="shared" si="69"/>
        <v>-4.577136531379207E-4</v>
      </c>
      <c r="BK68">
        <f t="shared" si="74"/>
        <v>-1.9048462363801142E-3</v>
      </c>
      <c r="BL68">
        <f t="shared" si="70"/>
        <v>1.5929527659439329</v>
      </c>
    </row>
    <row r="69" spans="2:64" x14ac:dyDescent="0.2">
      <c r="B69">
        <v>25</v>
      </c>
      <c r="C69">
        <f>4*3.14*B69^2</f>
        <v>7850</v>
      </c>
      <c r="D69">
        <v>50000</v>
      </c>
      <c r="E69">
        <v>1124.8826779999999</v>
      </c>
      <c r="F69">
        <v>-289606.66114899999</v>
      </c>
      <c r="G69">
        <v>1179222.7831270001</v>
      </c>
      <c r="H69">
        <v>-0.132991</v>
      </c>
      <c r="I69">
        <v>41557</v>
      </c>
      <c r="J69">
        <v>12443</v>
      </c>
      <c r="K69">
        <f t="shared" si="75"/>
        <v>54000</v>
      </c>
      <c r="AS69">
        <v>1050</v>
      </c>
      <c r="AT69">
        <v>1.6584731219740498</v>
      </c>
      <c r="AU69" s="5">
        <f t="shared" si="71"/>
        <v>-2.8069804558077393E-5</v>
      </c>
      <c r="AV69" s="5">
        <f t="shared" si="64"/>
        <v>-6.7641356315240395E-7</v>
      </c>
      <c r="AW69" s="5">
        <f t="shared" si="72"/>
        <v>6.8722720186571929E-5</v>
      </c>
      <c r="AX69" s="5">
        <f t="shared" si="65"/>
        <v>6.8722720186571926E-2</v>
      </c>
      <c r="AZ69">
        <v>-290177.71999999997</v>
      </c>
      <c r="BA69">
        <f t="shared" si="62"/>
        <v>-282848.70634999999</v>
      </c>
      <c r="BB69">
        <v>-273286.3</v>
      </c>
      <c r="BC69">
        <v>51007.86</v>
      </c>
      <c r="BD69">
        <f t="shared" si="63"/>
        <v>-266363.38699634647</v>
      </c>
      <c r="BE69">
        <v>7850</v>
      </c>
      <c r="BF69">
        <f t="shared" si="66"/>
        <v>-6.6725337662184474E-4</v>
      </c>
      <c r="BG69">
        <f t="shared" si="67"/>
        <v>-6.652237842478696E-4</v>
      </c>
      <c r="BH69">
        <f t="shared" si="73"/>
        <v>-5.4157942944029712E-5</v>
      </c>
      <c r="BI69">
        <f t="shared" si="68"/>
        <v>-8.6761024596335602E-4</v>
      </c>
      <c r="BJ69">
        <f t="shared" si="69"/>
        <v>-1.5737600465333184E-4</v>
      </c>
      <c r="BK69">
        <f t="shared" si="74"/>
        <v>-2.0622222410334461E-3</v>
      </c>
      <c r="BL69">
        <f t="shared" si="70"/>
        <v>1.5927953899392797</v>
      </c>
    </row>
    <row r="70" spans="2:64" x14ac:dyDescent="0.2">
      <c r="D70">
        <v>100000</v>
      </c>
      <c r="E70">
        <v>1124.949836</v>
      </c>
      <c r="F70">
        <v>-272895.38406499999</v>
      </c>
      <c r="G70">
        <v>1175145.9825850001</v>
      </c>
      <c r="H70">
        <v>-0.13613600000000001</v>
      </c>
      <c r="I70">
        <v>39230</v>
      </c>
      <c r="J70">
        <v>11784</v>
      </c>
      <c r="K70">
        <f t="shared" si="75"/>
        <v>51014</v>
      </c>
      <c r="M70">
        <f>(F70-(K70/K69)*F69)/C69</f>
        <v>8.8802718436152672E-2</v>
      </c>
      <c r="N70">
        <f>M70*16.02</f>
        <v>1.4226195493471658</v>
      </c>
      <c r="AS70">
        <v>1075</v>
      </c>
      <c r="AT70">
        <v>1.6587559765360953</v>
      </c>
      <c r="AU70" s="5">
        <f t="shared" si="71"/>
        <v>1.1314182481818592E-5</v>
      </c>
      <c r="AV70" s="5">
        <f t="shared" si="64"/>
        <v>2.662283415868944E-7</v>
      </c>
      <c r="AW70" s="5">
        <f t="shared" si="72"/>
        <v>6.898894852815882E-5</v>
      </c>
      <c r="AX70" s="5">
        <f t="shared" si="65"/>
        <v>6.8988948528158817E-2</v>
      </c>
      <c r="AZ70">
        <v>-289976.88</v>
      </c>
      <c r="BA70">
        <f t="shared" si="62"/>
        <v>-282473.366025</v>
      </c>
      <c r="BB70">
        <v>-273109.65999999997</v>
      </c>
      <c r="BC70">
        <v>51010.32</v>
      </c>
      <c r="BD70">
        <f t="shared" si="63"/>
        <v>-266021.573907607</v>
      </c>
      <c r="BE70">
        <v>7850</v>
      </c>
      <c r="BF70">
        <f t="shared" si="66"/>
        <v>-6.6636793117480541E-4</v>
      </c>
      <c r="BG70">
        <f t="shared" si="67"/>
        <v>-6.6433809054631111E-4</v>
      </c>
      <c r="BH70">
        <f t="shared" si="73"/>
        <v>1.2663237110500404E-5</v>
      </c>
      <c r="BI70">
        <f t="shared" si="68"/>
        <v>2.0286505851021646E-4</v>
      </c>
      <c r="BJ70">
        <f t="shared" si="69"/>
        <v>-8.333040869569502E-5</v>
      </c>
      <c r="BK70">
        <f t="shared" si="74"/>
        <v>-2.1455526497291409E-3</v>
      </c>
      <c r="BL70">
        <f t="shared" si="70"/>
        <v>1.5927120595305839</v>
      </c>
    </row>
    <row r="71" spans="2:64" x14ac:dyDescent="0.2">
      <c r="B71">
        <v>25</v>
      </c>
      <c r="C71">
        <f>4*3.14*B71^2</f>
        <v>7850</v>
      </c>
      <c r="D71">
        <v>50000</v>
      </c>
      <c r="E71">
        <v>1124.8198420000001</v>
      </c>
      <c r="F71">
        <v>-289488.37157600001</v>
      </c>
      <c r="G71">
        <v>1179234.0658859999</v>
      </c>
      <c r="H71">
        <v>-0.11450399999999999</v>
      </c>
      <c r="I71">
        <v>41656</v>
      </c>
      <c r="J71">
        <v>12344</v>
      </c>
      <c r="K71">
        <f t="shared" si="75"/>
        <v>54000</v>
      </c>
      <c r="AS71">
        <v>1100</v>
      </c>
      <c r="AT71">
        <v>1.6744015217681243</v>
      </c>
      <c r="AU71" s="5">
        <f t="shared" si="71"/>
        <v>6.2582180928115959E-4</v>
      </c>
      <c r="AV71" s="5">
        <f t="shared" si="64"/>
        <v>1.4387341889883091E-5</v>
      </c>
      <c r="AW71" s="5">
        <f t="shared" si="72"/>
        <v>8.3376290418041906E-5</v>
      </c>
      <c r="AX71" s="5">
        <f t="shared" si="65"/>
        <v>8.3376290418041912E-2</v>
      </c>
      <c r="AZ71">
        <v>-289755.24</v>
      </c>
      <c r="BA71">
        <f t="shared" si="62"/>
        <v>-282077.22570000001</v>
      </c>
      <c r="BB71">
        <v>-272917.2</v>
      </c>
      <c r="BC71">
        <v>51014.9</v>
      </c>
      <c r="BD71">
        <f t="shared" si="63"/>
        <v>-265663.623486795</v>
      </c>
      <c r="BE71">
        <v>7850</v>
      </c>
      <c r="BF71">
        <f t="shared" si="66"/>
        <v>-6.6543341755130928E-4</v>
      </c>
      <c r="BG71">
        <f t="shared" si="67"/>
        <v>-6.6338461522486621E-4</v>
      </c>
      <c r="BH71">
        <f t="shared" si="73"/>
        <v>9.6728570239856012E-4</v>
      </c>
      <c r="BI71">
        <f t="shared" si="68"/>
        <v>1.5495916952424933E-2</v>
      </c>
      <c r="BJ71">
        <f t="shared" si="69"/>
        <v>-3.3015912644646789E-4</v>
      </c>
      <c r="BK71">
        <f t="shared" si="74"/>
        <v>-2.4757117761756088E-3</v>
      </c>
      <c r="BL71">
        <f t="shared" si="70"/>
        <v>1.5923819004041375</v>
      </c>
    </row>
    <row r="72" spans="2:64" x14ac:dyDescent="0.2">
      <c r="D72">
        <v>100000</v>
      </c>
      <c r="E72">
        <v>1124.8896500000001</v>
      </c>
      <c r="F72">
        <v>-272688.97379999998</v>
      </c>
      <c r="G72">
        <v>1175297.084698</v>
      </c>
      <c r="H72">
        <v>-0.136546</v>
      </c>
      <c r="I72">
        <v>39353</v>
      </c>
      <c r="J72">
        <v>11652</v>
      </c>
      <c r="K72">
        <f t="shared" si="75"/>
        <v>51005</v>
      </c>
      <c r="M72">
        <f>(F72-(K72/K71)*F71)/C71</f>
        <v>9.4715279626992235E-2</v>
      </c>
      <c r="N72">
        <f>M72*16.02</f>
        <v>1.5173387796244155</v>
      </c>
      <c r="AS72">
        <v>1125</v>
      </c>
      <c r="AT72">
        <v>1.7019437631210328</v>
      </c>
      <c r="AU72" s="5">
        <f t="shared" si="71"/>
        <v>1.1016896541163402E-3</v>
      </c>
      <c r="AV72" s="5">
        <f t="shared" si="64"/>
        <v>2.4758112790661304E-5</v>
      </c>
      <c r="AW72" s="5">
        <f t="shared" si="72"/>
        <v>1.0813440320870321E-4</v>
      </c>
      <c r="AX72" s="5">
        <f t="shared" si="65"/>
        <v>0.10813440320870321</v>
      </c>
      <c r="AZ72">
        <v>-289574.82</v>
      </c>
      <c r="BA72">
        <f t="shared" si="62"/>
        <v>-281722.305375</v>
      </c>
      <c r="BB72">
        <v>-272747.2</v>
      </c>
      <c r="BC72">
        <v>51017.5</v>
      </c>
      <c r="BD72">
        <f t="shared" si="63"/>
        <v>-265328.39139109378</v>
      </c>
      <c r="BE72">
        <v>7850</v>
      </c>
      <c r="BF72">
        <f t="shared" si="66"/>
        <v>-6.6459614384288741E-4</v>
      </c>
      <c r="BG72">
        <f t="shared" si="67"/>
        <v>-6.6251374688426515E-4</v>
      </c>
      <c r="BH72">
        <f t="shared" si="73"/>
        <v>1.7138704741801994E-3</v>
      </c>
      <c r="BI72">
        <f t="shared" si="68"/>
        <v>2.7456204996366793E-2</v>
      </c>
      <c r="BJ72">
        <f t="shared" si="69"/>
        <v>-3.9667189312717413E-4</v>
      </c>
      <c r="BK72">
        <f t="shared" si="74"/>
        <v>-2.872383669302783E-3</v>
      </c>
      <c r="BL72">
        <f t="shared" si="70"/>
        <v>1.5919852285110103</v>
      </c>
    </row>
    <row r="73" spans="2:64" x14ac:dyDescent="0.2">
      <c r="B73">
        <v>25</v>
      </c>
      <c r="C73">
        <f>4*3.14*B73^2</f>
        <v>7850</v>
      </c>
      <c r="D73">
        <v>50000</v>
      </c>
      <c r="E73">
        <v>1124.8790530000001</v>
      </c>
      <c r="F73">
        <v>-289450.711863</v>
      </c>
      <c r="G73">
        <v>1179216.5627679999</v>
      </c>
      <c r="H73">
        <v>-9.1133000000000006E-2</v>
      </c>
      <c r="I73">
        <v>41672</v>
      </c>
      <c r="J73">
        <v>12328</v>
      </c>
      <c r="K73">
        <f t="shared" si="75"/>
        <v>54000</v>
      </c>
      <c r="AS73">
        <v>1150</v>
      </c>
      <c r="AT73">
        <v>1.695368065579538</v>
      </c>
      <c r="AU73" s="5">
        <f t="shared" si="71"/>
        <v>-2.6302790165979141E-4</v>
      </c>
      <c r="AV73" s="5">
        <f t="shared" si="64"/>
        <v>-5.781065715015797E-6</v>
      </c>
      <c r="AW73" s="5">
        <f t="shared" si="72"/>
        <v>1.0235333749368742E-4</v>
      </c>
      <c r="AX73" s="5">
        <f t="shared" si="65"/>
        <v>0.10235333749368741</v>
      </c>
      <c r="AZ73">
        <v>-289347.59999999998</v>
      </c>
      <c r="BA73">
        <f t="shared" si="62"/>
        <v>-281320.58504999999</v>
      </c>
      <c r="BB73">
        <v>-272560.40000000002</v>
      </c>
      <c r="BC73">
        <v>51022.1</v>
      </c>
      <c r="BD73">
        <f t="shared" si="63"/>
        <v>-264976.04519480752</v>
      </c>
      <c r="BE73">
        <v>7850</v>
      </c>
      <c r="BF73">
        <f t="shared" si="66"/>
        <v>-6.6364846673743806E-4</v>
      </c>
      <c r="BG73">
        <f t="shared" si="67"/>
        <v>-6.6157430242775282E-4</v>
      </c>
      <c r="BH73">
        <f>((BG73-BG72)-(BF73-BF72))*AVERAGE(BC72:BC73)</f>
        <v>-4.2002810223723595E-4</v>
      </c>
      <c r="BI73">
        <f t="shared" si="68"/>
        <v>-6.7288501978405198E-3</v>
      </c>
      <c r="BJ73">
        <f t="shared" si="69"/>
        <v>-8.0624625572353094E-5</v>
      </c>
      <c r="BK73">
        <f t="shared" si="74"/>
        <v>-2.953008294875136E-3</v>
      </c>
      <c r="BL73">
        <f t="shared" si="70"/>
        <v>1.5919046038854379</v>
      </c>
    </row>
    <row r="74" spans="2:64" x14ac:dyDescent="0.2">
      <c r="D74">
        <v>100000</v>
      </c>
      <c r="E74">
        <v>1124.8282770000001</v>
      </c>
      <c r="F74">
        <v>-272683.11522099999</v>
      </c>
      <c r="G74">
        <v>1175099.254165</v>
      </c>
      <c r="H74">
        <v>-0.157139</v>
      </c>
      <c r="I74">
        <v>39408</v>
      </c>
      <c r="J74">
        <v>11608</v>
      </c>
      <c r="K74">
        <f t="shared" si="75"/>
        <v>51016</v>
      </c>
      <c r="M74">
        <f>(F74-(K74/K73)*F73)/C73</f>
        <v>9.8441364635078674E-2</v>
      </c>
      <c r="N74">
        <f>M74*16.02</f>
        <v>1.5770306614539602</v>
      </c>
      <c r="AS74">
        <v>1175</v>
      </c>
      <c r="AT74">
        <v>1.6908663660048655</v>
      </c>
      <c r="AU74" s="5">
        <f t="shared" si="71"/>
        <v>-1.8006798298690008E-4</v>
      </c>
      <c r="AV74" s="5">
        <f t="shared" si="64"/>
        <v>-3.8725789958412123E-6</v>
      </c>
      <c r="AW74" s="5">
        <f t="shared" si="72"/>
        <v>9.8480758497846202E-5</v>
      </c>
      <c r="AX74" s="5">
        <f t="shared" si="65"/>
        <v>9.8480758497846196E-2</v>
      </c>
      <c r="AZ74">
        <v>-289121.32</v>
      </c>
      <c r="BA74">
        <f t="shared" si="62"/>
        <v>-280919.80472499999</v>
      </c>
      <c r="BB74">
        <v>-272366.58</v>
      </c>
      <c r="BC74">
        <v>51025.42</v>
      </c>
      <c r="BD74">
        <f t="shared" si="63"/>
        <v>-264616.84367512428</v>
      </c>
      <c r="BE74">
        <v>7850</v>
      </c>
      <c r="BF74">
        <f t="shared" si="66"/>
        <v>-6.6270300713611695E-4</v>
      </c>
      <c r="BG74">
        <f t="shared" si="67"/>
        <v>-6.6063448493957299E-4</v>
      </c>
      <c r="BH74">
        <f t="shared" si="73"/>
        <v>-2.8788182681322463E-4</v>
      </c>
      <c r="BI74">
        <f t="shared" si="68"/>
        <v>-4.6118668655478583E-3</v>
      </c>
      <c r="BJ74">
        <f t="shared" si="69"/>
        <v>-6.1586545434433489E-5</v>
      </c>
      <c r="BK74">
        <f t="shared" si="74"/>
        <v>-3.0145948403095695E-3</v>
      </c>
      <c r="BL74">
        <f t="shared" si="70"/>
        <v>1.5918430173400036</v>
      </c>
    </row>
    <row r="75" spans="2:64" x14ac:dyDescent="0.2">
      <c r="K75">
        <f>AVERAGE(K66,K68,K70,K72,K74)</f>
        <v>51016.800000000003</v>
      </c>
      <c r="N75">
        <f>AVERAGE(N66,N68,N70,N72,N74)</f>
        <v>1.5066671764190296</v>
      </c>
      <c r="AS75">
        <v>1200</v>
      </c>
      <c r="AT75">
        <v>1.7115937513443673</v>
      </c>
      <c r="AU75" s="5">
        <f t="shared" si="71"/>
        <v>8.2909541358007206E-4</v>
      </c>
      <c r="AV75" s="5">
        <f t="shared" si="64"/>
        <v>1.7455285006147241E-5</v>
      </c>
      <c r="AW75" s="5">
        <f t="shared" si="72"/>
        <v>1.1593604350399344E-4</v>
      </c>
      <c r="AX75" s="5">
        <f t="shared" si="65"/>
        <v>0.11593604350399345</v>
      </c>
      <c r="AZ75">
        <v>-288919.03999999998</v>
      </c>
      <c r="BA75">
        <f t="shared" si="62"/>
        <v>-280543.02439999999</v>
      </c>
      <c r="BB75">
        <v>-272182.3</v>
      </c>
      <c r="BC75">
        <v>51028.6</v>
      </c>
      <c r="BD75">
        <f t="shared" si="63"/>
        <v>-264267.18241395999</v>
      </c>
      <c r="BE75">
        <v>7850</v>
      </c>
      <c r="BF75">
        <f t="shared" si="66"/>
        <v>-6.6181416466147666E-4</v>
      </c>
      <c r="BG75">
        <f t="shared" si="67"/>
        <v>-6.5972041609427419E-4</v>
      </c>
      <c r="BH75">
        <f t="shared" si="73"/>
        <v>1.2872262678553031E-3</v>
      </c>
      <c r="BI75">
        <f t="shared" si="68"/>
        <v>2.0621364811041955E-2</v>
      </c>
      <c r="BJ75">
        <f t="shared" si="69"/>
        <v>-3.2497719633473379E-4</v>
      </c>
      <c r="BK75">
        <f t="shared" si="74"/>
        <v>-3.3395720366443033E-3</v>
      </c>
      <c r="BL75">
        <f t="shared" si="70"/>
        <v>1.5915180401436688</v>
      </c>
    </row>
    <row r="76" spans="2:64" x14ac:dyDescent="0.2">
      <c r="C76" t="s">
        <v>32</v>
      </c>
      <c r="N76">
        <f>STDEV(N66,N68,N70,N72,N74)/SQRT(COUNT(N66,N68,N70,N72,N74))</f>
        <v>3.6715225946707425E-2</v>
      </c>
      <c r="P76" t="s">
        <v>41</v>
      </c>
      <c r="Q76" t="s">
        <v>42</v>
      </c>
      <c r="R76" t="s">
        <v>43</v>
      </c>
      <c r="S76" t="s">
        <v>44</v>
      </c>
      <c r="AS76">
        <v>1225</v>
      </c>
      <c r="AT76">
        <v>1.712419179444528</v>
      </c>
      <c r="AU76" s="5">
        <f t="shared" si="71"/>
        <v>3.3017124006429202E-5</v>
      </c>
      <c r="AV76" s="5">
        <f t="shared" si="64"/>
        <v>6.8078956249689054E-7</v>
      </c>
      <c r="AW76" s="5">
        <f t="shared" si="72"/>
        <v>1.1661683306649033E-4</v>
      </c>
      <c r="AX76" s="5">
        <f t="shared" si="65"/>
        <v>0.11661683306649033</v>
      </c>
      <c r="AZ76">
        <v>-288697.52</v>
      </c>
      <c r="BA76">
        <f t="shared" si="62"/>
        <v>-280147.004075</v>
      </c>
      <c r="BB76">
        <v>-272000.90000000002</v>
      </c>
      <c r="BC76">
        <v>51033.9</v>
      </c>
      <c r="BD76">
        <f t="shared" si="63"/>
        <v>-263920.04491361376</v>
      </c>
      <c r="BE76">
        <v>7850</v>
      </c>
      <c r="BF76">
        <f t="shared" si="66"/>
        <v>-6.6087993412361414E-4</v>
      </c>
      <c r="BG76">
        <f t="shared" si="67"/>
        <v>-6.5878539337743246E-4</v>
      </c>
      <c r="BH76">
        <f t="shared" si="73"/>
        <v>4.0425883532646127E-5</v>
      </c>
      <c r="BI76">
        <f t="shared" si="68"/>
        <v>6.4762265419299094E-4</v>
      </c>
      <c r="BJ76">
        <f t="shared" si="69"/>
        <v>-1.8634455986569999E-4</v>
      </c>
      <c r="BK76">
        <f t="shared" si="74"/>
        <v>-3.5259165965100033E-3</v>
      </c>
      <c r="BL76">
        <f t="shared" si="70"/>
        <v>1.5913316955838031</v>
      </c>
    </row>
    <row r="77" spans="2:64" x14ac:dyDescent="0.2">
      <c r="B77">
        <v>25</v>
      </c>
      <c r="C77">
        <f>4*3.14*B77^2</f>
        <v>7850</v>
      </c>
      <c r="D77">
        <v>50000</v>
      </c>
      <c r="E77">
        <v>1150.026754</v>
      </c>
      <c r="F77">
        <v>-289262.30067700002</v>
      </c>
      <c r="G77">
        <v>1180551.281651</v>
      </c>
      <c r="H77">
        <v>-0.13947200000000001</v>
      </c>
      <c r="I77">
        <v>41666</v>
      </c>
      <c r="J77">
        <v>12334</v>
      </c>
      <c r="K77">
        <f t="shared" ref="K77:K86" si="76">SUM(I77:J77)</f>
        <v>54000</v>
      </c>
      <c r="O77">
        <v>1150</v>
      </c>
      <c r="P77">
        <f>AVERAGE(F77,F79,F81,F83,F85)</f>
        <v>-289290.64778180001</v>
      </c>
      <c r="Q77">
        <f>P77+(3/2)*(8.6173*10^-5)*O77*54000</f>
        <v>-281263.63283180003</v>
      </c>
      <c r="R77">
        <f>AVERAGE(F78,F80,F82,F84,F86)</f>
        <v>-272608.55138920003</v>
      </c>
      <c r="S77">
        <f>R77+(3/2)*(8.6173*10^-5)*O77*K87</f>
        <v>-265024.12225979503</v>
      </c>
      <c r="AS77">
        <v>1250</v>
      </c>
      <c r="AT77">
        <v>1.7327839375001739</v>
      </c>
      <c r="AU77" s="5">
        <f t="shared" si="71"/>
        <v>8.1459032222583436E-4</v>
      </c>
      <c r="AV77" s="5">
        <f t="shared" si="64"/>
        <v>1.6456929863612429E-5</v>
      </c>
      <c r="AW77" s="5">
        <f t="shared" si="72"/>
        <v>1.3307376293010277E-4</v>
      </c>
      <c r="AX77" s="5">
        <f t="shared" si="65"/>
        <v>0.13307376293010276</v>
      </c>
      <c r="AZ77">
        <v>-288498.71999999997</v>
      </c>
      <c r="BA77">
        <f t="shared" si="62"/>
        <v>-279773.70374999999</v>
      </c>
      <c r="BB77">
        <v>-271825.8</v>
      </c>
      <c r="BC77">
        <v>51038.16</v>
      </c>
      <c r="BD77">
        <f t="shared" si="63"/>
        <v>-263579.34119685</v>
      </c>
      <c r="BE77">
        <v>7850</v>
      </c>
      <c r="BF77">
        <f t="shared" si="66"/>
        <v>-6.5999930113234246E-4</v>
      </c>
      <c r="BG77">
        <f t="shared" si="67"/>
        <v>-6.5788002819314238E-4</v>
      </c>
      <c r="BH77">
        <f t="shared" si="73"/>
        <v>1.2622329448528226E-3</v>
      </c>
      <c r="BI77">
        <f t="shared" si="68"/>
        <v>2.0220971776542217E-2</v>
      </c>
      <c r="BJ77">
        <f t="shared" si="69"/>
        <v>-3.5019055297332013E-4</v>
      </c>
      <c r="BK77">
        <f t="shared" si="74"/>
        <v>-3.8761071494833235E-3</v>
      </c>
      <c r="BL77">
        <f t="shared" si="70"/>
        <v>1.5909815050308298</v>
      </c>
    </row>
    <row r="78" spans="2:64" x14ac:dyDescent="0.2">
      <c r="D78">
        <v>100000</v>
      </c>
      <c r="E78">
        <v>1149.793375</v>
      </c>
      <c r="F78">
        <v>-272587.52664200001</v>
      </c>
      <c r="G78">
        <v>1176347.6489009999</v>
      </c>
      <c r="H78">
        <v>-0.14962600000000001</v>
      </c>
      <c r="I78">
        <v>39313</v>
      </c>
      <c r="J78">
        <v>11703</v>
      </c>
      <c r="K78">
        <f t="shared" si="76"/>
        <v>51016</v>
      </c>
      <c r="M78">
        <f>(F78-(K78/K77)*F77)/C77</f>
        <v>8.7943129676414933E-2</v>
      </c>
      <c r="N78">
        <f>M78*16.02</f>
        <v>1.4088489374161672</v>
      </c>
      <c r="AS78">
        <v>1275</v>
      </c>
      <c r="AT78">
        <v>1.7488332310243748</v>
      </c>
      <c r="AU78" s="5">
        <f t="shared" si="71"/>
        <v>6.4197174096803701E-4</v>
      </c>
      <c r="AV78" s="5">
        <f t="shared" si="64"/>
        <v>1.2712727121069695E-5</v>
      </c>
      <c r="AW78" s="5">
        <f t="shared" si="72"/>
        <v>1.4578649005117246E-4</v>
      </c>
      <c r="AX78" s="5">
        <f t="shared" si="65"/>
        <v>0.14578649005117245</v>
      </c>
      <c r="AZ78">
        <v>-288236.32</v>
      </c>
      <c r="BA78">
        <f t="shared" si="62"/>
        <v>-279336.80342499999</v>
      </c>
      <c r="BB78">
        <v>-271576.44</v>
      </c>
      <c r="BC78">
        <v>51039.38</v>
      </c>
      <c r="BD78">
        <f t="shared" si="63"/>
        <v>-263164.85095763474</v>
      </c>
      <c r="BE78">
        <v>7850</v>
      </c>
      <c r="BF78">
        <f t="shared" si="66"/>
        <v>-6.5896863275536678E-4</v>
      </c>
      <c r="BG78">
        <f t="shared" si="67"/>
        <v>-6.568297819324507E-4</v>
      </c>
      <c r="BH78">
        <f t="shared" si="73"/>
        <v>9.9923110406795234E-4</v>
      </c>
      <c r="BI78">
        <f t="shared" si="68"/>
        <v>1.6007682287168597E-2</v>
      </c>
      <c r="BJ78">
        <f t="shared" si="69"/>
        <v>-2.0104479219526517E-4</v>
      </c>
      <c r="BK78">
        <f t="shared" si="74"/>
        <v>-4.0771519416785886E-3</v>
      </c>
      <c r="BL78">
        <f t="shared" si="70"/>
        <v>1.5907804602386344</v>
      </c>
    </row>
    <row r="79" spans="2:64" x14ac:dyDescent="0.2">
      <c r="B79">
        <v>25</v>
      </c>
      <c r="C79">
        <f>4*3.14*B79^2</f>
        <v>7850</v>
      </c>
      <c r="D79">
        <v>50000</v>
      </c>
      <c r="E79">
        <v>1150.0062929999999</v>
      </c>
      <c r="F79">
        <v>-289417.55502000003</v>
      </c>
      <c r="G79">
        <v>1180719.2419209999</v>
      </c>
      <c r="H79">
        <v>-0.16344600000000001</v>
      </c>
      <c r="I79">
        <v>41514</v>
      </c>
      <c r="J79">
        <v>12486</v>
      </c>
      <c r="K79">
        <f t="shared" si="76"/>
        <v>54000</v>
      </c>
      <c r="AS79">
        <v>1300</v>
      </c>
      <c r="AT79">
        <v>1.7656953634003432</v>
      </c>
      <c r="AU79" s="5">
        <f t="shared" si="71"/>
        <v>6.7448529503873363E-4</v>
      </c>
      <c r="AV79" s="5">
        <f t="shared" si="64"/>
        <v>1.3097213368414774E-5</v>
      </c>
      <c r="AW79" s="5">
        <f t="shared" si="72"/>
        <v>1.5888370341958724E-4</v>
      </c>
      <c r="AX79" s="5">
        <f t="shared" si="65"/>
        <v>0.15888370341958724</v>
      </c>
      <c r="AZ79">
        <v>-288029.86</v>
      </c>
      <c r="BA79">
        <f t="shared" si="62"/>
        <v>-278955.8431</v>
      </c>
      <c r="BB79">
        <v>-271404.08</v>
      </c>
      <c r="BC79">
        <v>51045.2</v>
      </c>
      <c r="BD79">
        <f t="shared" si="63"/>
        <v>-262826.57986178005</v>
      </c>
      <c r="BE79">
        <v>7850</v>
      </c>
      <c r="BF79">
        <f t="shared" si="66"/>
        <v>-6.5806992946449631E-4</v>
      </c>
      <c r="BG79">
        <f t="shared" si="67"/>
        <v>-6.5591070220163571E-4</v>
      </c>
      <c r="BH79">
        <f>((BG79-BG78)-(BF79-BF78))*AVERAGE(BC78:BC79)</f>
        <v>1.0400601568161254E-3</v>
      </c>
      <c r="BI79">
        <f t="shared" si="68"/>
        <v>1.6661763712194327E-2</v>
      </c>
      <c r="BJ79">
        <f>BI79-AV79*AS79</f>
        <v>-3.646136667448778E-4</v>
      </c>
      <c r="BK79">
        <f>BJ79+BK78</f>
        <v>-4.4417656084234664E-3</v>
      </c>
      <c r="BL79">
        <f t="shared" si="70"/>
        <v>1.5904158465718896</v>
      </c>
    </row>
    <row r="80" spans="2:64" x14ac:dyDescent="0.2">
      <c r="D80">
        <v>100000</v>
      </c>
      <c r="E80">
        <v>1150.061831</v>
      </c>
      <c r="F80">
        <v>-272699.52734600002</v>
      </c>
      <c r="G80">
        <v>1176737.4132010001</v>
      </c>
      <c r="H80">
        <v>-0.13897399999999999</v>
      </c>
      <c r="I80">
        <v>39218</v>
      </c>
      <c r="J80">
        <v>11800</v>
      </c>
      <c r="K80">
        <f t="shared" si="76"/>
        <v>51018</v>
      </c>
      <c r="M80">
        <f>(F80-(K80/K79)*F79)/C79</f>
        <v>9.3725749767306826E-2</v>
      </c>
      <c r="N80">
        <f>M80*16.02</f>
        <v>1.5014865112722553</v>
      </c>
      <c r="AT80" s="7"/>
      <c r="AU80" s="5"/>
      <c r="AV80" s="5"/>
      <c r="AW80" s="5"/>
      <c r="AX80" s="5"/>
    </row>
    <row r="81" spans="2:50" x14ac:dyDescent="0.2">
      <c r="B81">
        <v>25</v>
      </c>
      <c r="C81">
        <f>4*3.14*B81^2</f>
        <v>7850</v>
      </c>
      <c r="D81">
        <v>50000</v>
      </c>
      <c r="E81">
        <v>1150.2215880000001</v>
      </c>
      <c r="F81">
        <v>-289346.00884899998</v>
      </c>
      <c r="G81">
        <v>1180595.3424849999</v>
      </c>
      <c r="H81">
        <v>-0.14998500000000001</v>
      </c>
      <c r="I81">
        <v>41592</v>
      </c>
      <c r="J81">
        <v>12408</v>
      </c>
      <c r="K81">
        <f t="shared" si="76"/>
        <v>54000</v>
      </c>
      <c r="AT81" s="7"/>
      <c r="AU81" s="5"/>
      <c r="AV81" s="5"/>
      <c r="AW81" s="5"/>
      <c r="AX81" s="5"/>
    </row>
    <row r="82" spans="2:50" x14ac:dyDescent="0.2">
      <c r="D82">
        <v>100000</v>
      </c>
      <c r="E82">
        <v>1150.216537</v>
      </c>
      <c r="F82">
        <v>-272710.62251700001</v>
      </c>
      <c r="G82">
        <v>1176613.594427</v>
      </c>
      <c r="H82">
        <v>-0.164297</v>
      </c>
      <c r="I82">
        <v>39297</v>
      </c>
      <c r="J82">
        <v>11731</v>
      </c>
      <c r="K82">
        <f t="shared" si="76"/>
        <v>51028</v>
      </c>
      <c r="M82">
        <f>(F82-(K82/K81)*F81)/C81</f>
        <v>9.0527302733597284E-2</v>
      </c>
      <c r="N82">
        <f>M82*16.02</f>
        <v>1.4502473897922286</v>
      </c>
      <c r="AT82" s="7"/>
      <c r="AU82" s="5"/>
      <c r="AV82" s="5"/>
      <c r="AW82" s="5"/>
      <c r="AX82" s="5"/>
    </row>
    <row r="83" spans="2:50" x14ac:dyDescent="0.2">
      <c r="B83">
        <v>25</v>
      </c>
      <c r="C83">
        <f>4*3.14*B83^2</f>
        <v>7850</v>
      </c>
      <c r="D83">
        <v>50000</v>
      </c>
      <c r="E83">
        <v>1149.946195</v>
      </c>
      <c r="F83">
        <v>-289256.38528500003</v>
      </c>
      <c r="G83">
        <v>1180717.6627110001</v>
      </c>
      <c r="H83">
        <v>-8.0232999999999999E-2</v>
      </c>
      <c r="I83">
        <v>41624</v>
      </c>
      <c r="J83">
        <v>12376</v>
      </c>
      <c r="K83">
        <f t="shared" si="76"/>
        <v>54000</v>
      </c>
      <c r="AT83" s="7"/>
      <c r="AU83" s="5"/>
      <c r="AV83" s="5"/>
      <c r="AW83" s="5"/>
      <c r="AX83" s="5"/>
    </row>
    <row r="84" spans="2:50" x14ac:dyDescent="0.2">
      <c r="D84">
        <v>100000</v>
      </c>
      <c r="E84">
        <v>1149.9860679999999</v>
      </c>
      <c r="F84">
        <v>-272594.16082599998</v>
      </c>
      <c r="G84">
        <v>1176806.053049</v>
      </c>
      <c r="H84">
        <v>-0.12556899999999999</v>
      </c>
      <c r="I84">
        <v>39329</v>
      </c>
      <c r="J84">
        <v>11699</v>
      </c>
      <c r="K84">
        <f t="shared" si="76"/>
        <v>51028</v>
      </c>
      <c r="M84">
        <f>(F84-(K84/K83)*F83)/C83</f>
        <v>9.4574531066249232E-2</v>
      </c>
      <c r="N84">
        <f>M84*16.02</f>
        <v>1.5150839876813127</v>
      </c>
    </row>
    <row r="85" spans="2:50" x14ac:dyDescent="0.2">
      <c r="B85">
        <v>25</v>
      </c>
      <c r="C85">
        <f>4*3.14*B85^2</f>
        <v>7850</v>
      </c>
      <c r="D85">
        <v>50000</v>
      </c>
      <c r="E85">
        <v>1150.0378780000001</v>
      </c>
      <c r="F85">
        <v>-289170.98907800001</v>
      </c>
      <c r="G85">
        <v>1180493.145177</v>
      </c>
      <c r="H85">
        <v>-9.7820000000000004E-2</v>
      </c>
      <c r="I85">
        <v>41721</v>
      </c>
      <c r="J85">
        <v>12279</v>
      </c>
      <c r="K85">
        <f t="shared" si="76"/>
        <v>54000</v>
      </c>
    </row>
    <row r="86" spans="2:50" x14ac:dyDescent="0.2">
      <c r="D86">
        <v>100000</v>
      </c>
      <c r="E86">
        <v>1150.086258</v>
      </c>
      <c r="F86">
        <v>-272450.91961500002</v>
      </c>
      <c r="G86">
        <v>1176188.854208</v>
      </c>
      <c r="H86">
        <v>-0.16830600000000001</v>
      </c>
      <c r="I86">
        <v>39443</v>
      </c>
      <c r="J86">
        <v>11580</v>
      </c>
      <c r="K86">
        <f t="shared" si="76"/>
        <v>51023</v>
      </c>
      <c r="M86">
        <f>(F86-(K86/K85)*F85)/C85</f>
        <v>9.9131201974036187E-2</v>
      </c>
      <c r="N86">
        <f>M86*16.02</f>
        <v>1.5880818556240597</v>
      </c>
    </row>
    <row r="87" spans="2:50" x14ac:dyDescent="0.2">
      <c r="K87">
        <f>AVERAGE(K78,K80,K82,K84,K86)</f>
        <v>51022.6</v>
      </c>
      <c r="N87">
        <f>AVERAGE(N78,N80,N82,N84,N86)</f>
        <v>1.4927497363572046</v>
      </c>
    </row>
    <row r="88" spans="2:50" x14ac:dyDescent="0.2">
      <c r="C88" t="s">
        <v>33</v>
      </c>
      <c r="N88">
        <f>STDEV(N78,N80,N82,N84,N86)/SQRT(COUNT(N78,N80,N82,N84,N86))</f>
        <v>3.0421338324035208E-2</v>
      </c>
      <c r="P88" t="s">
        <v>41</v>
      </c>
      <c r="Q88" t="s">
        <v>42</v>
      </c>
      <c r="R88" t="s">
        <v>43</v>
      </c>
      <c r="S88" t="s">
        <v>44</v>
      </c>
    </row>
    <row r="89" spans="2:50" x14ac:dyDescent="0.2">
      <c r="B89">
        <v>25</v>
      </c>
      <c r="C89">
        <f>4*3.14*B89^2</f>
        <v>7850</v>
      </c>
      <c r="D89">
        <v>50000</v>
      </c>
      <c r="E89">
        <v>1175.0753569999999</v>
      </c>
      <c r="F89">
        <v>-289134.92840500001</v>
      </c>
      <c r="G89">
        <v>1182070.2434380001</v>
      </c>
      <c r="H89">
        <v>-0.120785</v>
      </c>
      <c r="I89">
        <v>41571</v>
      </c>
      <c r="J89">
        <v>12429</v>
      </c>
      <c r="K89">
        <f t="shared" ref="K89:K98" si="77">SUM(I89:J89)</f>
        <v>54000</v>
      </c>
      <c r="O89">
        <v>1175</v>
      </c>
      <c r="P89">
        <f>AVERAGE(F89,F91,F93,F95,F97)</f>
        <v>-289091.81648379995</v>
      </c>
      <c r="Q89">
        <f>P89+(3/2)*(8.6173*10^-5)*O89*54000</f>
        <v>-280890.30120879994</v>
      </c>
      <c r="R89">
        <f>AVERAGE(F90,F92,F94,F96,F98)</f>
        <v>-272458.76372240006</v>
      </c>
      <c r="S89">
        <f>R89+(3/2)*(8.6173*10^-5)*O89*K99</f>
        <v>-264708.39253949007</v>
      </c>
    </row>
    <row r="90" spans="2:50" x14ac:dyDescent="0.2">
      <c r="D90">
        <v>100000</v>
      </c>
      <c r="E90">
        <v>1174.8970469999999</v>
      </c>
      <c r="F90">
        <v>-272521.60582599998</v>
      </c>
      <c r="G90">
        <v>1177886.6717679999</v>
      </c>
      <c r="H90">
        <v>-0.146729</v>
      </c>
      <c r="I90">
        <v>39255</v>
      </c>
      <c r="J90">
        <v>11773</v>
      </c>
      <c r="K90">
        <f t="shared" si="77"/>
        <v>51028</v>
      </c>
      <c r="M90">
        <f>(F90-(K90/K89)*F89)/C89</f>
        <v>8.9196537028409392E-2</v>
      </c>
      <c r="N90">
        <f>M90*16.02</f>
        <v>1.4289285231951183</v>
      </c>
    </row>
    <row r="91" spans="2:50" x14ac:dyDescent="0.2">
      <c r="B91">
        <v>25</v>
      </c>
      <c r="C91">
        <f>4*3.14*B91^2</f>
        <v>7850</v>
      </c>
      <c r="D91">
        <v>50000</v>
      </c>
      <c r="E91">
        <v>1174.8167350000001</v>
      </c>
      <c r="F91">
        <v>-289050.60790300003</v>
      </c>
      <c r="G91">
        <v>1182040.692822</v>
      </c>
      <c r="H91">
        <v>-0.12964899999999999</v>
      </c>
      <c r="I91">
        <v>41633</v>
      </c>
      <c r="J91">
        <v>12367</v>
      </c>
      <c r="K91">
        <f t="shared" si="77"/>
        <v>54000</v>
      </c>
    </row>
    <row r="92" spans="2:50" x14ac:dyDescent="0.2">
      <c r="D92">
        <v>100000</v>
      </c>
      <c r="E92">
        <v>1174.597401</v>
      </c>
      <c r="F92">
        <v>-272387.95514400001</v>
      </c>
      <c r="G92">
        <v>1178023.7239699999</v>
      </c>
      <c r="H92">
        <v>-0.15467900000000001</v>
      </c>
      <c r="I92">
        <v>39322</v>
      </c>
      <c r="J92">
        <v>11700</v>
      </c>
      <c r="K92">
        <f t="shared" si="77"/>
        <v>51022</v>
      </c>
      <c r="M92">
        <f>(F92-(K92/K91)*F91)/C91</f>
        <v>9.198051108956444E-2</v>
      </c>
      <c r="N92">
        <f>M92*16.02</f>
        <v>1.4735277876548223</v>
      </c>
    </row>
    <row r="93" spans="2:50" x14ac:dyDescent="0.2">
      <c r="B93">
        <v>25</v>
      </c>
      <c r="C93">
        <f>4*3.14*B93^2</f>
        <v>7850</v>
      </c>
      <c r="D93">
        <v>50000</v>
      </c>
      <c r="E93">
        <v>1174.827133</v>
      </c>
      <c r="F93">
        <v>-289244.441223</v>
      </c>
      <c r="G93">
        <v>1182097.8703340001</v>
      </c>
      <c r="H93">
        <v>-0.117924</v>
      </c>
      <c r="I93">
        <v>41492</v>
      </c>
      <c r="J93">
        <v>12508</v>
      </c>
      <c r="K93">
        <f t="shared" si="77"/>
        <v>54000</v>
      </c>
    </row>
    <row r="94" spans="2:50" x14ac:dyDescent="0.2">
      <c r="D94">
        <v>100000</v>
      </c>
      <c r="E94">
        <v>1175.0583079999999</v>
      </c>
      <c r="F94">
        <v>-272605.33651200001</v>
      </c>
      <c r="G94">
        <v>1178026.703804</v>
      </c>
      <c r="H94">
        <v>-0.157945</v>
      </c>
      <c r="I94">
        <v>39178</v>
      </c>
      <c r="J94">
        <v>11846</v>
      </c>
      <c r="K94">
        <f t="shared" si="77"/>
        <v>51024</v>
      </c>
      <c r="M94">
        <f>(F94-(K94/K93)*F93)/C93</f>
        <v>8.8983716240507146E-2</v>
      </c>
      <c r="N94">
        <f>M94*16.02</f>
        <v>1.4255191341729245</v>
      </c>
    </row>
    <row r="95" spans="2:50" x14ac:dyDescent="0.2">
      <c r="B95">
        <v>25</v>
      </c>
      <c r="C95">
        <f>4*3.14*B95^2</f>
        <v>7850</v>
      </c>
      <c r="D95">
        <v>50000</v>
      </c>
      <c r="E95">
        <v>1174.876739</v>
      </c>
      <c r="F95">
        <v>-289090.777963</v>
      </c>
      <c r="G95">
        <v>1182067.7699790001</v>
      </c>
      <c r="H95">
        <v>-0.169103</v>
      </c>
      <c r="I95">
        <v>41597</v>
      </c>
      <c r="J95">
        <v>12403</v>
      </c>
      <c r="K95">
        <f t="shared" si="77"/>
        <v>54000</v>
      </c>
    </row>
    <row r="96" spans="2:50" x14ac:dyDescent="0.2">
      <c r="D96">
        <v>100000</v>
      </c>
      <c r="E96">
        <v>1175.1412949999999</v>
      </c>
      <c r="F96">
        <v>-272420.95154400001</v>
      </c>
      <c r="G96">
        <v>1177769.878757</v>
      </c>
      <c r="H96">
        <v>-0.15376699999999999</v>
      </c>
      <c r="I96">
        <v>39356</v>
      </c>
      <c r="J96">
        <v>11678</v>
      </c>
      <c r="K96">
        <f t="shared" si="77"/>
        <v>51034</v>
      </c>
      <c r="M96">
        <f>(F96-(K96/K95)*F95)/C95</f>
        <v>0.10079589334215708</v>
      </c>
      <c r="N96">
        <f>M96*16.02</f>
        <v>1.6147502113413563</v>
      </c>
    </row>
    <row r="97" spans="2:19" x14ac:dyDescent="0.2">
      <c r="B97">
        <v>25</v>
      </c>
      <c r="C97">
        <f>4*3.14*B97^2</f>
        <v>7850</v>
      </c>
      <c r="D97">
        <v>50000</v>
      </c>
      <c r="E97">
        <v>1174.8690899999999</v>
      </c>
      <c r="F97">
        <v>-288938.326925</v>
      </c>
      <c r="G97">
        <v>1181915.8443460001</v>
      </c>
      <c r="H97">
        <v>-0.12775900000000001</v>
      </c>
      <c r="I97">
        <v>41721</v>
      </c>
      <c r="J97">
        <v>12279</v>
      </c>
      <c r="K97">
        <f t="shared" si="77"/>
        <v>54000</v>
      </c>
    </row>
    <row r="98" spans="2:19" x14ac:dyDescent="0.2">
      <c r="D98">
        <v>100000</v>
      </c>
      <c r="E98">
        <v>1175.088829</v>
      </c>
      <c r="F98">
        <v>-272357.96958600002</v>
      </c>
      <c r="G98">
        <v>1177837.558618</v>
      </c>
      <c r="H98">
        <v>-0.17478399999999999</v>
      </c>
      <c r="I98">
        <v>39441</v>
      </c>
      <c r="J98">
        <v>11599</v>
      </c>
      <c r="K98">
        <f t="shared" si="77"/>
        <v>51040</v>
      </c>
      <c r="M98">
        <f>(F98-(K98/K97)*F97)/C97</f>
        <v>9.4554962510025056E-2</v>
      </c>
      <c r="N98">
        <f>M98*16.02</f>
        <v>1.5147704994106013</v>
      </c>
    </row>
    <row r="99" spans="2:19" x14ac:dyDescent="0.2">
      <c r="K99">
        <f>AVERAGE(K90,K92,K94,K96,K98)</f>
        <v>51029.599999999999</v>
      </c>
      <c r="N99">
        <f>AVERAGE(N90,N92,N94,N96,N98)</f>
        <v>1.4914992311549644</v>
      </c>
    </row>
    <row r="100" spans="2:19" x14ac:dyDescent="0.2">
      <c r="C100" t="s">
        <v>8</v>
      </c>
      <c r="N100">
        <f>STDEV(N90,N92,N94,N96,N98)/SQRT(COUNT(N90,N92,N94,N96,N98))</f>
        <v>3.4873912540010994E-2</v>
      </c>
      <c r="P100" t="s">
        <v>41</v>
      </c>
      <c r="Q100" t="s">
        <v>42</v>
      </c>
      <c r="R100" t="s">
        <v>43</v>
      </c>
      <c r="S100" t="s">
        <v>44</v>
      </c>
    </row>
    <row r="101" spans="2:19" x14ac:dyDescent="0.2">
      <c r="B101">
        <v>25</v>
      </c>
      <c r="C101">
        <f>4*3.14*B101^2</f>
        <v>7850</v>
      </c>
      <c r="D101">
        <v>50000</v>
      </c>
      <c r="E101">
        <v>1200.2807230000001</v>
      </c>
      <c r="F101">
        <v>-288872.01180899999</v>
      </c>
      <c r="G101">
        <v>1183419.29061</v>
      </c>
      <c r="H101">
        <v>-0.175091</v>
      </c>
      <c r="I101">
        <v>41605</v>
      </c>
      <c r="J101">
        <v>12395</v>
      </c>
      <c r="K101">
        <f t="shared" ref="K101:K110" si="78">SUM(I101:J101)</f>
        <v>54000</v>
      </c>
      <c r="O101">
        <v>1200</v>
      </c>
      <c r="P101">
        <f>AVERAGE(F101,F103,F105,F107,F109)</f>
        <v>-288899.6381332</v>
      </c>
      <c r="Q101">
        <f>P101+(3/2)*(8.6173*10^-5)*O101*54000</f>
        <v>-280523.62253320002</v>
      </c>
      <c r="R101">
        <f>AVERAGE(F102,F104,F106,F108,F110)</f>
        <v>-272250.08377520007</v>
      </c>
      <c r="S101">
        <f>R101+(3/2)*(8.6173*10^-5)*O101*K111</f>
        <v>-264335.02823372005</v>
      </c>
    </row>
    <row r="102" spans="2:19" x14ac:dyDescent="0.2">
      <c r="D102">
        <v>100000</v>
      </c>
      <c r="E102">
        <v>1199.7008450000001</v>
      </c>
      <c r="F102">
        <v>-272184.91490700003</v>
      </c>
      <c r="G102">
        <v>1179257.1258650001</v>
      </c>
      <c r="H102">
        <v>-0.16004599999999999</v>
      </c>
      <c r="I102">
        <v>39347</v>
      </c>
      <c r="J102">
        <v>11679</v>
      </c>
      <c r="K102">
        <f t="shared" si="78"/>
        <v>51026</v>
      </c>
      <c r="M102">
        <f>(F102-(K102/K101)*F101)/C101</f>
        <v>9.9074945949591917E-2</v>
      </c>
      <c r="N102">
        <f>M102*16.02</f>
        <v>1.5871806341124624</v>
      </c>
    </row>
    <row r="103" spans="2:19" x14ac:dyDescent="0.2">
      <c r="B103">
        <v>25</v>
      </c>
      <c r="C103">
        <f>4*3.14*B103^2</f>
        <v>7850</v>
      </c>
      <c r="D103">
        <v>50000</v>
      </c>
      <c r="E103">
        <v>1200.3500100000001</v>
      </c>
      <c r="F103">
        <v>-288645.02652999997</v>
      </c>
      <c r="G103">
        <v>1183344.130904</v>
      </c>
      <c r="H103">
        <v>-0.18385399999999999</v>
      </c>
      <c r="I103">
        <v>41772</v>
      </c>
      <c r="J103">
        <v>12228</v>
      </c>
      <c r="K103">
        <f t="shared" si="78"/>
        <v>54000</v>
      </c>
    </row>
    <row r="104" spans="2:19" x14ac:dyDescent="0.2">
      <c r="D104">
        <v>100000</v>
      </c>
      <c r="E104">
        <v>1199.925966</v>
      </c>
      <c r="F104">
        <v>-272042.70215299999</v>
      </c>
      <c r="G104">
        <v>1178698.5362760001</v>
      </c>
      <c r="H104">
        <v>-0.125611</v>
      </c>
      <c r="I104">
        <v>39481</v>
      </c>
      <c r="J104">
        <v>11552</v>
      </c>
      <c r="K104">
        <f t="shared" si="78"/>
        <v>51033</v>
      </c>
      <c r="M104">
        <f>(F104-(K104/K103)*F103)/C103</f>
        <v>9.463487294996395E-2</v>
      </c>
      <c r="N104">
        <f>M104*16.02</f>
        <v>1.5160506646584224</v>
      </c>
    </row>
    <row r="105" spans="2:19" x14ac:dyDescent="0.2">
      <c r="B105">
        <v>25</v>
      </c>
      <c r="C105">
        <f>4*3.14*B105^2</f>
        <v>7850</v>
      </c>
      <c r="D105">
        <v>50000</v>
      </c>
      <c r="E105">
        <v>1199.997067</v>
      </c>
      <c r="F105">
        <v>-289044.45348899998</v>
      </c>
      <c r="G105">
        <v>1183383.993394</v>
      </c>
      <c r="H105">
        <v>-0.15772600000000001</v>
      </c>
      <c r="I105">
        <v>41489</v>
      </c>
      <c r="J105">
        <v>12511</v>
      </c>
      <c r="K105">
        <f t="shared" si="78"/>
        <v>54000</v>
      </c>
    </row>
    <row r="106" spans="2:19" x14ac:dyDescent="0.2">
      <c r="D106">
        <v>100000</v>
      </c>
      <c r="E106">
        <v>1199.931008</v>
      </c>
      <c r="F106">
        <v>-272403.32318800001</v>
      </c>
      <c r="G106">
        <v>1179014.998659</v>
      </c>
      <c r="H106">
        <v>-0.118534</v>
      </c>
      <c r="I106">
        <v>39213</v>
      </c>
      <c r="J106">
        <v>11820</v>
      </c>
      <c r="K106">
        <f t="shared" si="78"/>
        <v>51033</v>
      </c>
      <c r="M106">
        <f>(F106-(K106/K105)*F105)/C105</f>
        <v>9.6782596725963094E-2</v>
      </c>
      <c r="N106">
        <f>M106*16.02</f>
        <v>1.5504571995499288</v>
      </c>
    </row>
    <row r="107" spans="2:19" x14ac:dyDescent="0.2">
      <c r="B107">
        <v>25</v>
      </c>
      <c r="C107">
        <f>4*3.14*B107^2</f>
        <v>7850</v>
      </c>
      <c r="D107">
        <v>50000</v>
      </c>
      <c r="E107">
        <v>1200.058233</v>
      </c>
      <c r="F107">
        <v>-289100.48388100002</v>
      </c>
      <c r="G107">
        <v>1183565.7626080001</v>
      </c>
      <c r="H107">
        <v>-0.19314000000000001</v>
      </c>
      <c r="I107">
        <v>41417</v>
      </c>
      <c r="J107">
        <v>12583</v>
      </c>
      <c r="K107">
        <f t="shared" si="78"/>
        <v>54000</v>
      </c>
    </row>
    <row r="108" spans="2:19" x14ac:dyDescent="0.2">
      <c r="D108">
        <v>100000</v>
      </c>
      <c r="E108">
        <v>1199.970765</v>
      </c>
      <c r="F108">
        <v>-272389.813601</v>
      </c>
      <c r="G108">
        <v>1179143.8391720001</v>
      </c>
      <c r="H108">
        <v>-0.15254499999999999</v>
      </c>
      <c r="I108">
        <v>39136</v>
      </c>
      <c r="J108">
        <v>11884</v>
      </c>
      <c r="K108">
        <f t="shared" si="78"/>
        <v>51020</v>
      </c>
      <c r="M108">
        <f>(F108-(K108/K107)*F107)/C107</f>
        <v>9.6382998713421209E-2</v>
      </c>
      <c r="N108">
        <f>M108*16.02</f>
        <v>1.5440556393890077</v>
      </c>
    </row>
    <row r="109" spans="2:19" x14ac:dyDescent="0.2">
      <c r="B109">
        <v>25</v>
      </c>
      <c r="C109">
        <f>4*3.14*B109^2</f>
        <v>7850</v>
      </c>
      <c r="D109">
        <v>50000</v>
      </c>
      <c r="E109">
        <v>1199.9806920000001</v>
      </c>
      <c r="F109">
        <v>-288836.21495699999</v>
      </c>
      <c r="G109">
        <v>1183529.425813</v>
      </c>
      <c r="H109">
        <v>-0.16126199999999999</v>
      </c>
      <c r="I109">
        <v>41608</v>
      </c>
      <c r="J109">
        <v>12392</v>
      </c>
      <c r="K109">
        <f t="shared" si="78"/>
        <v>54000</v>
      </c>
    </row>
    <row r="110" spans="2:19" x14ac:dyDescent="0.2">
      <c r="D110">
        <v>100000</v>
      </c>
      <c r="E110">
        <v>1199.932519</v>
      </c>
      <c r="F110">
        <v>-272229.66502700001</v>
      </c>
      <c r="G110">
        <v>1179276.2530420001</v>
      </c>
      <c r="H110">
        <v>-0.12775500000000001</v>
      </c>
      <c r="I110">
        <v>39301</v>
      </c>
      <c r="J110">
        <v>11728</v>
      </c>
      <c r="K110">
        <f t="shared" si="78"/>
        <v>51029</v>
      </c>
      <c r="M110">
        <f>(F110-(K110/K109)*F109)/C109</f>
        <v>9.1109463512040315E-2</v>
      </c>
      <c r="N110">
        <f>M110*16.02</f>
        <v>1.4595736054628858</v>
      </c>
    </row>
    <row r="111" spans="2:19" x14ac:dyDescent="0.2">
      <c r="K111">
        <f>AVERAGE(K102,K104,K106,K108,K110)</f>
        <v>51028.2</v>
      </c>
      <c r="N111">
        <f>AVERAGE(N102,N104,N106,N108,N110)</f>
        <v>1.5314635486345414</v>
      </c>
    </row>
    <row r="112" spans="2:19" x14ac:dyDescent="0.2">
      <c r="C112" t="s">
        <v>34</v>
      </c>
      <c r="N112">
        <f>STDEV(N102,N104,N106,N108,N110)/SQRT(COUNT(N102,N104,N106,N108,N110))</f>
        <v>2.1247863493188475E-2</v>
      </c>
      <c r="P112" t="s">
        <v>41</v>
      </c>
      <c r="Q112" t="s">
        <v>42</v>
      </c>
      <c r="R112" t="s">
        <v>43</v>
      </c>
      <c r="S112" t="s">
        <v>44</v>
      </c>
    </row>
    <row r="113" spans="2:19" x14ac:dyDescent="0.2">
      <c r="B113">
        <v>25</v>
      </c>
      <c r="C113">
        <f>4*3.14*B113^2</f>
        <v>7850</v>
      </c>
      <c r="D113">
        <v>50000</v>
      </c>
      <c r="E113">
        <v>1224.7424430000001</v>
      </c>
      <c r="F113">
        <v>-288637.15032100002</v>
      </c>
      <c r="G113">
        <v>1184702.615248</v>
      </c>
      <c r="H113">
        <v>-0.16215499999999999</v>
      </c>
      <c r="I113">
        <v>41631</v>
      </c>
      <c r="J113">
        <v>12369</v>
      </c>
      <c r="K113">
        <f t="shared" ref="K113:K122" si="79">SUM(I113:J113)</f>
        <v>54000</v>
      </c>
      <c r="O113">
        <v>1225</v>
      </c>
      <c r="P113">
        <f>AVERAGE(F113,F115,F117,F119,F121)</f>
        <v>-288710.20965939999</v>
      </c>
      <c r="Q113">
        <f>P113+(3/2)*(8.6173*10^-5)*O113*54000</f>
        <v>-280159.69373439997</v>
      </c>
      <c r="R113">
        <f>AVERAGE(F114,F116,F118,F120,F122)</f>
        <v>-272107.739068</v>
      </c>
      <c r="S113">
        <f>R113+(3/2)*(8.6173*10^-5)*O113*K123</f>
        <v>-264027.12149594497</v>
      </c>
    </row>
    <row r="114" spans="2:19" x14ac:dyDescent="0.2">
      <c r="D114">
        <v>100000</v>
      </c>
      <c r="E114">
        <v>1224.85464</v>
      </c>
      <c r="F114">
        <v>-272014.33310599998</v>
      </c>
      <c r="G114">
        <v>1180293.181841</v>
      </c>
      <c r="H114">
        <v>-0.14455499999999999</v>
      </c>
      <c r="I114">
        <v>39358</v>
      </c>
      <c r="J114">
        <v>11675</v>
      </c>
      <c r="K114">
        <f t="shared" si="79"/>
        <v>51033</v>
      </c>
      <c r="M114">
        <f>(F114-(K114/K113)*F113)/C113</f>
        <v>9.7300553450332714E-2</v>
      </c>
      <c r="N114">
        <f>M114*16.02</f>
        <v>1.55875486627433</v>
      </c>
    </row>
    <row r="115" spans="2:19" x14ac:dyDescent="0.2">
      <c r="B115">
        <v>25</v>
      </c>
      <c r="C115">
        <f>4*3.14*B115^2</f>
        <v>7850</v>
      </c>
      <c r="D115">
        <v>50000</v>
      </c>
      <c r="E115">
        <v>1224.839999</v>
      </c>
      <c r="F115">
        <v>-288483.54634200002</v>
      </c>
      <c r="G115">
        <v>1184763.849928</v>
      </c>
      <c r="H115">
        <v>-0.14890600000000001</v>
      </c>
      <c r="I115">
        <v>41719</v>
      </c>
      <c r="J115">
        <v>12281</v>
      </c>
      <c r="K115">
        <f t="shared" si="79"/>
        <v>54000</v>
      </c>
    </row>
    <row r="116" spans="2:19" x14ac:dyDescent="0.2">
      <c r="D116">
        <v>100000</v>
      </c>
      <c r="E116">
        <v>1225.45686</v>
      </c>
      <c r="F116">
        <v>-271854.82546800002</v>
      </c>
      <c r="G116">
        <v>1180421.363109</v>
      </c>
      <c r="H116">
        <v>-0.19203400000000001</v>
      </c>
      <c r="I116">
        <v>39407</v>
      </c>
      <c r="J116">
        <v>11620</v>
      </c>
      <c r="K116">
        <f t="shared" si="79"/>
        <v>51027</v>
      </c>
      <c r="M116">
        <f>(F116-(K116/K115)*F115)/C115</f>
        <v>9.5044453694821771E-2</v>
      </c>
      <c r="N116">
        <f>M116*16.02</f>
        <v>1.5226121481910446</v>
      </c>
    </row>
    <row r="117" spans="2:19" x14ac:dyDescent="0.2">
      <c r="B117">
        <v>25</v>
      </c>
      <c r="C117">
        <f>4*3.14*B117^2</f>
        <v>7850</v>
      </c>
      <c r="D117">
        <v>50000</v>
      </c>
      <c r="E117">
        <v>1224.8300939999999</v>
      </c>
      <c r="F117">
        <v>-288802.39883000002</v>
      </c>
      <c r="G117">
        <v>1184906.8448109999</v>
      </c>
      <c r="H117">
        <v>-0.112094</v>
      </c>
      <c r="I117">
        <v>41471</v>
      </c>
      <c r="J117">
        <v>12529</v>
      </c>
      <c r="K117">
        <f t="shared" si="79"/>
        <v>54000</v>
      </c>
    </row>
    <row r="118" spans="2:19" x14ac:dyDescent="0.2">
      <c r="D118">
        <v>100000</v>
      </c>
      <c r="E118">
        <v>1224.9530810000001</v>
      </c>
      <c r="F118">
        <v>-272205.33604800003</v>
      </c>
      <c r="G118">
        <v>1180503.085589</v>
      </c>
      <c r="H118">
        <v>-0.16521</v>
      </c>
      <c r="I118">
        <v>39191</v>
      </c>
      <c r="J118">
        <v>11844</v>
      </c>
      <c r="K118">
        <f t="shared" si="79"/>
        <v>51035</v>
      </c>
      <c r="M118">
        <f>(F118-(K118/K117)*F117)/C117</f>
        <v>9.4225708178932638E-2</v>
      </c>
      <c r="N118">
        <f>M118*16.02</f>
        <v>1.5094958450265008</v>
      </c>
    </row>
    <row r="119" spans="2:19" x14ac:dyDescent="0.2">
      <c r="B119">
        <v>25</v>
      </c>
      <c r="C119">
        <f>4*3.14*B119^2</f>
        <v>7850</v>
      </c>
      <c r="D119">
        <v>50000</v>
      </c>
      <c r="E119">
        <v>1225.040888</v>
      </c>
      <c r="F119">
        <v>-288845.14886900003</v>
      </c>
      <c r="G119">
        <v>1184883.0733320001</v>
      </c>
      <c r="H119">
        <v>-9.7517999999999994E-2</v>
      </c>
      <c r="I119">
        <v>41455</v>
      </c>
      <c r="J119">
        <v>12545</v>
      </c>
      <c r="K119">
        <f t="shared" si="79"/>
        <v>54000</v>
      </c>
    </row>
    <row r="120" spans="2:19" x14ac:dyDescent="0.2">
      <c r="D120">
        <v>100000</v>
      </c>
      <c r="E120">
        <v>1224.8680690000001</v>
      </c>
      <c r="F120">
        <v>-272301.038206</v>
      </c>
      <c r="G120">
        <v>1180502.8920169999</v>
      </c>
      <c r="H120">
        <v>-0.16315299999999999</v>
      </c>
      <c r="I120">
        <v>39170</v>
      </c>
      <c r="J120">
        <v>11871</v>
      </c>
      <c r="K120">
        <f t="shared" si="79"/>
        <v>51041</v>
      </c>
      <c r="M120">
        <f>(F120-(K120/K119)*F119)/C119</f>
        <v>9.1269592589359128E-2</v>
      </c>
      <c r="N120">
        <f>M120*16.02</f>
        <v>1.4621388732815332</v>
      </c>
    </row>
    <row r="121" spans="2:19" x14ac:dyDescent="0.2">
      <c r="B121">
        <v>25</v>
      </c>
      <c r="C121">
        <f>4*3.14*B121^2</f>
        <v>7850</v>
      </c>
      <c r="D121">
        <v>50000</v>
      </c>
      <c r="E121">
        <v>1225.183896</v>
      </c>
      <c r="F121">
        <v>-288782.80393499997</v>
      </c>
      <c r="G121">
        <v>1184772.86732</v>
      </c>
      <c r="H121">
        <v>-0.12366199999999999</v>
      </c>
      <c r="I121">
        <v>41504</v>
      </c>
      <c r="J121">
        <v>12496</v>
      </c>
      <c r="K121">
        <f t="shared" si="79"/>
        <v>54000</v>
      </c>
    </row>
    <row r="122" spans="2:19" x14ac:dyDescent="0.2">
      <c r="D122">
        <v>100000</v>
      </c>
      <c r="E122">
        <v>1224.928179</v>
      </c>
      <c r="F122">
        <v>-272163.16251200001</v>
      </c>
      <c r="G122">
        <v>1180338.916372</v>
      </c>
      <c r="H122">
        <v>-0.12406300000000001</v>
      </c>
      <c r="I122">
        <v>39193</v>
      </c>
      <c r="J122">
        <v>11833</v>
      </c>
      <c r="K122">
        <f t="shared" si="79"/>
        <v>51026</v>
      </c>
      <c r="M122">
        <f>(F122-(K122/K121)*F121)/C121</f>
        <v>9.1107756403181403E-2</v>
      </c>
      <c r="N122">
        <f>M122*16.02</f>
        <v>1.4595462575789659</v>
      </c>
    </row>
    <row r="123" spans="2:19" x14ac:dyDescent="0.2">
      <c r="K123">
        <f>AVERAGE(K114,K116,K118,K120,K122)</f>
        <v>51032.4</v>
      </c>
      <c r="N123">
        <f>AVERAGE(N114,N116,N118,N120,N122)</f>
        <v>1.5025095980704748</v>
      </c>
    </row>
    <row r="124" spans="2:19" x14ac:dyDescent="0.2">
      <c r="C124" t="s">
        <v>35</v>
      </c>
      <c r="N124">
        <f>STDEV(N114,N116,N118,N120,N122)/SQRT(COUNT(N114,N116,N118,N120,N122))</f>
        <v>1.8830951130224403E-2</v>
      </c>
      <c r="P124" t="s">
        <v>41</v>
      </c>
      <c r="Q124" t="s">
        <v>42</v>
      </c>
      <c r="R124" t="s">
        <v>43</v>
      </c>
      <c r="S124" t="s">
        <v>44</v>
      </c>
    </row>
    <row r="125" spans="2:19" x14ac:dyDescent="0.2">
      <c r="B125">
        <v>25</v>
      </c>
      <c r="C125">
        <f>4*3.14*B125^2</f>
        <v>7850</v>
      </c>
      <c r="D125">
        <v>50000</v>
      </c>
      <c r="E125">
        <v>1249.9911199999999</v>
      </c>
      <c r="F125">
        <v>-288538.960173</v>
      </c>
      <c r="G125">
        <v>1186315.0427570001</v>
      </c>
      <c r="H125">
        <v>-0.138681</v>
      </c>
      <c r="I125">
        <v>41509</v>
      </c>
      <c r="J125">
        <v>12491</v>
      </c>
      <c r="K125">
        <f t="shared" ref="K125:K134" si="80">SUM(I125:J125)</f>
        <v>54000</v>
      </c>
      <c r="O125">
        <v>1250</v>
      </c>
      <c r="P125">
        <f>AVERAGE(F125,F127,F129,F131,F133)</f>
        <v>-288431.78212680004</v>
      </c>
      <c r="Q125">
        <f>P125+(3/2)*(8.6173*10^-5)*O125*54000</f>
        <v>-279706.76587680005</v>
      </c>
      <c r="R125">
        <f>AVERAGE(F126,F128,F130,F132,F134)</f>
        <v>-271899.18726619997</v>
      </c>
      <c r="S125">
        <f>R125+(3/2)*(8.6173*10^-5)*O125*K135</f>
        <v>-263651.94644307496</v>
      </c>
    </row>
    <row r="126" spans="2:19" x14ac:dyDescent="0.2">
      <c r="D126">
        <v>100000</v>
      </c>
      <c r="E126">
        <v>1250.067724</v>
      </c>
      <c r="F126">
        <v>-272003.38584</v>
      </c>
      <c r="G126">
        <v>1182042.618157</v>
      </c>
      <c r="H126">
        <v>-0.14810499999999999</v>
      </c>
      <c r="I126">
        <v>39197</v>
      </c>
      <c r="J126">
        <v>11839</v>
      </c>
      <c r="K126">
        <f t="shared" si="80"/>
        <v>51036</v>
      </c>
      <c r="M126">
        <f>(F126-(K126/K125)*F125)/C125</f>
        <v>8.8916102923396495E-2</v>
      </c>
      <c r="N126">
        <f>M126*16.02</f>
        <v>1.4244359688328119</v>
      </c>
    </row>
    <row r="127" spans="2:19" x14ac:dyDescent="0.2">
      <c r="B127">
        <v>25</v>
      </c>
      <c r="C127">
        <f>4*3.14*B127^2</f>
        <v>7850</v>
      </c>
      <c r="D127">
        <v>50000</v>
      </c>
      <c r="E127">
        <v>1249.810215</v>
      </c>
      <c r="F127">
        <v>-288389.95139300002</v>
      </c>
      <c r="G127">
        <v>1186099.8601259999</v>
      </c>
      <c r="H127">
        <v>-0.14572599999999999</v>
      </c>
      <c r="I127">
        <v>41647</v>
      </c>
      <c r="J127">
        <v>12353</v>
      </c>
      <c r="K127">
        <f t="shared" si="80"/>
        <v>54000</v>
      </c>
    </row>
    <row r="128" spans="2:19" x14ac:dyDescent="0.2">
      <c r="D128">
        <v>100000</v>
      </c>
      <c r="E128">
        <v>1250.497464</v>
      </c>
      <c r="F128">
        <v>-271891.018262</v>
      </c>
      <c r="G128">
        <v>1181874.6158439999</v>
      </c>
      <c r="H128">
        <v>-0.14115</v>
      </c>
      <c r="I128">
        <v>39357</v>
      </c>
      <c r="J128">
        <v>11692</v>
      </c>
      <c r="K128">
        <f t="shared" si="80"/>
        <v>51049</v>
      </c>
      <c r="M128">
        <f>(F128-(K128/K127)*F127)/C127</f>
        <v>9.4134565966639813E-2</v>
      </c>
      <c r="N128">
        <f>M128*16.02</f>
        <v>1.5080357467855698</v>
      </c>
    </row>
    <row r="129" spans="2:19" x14ac:dyDescent="0.2">
      <c r="B129">
        <v>25</v>
      </c>
      <c r="C129">
        <f>4*3.14*B129^2</f>
        <v>7850</v>
      </c>
      <c r="D129">
        <v>50000</v>
      </c>
      <c r="E129">
        <v>1250.1708920000001</v>
      </c>
      <c r="F129">
        <v>-288514.57135500002</v>
      </c>
      <c r="G129">
        <v>1186203.51942</v>
      </c>
      <c r="H129">
        <v>-8.6176000000000003E-2</v>
      </c>
      <c r="I129">
        <v>41540</v>
      </c>
      <c r="J129">
        <v>12460</v>
      </c>
      <c r="K129">
        <f t="shared" si="80"/>
        <v>54000</v>
      </c>
    </row>
    <row r="130" spans="2:19" x14ac:dyDescent="0.2">
      <c r="D130">
        <v>100000</v>
      </c>
      <c r="E130">
        <v>1249.960986</v>
      </c>
      <c r="F130">
        <v>-271936.485674</v>
      </c>
      <c r="G130">
        <v>1181598.4237790001</v>
      </c>
      <c r="H130">
        <v>-0.168353</v>
      </c>
      <c r="I130">
        <v>39258</v>
      </c>
      <c r="J130">
        <v>11779</v>
      </c>
      <c r="K130">
        <f t="shared" si="80"/>
        <v>51037</v>
      </c>
      <c r="M130">
        <f>(F130-(K130/K129)*F129)/C129</f>
        <v>9.5182712548093532E-2</v>
      </c>
      <c r="N130">
        <f>M130*16.02</f>
        <v>1.5248270550204583</v>
      </c>
    </row>
    <row r="131" spans="2:19" x14ac:dyDescent="0.2">
      <c r="B131">
        <v>25</v>
      </c>
      <c r="C131">
        <f>4*3.14*B131^2</f>
        <v>7850</v>
      </c>
      <c r="D131">
        <v>50000</v>
      </c>
      <c r="E131">
        <v>1250.0725130000001</v>
      </c>
      <c r="F131">
        <v>-288333.82818499999</v>
      </c>
      <c r="G131">
        <v>1186131.457436</v>
      </c>
      <c r="H131">
        <v>-0.122151</v>
      </c>
      <c r="I131">
        <v>41683</v>
      </c>
      <c r="J131">
        <v>12317</v>
      </c>
      <c r="K131">
        <f t="shared" si="80"/>
        <v>54000</v>
      </c>
    </row>
    <row r="132" spans="2:19" x14ac:dyDescent="0.2">
      <c r="D132">
        <v>100000</v>
      </c>
      <c r="E132">
        <v>1249.9645419999999</v>
      </c>
      <c r="F132">
        <v>-271838.19996300002</v>
      </c>
      <c r="G132">
        <v>1181439.9412229999</v>
      </c>
      <c r="H132">
        <v>-0.15270800000000001</v>
      </c>
      <c r="I132">
        <v>39393</v>
      </c>
      <c r="J132">
        <v>11656</v>
      </c>
      <c r="K132">
        <f t="shared" si="80"/>
        <v>51049</v>
      </c>
      <c r="M132">
        <f>(F132-(K132/K131)*F131)/C131</f>
        <v>9.410426283100988E-2</v>
      </c>
      <c r="N132">
        <f>M132*16.02</f>
        <v>1.5075502905527782</v>
      </c>
    </row>
    <row r="133" spans="2:19" x14ac:dyDescent="0.2">
      <c r="B133">
        <v>25</v>
      </c>
      <c r="C133">
        <f>4*3.14*B133^2</f>
        <v>7850</v>
      </c>
      <c r="D133">
        <v>50000</v>
      </c>
      <c r="E133">
        <v>1249.782177</v>
      </c>
      <c r="F133">
        <v>-288381.59952799999</v>
      </c>
      <c r="G133">
        <v>1186152.1623150001</v>
      </c>
      <c r="H133">
        <v>-0.12249400000000001</v>
      </c>
      <c r="I133">
        <v>41652</v>
      </c>
      <c r="J133">
        <v>12348</v>
      </c>
      <c r="K133">
        <f t="shared" si="80"/>
        <v>54000</v>
      </c>
    </row>
    <row r="134" spans="2:19" x14ac:dyDescent="0.2">
      <c r="D134">
        <v>100000</v>
      </c>
      <c r="E134">
        <v>1249.882987</v>
      </c>
      <c r="F134">
        <v>-271826.84659199999</v>
      </c>
      <c r="G134">
        <v>1181601.223765</v>
      </c>
      <c r="H134">
        <v>-0.12260799999999999</v>
      </c>
      <c r="I134">
        <v>39394</v>
      </c>
      <c r="J134">
        <v>11650</v>
      </c>
      <c r="K134">
        <f t="shared" si="80"/>
        <v>51044</v>
      </c>
      <c r="M134">
        <f>(F134-(K134/K133)*F133)/C133</f>
        <v>9.7901982399701756E-2</v>
      </c>
      <c r="N134">
        <f>M134*16.02</f>
        <v>1.568389758043222</v>
      </c>
    </row>
    <row r="135" spans="2:19" x14ac:dyDescent="0.2">
      <c r="K135">
        <f>AVERAGE(K126,K128,K130,K132,K134)</f>
        <v>51043</v>
      </c>
      <c r="N135">
        <f>AVERAGE(N126,N128,N130,N132,N134)</f>
        <v>1.5066477638469682</v>
      </c>
    </row>
    <row r="136" spans="2:19" x14ac:dyDescent="0.2">
      <c r="C136" t="s">
        <v>36</v>
      </c>
      <c r="N136">
        <f>STDEV(N126,N128,N130,N132,N134)/SQRT(COUNT(N126,N128,N130,N132,N134))</f>
        <v>2.3349604670575241E-2</v>
      </c>
      <c r="P136" t="s">
        <v>41</v>
      </c>
      <c r="Q136" t="s">
        <v>42</v>
      </c>
      <c r="R136" t="s">
        <v>43</v>
      </c>
      <c r="S136" t="s">
        <v>44</v>
      </c>
    </row>
    <row r="137" spans="2:19" x14ac:dyDescent="0.2">
      <c r="B137">
        <v>25</v>
      </c>
      <c r="C137">
        <f>4*3.14*B137^2</f>
        <v>7850</v>
      </c>
      <c r="D137">
        <v>50000</v>
      </c>
      <c r="E137">
        <v>1275.3576780000001</v>
      </c>
      <c r="F137">
        <v>-288070.77171399997</v>
      </c>
      <c r="G137">
        <v>1187568.3138270001</v>
      </c>
      <c r="H137">
        <v>-0.15790899999999999</v>
      </c>
      <c r="I137">
        <v>41701</v>
      </c>
      <c r="J137">
        <v>12299</v>
      </c>
      <c r="K137">
        <f t="shared" ref="K137:K146" si="81">SUM(I137:J137)</f>
        <v>54000</v>
      </c>
      <c r="O137">
        <v>1275</v>
      </c>
      <c r="P137">
        <f>AVERAGE(F137,F139,F141,F143,F145)</f>
        <v>-288265.53592619998</v>
      </c>
      <c r="Q137">
        <f>P137+(3/2)*(8.6173*10^-5)*O137*54000</f>
        <v>-279366.01935119997</v>
      </c>
      <c r="R137">
        <f>AVERAGE(F138,F140,F142,F144,F146)</f>
        <v>-271715.83917299996</v>
      </c>
      <c r="S137">
        <f>R137+(3/2)*(8.6173*10^-5)*O137*K147</f>
        <v>-263304.67532975995</v>
      </c>
    </row>
    <row r="138" spans="2:19" x14ac:dyDescent="0.2">
      <c r="D138">
        <v>100000</v>
      </c>
      <c r="E138">
        <v>1274.911032</v>
      </c>
      <c r="F138">
        <v>-271525.34543699998</v>
      </c>
      <c r="G138">
        <v>1183041.8045570001</v>
      </c>
      <c r="H138">
        <v>-0.17840400000000001</v>
      </c>
      <c r="I138">
        <v>39436</v>
      </c>
      <c r="J138">
        <v>11606</v>
      </c>
      <c r="K138">
        <f t="shared" si="81"/>
        <v>51042</v>
      </c>
      <c r="M138">
        <f>(F138-(K138/K137)*F137)/C137</f>
        <v>9.7522236914336854E-2</v>
      </c>
      <c r="N138">
        <f>M138*16.02</f>
        <v>1.5623062353676764</v>
      </c>
    </row>
    <row r="139" spans="2:19" x14ac:dyDescent="0.2">
      <c r="B139">
        <v>25</v>
      </c>
      <c r="C139">
        <f>4*3.14*B139^2</f>
        <v>7850</v>
      </c>
      <c r="D139">
        <v>50000</v>
      </c>
      <c r="E139">
        <v>1275.109234</v>
      </c>
      <c r="F139">
        <v>-288414.388401</v>
      </c>
      <c r="G139">
        <v>1187601.8059429999</v>
      </c>
      <c r="H139">
        <v>-0.12811400000000001</v>
      </c>
      <c r="I139">
        <v>41464</v>
      </c>
      <c r="J139">
        <v>12536</v>
      </c>
      <c r="K139">
        <f t="shared" si="81"/>
        <v>54000</v>
      </c>
    </row>
    <row r="140" spans="2:19" x14ac:dyDescent="0.2">
      <c r="D140">
        <v>100000</v>
      </c>
      <c r="E140">
        <v>1274.950499</v>
      </c>
      <c r="F140">
        <v>-271892.429909</v>
      </c>
      <c r="G140">
        <v>1183106.6502139999</v>
      </c>
      <c r="H140">
        <v>-0.14657800000000001</v>
      </c>
      <c r="I140">
        <v>39142</v>
      </c>
      <c r="J140">
        <v>11893</v>
      </c>
      <c r="K140">
        <f t="shared" si="81"/>
        <v>51035</v>
      </c>
      <c r="M140">
        <f>(F140-(K140/K139)*F139)/C139</f>
        <v>8.7372250434146176E-2</v>
      </c>
      <c r="N140">
        <f>M140*16.02</f>
        <v>1.3997034519550218</v>
      </c>
    </row>
    <row r="141" spans="2:19" x14ac:dyDescent="0.2">
      <c r="B141">
        <v>25</v>
      </c>
      <c r="C141">
        <f>4*3.14*B141^2</f>
        <v>7850</v>
      </c>
      <c r="D141">
        <v>50000</v>
      </c>
      <c r="E141">
        <v>1275.089332</v>
      </c>
      <c r="F141">
        <v>-288249.74288400001</v>
      </c>
      <c r="G141">
        <v>1187630.597209</v>
      </c>
      <c r="H141">
        <v>-0.13395399999999999</v>
      </c>
      <c r="I141">
        <v>41555</v>
      </c>
      <c r="J141">
        <v>12445</v>
      </c>
      <c r="K141">
        <f t="shared" si="81"/>
        <v>54000</v>
      </c>
    </row>
    <row r="142" spans="2:19" x14ac:dyDescent="0.2">
      <c r="D142">
        <v>100000</v>
      </c>
      <c r="E142">
        <v>1275.0755819999999</v>
      </c>
      <c r="F142">
        <v>-271666.88191699999</v>
      </c>
      <c r="G142">
        <v>1183055.40717</v>
      </c>
      <c r="H142">
        <v>-0.15226500000000001</v>
      </c>
      <c r="I142">
        <v>39271</v>
      </c>
      <c r="J142">
        <v>11763</v>
      </c>
      <c r="K142">
        <f t="shared" si="81"/>
        <v>51034</v>
      </c>
      <c r="M142">
        <f>(F142-(K142/K141)*F141)/C141</f>
        <v>9.5602158112896338E-2</v>
      </c>
      <c r="N142">
        <f>M142*16.02</f>
        <v>1.5315465729685993</v>
      </c>
    </row>
    <row r="143" spans="2:19" x14ac:dyDescent="0.2">
      <c r="B143">
        <v>25</v>
      </c>
      <c r="C143">
        <f>4*3.14*B143^2</f>
        <v>7850</v>
      </c>
      <c r="D143">
        <v>50000</v>
      </c>
      <c r="E143">
        <v>1275.0378900000001</v>
      </c>
      <c r="F143">
        <v>-288326.12545300002</v>
      </c>
      <c r="G143">
        <v>1187812.845947</v>
      </c>
      <c r="H143">
        <v>-0.13991300000000001</v>
      </c>
      <c r="I143">
        <v>41485</v>
      </c>
      <c r="J143">
        <v>12515</v>
      </c>
      <c r="K143">
        <f t="shared" si="81"/>
        <v>54000</v>
      </c>
    </row>
    <row r="144" spans="2:19" x14ac:dyDescent="0.2">
      <c r="D144">
        <v>100000</v>
      </c>
      <c r="E144">
        <v>1275.163339</v>
      </c>
      <c r="F144">
        <v>-271772.47408900002</v>
      </c>
      <c r="G144">
        <v>1183345.6479819999</v>
      </c>
      <c r="H144">
        <v>-0.12984699999999999</v>
      </c>
      <c r="I144">
        <v>39199</v>
      </c>
      <c r="J144">
        <v>11838</v>
      </c>
      <c r="K144">
        <f t="shared" si="81"/>
        <v>51037</v>
      </c>
      <c r="M144">
        <f>(F144-(K144/K143)*F143)/C143</f>
        <v>9.3387270438214945E-2</v>
      </c>
      <c r="N144">
        <f>M144*16.02</f>
        <v>1.4960640724202035</v>
      </c>
    </row>
    <row r="145" spans="2:19" x14ac:dyDescent="0.2">
      <c r="B145">
        <v>25</v>
      </c>
      <c r="C145">
        <f>4*3.14*B145^2</f>
        <v>7850</v>
      </c>
      <c r="D145">
        <v>50000</v>
      </c>
      <c r="E145">
        <v>1274.827808</v>
      </c>
      <c r="F145">
        <v>-288266.65117899998</v>
      </c>
      <c r="G145">
        <v>1187546.8812879999</v>
      </c>
      <c r="H145">
        <v>-0.15126800000000001</v>
      </c>
      <c r="I145">
        <v>41568</v>
      </c>
      <c r="J145">
        <v>12432</v>
      </c>
      <c r="K145">
        <f t="shared" si="81"/>
        <v>54000</v>
      </c>
    </row>
    <row r="146" spans="2:19" x14ac:dyDescent="0.2">
      <c r="D146">
        <v>100000</v>
      </c>
      <c r="E146">
        <v>1275.030211</v>
      </c>
      <c r="F146">
        <v>-271722.06451300002</v>
      </c>
      <c r="G146">
        <v>1183007.815868</v>
      </c>
      <c r="H146">
        <v>-0.12518199999999999</v>
      </c>
      <c r="I146">
        <v>39260</v>
      </c>
      <c r="J146">
        <v>11776</v>
      </c>
      <c r="K146">
        <f t="shared" si="81"/>
        <v>51036</v>
      </c>
      <c r="M146">
        <f>(F146-(K146/K145)*F145)/C145</f>
        <v>9.1968213893468695E-2</v>
      </c>
      <c r="N146">
        <f>M146*16.02</f>
        <v>1.4733307865733685</v>
      </c>
    </row>
    <row r="147" spans="2:19" x14ac:dyDescent="0.2">
      <c r="K147">
        <f>AVERAGE(K138,K140,K142,K144,K146)</f>
        <v>51036.800000000003</v>
      </c>
      <c r="N147">
        <f>AVERAGE(N138,N140,N142,N144,N146)</f>
        <v>1.4925902238569742</v>
      </c>
    </row>
    <row r="148" spans="2:19" x14ac:dyDescent="0.2">
      <c r="C148" t="s">
        <v>7</v>
      </c>
      <c r="N148">
        <f>STDEV(N138,N140,N142,N144,N146)/SQRT(COUNT(N138,N140,N142,N144,N146))</f>
        <v>2.7738840404524762E-2</v>
      </c>
      <c r="P148" t="s">
        <v>41</v>
      </c>
      <c r="Q148" t="s">
        <v>42</v>
      </c>
      <c r="R148" t="s">
        <v>43</v>
      </c>
      <c r="S148" t="s">
        <v>44</v>
      </c>
    </row>
    <row r="149" spans="2:19" x14ac:dyDescent="0.2">
      <c r="B149">
        <v>25</v>
      </c>
      <c r="C149">
        <f>4*3.14*B149^2</f>
        <v>7850</v>
      </c>
      <c r="D149">
        <v>50000</v>
      </c>
      <c r="E149">
        <v>1299.614221</v>
      </c>
      <c r="F149">
        <v>-288147.74196299998</v>
      </c>
      <c r="G149">
        <v>1189209.555716</v>
      </c>
      <c r="H149">
        <v>-9.8996000000000001E-2</v>
      </c>
      <c r="I149">
        <v>41444</v>
      </c>
      <c r="J149">
        <v>12556</v>
      </c>
      <c r="K149">
        <f t="shared" ref="K149:K158" si="82">SUM(I149:J149)</f>
        <v>54000</v>
      </c>
      <c r="O149">
        <v>1300</v>
      </c>
      <c r="P149">
        <f>AVERAGE(F149,F151,F153,F155,F157)</f>
        <v>-288118.64350979996</v>
      </c>
      <c r="Q149">
        <f>P149+(3/2)*(8.6173*10^-5)*O149*54000</f>
        <v>-279044.62660979998</v>
      </c>
      <c r="R149">
        <f>AVERAGE(F150,F152,F154,F156,F158)</f>
        <v>-271561.53997539997</v>
      </c>
      <c r="S149">
        <f>R149+(3/2)*(8.6173*10^-5)*O149*K159</f>
        <v>-262985.11527621996</v>
      </c>
    </row>
    <row r="150" spans="2:19" x14ac:dyDescent="0.2">
      <c r="D150">
        <v>100000</v>
      </c>
      <c r="E150">
        <v>1299.6655459999999</v>
      </c>
      <c r="F150">
        <v>-271590.57445499999</v>
      </c>
      <c r="G150">
        <v>1184587.140008</v>
      </c>
      <c r="H150">
        <v>-0.17417099999999999</v>
      </c>
      <c r="I150">
        <v>39198</v>
      </c>
      <c r="J150">
        <v>11845</v>
      </c>
      <c r="K150">
        <f t="shared" si="82"/>
        <v>51043</v>
      </c>
      <c r="M150">
        <f>(F150-(K150/K149)*F149)/C149</f>
        <v>9.9160586099101791E-2</v>
      </c>
      <c r="N150">
        <f>M150*16.02</f>
        <v>1.5885525893076107</v>
      </c>
    </row>
    <row r="151" spans="2:19" x14ac:dyDescent="0.2">
      <c r="B151">
        <v>25</v>
      </c>
      <c r="C151">
        <f>4*3.14*B151^2</f>
        <v>7850</v>
      </c>
      <c r="D151">
        <v>50000</v>
      </c>
      <c r="E151">
        <v>1299.852161</v>
      </c>
      <c r="F151">
        <v>-288232.27427200001</v>
      </c>
      <c r="G151">
        <v>1189140.552039</v>
      </c>
      <c r="H151">
        <v>-0.18582699999999999</v>
      </c>
      <c r="I151">
        <v>41397</v>
      </c>
      <c r="J151">
        <v>12603</v>
      </c>
      <c r="K151">
        <f t="shared" si="82"/>
        <v>54000</v>
      </c>
    </row>
    <row r="152" spans="2:19" x14ac:dyDescent="0.2">
      <c r="D152">
        <v>100000</v>
      </c>
      <c r="E152">
        <v>1300.1651999999999</v>
      </c>
      <c r="F152">
        <v>-271704.824181</v>
      </c>
      <c r="G152">
        <v>1184465.6380060001</v>
      </c>
      <c r="H152">
        <v>-0.15920200000000001</v>
      </c>
      <c r="I152">
        <v>39111</v>
      </c>
      <c r="J152">
        <v>11930</v>
      </c>
      <c r="K152">
        <f t="shared" si="82"/>
        <v>51041</v>
      </c>
      <c r="M152">
        <f>(F152-(K152/K151)*F151)/C151</f>
        <v>9.3425348768934643E-2</v>
      </c>
      <c r="N152">
        <f>M152*16.02</f>
        <v>1.4966740872783328</v>
      </c>
    </row>
    <row r="153" spans="2:19" x14ac:dyDescent="0.2">
      <c r="B153">
        <v>25</v>
      </c>
      <c r="C153">
        <f>4*3.14*B153^2</f>
        <v>7850</v>
      </c>
      <c r="D153">
        <v>50000</v>
      </c>
      <c r="E153">
        <v>1300.0203690000001</v>
      </c>
      <c r="F153">
        <v>-288205.78882999998</v>
      </c>
      <c r="G153">
        <v>1189178.760493</v>
      </c>
      <c r="H153">
        <v>-0.13232099999999999</v>
      </c>
      <c r="I153">
        <v>41424</v>
      </c>
      <c r="J153">
        <v>12576</v>
      </c>
      <c r="K153">
        <f t="shared" si="82"/>
        <v>54000</v>
      </c>
    </row>
    <row r="154" spans="2:19" x14ac:dyDescent="0.2">
      <c r="D154">
        <v>100000</v>
      </c>
      <c r="E154">
        <v>1300.1389300000001</v>
      </c>
      <c r="F154">
        <v>-271618.087764</v>
      </c>
      <c r="G154">
        <v>1184617.2563789999</v>
      </c>
      <c r="H154">
        <v>-0.113649</v>
      </c>
      <c r="I154">
        <v>39204</v>
      </c>
      <c r="J154">
        <v>11837</v>
      </c>
      <c r="K154">
        <f t="shared" si="82"/>
        <v>51041</v>
      </c>
      <c r="M154">
        <f>(F154-(K154/K153)*F153)/C153</f>
        <v>0.10128551171509739</v>
      </c>
      <c r="N154">
        <f>M154*16.02</f>
        <v>1.6225938976758603</v>
      </c>
    </row>
    <row r="155" spans="2:19" x14ac:dyDescent="0.2">
      <c r="B155">
        <v>25</v>
      </c>
      <c r="C155">
        <f>4*3.14*B155^2</f>
        <v>7850</v>
      </c>
      <c r="D155">
        <v>50000</v>
      </c>
      <c r="E155">
        <v>1300.1047289999999</v>
      </c>
      <c r="F155">
        <v>-288047.01545399998</v>
      </c>
      <c r="G155">
        <v>1188999.192602</v>
      </c>
      <c r="H155">
        <v>-0.17691499999999999</v>
      </c>
      <c r="I155">
        <v>41563</v>
      </c>
      <c r="J155">
        <v>12437</v>
      </c>
      <c r="K155">
        <f t="shared" si="82"/>
        <v>54000</v>
      </c>
    </row>
    <row r="156" spans="2:19" x14ac:dyDescent="0.2">
      <c r="D156">
        <v>100000</v>
      </c>
      <c r="E156">
        <v>1300.1318369999999</v>
      </c>
      <c r="F156">
        <v>-271519.195267</v>
      </c>
      <c r="G156">
        <v>1184214.5023030001</v>
      </c>
      <c r="H156">
        <v>-0.199242</v>
      </c>
      <c r="I156">
        <v>39271</v>
      </c>
      <c r="J156">
        <v>11767</v>
      </c>
      <c r="K156">
        <f t="shared" si="82"/>
        <v>51038</v>
      </c>
      <c r="M156">
        <f>(F156-(K156/K155)*F155)/C155</f>
        <v>9.2727129802435554E-2</v>
      </c>
      <c r="N156">
        <f>M156*16.02</f>
        <v>1.4854886194350176</v>
      </c>
    </row>
    <row r="157" spans="2:19" x14ac:dyDescent="0.2">
      <c r="B157">
        <v>25</v>
      </c>
      <c r="C157">
        <f>4*3.14*B157^2</f>
        <v>7850</v>
      </c>
      <c r="D157">
        <v>50000</v>
      </c>
      <c r="E157">
        <v>1300.242585</v>
      </c>
      <c r="F157">
        <v>-287960.39702999999</v>
      </c>
      <c r="G157">
        <v>1189067.995989</v>
      </c>
      <c r="H157">
        <v>-0.136792</v>
      </c>
      <c r="I157">
        <v>41613</v>
      </c>
      <c r="J157">
        <v>12387</v>
      </c>
      <c r="K157">
        <f t="shared" si="82"/>
        <v>54000</v>
      </c>
    </row>
    <row r="158" spans="2:19" x14ac:dyDescent="0.2">
      <c r="D158">
        <v>100000</v>
      </c>
      <c r="E158">
        <v>1299.954735</v>
      </c>
      <c r="F158">
        <v>-271375.01821000001</v>
      </c>
      <c r="G158">
        <v>1183994.411564</v>
      </c>
      <c r="H158">
        <v>-0.158974</v>
      </c>
      <c r="I158">
        <v>39328</v>
      </c>
      <c r="J158">
        <v>11703</v>
      </c>
      <c r="K158">
        <f t="shared" si="82"/>
        <v>51031</v>
      </c>
      <c r="M158">
        <f>(F158-(K158/K157)*F157)/C157</f>
        <v>9.5909501056685137E-2</v>
      </c>
      <c r="N158">
        <f>M158*16.02</f>
        <v>1.5364702069280958</v>
      </c>
    </row>
    <row r="159" spans="2:19" x14ac:dyDescent="0.2">
      <c r="K159">
        <f>AVERAGE(K150,K152,K154,K156,K158)</f>
        <v>51038.8</v>
      </c>
      <c r="N159">
        <f>AVERAGE(N150,N152,N154,N156,N158)</f>
        <v>1.5459558801249833</v>
      </c>
    </row>
    <row r="160" spans="2:19" x14ac:dyDescent="0.2">
      <c r="C160" t="s">
        <v>39</v>
      </c>
      <c r="N160">
        <f>STDEV(N150,N152,N154,N156,N158)/SQRT(COUNT(N150,N152,N154,N156,N158))</f>
        <v>2.6327578776678684E-2</v>
      </c>
      <c r="P160" t="s">
        <v>41</v>
      </c>
      <c r="Q160" t="s">
        <v>42</v>
      </c>
      <c r="R160" t="s">
        <v>43</v>
      </c>
      <c r="S160" t="s">
        <v>44</v>
      </c>
    </row>
    <row r="161" spans="2:19" x14ac:dyDescent="0.2">
      <c r="B161">
        <v>25</v>
      </c>
      <c r="C161">
        <f>4*3.14*B161^2</f>
        <v>7850</v>
      </c>
      <c r="D161">
        <v>50000</v>
      </c>
      <c r="E161">
        <v>1324.726073</v>
      </c>
      <c r="F161">
        <v>-287735.52132699999</v>
      </c>
      <c r="G161">
        <v>1190437.7136669999</v>
      </c>
      <c r="H161">
        <v>-0.16225200000000001</v>
      </c>
      <c r="I161">
        <v>41623</v>
      </c>
      <c r="J161">
        <v>12377</v>
      </c>
      <c r="K161">
        <f t="shared" ref="K161:K170" si="83">SUM(I161:J161)</f>
        <v>54000</v>
      </c>
      <c r="O161">
        <v>1325</v>
      </c>
      <c r="P161">
        <f>AVERAGE(F161,F163,F165,F167,F169)</f>
        <v>-287706.2243536</v>
      </c>
      <c r="Q161">
        <f>P161+(3/2)*(8.6173*10^-5)*O161*54000</f>
        <v>-278457.70712859998</v>
      </c>
      <c r="R161">
        <f>AVERAGE(F162,F164,F166,F168,F170)</f>
        <v>-271255.40682920004</v>
      </c>
      <c r="S161">
        <f>R161+(3/2)*(8.6173*10^-5)*O161*K171</f>
        <v>-262512.16692859255</v>
      </c>
    </row>
    <row r="162" spans="2:19" x14ac:dyDescent="0.2">
      <c r="D162">
        <v>100000</v>
      </c>
      <c r="E162">
        <v>1324.995821</v>
      </c>
      <c r="F162">
        <v>-271356.349368</v>
      </c>
      <c r="G162">
        <v>1185749.5774360001</v>
      </c>
      <c r="H162">
        <v>-0.12597900000000001</v>
      </c>
      <c r="I162">
        <v>39312</v>
      </c>
      <c r="J162">
        <v>11745</v>
      </c>
      <c r="K162">
        <f t="shared" si="83"/>
        <v>51057</v>
      </c>
      <c r="M162">
        <f>(F162-(K162/K161)*F161)/C161</f>
        <v>8.8864464545029276E-2</v>
      </c>
      <c r="N162">
        <f>M162*16.02</f>
        <v>1.4236087220113689</v>
      </c>
    </row>
    <row r="163" spans="2:19" x14ac:dyDescent="0.2">
      <c r="B163">
        <v>25</v>
      </c>
      <c r="C163">
        <f>4*3.14*B163^2</f>
        <v>7850</v>
      </c>
      <c r="D163">
        <v>50000</v>
      </c>
      <c r="E163">
        <v>1324.5863139999999</v>
      </c>
      <c r="F163">
        <v>-287840.11301700003</v>
      </c>
      <c r="G163">
        <v>1190599.5761500001</v>
      </c>
      <c r="H163">
        <v>-0.11182599999999999</v>
      </c>
      <c r="I163">
        <v>41521</v>
      </c>
      <c r="J163">
        <v>12479</v>
      </c>
      <c r="K163">
        <f t="shared" si="83"/>
        <v>54000</v>
      </c>
    </row>
    <row r="164" spans="2:19" x14ac:dyDescent="0.2">
      <c r="D164">
        <v>100000</v>
      </c>
      <c r="E164">
        <v>1324.99153</v>
      </c>
      <c r="F164">
        <v>-271404.47395100002</v>
      </c>
      <c r="G164">
        <v>1185817.9892440001</v>
      </c>
      <c r="H164">
        <v>-0.126114</v>
      </c>
      <c r="I164">
        <v>39184</v>
      </c>
      <c r="J164">
        <v>11861</v>
      </c>
      <c r="K164">
        <f t="shared" si="83"/>
        <v>51045</v>
      </c>
      <c r="M164">
        <f>(F164-(K164/K163)*F163)/C163</f>
        <v>8.7183240383973196E-2</v>
      </c>
      <c r="N164">
        <f>M164*16.02</f>
        <v>1.3966755109512505</v>
      </c>
    </row>
    <row r="165" spans="2:19" x14ac:dyDescent="0.2">
      <c r="B165">
        <v>25</v>
      </c>
      <c r="C165">
        <f>4*3.14*B165^2</f>
        <v>7850</v>
      </c>
      <c r="D165">
        <v>50000</v>
      </c>
      <c r="E165">
        <v>1325.0098049999999</v>
      </c>
      <c r="F165">
        <v>-287537.97895999998</v>
      </c>
      <c r="G165">
        <v>1190479.2421560001</v>
      </c>
      <c r="H165">
        <v>-0.18850700000000001</v>
      </c>
      <c r="I165">
        <v>41758</v>
      </c>
      <c r="J165">
        <v>12242</v>
      </c>
      <c r="K165">
        <f t="shared" si="83"/>
        <v>54000</v>
      </c>
    </row>
    <row r="166" spans="2:19" x14ac:dyDescent="0.2">
      <c r="D166">
        <v>100000</v>
      </c>
      <c r="E166">
        <v>1324.8463879999999</v>
      </c>
      <c r="F166">
        <v>-271084.99428899999</v>
      </c>
      <c r="G166">
        <v>1185362.7019499999</v>
      </c>
      <c r="H166">
        <v>-0.124069</v>
      </c>
      <c r="I166">
        <v>39472</v>
      </c>
      <c r="J166">
        <v>11581</v>
      </c>
      <c r="K166">
        <f t="shared" si="83"/>
        <v>51053</v>
      </c>
      <c r="M166">
        <f>(F166-(K166/K165)*F165)/C165</f>
        <v>9.6925567914316557E-2</v>
      </c>
      <c r="N166">
        <f>M166*16.02</f>
        <v>1.5527475979873513</v>
      </c>
    </row>
    <row r="167" spans="2:19" x14ac:dyDescent="0.2">
      <c r="B167">
        <v>25</v>
      </c>
      <c r="C167">
        <f>4*3.14*B167^2</f>
        <v>7850</v>
      </c>
      <c r="D167">
        <v>50000</v>
      </c>
      <c r="E167">
        <v>1325.171026</v>
      </c>
      <c r="F167">
        <v>-287905.38918100001</v>
      </c>
      <c r="G167">
        <v>1190634.433735</v>
      </c>
      <c r="H167">
        <v>-0.20310400000000001</v>
      </c>
      <c r="I167">
        <v>41479</v>
      </c>
      <c r="J167">
        <v>12521</v>
      </c>
      <c r="K167">
        <f t="shared" si="83"/>
        <v>54000</v>
      </c>
    </row>
    <row r="168" spans="2:19" x14ac:dyDescent="0.2">
      <c r="D168">
        <v>100000</v>
      </c>
      <c r="E168">
        <v>1324.5440450000001</v>
      </c>
      <c r="F168">
        <v>-271381.12711499998</v>
      </c>
      <c r="G168">
        <v>1185468.015744</v>
      </c>
      <c r="H168">
        <v>-0.118671</v>
      </c>
      <c r="I168">
        <v>39233</v>
      </c>
      <c r="J168">
        <v>11817</v>
      </c>
      <c r="K168">
        <f t="shared" si="83"/>
        <v>51050</v>
      </c>
      <c r="M168">
        <f>(F168-(K168/K167)*F167)/C167</f>
        <v>0.10141366709141612</v>
      </c>
      <c r="N168">
        <f>M168*16.02</f>
        <v>1.6246469468044862</v>
      </c>
    </row>
    <row r="169" spans="2:19" x14ac:dyDescent="0.2">
      <c r="B169">
        <v>25</v>
      </c>
      <c r="C169">
        <f>4*3.14*B169^2</f>
        <v>7850</v>
      </c>
      <c r="D169">
        <v>50000</v>
      </c>
      <c r="E169">
        <v>1325.0004469999999</v>
      </c>
      <c r="F169">
        <v>-287512.11928300001</v>
      </c>
      <c r="G169">
        <v>1190453.773325</v>
      </c>
      <c r="H169">
        <v>-0.16939000000000001</v>
      </c>
      <c r="I169">
        <v>41790</v>
      </c>
      <c r="J169">
        <v>12210</v>
      </c>
      <c r="K169">
        <f t="shared" si="83"/>
        <v>54000</v>
      </c>
    </row>
    <row r="170" spans="2:19" x14ac:dyDescent="0.2">
      <c r="D170">
        <v>100000</v>
      </c>
      <c r="E170">
        <v>1325.108256</v>
      </c>
      <c r="F170">
        <v>-271050.089423</v>
      </c>
      <c r="G170">
        <v>1185898.405272</v>
      </c>
      <c r="H170">
        <v>-0.13683600000000001</v>
      </c>
      <c r="I170">
        <v>39480</v>
      </c>
      <c r="J170">
        <v>11564</v>
      </c>
      <c r="K170">
        <f t="shared" si="83"/>
        <v>51044</v>
      </c>
      <c r="M170">
        <f>(F170-(K170/K169)*F169)/C169</f>
        <v>9.2153309364120958E-2</v>
      </c>
      <c r="N170">
        <f>M170*16.02</f>
        <v>1.4762960160132177</v>
      </c>
    </row>
    <row r="171" spans="2:19" x14ac:dyDescent="0.2">
      <c r="K171">
        <f>AVERAGE(K162,K164,K166,K168,K170)</f>
        <v>51049.8</v>
      </c>
      <c r="N171">
        <f>AVERAGE(N162,N164,N166,N168,N170)</f>
        <v>1.494794958753535</v>
      </c>
    </row>
    <row r="172" spans="2:19" x14ac:dyDescent="0.2">
      <c r="C172" t="s">
        <v>38</v>
      </c>
      <c r="N172">
        <f>STDEV(N162,N164,N166,N168,N170)/SQRT(COUNT(N162,N164,N166,N168,N170))</f>
        <v>4.1986405190249217E-2</v>
      </c>
      <c r="P172" t="s">
        <v>41</v>
      </c>
      <c r="Q172" t="s">
        <v>42</v>
      </c>
      <c r="R172" t="s">
        <v>43</v>
      </c>
      <c r="S172" t="s">
        <v>44</v>
      </c>
    </row>
    <row r="173" spans="2:19" x14ac:dyDescent="0.2">
      <c r="B173">
        <v>25</v>
      </c>
      <c r="C173">
        <f>4*3.14*B173^2</f>
        <v>7850</v>
      </c>
      <c r="D173">
        <v>50000</v>
      </c>
      <c r="E173">
        <v>1350.2214329999999</v>
      </c>
      <c r="F173">
        <v>-287515.83755699999</v>
      </c>
      <c r="G173">
        <v>1192134.466397</v>
      </c>
      <c r="H173">
        <v>-0.14507</v>
      </c>
      <c r="I173">
        <v>41576</v>
      </c>
      <c r="J173">
        <v>12424</v>
      </c>
      <c r="K173">
        <f t="shared" ref="K173:K182" si="84">SUM(I173:J173)</f>
        <v>54000</v>
      </c>
      <c r="O173">
        <v>1350</v>
      </c>
      <c r="P173">
        <f>AVERAGE(F173,F175,F177,F179,F181)</f>
        <v>-287507.63368779997</v>
      </c>
      <c r="Q173">
        <f>P173+(3/2)*(8.6173*10^-5)*O173*54000</f>
        <v>-278084.61613779998</v>
      </c>
      <c r="R173">
        <f>AVERAGE(F174,F176,F178,F180,F182)</f>
        <v>-271041.68135740003</v>
      </c>
      <c r="S173">
        <f>R173+(3/2)*(8.6173*10^-5)*O173*K183</f>
        <v>-262133.30016589002</v>
      </c>
    </row>
    <row r="174" spans="2:19" x14ac:dyDescent="0.2">
      <c r="D174">
        <v>100000</v>
      </c>
      <c r="E174">
        <v>1350.2001660000001</v>
      </c>
      <c r="F174">
        <v>-271088.25231700001</v>
      </c>
      <c r="G174">
        <v>1187169.356628</v>
      </c>
      <c r="H174">
        <v>-0.17857799999999999</v>
      </c>
      <c r="I174">
        <v>39319</v>
      </c>
      <c r="J174">
        <v>11740</v>
      </c>
      <c r="K174">
        <f t="shared" si="84"/>
        <v>51059</v>
      </c>
      <c r="M174">
        <f>(F174-(K174/K173)*F173)/C173</f>
        <v>9.7913481257047658E-2</v>
      </c>
      <c r="N174">
        <f>M174*16.02</f>
        <v>1.5685739697379035</v>
      </c>
    </row>
    <row r="175" spans="2:19" x14ac:dyDescent="0.2">
      <c r="B175">
        <v>25</v>
      </c>
      <c r="C175">
        <f>4*3.14*B175^2</f>
        <v>7850</v>
      </c>
      <c r="D175">
        <v>50000</v>
      </c>
      <c r="E175">
        <v>1349.989591</v>
      </c>
      <c r="F175">
        <v>-287560.95362300001</v>
      </c>
      <c r="G175">
        <v>1192108.9445179999</v>
      </c>
      <c r="H175">
        <v>-0.20630200000000001</v>
      </c>
      <c r="I175">
        <v>41551</v>
      </c>
      <c r="J175">
        <v>12449</v>
      </c>
      <c r="K175">
        <f t="shared" si="84"/>
        <v>54000</v>
      </c>
    </row>
    <row r="176" spans="2:19" x14ac:dyDescent="0.2">
      <c r="D176">
        <v>100000</v>
      </c>
      <c r="E176">
        <v>1349.9778180000001</v>
      </c>
      <c r="F176">
        <v>-271066.18427199998</v>
      </c>
      <c r="G176">
        <v>1186963.1255290001</v>
      </c>
      <c r="H176">
        <v>-0.159274</v>
      </c>
      <c r="I176">
        <v>39279</v>
      </c>
      <c r="J176">
        <v>11767</v>
      </c>
      <c r="K176">
        <f t="shared" si="84"/>
        <v>51046</v>
      </c>
      <c r="M176">
        <f>(F176-(K176/K175)*F175)/C175</f>
        <v>9.7340146146876333E-2</v>
      </c>
      <c r="N176">
        <f>M176*16.02</f>
        <v>1.5593891412729588</v>
      </c>
    </row>
    <row r="177" spans="2:19" x14ac:dyDescent="0.2">
      <c r="B177">
        <v>25</v>
      </c>
      <c r="C177">
        <f>4*3.14*B177^2</f>
        <v>7850</v>
      </c>
      <c r="D177">
        <v>50000</v>
      </c>
      <c r="E177">
        <v>1349.793995</v>
      </c>
      <c r="F177">
        <v>-287566.16971500003</v>
      </c>
      <c r="G177">
        <v>1192072.1214070001</v>
      </c>
      <c r="H177">
        <v>-0.19312399999999999</v>
      </c>
      <c r="I177">
        <v>41561</v>
      </c>
      <c r="J177">
        <v>12439</v>
      </c>
      <c r="K177">
        <f t="shared" si="84"/>
        <v>54000</v>
      </c>
    </row>
    <row r="178" spans="2:19" x14ac:dyDescent="0.2">
      <c r="D178">
        <v>100000</v>
      </c>
      <c r="E178">
        <v>1349.7020749999999</v>
      </c>
      <c r="F178">
        <v>-271142.12126699998</v>
      </c>
      <c r="G178">
        <v>1186992.876007</v>
      </c>
      <c r="H178">
        <v>-0.184341</v>
      </c>
      <c r="I178">
        <v>39276</v>
      </c>
      <c r="J178">
        <v>11778</v>
      </c>
      <c r="K178">
        <f t="shared" si="84"/>
        <v>51054</v>
      </c>
      <c r="M178">
        <f>(F178-(K178/K177)*F177)/C177</f>
        <v>9.372182168344563E-2</v>
      </c>
      <c r="N178">
        <f>M178*16.02</f>
        <v>1.501423583368799</v>
      </c>
    </row>
    <row r="179" spans="2:19" x14ac:dyDescent="0.2">
      <c r="B179">
        <v>25</v>
      </c>
      <c r="C179">
        <f>4*3.14*B179^2</f>
        <v>7850</v>
      </c>
      <c r="D179">
        <v>50000</v>
      </c>
      <c r="E179">
        <v>1350.1733160000001</v>
      </c>
      <c r="F179">
        <v>-287399.05579800002</v>
      </c>
      <c r="G179">
        <v>1191940.183</v>
      </c>
      <c r="H179">
        <v>-0.1522</v>
      </c>
      <c r="I179">
        <v>41696</v>
      </c>
      <c r="J179">
        <v>12304</v>
      </c>
      <c r="K179">
        <f t="shared" si="84"/>
        <v>54000</v>
      </c>
    </row>
    <row r="180" spans="2:19" x14ac:dyDescent="0.2">
      <c r="D180">
        <v>100000</v>
      </c>
      <c r="E180">
        <v>1350.197142</v>
      </c>
      <c r="F180">
        <v>-270922.91889099998</v>
      </c>
      <c r="G180">
        <v>1186412.5731230001</v>
      </c>
      <c r="H180">
        <v>-0.119384</v>
      </c>
      <c r="I180">
        <v>39410</v>
      </c>
      <c r="J180">
        <v>11639</v>
      </c>
      <c r="K180">
        <f t="shared" si="84"/>
        <v>51049</v>
      </c>
      <c r="M180">
        <f>(F180-(K180/K179)*F179)/C179</f>
        <v>9.8128755173637019E-2</v>
      </c>
      <c r="N180">
        <f>M180*16.02</f>
        <v>1.572022657881665</v>
      </c>
    </row>
    <row r="181" spans="2:19" x14ac:dyDescent="0.2">
      <c r="B181">
        <v>25</v>
      </c>
      <c r="C181">
        <f>4*3.14*B181^2</f>
        <v>7850</v>
      </c>
      <c r="D181">
        <v>50000</v>
      </c>
      <c r="E181">
        <v>1349.7094950000001</v>
      </c>
      <c r="F181">
        <v>-287496.15174599999</v>
      </c>
      <c r="G181">
        <v>1192034.024701</v>
      </c>
      <c r="H181">
        <v>-0.117579</v>
      </c>
      <c r="I181">
        <v>41613</v>
      </c>
      <c r="J181">
        <v>12387</v>
      </c>
      <c r="K181">
        <f t="shared" si="84"/>
        <v>54000</v>
      </c>
    </row>
    <row r="182" spans="2:19" x14ac:dyDescent="0.2">
      <c r="D182">
        <v>100000</v>
      </c>
      <c r="E182">
        <v>1350.2435740000001</v>
      </c>
      <c r="F182">
        <v>-270988.93004000001</v>
      </c>
      <c r="G182">
        <v>1187045.1725969999</v>
      </c>
      <c r="H182">
        <v>-0.14172899999999999</v>
      </c>
      <c r="I182">
        <v>39344</v>
      </c>
      <c r="J182">
        <v>11702</v>
      </c>
      <c r="K182">
        <f t="shared" si="84"/>
        <v>51046</v>
      </c>
      <c r="M182">
        <f>(F182-(K182/K181)*F181)/C181</f>
        <v>9.9378013367101753E-2</v>
      </c>
      <c r="N182">
        <f>M182*16.02</f>
        <v>1.5920357741409701</v>
      </c>
    </row>
    <row r="183" spans="2:19" x14ac:dyDescent="0.2">
      <c r="K183">
        <f>AVERAGE(K174,K176,K178,K180,K182)</f>
        <v>51050.8</v>
      </c>
      <c r="N183">
        <f>AVERAGE(N174,N176,N178,N180,N182)</f>
        <v>1.5586890252804593</v>
      </c>
    </row>
    <row r="184" spans="2:19" x14ac:dyDescent="0.2">
      <c r="C184" t="s">
        <v>37</v>
      </c>
      <c r="N184">
        <f>STDEV(N174,N176,N178,N180,N182)/SQRT(COUNT(N174,N176,N178,N180,N182))</f>
        <v>1.5276328984048102E-2</v>
      </c>
      <c r="P184" t="s">
        <v>41</v>
      </c>
      <c r="Q184" t="s">
        <v>42</v>
      </c>
      <c r="R184" t="s">
        <v>43</v>
      </c>
      <c r="S184" t="s">
        <v>44</v>
      </c>
    </row>
    <row r="185" spans="2:19" x14ac:dyDescent="0.2">
      <c r="B185">
        <v>25</v>
      </c>
      <c r="C185">
        <f>4*3.14*B185^2</f>
        <v>7850</v>
      </c>
      <c r="D185">
        <v>50000</v>
      </c>
      <c r="E185">
        <v>1374.657956</v>
      </c>
      <c r="F185">
        <v>-287170.903628</v>
      </c>
      <c r="G185">
        <v>1193472.862555</v>
      </c>
      <c r="H185">
        <v>-0.17014199999999999</v>
      </c>
      <c r="I185">
        <v>41695</v>
      </c>
      <c r="J185">
        <v>12305</v>
      </c>
      <c r="K185">
        <f t="shared" ref="K185:K194" si="85">SUM(I185:J185)</f>
        <v>54000</v>
      </c>
      <c r="O185">
        <v>1375</v>
      </c>
      <c r="P185">
        <f>AVERAGE(F185,F187,F189,F191,F193)</f>
        <v>-287245.91778299998</v>
      </c>
      <c r="Q185">
        <f>P185+(3/2)*(8.6173*10^-5)*O185*54000</f>
        <v>-277648.39990799996</v>
      </c>
      <c r="R185">
        <f>AVERAGE(F186,F188,F190,F192,F194)</f>
        <v>-270806.50930120004</v>
      </c>
      <c r="S185">
        <f>R185+(3/2)*(8.6173*10^-5)*O185*K195</f>
        <v>-261732.69598491254</v>
      </c>
    </row>
    <row r="186" spans="2:19" x14ac:dyDescent="0.2">
      <c r="D186">
        <v>100000</v>
      </c>
      <c r="E186">
        <v>1374.559651</v>
      </c>
      <c r="F186">
        <v>-270785.222511</v>
      </c>
      <c r="G186">
        <v>1188423.176095</v>
      </c>
      <c r="H186">
        <v>-0.14838200000000001</v>
      </c>
      <c r="I186">
        <v>39445</v>
      </c>
      <c r="J186">
        <v>11622</v>
      </c>
      <c r="K186">
        <f t="shared" si="85"/>
        <v>51067</v>
      </c>
      <c r="M186">
        <f>(F186-(K186/K185)*F185)/C185</f>
        <v>0.10038811034931516</v>
      </c>
      <c r="N186">
        <f>M186*16.02</f>
        <v>1.6082175277960289</v>
      </c>
    </row>
    <row r="187" spans="2:19" x14ac:dyDescent="0.2">
      <c r="B187">
        <v>25</v>
      </c>
      <c r="C187">
        <f>4*3.14*B187^2</f>
        <v>7850</v>
      </c>
      <c r="D187">
        <v>50000</v>
      </c>
      <c r="E187">
        <v>1375.0226399999999</v>
      </c>
      <c r="F187">
        <v>-287177.19406200002</v>
      </c>
      <c r="G187">
        <v>1193372.4157430001</v>
      </c>
      <c r="H187">
        <v>-0.16650799999999999</v>
      </c>
      <c r="I187">
        <v>41702</v>
      </c>
      <c r="J187">
        <v>12298</v>
      </c>
      <c r="K187">
        <f t="shared" si="85"/>
        <v>54000</v>
      </c>
    </row>
    <row r="188" spans="2:19" x14ac:dyDescent="0.2">
      <c r="D188">
        <v>100000</v>
      </c>
      <c r="E188">
        <v>1374.8288769999999</v>
      </c>
      <c r="F188">
        <v>-270656.09938999999</v>
      </c>
      <c r="G188">
        <v>1187898.995508</v>
      </c>
      <c r="H188">
        <v>-0.188469</v>
      </c>
      <c r="I188">
        <v>39376</v>
      </c>
      <c r="J188">
        <v>11658</v>
      </c>
      <c r="K188">
        <f t="shared" si="85"/>
        <v>51034</v>
      </c>
      <c r="M188">
        <f>(F188-(K188/K187)*F187)/C187</f>
        <v>9.5238392781577474E-2</v>
      </c>
      <c r="N188">
        <f>M188*16.02</f>
        <v>1.525719052360871</v>
      </c>
    </row>
    <row r="189" spans="2:19" x14ac:dyDescent="0.2">
      <c r="B189">
        <v>25</v>
      </c>
      <c r="C189">
        <f>4*3.14*B189^2</f>
        <v>7850</v>
      </c>
      <c r="D189">
        <v>50000</v>
      </c>
      <c r="E189">
        <v>1375.053899</v>
      </c>
      <c r="F189">
        <v>-287256.68002099998</v>
      </c>
      <c r="G189">
        <v>1193464.2420679999</v>
      </c>
      <c r="H189">
        <v>-0.18307399999999999</v>
      </c>
      <c r="I189">
        <v>41638</v>
      </c>
      <c r="J189">
        <v>12362</v>
      </c>
      <c r="K189">
        <f t="shared" si="85"/>
        <v>54000</v>
      </c>
    </row>
    <row r="190" spans="2:19" x14ac:dyDescent="0.2">
      <c r="D190">
        <v>100000</v>
      </c>
      <c r="E190">
        <v>1374.7857919999999</v>
      </c>
      <c r="F190">
        <v>-270821.47268100001</v>
      </c>
      <c r="G190">
        <v>1187831.9463790001</v>
      </c>
      <c r="H190">
        <v>-0.19237599999999999</v>
      </c>
      <c r="I190">
        <v>39380</v>
      </c>
      <c r="J190">
        <v>11679</v>
      </c>
      <c r="K190">
        <f t="shared" si="85"/>
        <v>51059</v>
      </c>
      <c r="M190">
        <f>(F190-(K190/K189)*F189)/C189</f>
        <v>0.10068247326783937</v>
      </c>
      <c r="N190">
        <f>M190*16.02</f>
        <v>1.6129332217507866</v>
      </c>
    </row>
    <row r="191" spans="2:19" x14ac:dyDescent="0.2">
      <c r="B191">
        <v>25</v>
      </c>
      <c r="C191">
        <f>4*3.14*B191^2</f>
        <v>7850</v>
      </c>
      <c r="D191">
        <v>50000</v>
      </c>
      <c r="E191">
        <v>1374.750485</v>
      </c>
      <c r="F191">
        <v>-287333.855797</v>
      </c>
      <c r="G191">
        <v>1193415.234008</v>
      </c>
      <c r="H191">
        <v>-0.15208199999999999</v>
      </c>
      <c r="I191">
        <v>41585</v>
      </c>
      <c r="J191">
        <v>12415</v>
      </c>
      <c r="K191">
        <f t="shared" si="85"/>
        <v>54000</v>
      </c>
    </row>
    <row r="192" spans="2:19" x14ac:dyDescent="0.2">
      <c r="D192">
        <v>100000</v>
      </c>
      <c r="E192">
        <v>1375.001403</v>
      </c>
      <c r="F192">
        <v>-270925.67515999998</v>
      </c>
      <c r="G192">
        <v>1188376.8973389999</v>
      </c>
      <c r="H192">
        <v>-0.15410099999999999</v>
      </c>
      <c r="I192">
        <v>39317</v>
      </c>
      <c r="J192">
        <v>11740</v>
      </c>
      <c r="K192">
        <f t="shared" si="85"/>
        <v>51057</v>
      </c>
      <c r="M192">
        <f>(F192-(K192/K191)*F191)/C191</f>
        <v>9.5348470836120011E-2</v>
      </c>
      <c r="N192">
        <f>M192*16.02</f>
        <v>1.5274825027946426</v>
      </c>
    </row>
    <row r="193" spans="2:19" x14ac:dyDescent="0.2">
      <c r="B193">
        <v>25</v>
      </c>
      <c r="C193">
        <f>4*3.14*B193^2</f>
        <v>7850</v>
      </c>
      <c r="D193">
        <v>50000</v>
      </c>
      <c r="E193">
        <v>1375.1328820000001</v>
      </c>
      <c r="F193">
        <v>-287290.95540699997</v>
      </c>
      <c r="G193">
        <v>1193514.6902699999</v>
      </c>
      <c r="H193">
        <v>-0.160778</v>
      </c>
      <c r="I193">
        <v>41594</v>
      </c>
      <c r="J193">
        <v>12406</v>
      </c>
      <c r="K193">
        <f t="shared" si="85"/>
        <v>54000</v>
      </c>
    </row>
    <row r="194" spans="2:19" x14ac:dyDescent="0.2">
      <c r="D194">
        <v>100000</v>
      </c>
      <c r="E194">
        <v>1374.990076</v>
      </c>
      <c r="F194">
        <v>-270844.076764</v>
      </c>
      <c r="G194">
        <v>1188101.7882030001</v>
      </c>
      <c r="H194">
        <v>-0.133328</v>
      </c>
      <c r="I194">
        <v>39294</v>
      </c>
      <c r="J194">
        <v>11756</v>
      </c>
      <c r="K194">
        <f t="shared" si="85"/>
        <v>51050</v>
      </c>
      <c r="M194">
        <f>(F194-(K194/K193)*F193)/C193</f>
        <v>9.5831866646259672E-2</v>
      </c>
      <c r="N194">
        <f>M194*16.02</f>
        <v>1.5352265036730799</v>
      </c>
    </row>
    <row r="195" spans="2:19" x14ac:dyDescent="0.2">
      <c r="K195">
        <f>AVERAGE(K186,K188,K190,K192,K194)</f>
        <v>51053.4</v>
      </c>
      <c r="N195">
        <f>AVERAGE(N186,N188,N190,N192,N194)</f>
        <v>1.5619157616750816</v>
      </c>
    </row>
    <row r="196" spans="2:19" x14ac:dyDescent="0.2">
      <c r="C196" t="s">
        <v>6</v>
      </c>
      <c r="N196">
        <f>STDEV(N186,N188,N190,N192,N194)/SQRT(COUNT(N186,N188,N190,N192,N194))</f>
        <v>1.9943422917715573E-2</v>
      </c>
      <c r="P196" t="s">
        <v>41</v>
      </c>
      <c r="Q196" t="s">
        <v>42</v>
      </c>
      <c r="R196" t="s">
        <v>43</v>
      </c>
      <c r="S196" t="s">
        <v>44</v>
      </c>
    </row>
    <row r="197" spans="2:19" x14ac:dyDescent="0.2">
      <c r="B197">
        <v>25</v>
      </c>
      <c r="C197">
        <f>4*3.14*B197^2</f>
        <v>7850</v>
      </c>
      <c r="D197">
        <v>50000</v>
      </c>
      <c r="E197">
        <v>1399.763121</v>
      </c>
      <c r="F197">
        <v>-286789.35936399997</v>
      </c>
      <c r="G197">
        <v>1194871.9817280001</v>
      </c>
      <c r="H197">
        <v>-0.10681499999999999</v>
      </c>
      <c r="I197">
        <v>41824</v>
      </c>
      <c r="J197">
        <v>12176</v>
      </c>
      <c r="K197">
        <f t="shared" ref="K197:K206" si="86">SUM(I197:J197)</f>
        <v>54000</v>
      </c>
      <c r="O197">
        <v>1400</v>
      </c>
      <c r="P197">
        <f>AVERAGE(F197,F199,F201,F203,F205)</f>
        <v>-287019.61021879996</v>
      </c>
      <c r="Q197">
        <f>P197+(3/2)*(8.6173*10^-5)*O197*54000</f>
        <v>-277247.59201879997</v>
      </c>
      <c r="R197">
        <f>AVERAGE(F198,F200,F202,F204,F206)</f>
        <v>-270609.97138820001</v>
      </c>
      <c r="S197">
        <f>R197+(3/2)*(8.6173*10^-5)*O197*K207</f>
        <v>-261369.98529020001</v>
      </c>
    </row>
    <row r="198" spans="2:19" x14ac:dyDescent="0.2">
      <c r="D198">
        <v>100000</v>
      </c>
      <c r="E198">
        <v>1399.8504210000001</v>
      </c>
      <c r="F198">
        <v>-270353.96042700001</v>
      </c>
      <c r="G198">
        <v>1189394.527546</v>
      </c>
      <c r="H198">
        <v>-0.13691500000000001</v>
      </c>
      <c r="I198">
        <v>39599</v>
      </c>
      <c r="J198">
        <v>11464</v>
      </c>
      <c r="K198">
        <f t="shared" si="86"/>
        <v>51063</v>
      </c>
      <c r="M198">
        <f>(F198-(K198/K197)*F197)/C197</f>
        <v>0.10665532943130483</v>
      </c>
      <c r="N198">
        <f>M198*16.02</f>
        <v>1.7086183774895034</v>
      </c>
    </row>
    <row r="199" spans="2:19" x14ac:dyDescent="0.2">
      <c r="B199">
        <v>25</v>
      </c>
      <c r="C199">
        <f>4*3.14*B199^2</f>
        <v>7850</v>
      </c>
      <c r="D199">
        <v>50000</v>
      </c>
      <c r="E199">
        <v>1400.2743929999999</v>
      </c>
      <c r="F199">
        <v>-287144.08011600003</v>
      </c>
      <c r="G199">
        <v>1195133.4248230001</v>
      </c>
      <c r="H199">
        <v>-0.14474500000000001</v>
      </c>
      <c r="I199">
        <v>41520</v>
      </c>
      <c r="J199">
        <v>12480</v>
      </c>
      <c r="K199">
        <f t="shared" si="86"/>
        <v>54000</v>
      </c>
    </row>
    <row r="200" spans="2:19" x14ac:dyDescent="0.2">
      <c r="D200">
        <v>100000</v>
      </c>
      <c r="E200">
        <v>1400.243203</v>
      </c>
      <c r="F200">
        <v>-270749.03773899999</v>
      </c>
      <c r="G200">
        <v>1189461.9574229999</v>
      </c>
      <c r="H200">
        <v>-0.12467</v>
      </c>
      <c r="I200">
        <v>39246</v>
      </c>
      <c r="J200">
        <v>11814</v>
      </c>
      <c r="K200">
        <f t="shared" si="86"/>
        <v>51060</v>
      </c>
      <c r="M200">
        <f>(F200-(K200/K199)*F199)/C199</f>
        <v>9.7024517143108127E-2</v>
      </c>
      <c r="N200">
        <f>M200*16.02</f>
        <v>1.5543327646325922</v>
      </c>
    </row>
    <row r="201" spans="2:19" x14ac:dyDescent="0.2">
      <c r="B201">
        <v>25</v>
      </c>
      <c r="C201">
        <f>4*3.14*B201^2</f>
        <v>7850</v>
      </c>
      <c r="D201">
        <v>50000</v>
      </c>
      <c r="E201">
        <v>1400.0901650000001</v>
      </c>
      <c r="F201">
        <v>-287066.60838500003</v>
      </c>
      <c r="G201">
        <v>1194949.3629310001</v>
      </c>
      <c r="H201">
        <v>-0.16020599999999999</v>
      </c>
      <c r="I201">
        <v>41599</v>
      </c>
      <c r="J201">
        <v>12401</v>
      </c>
      <c r="K201">
        <f t="shared" si="86"/>
        <v>54000</v>
      </c>
    </row>
    <row r="202" spans="2:19" x14ac:dyDescent="0.2">
      <c r="D202">
        <v>100000</v>
      </c>
      <c r="E202">
        <v>1400.0015840000001</v>
      </c>
      <c r="F202">
        <v>-270655.559503</v>
      </c>
      <c r="G202">
        <v>1189340.9165089999</v>
      </c>
      <c r="H202">
        <v>-0.13450200000000001</v>
      </c>
      <c r="I202">
        <v>39332</v>
      </c>
      <c r="J202">
        <v>11729</v>
      </c>
      <c r="K202">
        <f t="shared" si="86"/>
        <v>51061</v>
      </c>
      <c r="M202">
        <f>(F202-(K202/K201)*F201)/C201</f>
        <v>0.10027807875557145</v>
      </c>
      <c r="N202">
        <f>M202*16.02</f>
        <v>1.6064548216642545</v>
      </c>
    </row>
    <row r="203" spans="2:19" x14ac:dyDescent="0.2">
      <c r="B203">
        <v>25</v>
      </c>
      <c r="C203">
        <f>4*3.14*B203^2</f>
        <v>7850</v>
      </c>
      <c r="D203">
        <v>50000</v>
      </c>
      <c r="E203">
        <v>1400.105967</v>
      </c>
      <c r="F203">
        <v>-286958.96257899998</v>
      </c>
      <c r="G203">
        <v>1194927.4368449999</v>
      </c>
      <c r="H203">
        <v>-0.238039</v>
      </c>
      <c r="I203">
        <v>41684</v>
      </c>
      <c r="J203">
        <v>12316</v>
      </c>
      <c r="K203">
        <f t="shared" si="86"/>
        <v>54000</v>
      </c>
    </row>
    <row r="204" spans="2:19" x14ac:dyDescent="0.2">
      <c r="D204">
        <v>100000</v>
      </c>
      <c r="E204">
        <v>1399.9662000000001</v>
      </c>
      <c r="F204">
        <v>-270575.43495700002</v>
      </c>
      <c r="G204">
        <v>1189542.678993</v>
      </c>
      <c r="H204">
        <v>-0.16744800000000001</v>
      </c>
      <c r="I204">
        <v>39393</v>
      </c>
      <c r="J204">
        <v>11663</v>
      </c>
      <c r="K204">
        <f t="shared" si="86"/>
        <v>51056</v>
      </c>
      <c r="M204">
        <f>(F204-(K204/K203)*F203)/C203</f>
        <v>9.4133771539096286E-2</v>
      </c>
      <c r="N204">
        <f>M204*16.02</f>
        <v>1.5080230200563225</v>
      </c>
    </row>
    <row r="205" spans="2:19" x14ac:dyDescent="0.2">
      <c r="B205">
        <v>25</v>
      </c>
      <c r="C205">
        <f>4*3.14*B205^2</f>
        <v>7850</v>
      </c>
      <c r="D205">
        <v>50000</v>
      </c>
      <c r="E205">
        <v>1399.8264300000001</v>
      </c>
      <c r="F205">
        <v>-287139.04064999998</v>
      </c>
      <c r="G205">
        <v>1194961.142973</v>
      </c>
      <c r="H205">
        <v>-0.126997</v>
      </c>
      <c r="I205">
        <v>41546</v>
      </c>
      <c r="J205">
        <v>12454</v>
      </c>
      <c r="K205">
        <f t="shared" si="86"/>
        <v>54000</v>
      </c>
    </row>
    <row r="206" spans="2:19" x14ac:dyDescent="0.2">
      <c r="D206">
        <v>100000</v>
      </c>
      <c r="E206">
        <v>1400.035901</v>
      </c>
      <c r="F206">
        <v>-270715.86431500001</v>
      </c>
      <c r="G206">
        <v>1189471.663135</v>
      </c>
      <c r="H206">
        <v>-0.180258</v>
      </c>
      <c r="I206">
        <v>39294</v>
      </c>
      <c r="J206">
        <v>11766</v>
      </c>
      <c r="K206">
        <f t="shared" si="86"/>
        <v>51060</v>
      </c>
      <c r="M206">
        <f>(F206-(K206/K205)*F205)/C205</f>
        <v>0.10064341254777032</v>
      </c>
      <c r="N206">
        <f>M206*16.02</f>
        <v>1.6123074690152803</v>
      </c>
    </row>
    <row r="207" spans="2:19" x14ac:dyDescent="0.2">
      <c r="K207">
        <f>AVERAGE(K198,K200,K202,K204,K206)</f>
        <v>51060</v>
      </c>
      <c r="N207">
        <f>AVERAGE(N198,N200,N202,N204,N206)</f>
        <v>1.5979472905715906</v>
      </c>
    </row>
    <row r="208" spans="2:19" x14ac:dyDescent="0.2">
      <c r="N208">
        <f>STDEV(N198,N200,N202,N204,N206)/SQRT(COUNT(N198,N200,N202,N204,N206))</f>
        <v>3.3552409444335102E-2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74EB-1649-AB42-929F-B2A8488CC376}">
  <dimension ref="B3:Y107"/>
  <sheetViews>
    <sheetView topLeftCell="E55" workbookViewId="0">
      <selection activeCell="M83" sqref="M83"/>
    </sheetView>
  </sheetViews>
  <sheetFormatPr baseColWidth="10" defaultRowHeight="16" x14ac:dyDescent="0.2"/>
  <sheetData>
    <row r="3" spans="2:6" x14ac:dyDescent="0.2">
      <c r="B3" t="s">
        <v>95</v>
      </c>
      <c r="F3" t="s">
        <v>97</v>
      </c>
    </row>
    <row r="4" spans="2:6" x14ac:dyDescent="0.2">
      <c r="F4" t="s">
        <v>98</v>
      </c>
    </row>
    <row r="5" spans="2:6" x14ac:dyDescent="0.2">
      <c r="C5" t="s">
        <v>96</v>
      </c>
    </row>
    <row r="6" spans="2:6" x14ac:dyDescent="0.2">
      <c r="C6">
        <v>1400</v>
      </c>
    </row>
    <row r="7" spans="2:6" x14ac:dyDescent="0.2">
      <c r="B7">
        <v>0</v>
      </c>
    </row>
    <row r="8" spans="2:6" x14ac:dyDescent="0.2">
      <c r="B8">
        <v>5</v>
      </c>
    </row>
    <row r="9" spans="2:6" x14ac:dyDescent="0.2">
      <c r="B9">
        <v>10</v>
      </c>
    </row>
    <row r="10" spans="2:6" x14ac:dyDescent="0.2">
      <c r="B10">
        <v>15</v>
      </c>
    </row>
    <row r="11" spans="2:6" x14ac:dyDescent="0.2">
      <c r="B11">
        <v>23</v>
      </c>
    </row>
    <row r="12" spans="2:6" x14ac:dyDescent="0.2">
      <c r="B12">
        <v>30</v>
      </c>
    </row>
    <row r="13" spans="2:6" x14ac:dyDescent="0.2">
      <c r="B13">
        <v>40</v>
      </c>
    </row>
    <row r="14" spans="2:6" x14ac:dyDescent="0.2">
      <c r="B14">
        <v>50</v>
      </c>
    </row>
    <row r="15" spans="2:6" x14ac:dyDescent="0.2">
      <c r="B15">
        <v>60</v>
      </c>
    </row>
    <row r="16" spans="2:6" x14ac:dyDescent="0.2">
      <c r="B16">
        <v>70</v>
      </c>
    </row>
    <row r="17" spans="2:19" x14ac:dyDescent="0.2">
      <c r="B17">
        <v>80</v>
      </c>
    </row>
    <row r="18" spans="2:19" x14ac:dyDescent="0.2">
      <c r="B18">
        <v>90</v>
      </c>
    </row>
    <row r="19" spans="2:19" x14ac:dyDescent="0.2">
      <c r="B19">
        <v>100</v>
      </c>
    </row>
    <row r="20" spans="2:19" x14ac:dyDescent="0.2">
      <c r="O20" t="s">
        <v>100</v>
      </c>
    </row>
    <row r="21" spans="2:19" x14ac:dyDescent="0.2">
      <c r="D21" t="s">
        <v>99</v>
      </c>
      <c r="O21">
        <v>1400</v>
      </c>
    </row>
    <row r="22" spans="2:19" x14ac:dyDescent="0.2">
      <c r="O22">
        <v>10000</v>
      </c>
      <c r="P22">
        <v>999.62400000000002</v>
      </c>
      <c r="Q22">
        <v>-307839</v>
      </c>
      <c r="R22" s="6">
        <v>1186000</v>
      </c>
      <c r="S22">
        <v>29.0015</v>
      </c>
    </row>
    <row r="23" spans="2:19" x14ac:dyDescent="0.2">
      <c r="D23">
        <v>1400</v>
      </c>
      <c r="O23">
        <v>20000</v>
      </c>
      <c r="P23">
        <v>1000.43</v>
      </c>
      <c r="Q23">
        <v>-307881</v>
      </c>
      <c r="R23" s="6">
        <v>1185890</v>
      </c>
      <c r="S23">
        <v>22.200199999999999</v>
      </c>
    </row>
    <row r="24" spans="2:19" x14ac:dyDescent="0.2">
      <c r="D24">
        <v>1.4389599363057404</v>
      </c>
      <c r="E24">
        <v>66.5</v>
      </c>
      <c r="O24">
        <v>30000</v>
      </c>
      <c r="P24">
        <v>1001.35</v>
      </c>
      <c r="Q24">
        <v>-307856</v>
      </c>
      <c r="R24" s="6">
        <v>1185960</v>
      </c>
      <c r="S24">
        <v>9.4138900000000003</v>
      </c>
    </row>
    <row r="25" spans="2:19" x14ac:dyDescent="0.2">
      <c r="D25">
        <v>1.6728834547770286</v>
      </c>
      <c r="E25">
        <v>69.099999999999994</v>
      </c>
      <c r="O25">
        <v>40000</v>
      </c>
      <c r="P25">
        <v>1003.82</v>
      </c>
      <c r="Q25">
        <v>-307817</v>
      </c>
      <c r="R25" s="6">
        <v>1186180</v>
      </c>
      <c r="S25">
        <v>-5.26816</v>
      </c>
    </row>
    <row r="26" spans="2:19" x14ac:dyDescent="0.2">
      <c r="D26">
        <v>1.4807990063693981</v>
      </c>
      <c r="E26">
        <v>61.5</v>
      </c>
      <c r="O26">
        <v>50000</v>
      </c>
      <c r="P26">
        <v>997.35699999999997</v>
      </c>
      <c r="Q26">
        <v>-307854</v>
      </c>
      <c r="R26" s="6">
        <v>1185950</v>
      </c>
      <c r="S26">
        <v>-17.729299999999999</v>
      </c>
    </row>
    <row r="27" spans="2:19" x14ac:dyDescent="0.2">
      <c r="D27">
        <v>1.6829163057325314</v>
      </c>
      <c r="E27">
        <v>65</v>
      </c>
      <c r="O27">
        <v>60000</v>
      </c>
      <c r="P27">
        <v>997.30200000000002</v>
      </c>
      <c r="Q27">
        <v>-307818</v>
      </c>
      <c r="R27" s="6">
        <v>1186010</v>
      </c>
      <c r="S27">
        <v>-8.8769200000000001</v>
      </c>
    </row>
    <row r="28" spans="2:19" x14ac:dyDescent="0.2">
      <c r="D28">
        <v>1.5200258980891688</v>
      </c>
      <c r="E28">
        <v>66.599999999999994</v>
      </c>
      <c r="O28">
        <v>70000</v>
      </c>
      <c r="P28">
        <v>1001.47</v>
      </c>
      <c r="Q28">
        <v>-307821</v>
      </c>
      <c r="R28" s="6">
        <v>1186090</v>
      </c>
      <c r="S28">
        <v>1.3532</v>
      </c>
    </row>
    <row r="29" spans="2:19" x14ac:dyDescent="0.2">
      <c r="C29" s="5" t="e">
        <f>AVERAGE(C24:C28)</f>
        <v>#DIV/0!</v>
      </c>
      <c r="D29" s="5">
        <f t="shared" ref="D29" si="0">AVERAGE(D24:D28)</f>
        <v>1.5591169202547734</v>
      </c>
      <c r="E29" s="5">
        <f t="shared" ref="E29" si="1">AVERAGE(E24:E28)</f>
        <v>65.740000000000009</v>
      </c>
      <c r="O29">
        <v>80000</v>
      </c>
      <c r="P29">
        <v>1001.88</v>
      </c>
      <c r="Q29">
        <v>-307852</v>
      </c>
      <c r="R29" s="6">
        <v>1186000</v>
      </c>
      <c r="S29">
        <v>24.0428</v>
      </c>
    </row>
    <row r="30" spans="2:19" x14ac:dyDescent="0.2">
      <c r="E30" s="5" t="e">
        <f>E29-C29</f>
        <v>#DIV/0!</v>
      </c>
      <c r="O30">
        <v>90000</v>
      </c>
      <c r="P30">
        <v>1002.7</v>
      </c>
      <c r="Q30">
        <v>-307827</v>
      </c>
      <c r="R30" s="6">
        <v>1185970</v>
      </c>
      <c r="S30">
        <v>35.087899999999998</v>
      </c>
    </row>
    <row r="31" spans="2:19" x14ac:dyDescent="0.2">
      <c r="D31">
        <v>1300</v>
      </c>
      <c r="O31">
        <v>100000</v>
      </c>
      <c r="P31">
        <v>995.95299999999997</v>
      </c>
      <c r="Q31">
        <v>-307842</v>
      </c>
      <c r="R31" s="6">
        <v>1186000</v>
      </c>
      <c r="S31">
        <v>49.462000000000003</v>
      </c>
    </row>
    <row r="32" spans="2:19" x14ac:dyDescent="0.2">
      <c r="D32">
        <v>1.7251102420382678</v>
      </c>
      <c r="E32">
        <v>69.099999999999994</v>
      </c>
      <c r="O32">
        <v>110000</v>
      </c>
      <c r="P32">
        <v>1001.67</v>
      </c>
      <c r="Q32">
        <v>-289875</v>
      </c>
      <c r="R32" s="6">
        <v>1185890</v>
      </c>
      <c r="S32">
        <v>-1237.77</v>
      </c>
    </row>
    <row r="33" spans="3:25" x14ac:dyDescent="0.2">
      <c r="D33">
        <v>1.6950745371549256</v>
      </c>
      <c r="E33">
        <v>62.2</v>
      </c>
      <c r="O33">
        <v>120000</v>
      </c>
      <c r="P33">
        <v>998.20500000000004</v>
      </c>
      <c r="Q33">
        <v>-289892</v>
      </c>
      <c r="R33" s="6">
        <v>1185890</v>
      </c>
      <c r="S33">
        <v>-2070.5700000000002</v>
      </c>
    </row>
    <row r="34" spans="3:25" x14ac:dyDescent="0.2">
      <c r="D34">
        <v>1.6287677231422908</v>
      </c>
      <c r="E34">
        <v>59.4</v>
      </c>
      <c r="O34">
        <v>130000</v>
      </c>
      <c r="P34">
        <v>1002.43</v>
      </c>
      <c r="Q34">
        <v>-289921</v>
      </c>
      <c r="R34" s="6">
        <v>1185890</v>
      </c>
      <c r="S34">
        <v>-2403.92</v>
      </c>
    </row>
    <row r="35" spans="3:25" x14ac:dyDescent="0.2">
      <c r="D35">
        <v>1.6788808076432624</v>
      </c>
      <c r="E35">
        <v>62.8</v>
      </c>
      <c r="O35">
        <v>140000</v>
      </c>
      <c r="P35">
        <v>1000.45</v>
      </c>
      <c r="Q35">
        <v>-289924</v>
      </c>
      <c r="R35" s="6">
        <v>1185890</v>
      </c>
      <c r="S35">
        <v>-2536.1799999999998</v>
      </c>
    </row>
    <row r="36" spans="3:25" x14ac:dyDescent="0.2">
      <c r="D36">
        <v>1.7051279847133454</v>
      </c>
      <c r="E36">
        <v>59.7</v>
      </c>
      <c r="O36">
        <v>150000</v>
      </c>
      <c r="P36">
        <v>1001.78</v>
      </c>
      <c r="Q36">
        <v>-289936</v>
      </c>
      <c r="R36" s="6">
        <v>1185890</v>
      </c>
      <c r="S36">
        <v>-2111</v>
      </c>
    </row>
    <row r="37" spans="3:25" x14ac:dyDescent="0.2">
      <c r="C37" s="5" t="e">
        <f>AVERAGE(C32:C36)</f>
        <v>#DIV/0!</v>
      </c>
      <c r="D37" s="5">
        <f t="shared" ref="D37" si="2">AVERAGE(D32:D36)</f>
        <v>1.6865922589384184</v>
      </c>
      <c r="E37" s="5">
        <f t="shared" ref="E37" si="3">AVERAGE(E32:E36)</f>
        <v>62.64</v>
      </c>
      <c r="O37">
        <v>160000</v>
      </c>
      <c r="P37">
        <v>1003.74</v>
      </c>
      <c r="Q37">
        <v>-289945</v>
      </c>
      <c r="R37" s="6">
        <v>1185890</v>
      </c>
      <c r="S37">
        <v>-1852.31</v>
      </c>
    </row>
    <row r="38" spans="3:25" x14ac:dyDescent="0.2">
      <c r="E38" s="5" t="e">
        <f>E37-C37</f>
        <v>#DIV/0!</v>
      </c>
      <c r="O38">
        <v>170000</v>
      </c>
      <c r="P38">
        <v>997.71299999999997</v>
      </c>
      <c r="Q38">
        <v>-289953</v>
      </c>
      <c r="R38" s="6">
        <v>1185890</v>
      </c>
      <c r="S38">
        <v>-1996.76</v>
      </c>
    </row>
    <row r="39" spans="3:25" x14ac:dyDescent="0.2">
      <c r="O39">
        <v>180000</v>
      </c>
      <c r="P39">
        <v>997.69600000000003</v>
      </c>
      <c r="Q39">
        <v>-289987</v>
      </c>
      <c r="R39" s="6">
        <v>1185890</v>
      </c>
      <c r="S39">
        <v>-2067.02</v>
      </c>
    </row>
    <row r="40" spans="3:25" x14ac:dyDescent="0.2">
      <c r="D40">
        <v>1200</v>
      </c>
      <c r="O40">
        <v>190000</v>
      </c>
      <c r="P40">
        <v>998.94399999999996</v>
      </c>
      <c r="Q40">
        <v>-289968</v>
      </c>
      <c r="R40" s="6">
        <v>1185890</v>
      </c>
      <c r="S40">
        <v>-2146.27</v>
      </c>
    </row>
    <row r="41" spans="3:25" x14ac:dyDescent="0.2">
      <c r="O41">
        <v>200000</v>
      </c>
      <c r="P41">
        <v>1002</v>
      </c>
      <c r="Q41">
        <v>-289975</v>
      </c>
      <c r="R41" s="6">
        <v>1185890</v>
      </c>
      <c r="S41">
        <v>-2269.8200000000002</v>
      </c>
    </row>
    <row r="43" spans="3:25" x14ac:dyDescent="0.2">
      <c r="O43">
        <v>10000</v>
      </c>
      <c r="P43">
        <v>1000.45</v>
      </c>
      <c r="Q43">
        <v>-307949</v>
      </c>
      <c r="R43" s="6">
        <v>1186010</v>
      </c>
      <c r="S43">
        <v>22.542000000000002</v>
      </c>
      <c r="U43">
        <v>10000</v>
      </c>
      <c r="V43">
        <v>1400.35</v>
      </c>
      <c r="W43">
        <v>-304453</v>
      </c>
      <c r="X43" s="6">
        <v>1203980</v>
      </c>
      <c r="Y43">
        <v>-17.1768</v>
      </c>
    </row>
    <row r="44" spans="3:25" x14ac:dyDescent="0.2">
      <c r="O44">
        <v>20000</v>
      </c>
      <c r="P44">
        <v>998.92399999999998</v>
      </c>
      <c r="Q44">
        <v>-307972</v>
      </c>
      <c r="R44" s="6">
        <v>1185870</v>
      </c>
      <c r="S44">
        <v>-6.2812400000000004</v>
      </c>
      <c r="U44">
        <v>20000</v>
      </c>
      <c r="V44">
        <v>1403.65</v>
      </c>
      <c r="W44">
        <v>-304439</v>
      </c>
      <c r="X44" s="6">
        <v>1203950</v>
      </c>
      <c r="Y44">
        <v>21.232099999999999</v>
      </c>
    </row>
    <row r="45" spans="3:25" x14ac:dyDescent="0.2">
      <c r="O45">
        <v>30000</v>
      </c>
      <c r="P45">
        <v>1000.78</v>
      </c>
      <c r="Q45">
        <v>-307953</v>
      </c>
      <c r="R45" s="6">
        <v>1185900</v>
      </c>
      <c r="S45">
        <v>1.34538</v>
      </c>
      <c r="U45">
        <v>30000</v>
      </c>
      <c r="V45">
        <v>1395.1</v>
      </c>
      <c r="W45">
        <v>-304505</v>
      </c>
      <c r="X45" s="6">
        <v>1203700</v>
      </c>
      <c r="Y45">
        <v>-1.46512</v>
      </c>
    </row>
    <row r="46" spans="3:25" x14ac:dyDescent="0.2">
      <c r="O46">
        <v>40000</v>
      </c>
      <c r="P46">
        <v>1001.04</v>
      </c>
      <c r="Q46">
        <v>-307931</v>
      </c>
      <c r="R46" s="6">
        <v>1186140</v>
      </c>
      <c r="S46">
        <v>12.0695</v>
      </c>
      <c r="U46">
        <v>40000</v>
      </c>
      <c r="V46">
        <v>1403.56</v>
      </c>
      <c r="W46">
        <v>-304406</v>
      </c>
      <c r="X46" s="6">
        <v>1204240</v>
      </c>
      <c r="Y46">
        <v>-5.6387900000000002</v>
      </c>
    </row>
    <row r="47" spans="3:25" x14ac:dyDescent="0.2">
      <c r="O47">
        <v>50000</v>
      </c>
      <c r="P47">
        <v>1000.36</v>
      </c>
      <c r="Q47">
        <v>-307932</v>
      </c>
      <c r="R47" s="6">
        <v>1186100</v>
      </c>
      <c r="S47">
        <v>-1.3362000000000001</v>
      </c>
      <c r="U47">
        <v>50000</v>
      </c>
      <c r="V47">
        <v>1397.38</v>
      </c>
      <c r="W47">
        <v>-304495</v>
      </c>
      <c r="X47" s="6">
        <v>1203750</v>
      </c>
      <c r="Y47">
        <v>6.3917900000000003</v>
      </c>
    </row>
    <row r="48" spans="3:25" x14ac:dyDescent="0.2">
      <c r="O48">
        <v>60000</v>
      </c>
      <c r="P48">
        <v>1002.09</v>
      </c>
      <c r="Q48">
        <v>-307926</v>
      </c>
      <c r="R48" s="6">
        <v>1186170</v>
      </c>
      <c r="S48">
        <v>-20.621400000000001</v>
      </c>
      <c r="U48">
        <v>60000</v>
      </c>
      <c r="V48">
        <v>1401.06</v>
      </c>
      <c r="W48">
        <v>-304512</v>
      </c>
      <c r="X48" s="6">
        <v>1203700</v>
      </c>
      <c r="Y48">
        <v>-31.3062</v>
      </c>
    </row>
    <row r="49" spans="3:25" x14ac:dyDescent="0.2">
      <c r="D49">
        <v>1100</v>
      </c>
      <c r="O49">
        <v>70000</v>
      </c>
      <c r="P49">
        <v>1000.61</v>
      </c>
      <c r="Q49">
        <v>-307940</v>
      </c>
      <c r="R49" s="6">
        <v>1185930</v>
      </c>
      <c r="S49">
        <v>14.0573</v>
      </c>
      <c r="U49">
        <v>70000</v>
      </c>
      <c r="V49">
        <v>1397.34</v>
      </c>
      <c r="W49">
        <v>-304542</v>
      </c>
      <c r="X49" s="6">
        <v>1203570</v>
      </c>
      <c r="Y49">
        <v>13.4124</v>
      </c>
    </row>
    <row r="50" spans="3:25" x14ac:dyDescent="0.2">
      <c r="D50">
        <v>1.7654172271762385</v>
      </c>
      <c r="O50">
        <v>80000</v>
      </c>
      <c r="P50">
        <v>996.44100000000003</v>
      </c>
      <c r="Q50">
        <v>-307962</v>
      </c>
      <c r="R50" s="6">
        <v>1185980</v>
      </c>
      <c r="S50">
        <v>0.53023600000000004</v>
      </c>
      <c r="U50">
        <v>80000</v>
      </c>
      <c r="V50">
        <v>1400.15</v>
      </c>
      <c r="W50">
        <v>-304487</v>
      </c>
      <c r="X50" s="6">
        <v>1203940</v>
      </c>
      <c r="Y50">
        <v>-27.679600000000001</v>
      </c>
    </row>
    <row r="51" spans="3:25" x14ac:dyDescent="0.2">
      <c r="D51">
        <v>1.7080146458598697</v>
      </c>
      <c r="O51">
        <v>90000</v>
      </c>
      <c r="P51">
        <v>1003.26</v>
      </c>
      <c r="Q51">
        <v>-307930</v>
      </c>
      <c r="R51" s="6">
        <v>1186110</v>
      </c>
      <c r="S51">
        <v>-19.857399999999998</v>
      </c>
      <c r="U51">
        <v>90000</v>
      </c>
      <c r="V51">
        <v>1395.94</v>
      </c>
      <c r="W51">
        <v>-304578</v>
      </c>
      <c r="X51" s="6">
        <v>1203530</v>
      </c>
      <c r="Y51">
        <v>5.7492900000000002</v>
      </c>
    </row>
    <row r="52" spans="3:25" x14ac:dyDescent="0.2">
      <c r="D52">
        <v>1.7623111082802132</v>
      </c>
      <c r="O52">
        <v>100000</v>
      </c>
      <c r="P52">
        <v>1000.6</v>
      </c>
      <c r="Q52">
        <v>-307944</v>
      </c>
      <c r="R52" s="6">
        <v>1185980</v>
      </c>
      <c r="S52">
        <v>11.2972</v>
      </c>
      <c r="U52">
        <v>100000</v>
      </c>
      <c r="V52">
        <v>1405.78</v>
      </c>
      <c r="W52">
        <v>-304476</v>
      </c>
      <c r="X52" s="6">
        <v>1204040</v>
      </c>
      <c r="Y52">
        <v>10.081799999999999</v>
      </c>
    </row>
    <row r="53" spans="3:25" x14ac:dyDescent="0.2">
      <c r="D53">
        <v>1.6844971422505679</v>
      </c>
      <c r="O53">
        <v>110000</v>
      </c>
      <c r="P53">
        <v>1002.77</v>
      </c>
      <c r="Q53">
        <v>-290080</v>
      </c>
      <c r="R53" s="6">
        <v>1185540</v>
      </c>
      <c r="S53">
        <v>-1750.51</v>
      </c>
      <c r="U53">
        <v>110000</v>
      </c>
      <c r="V53">
        <v>1403.8</v>
      </c>
      <c r="W53">
        <v>-287146</v>
      </c>
      <c r="X53" s="6">
        <v>1198370</v>
      </c>
      <c r="Y53">
        <v>10.9055</v>
      </c>
    </row>
    <row r="54" spans="3:25" x14ac:dyDescent="0.2">
      <c r="D54">
        <v>1.8071504042462914</v>
      </c>
      <c r="O54">
        <v>120000</v>
      </c>
      <c r="P54">
        <v>1001.38</v>
      </c>
      <c r="Q54">
        <v>-290097</v>
      </c>
      <c r="R54" s="6">
        <v>1185540</v>
      </c>
      <c r="S54">
        <v>-1964.29</v>
      </c>
      <c r="U54">
        <v>120000</v>
      </c>
      <c r="V54">
        <v>1395.75</v>
      </c>
      <c r="W54">
        <v>-287299</v>
      </c>
      <c r="X54" s="6">
        <v>1198070</v>
      </c>
      <c r="Y54">
        <v>-10.793799999999999</v>
      </c>
    </row>
    <row r="55" spans="3:25" x14ac:dyDescent="0.2">
      <c r="C55" s="5" t="e">
        <f>AVERAGE(C50:C54)</f>
        <v>#DIV/0!</v>
      </c>
      <c r="D55" s="5">
        <f t="shared" ref="D55" si="4">AVERAGE(D50:D54)</f>
        <v>1.7454781055626358</v>
      </c>
      <c r="E55" s="5" t="e">
        <f t="shared" ref="E55" si="5">AVERAGE(E50:E54)</f>
        <v>#DIV/0!</v>
      </c>
      <c r="O55">
        <v>130000</v>
      </c>
      <c r="P55">
        <v>1001.93</v>
      </c>
      <c r="Q55">
        <v>-290092</v>
      </c>
      <c r="R55" s="6">
        <v>1185540</v>
      </c>
      <c r="S55">
        <v>-1981.81</v>
      </c>
      <c r="U55">
        <v>130000</v>
      </c>
      <c r="V55">
        <v>1400.35</v>
      </c>
      <c r="W55">
        <v>-287336</v>
      </c>
      <c r="X55" s="6">
        <v>1198240</v>
      </c>
      <c r="Y55">
        <v>-14.606</v>
      </c>
    </row>
    <row r="56" spans="3:25" x14ac:dyDescent="0.2">
      <c r="E56" s="5" t="e">
        <f>E55-C55</f>
        <v>#DIV/0!</v>
      </c>
      <c r="O56">
        <v>140000</v>
      </c>
      <c r="P56">
        <v>997.99699999999996</v>
      </c>
      <c r="Q56">
        <v>-290150</v>
      </c>
      <c r="R56" s="6">
        <v>1185540</v>
      </c>
      <c r="S56">
        <v>-1950.3</v>
      </c>
      <c r="U56">
        <v>140000</v>
      </c>
      <c r="V56">
        <v>1399.54</v>
      </c>
      <c r="W56">
        <v>-287382</v>
      </c>
      <c r="X56" s="6">
        <v>1198210</v>
      </c>
      <c r="Y56">
        <v>5.8833099999999998</v>
      </c>
    </row>
    <row r="57" spans="3:25" x14ac:dyDescent="0.2">
      <c r="O57">
        <v>150000</v>
      </c>
      <c r="P57">
        <v>997.27300000000002</v>
      </c>
      <c r="Q57">
        <v>-290163</v>
      </c>
      <c r="R57" s="6">
        <v>1185540</v>
      </c>
      <c r="S57">
        <v>-1969.96</v>
      </c>
      <c r="U57">
        <v>150000</v>
      </c>
      <c r="V57">
        <v>1399.28</v>
      </c>
      <c r="W57">
        <v>-287422</v>
      </c>
      <c r="X57" s="6">
        <v>1198220</v>
      </c>
      <c r="Y57">
        <v>14.392899999999999</v>
      </c>
    </row>
    <row r="58" spans="3:25" x14ac:dyDescent="0.2">
      <c r="C58" t="s">
        <v>102</v>
      </c>
      <c r="D58">
        <v>1000</v>
      </c>
      <c r="E58" t="s">
        <v>103</v>
      </c>
      <c r="O58">
        <v>160000</v>
      </c>
      <c r="P58">
        <v>999.68399999999997</v>
      </c>
      <c r="Q58">
        <v>-290129</v>
      </c>
      <c r="R58" s="6">
        <v>1185540</v>
      </c>
      <c r="S58">
        <v>-2005.2</v>
      </c>
      <c r="U58">
        <v>160000</v>
      </c>
      <c r="V58">
        <v>1402.56</v>
      </c>
      <c r="W58">
        <v>-287450</v>
      </c>
      <c r="X58" s="6">
        <v>1198400</v>
      </c>
      <c r="Y58">
        <v>-6.1359000000000004</v>
      </c>
    </row>
    <row r="59" spans="3:25" x14ac:dyDescent="0.2">
      <c r="C59">
        <v>42.6</v>
      </c>
      <c r="D59">
        <v>1.6519650912950943</v>
      </c>
      <c r="E59">
        <v>58</v>
      </c>
      <c r="K59">
        <v>50000</v>
      </c>
      <c r="L59">
        <v>-304514</v>
      </c>
      <c r="O59">
        <v>170000</v>
      </c>
      <c r="P59">
        <v>1000.4</v>
      </c>
      <c r="Q59">
        <v>-290173</v>
      </c>
      <c r="R59" s="6">
        <v>1185540</v>
      </c>
      <c r="S59">
        <v>-1981.01</v>
      </c>
      <c r="U59">
        <v>170000</v>
      </c>
      <c r="V59">
        <v>1401.12</v>
      </c>
      <c r="W59">
        <v>-287519</v>
      </c>
      <c r="X59" s="6">
        <v>1198350</v>
      </c>
      <c r="Y59">
        <v>-6.5647500000000001</v>
      </c>
    </row>
    <row r="60" spans="3:25" x14ac:dyDescent="0.2">
      <c r="C60">
        <v>50.8</v>
      </c>
      <c r="D60">
        <v>1.5512142191082758</v>
      </c>
      <c r="E60">
        <v>64.400000000000006</v>
      </c>
      <c r="K60">
        <v>100000</v>
      </c>
      <c r="L60">
        <v>-304514</v>
      </c>
      <c r="O60">
        <v>180000</v>
      </c>
      <c r="P60">
        <v>1000.27</v>
      </c>
      <c r="Q60">
        <v>-290132</v>
      </c>
      <c r="R60" s="6">
        <v>1185540</v>
      </c>
      <c r="S60">
        <v>-2090.96</v>
      </c>
      <c r="U60">
        <v>180000</v>
      </c>
      <c r="V60">
        <v>1401.35</v>
      </c>
      <c r="W60">
        <v>-287565</v>
      </c>
      <c r="X60" s="6">
        <v>1198280</v>
      </c>
      <c r="Y60">
        <v>3.40116</v>
      </c>
    </row>
    <row r="61" spans="3:25" x14ac:dyDescent="0.2">
      <c r="C61">
        <v>46.1</v>
      </c>
      <c r="D61">
        <v>1.629655531210173</v>
      </c>
      <c r="E61">
        <v>56.2</v>
      </c>
      <c r="O61">
        <v>190000</v>
      </c>
      <c r="P61">
        <v>998.61599999999999</v>
      </c>
      <c r="Q61">
        <v>-290182</v>
      </c>
      <c r="R61" s="6">
        <v>1185540</v>
      </c>
      <c r="S61">
        <v>-2016.63</v>
      </c>
      <c r="U61">
        <v>190000</v>
      </c>
      <c r="V61">
        <v>1398.39</v>
      </c>
      <c r="W61">
        <v>-287587</v>
      </c>
      <c r="X61" s="6">
        <v>1197530</v>
      </c>
      <c r="Y61">
        <v>20.0443</v>
      </c>
    </row>
    <row r="62" spans="3:25" x14ac:dyDescent="0.2">
      <c r="C62">
        <v>46.1</v>
      </c>
      <c r="D62">
        <v>1.5594379324841154</v>
      </c>
      <c r="E62">
        <v>61.8</v>
      </c>
      <c r="O62">
        <v>200000</v>
      </c>
      <c r="P62">
        <v>1001.57</v>
      </c>
      <c r="Q62">
        <v>-290165</v>
      </c>
      <c r="R62" s="6">
        <v>1185540</v>
      </c>
      <c r="S62">
        <v>-2144.59</v>
      </c>
      <c r="U62">
        <v>200000</v>
      </c>
      <c r="V62">
        <v>1399.44</v>
      </c>
      <c r="W62">
        <v>-287626</v>
      </c>
      <c r="X62" s="6">
        <v>1197830</v>
      </c>
      <c r="Y62">
        <v>-8.4368999999999996</v>
      </c>
    </row>
    <row r="63" spans="3:25" x14ac:dyDescent="0.2">
      <c r="C63">
        <v>47.3</v>
      </c>
      <c r="D63">
        <v>1.6780771244161148</v>
      </c>
      <c r="E63">
        <v>62</v>
      </c>
      <c r="O63">
        <v>210000</v>
      </c>
      <c r="P63">
        <v>1001.15</v>
      </c>
      <c r="Q63">
        <v>-290177</v>
      </c>
      <c r="R63" s="6">
        <v>1185540</v>
      </c>
      <c r="S63">
        <v>-1731.22</v>
      </c>
      <c r="U63">
        <v>210000</v>
      </c>
      <c r="V63">
        <v>1402.47</v>
      </c>
      <c r="W63">
        <v>-287654</v>
      </c>
      <c r="X63" s="6">
        <v>1198120</v>
      </c>
      <c r="Y63">
        <v>-6.2059300000000004</v>
      </c>
    </row>
    <row r="64" spans="3:25" x14ac:dyDescent="0.2">
      <c r="C64" s="5">
        <f>AVERAGE(C59:C63)</f>
        <v>46.58</v>
      </c>
      <c r="D64" s="5">
        <f t="shared" ref="D64:E64" si="6">AVERAGE(D59:D63)</f>
        <v>1.6140699797027547</v>
      </c>
      <c r="E64" s="5">
        <f t="shared" si="6"/>
        <v>60.480000000000004</v>
      </c>
      <c r="O64">
        <v>220000</v>
      </c>
      <c r="P64">
        <v>1000.66</v>
      </c>
      <c r="Q64">
        <v>-290184</v>
      </c>
      <c r="R64" s="6">
        <v>1185540</v>
      </c>
      <c r="S64">
        <v>-1823.6</v>
      </c>
      <c r="U64">
        <v>220000</v>
      </c>
      <c r="V64">
        <v>1400.16</v>
      </c>
      <c r="W64">
        <v>-287702</v>
      </c>
      <c r="X64" s="6">
        <v>1197820</v>
      </c>
      <c r="Y64">
        <v>9.4342799999999993</v>
      </c>
    </row>
    <row r="65" spans="5:25" x14ac:dyDescent="0.2">
      <c r="E65" s="5">
        <f>E64-C64</f>
        <v>13.900000000000006</v>
      </c>
      <c r="O65">
        <v>230000</v>
      </c>
      <c r="P65">
        <v>1001.02</v>
      </c>
      <c r="Q65">
        <v>-290178</v>
      </c>
      <c r="R65" s="6">
        <v>1185540</v>
      </c>
      <c r="S65">
        <v>-2044.72</v>
      </c>
      <c r="U65">
        <v>230000</v>
      </c>
      <c r="V65">
        <v>1401.69</v>
      </c>
      <c r="W65">
        <v>-287703</v>
      </c>
      <c r="X65" s="6">
        <v>1197590</v>
      </c>
      <c r="Y65">
        <v>-1.98041</v>
      </c>
    </row>
    <row r="66" spans="5:25" x14ac:dyDescent="0.2">
      <c r="O66">
        <v>240000</v>
      </c>
      <c r="P66">
        <v>996.53300000000002</v>
      </c>
      <c r="Q66">
        <v>-290226</v>
      </c>
      <c r="R66" s="6">
        <v>1185540</v>
      </c>
      <c r="S66">
        <v>-2039.95</v>
      </c>
      <c r="U66">
        <v>240000</v>
      </c>
      <c r="V66">
        <v>1401.37</v>
      </c>
      <c r="W66">
        <v>-287731</v>
      </c>
      <c r="X66" s="6">
        <v>1198100</v>
      </c>
      <c r="Y66">
        <v>-13.101699999999999</v>
      </c>
    </row>
    <row r="67" spans="5:25" x14ac:dyDescent="0.2">
      <c r="O67">
        <v>250000</v>
      </c>
      <c r="P67">
        <v>996.97799999999995</v>
      </c>
      <c r="Q67">
        <v>-290198</v>
      </c>
      <c r="R67" s="6">
        <v>1185540</v>
      </c>
      <c r="S67">
        <v>-2056.1799999999998</v>
      </c>
      <c r="U67">
        <v>250000</v>
      </c>
      <c r="V67">
        <v>1402.2</v>
      </c>
      <c r="W67">
        <v>-287739</v>
      </c>
      <c r="X67" s="6">
        <v>1197740</v>
      </c>
      <c r="Y67">
        <v>7.4776400000000001</v>
      </c>
    </row>
    <row r="68" spans="5:25" x14ac:dyDescent="0.2">
      <c r="O68">
        <v>260000</v>
      </c>
      <c r="P68">
        <v>1000.21</v>
      </c>
      <c r="Q68">
        <v>-290197</v>
      </c>
      <c r="R68" s="6">
        <v>1185540</v>
      </c>
      <c r="S68">
        <v>-2006.94</v>
      </c>
      <c r="U68">
        <v>260000</v>
      </c>
      <c r="V68">
        <v>1399.36</v>
      </c>
      <c r="W68">
        <v>-287746</v>
      </c>
      <c r="X68" s="6">
        <v>1197650</v>
      </c>
      <c r="Y68">
        <v>5.8387500000000001</v>
      </c>
    </row>
    <row r="69" spans="5:25" x14ac:dyDescent="0.2">
      <c r="O69">
        <v>270000</v>
      </c>
      <c r="P69">
        <v>999.85</v>
      </c>
      <c r="Q69">
        <v>-290197</v>
      </c>
      <c r="R69" s="6">
        <v>1185540</v>
      </c>
      <c r="S69">
        <v>-2052.38</v>
      </c>
      <c r="U69">
        <v>270000</v>
      </c>
      <c r="V69">
        <v>1400.83</v>
      </c>
      <c r="W69">
        <v>-287795</v>
      </c>
      <c r="X69" s="6">
        <v>1197910</v>
      </c>
      <c r="Y69">
        <v>-7.95336</v>
      </c>
    </row>
    <row r="70" spans="5:25" x14ac:dyDescent="0.2">
      <c r="O70">
        <v>280000</v>
      </c>
      <c r="P70">
        <v>997.40099999999995</v>
      </c>
      <c r="Q70">
        <v>-290237</v>
      </c>
      <c r="R70" s="6">
        <v>1185540</v>
      </c>
      <c r="S70">
        <v>-2086.17</v>
      </c>
      <c r="U70">
        <v>280000</v>
      </c>
      <c r="V70">
        <v>1400.44</v>
      </c>
      <c r="W70">
        <v>-287827</v>
      </c>
      <c r="X70" s="6">
        <v>1197790</v>
      </c>
      <c r="Y70">
        <v>23.6006</v>
      </c>
    </row>
    <row r="71" spans="5:25" x14ac:dyDescent="0.2">
      <c r="O71">
        <v>290000</v>
      </c>
      <c r="P71">
        <v>999.98299999999995</v>
      </c>
      <c r="Q71">
        <v>-290207</v>
      </c>
      <c r="R71" s="6">
        <v>1185540</v>
      </c>
      <c r="S71">
        <v>-2190.34</v>
      </c>
      <c r="U71">
        <v>290000</v>
      </c>
      <c r="V71">
        <v>1405.43</v>
      </c>
      <c r="W71">
        <v>-287805</v>
      </c>
      <c r="X71" s="6">
        <v>1197570</v>
      </c>
      <c r="Y71">
        <v>9.8959700000000002</v>
      </c>
    </row>
    <row r="72" spans="5:25" x14ac:dyDescent="0.2">
      <c r="O72">
        <v>300000</v>
      </c>
      <c r="P72">
        <v>997.702</v>
      </c>
      <c r="Q72">
        <v>-290220</v>
      </c>
      <c r="R72" s="6">
        <v>1185540</v>
      </c>
      <c r="S72">
        <v>-2249.12</v>
      </c>
      <c r="U72">
        <v>300000</v>
      </c>
      <c r="V72">
        <v>1396.04</v>
      </c>
      <c r="W72">
        <v>-287884</v>
      </c>
      <c r="X72" s="6">
        <v>1197190</v>
      </c>
      <c r="Y72">
        <v>-27.7255</v>
      </c>
    </row>
    <row r="73" spans="5:25" x14ac:dyDescent="0.2">
      <c r="O73">
        <v>310000</v>
      </c>
      <c r="P73">
        <v>1001.98</v>
      </c>
      <c r="Q73">
        <v>-290216</v>
      </c>
      <c r="R73" s="6">
        <v>1185540</v>
      </c>
      <c r="S73">
        <v>-1912.96</v>
      </c>
      <c r="U73">
        <v>310000</v>
      </c>
      <c r="V73">
        <v>1399.26</v>
      </c>
      <c r="W73">
        <v>-287846</v>
      </c>
      <c r="X73" s="6">
        <v>1197710</v>
      </c>
      <c r="Y73">
        <v>23.905899999999999</v>
      </c>
    </row>
    <row r="74" spans="5:25" x14ac:dyDescent="0.2">
      <c r="O74">
        <v>320000</v>
      </c>
      <c r="P74">
        <v>999.30200000000002</v>
      </c>
      <c r="Q74">
        <v>-290224</v>
      </c>
      <c r="R74" s="6">
        <v>1185540</v>
      </c>
      <c r="S74">
        <v>-2024.22</v>
      </c>
      <c r="U74">
        <v>320000</v>
      </c>
      <c r="V74">
        <v>1398.58</v>
      </c>
      <c r="W74">
        <v>-287921</v>
      </c>
      <c r="X74" s="6">
        <v>1197390</v>
      </c>
      <c r="Y74">
        <v>-2.5273500000000002</v>
      </c>
    </row>
    <row r="75" spans="5:25" x14ac:dyDescent="0.2">
      <c r="O75">
        <v>330000</v>
      </c>
      <c r="P75">
        <v>996.24800000000005</v>
      </c>
      <c r="Q75">
        <v>-290238</v>
      </c>
      <c r="R75" s="6">
        <v>1185540</v>
      </c>
      <c r="S75">
        <v>-2208.38</v>
      </c>
      <c r="U75">
        <v>330000</v>
      </c>
      <c r="V75">
        <v>1398.6</v>
      </c>
      <c r="W75">
        <v>-287928</v>
      </c>
      <c r="X75" s="6">
        <v>1197300</v>
      </c>
      <c r="Y75">
        <v>-8.7611399999999993</v>
      </c>
    </row>
    <row r="76" spans="5:25" x14ac:dyDescent="0.2">
      <c r="O76">
        <v>340000</v>
      </c>
      <c r="P76">
        <v>1000.91</v>
      </c>
      <c r="Q76">
        <v>-290213</v>
      </c>
      <c r="R76" s="6">
        <v>1185540</v>
      </c>
      <c r="S76">
        <v>-2035.7</v>
      </c>
      <c r="U76">
        <v>340000</v>
      </c>
      <c r="V76">
        <v>1396.76</v>
      </c>
      <c r="W76">
        <v>-287992</v>
      </c>
      <c r="X76" s="6">
        <v>1197060</v>
      </c>
      <c r="Y76">
        <v>21.501799999999999</v>
      </c>
    </row>
    <row r="77" spans="5:25" x14ac:dyDescent="0.2">
      <c r="O77">
        <v>350000</v>
      </c>
      <c r="P77">
        <v>997.67600000000004</v>
      </c>
      <c r="Q77">
        <v>-290251</v>
      </c>
      <c r="R77" s="6">
        <v>1185540</v>
      </c>
      <c r="S77">
        <v>-2084.66</v>
      </c>
      <c r="U77">
        <v>350000</v>
      </c>
      <c r="V77">
        <v>1395.83</v>
      </c>
      <c r="W77">
        <v>-288014</v>
      </c>
      <c r="X77" s="6">
        <v>1197090</v>
      </c>
      <c r="Y77">
        <v>-22.266999999999999</v>
      </c>
    </row>
    <row r="78" spans="5:25" x14ac:dyDescent="0.2">
      <c r="O78">
        <v>360000</v>
      </c>
      <c r="P78">
        <v>1003.22</v>
      </c>
      <c r="Q78">
        <v>-290230</v>
      </c>
      <c r="R78" s="6">
        <v>1185540</v>
      </c>
      <c r="S78">
        <v>-2033.72</v>
      </c>
      <c r="U78">
        <v>360000</v>
      </c>
      <c r="V78">
        <v>1399.04</v>
      </c>
      <c r="W78">
        <v>-287999</v>
      </c>
      <c r="X78" s="6">
        <v>1197250</v>
      </c>
      <c r="Y78">
        <v>0.31340899999999999</v>
      </c>
    </row>
    <row r="79" spans="5:25" x14ac:dyDescent="0.2">
      <c r="J79" s="6"/>
      <c r="K79">
        <v>150000</v>
      </c>
      <c r="L79">
        <v>-287407</v>
      </c>
      <c r="O79">
        <v>370000</v>
      </c>
      <c r="P79">
        <v>998.74</v>
      </c>
      <c r="Q79">
        <v>-290240</v>
      </c>
      <c r="R79" s="6">
        <v>1185540</v>
      </c>
      <c r="S79">
        <v>-2200.65</v>
      </c>
      <c r="U79">
        <v>370000</v>
      </c>
      <c r="V79">
        <v>1399.38</v>
      </c>
      <c r="W79">
        <v>-288045</v>
      </c>
      <c r="X79" s="6">
        <v>1196990</v>
      </c>
      <c r="Y79">
        <v>-4.1673799999999996</v>
      </c>
    </row>
    <row r="80" spans="5:25" x14ac:dyDescent="0.2">
      <c r="J80" s="6"/>
      <c r="K80">
        <v>200000</v>
      </c>
      <c r="L80">
        <v>-287407</v>
      </c>
      <c r="O80">
        <v>380000</v>
      </c>
      <c r="P80">
        <v>998.79200000000003</v>
      </c>
      <c r="Q80">
        <v>-290247</v>
      </c>
      <c r="R80" s="6">
        <v>1185540</v>
      </c>
      <c r="S80">
        <v>-1860.89</v>
      </c>
      <c r="U80">
        <v>380000</v>
      </c>
      <c r="V80">
        <v>1399.95</v>
      </c>
      <c r="W80">
        <v>-288094</v>
      </c>
      <c r="X80" s="6">
        <v>1197450</v>
      </c>
      <c r="Y80">
        <v>-1.0511999999999999</v>
      </c>
    </row>
    <row r="81" spans="10:25" x14ac:dyDescent="0.2">
      <c r="J81" s="6"/>
      <c r="K81">
        <v>250000</v>
      </c>
      <c r="L81">
        <v>-287651</v>
      </c>
      <c r="O81">
        <v>390000</v>
      </c>
      <c r="P81">
        <v>1000.29</v>
      </c>
      <c r="Q81">
        <v>-290241</v>
      </c>
      <c r="R81" s="6">
        <v>1185540</v>
      </c>
      <c r="S81">
        <v>-2154.84</v>
      </c>
      <c r="U81">
        <v>390000</v>
      </c>
      <c r="V81">
        <v>1403.56</v>
      </c>
      <c r="W81">
        <v>-288073</v>
      </c>
      <c r="X81" s="6">
        <v>1197250</v>
      </c>
      <c r="Y81">
        <v>18.392499999999998</v>
      </c>
    </row>
    <row r="82" spans="10:25" x14ac:dyDescent="0.2">
      <c r="J82" s="6"/>
      <c r="K82">
        <v>300000</v>
      </c>
      <c r="L82">
        <v>-287651</v>
      </c>
      <c r="O82">
        <v>400000</v>
      </c>
      <c r="P82">
        <v>1007.77</v>
      </c>
      <c r="Q82">
        <v>-290196</v>
      </c>
      <c r="R82" s="6">
        <v>1185540</v>
      </c>
      <c r="S82">
        <v>-1725.25</v>
      </c>
      <c r="U82">
        <v>400000</v>
      </c>
      <c r="V82">
        <v>1402.22</v>
      </c>
      <c r="W82">
        <v>-288086</v>
      </c>
      <c r="X82" s="6">
        <v>1197370</v>
      </c>
      <c r="Y82">
        <v>-7.7676400000000001</v>
      </c>
    </row>
    <row r="83" spans="10:25" x14ac:dyDescent="0.2">
      <c r="J83" s="6"/>
      <c r="K83">
        <v>350000</v>
      </c>
      <c r="L83">
        <v>-287840</v>
      </c>
      <c r="O83">
        <v>410000</v>
      </c>
      <c r="P83">
        <v>1400.87</v>
      </c>
      <c r="Q83">
        <v>-287895</v>
      </c>
      <c r="R83" s="6">
        <v>1203220</v>
      </c>
      <c r="S83">
        <v>-3474.47</v>
      </c>
      <c r="U83">
        <v>410000</v>
      </c>
      <c r="V83">
        <v>1396.76</v>
      </c>
      <c r="W83">
        <v>-288133</v>
      </c>
      <c r="X83" s="6">
        <v>1196970</v>
      </c>
      <c r="Y83">
        <v>4.5941099999999997</v>
      </c>
    </row>
    <row r="84" spans="10:25" x14ac:dyDescent="0.2">
      <c r="J84" s="6"/>
      <c r="K84">
        <v>400000</v>
      </c>
      <c r="L84">
        <v>-287840</v>
      </c>
      <c r="O84">
        <v>420000</v>
      </c>
      <c r="P84">
        <v>1400.28</v>
      </c>
      <c r="Q84">
        <v>-287913</v>
      </c>
      <c r="R84" s="6">
        <v>1203220</v>
      </c>
      <c r="S84">
        <v>-3368.47</v>
      </c>
      <c r="U84">
        <v>420000</v>
      </c>
      <c r="V84">
        <v>1394.83</v>
      </c>
      <c r="W84">
        <v>-288160</v>
      </c>
      <c r="X84" s="6">
        <v>1196960</v>
      </c>
      <c r="Y84">
        <v>-11.361599999999999</v>
      </c>
    </row>
    <row r="85" spans="10:25" x14ac:dyDescent="0.2">
      <c r="K85">
        <v>450000</v>
      </c>
      <c r="L85">
        <v>-288026</v>
      </c>
      <c r="O85">
        <v>430000</v>
      </c>
      <c r="P85">
        <v>1398.16</v>
      </c>
      <c r="Q85">
        <v>-287959</v>
      </c>
      <c r="R85" s="6">
        <v>1203220</v>
      </c>
      <c r="S85">
        <v>-3510.51</v>
      </c>
      <c r="U85">
        <v>430000</v>
      </c>
      <c r="V85">
        <v>1400.84</v>
      </c>
      <c r="W85">
        <v>-288164</v>
      </c>
      <c r="X85" s="6">
        <v>1197010</v>
      </c>
      <c r="Y85">
        <v>12.858700000000001</v>
      </c>
    </row>
    <row r="86" spans="10:25" x14ac:dyDescent="0.2">
      <c r="K86">
        <v>500000</v>
      </c>
      <c r="L86">
        <v>-288026</v>
      </c>
      <c r="O86">
        <v>440000</v>
      </c>
      <c r="P86">
        <v>1401.92</v>
      </c>
      <c r="Q86">
        <v>-287950</v>
      </c>
      <c r="R86" s="6">
        <v>1203220</v>
      </c>
      <c r="S86">
        <v>-3495.8</v>
      </c>
      <c r="U86">
        <v>440000</v>
      </c>
      <c r="V86">
        <v>1402.27</v>
      </c>
      <c r="W86">
        <v>-288152</v>
      </c>
      <c r="X86" s="6">
        <v>1197260</v>
      </c>
      <c r="Y86">
        <v>-9.3849400000000003</v>
      </c>
    </row>
    <row r="87" spans="10:25" x14ac:dyDescent="0.2">
      <c r="K87">
        <v>550000</v>
      </c>
      <c r="L87">
        <v>-288170</v>
      </c>
      <c r="O87">
        <v>450000</v>
      </c>
      <c r="P87">
        <v>1404.39</v>
      </c>
      <c r="Q87">
        <v>-287939</v>
      </c>
      <c r="R87" s="6">
        <v>1203220</v>
      </c>
      <c r="S87">
        <v>-3337.43</v>
      </c>
      <c r="U87">
        <v>450000</v>
      </c>
      <c r="V87">
        <v>1396.44</v>
      </c>
      <c r="W87">
        <v>-288217</v>
      </c>
      <c r="X87" s="6">
        <v>1197040</v>
      </c>
      <c r="Y87">
        <v>-23.6355</v>
      </c>
    </row>
    <row r="88" spans="10:25" x14ac:dyDescent="0.2">
      <c r="K88">
        <v>600000</v>
      </c>
      <c r="L88">
        <v>-288170</v>
      </c>
      <c r="O88">
        <v>460000</v>
      </c>
      <c r="P88">
        <v>1401.4</v>
      </c>
      <c r="Q88">
        <v>-287974</v>
      </c>
      <c r="R88" s="6">
        <v>1203220</v>
      </c>
      <c r="S88">
        <v>-3787.53</v>
      </c>
      <c r="U88">
        <v>460000</v>
      </c>
      <c r="V88">
        <v>1398.1</v>
      </c>
      <c r="W88">
        <v>-288228</v>
      </c>
      <c r="X88" s="6">
        <v>1196550</v>
      </c>
      <c r="Y88">
        <v>-9.1710200000000004</v>
      </c>
    </row>
    <row r="89" spans="10:25" x14ac:dyDescent="0.2">
      <c r="O89">
        <v>470000</v>
      </c>
      <c r="P89">
        <v>1401.44</v>
      </c>
      <c r="Q89">
        <v>-288002</v>
      </c>
      <c r="R89" s="6">
        <v>1203220</v>
      </c>
      <c r="S89">
        <v>-3779.23</v>
      </c>
      <c r="U89">
        <v>470000</v>
      </c>
      <c r="V89">
        <v>1396.13</v>
      </c>
      <c r="W89">
        <v>-288258</v>
      </c>
      <c r="X89" s="6">
        <v>1196920</v>
      </c>
      <c r="Y89">
        <v>2.8884099999999999</v>
      </c>
    </row>
    <row r="90" spans="10:25" x14ac:dyDescent="0.2">
      <c r="O90">
        <v>480000</v>
      </c>
      <c r="P90">
        <v>1402.65</v>
      </c>
      <c r="Q90">
        <v>-287999</v>
      </c>
      <c r="R90" s="6">
        <v>1203220</v>
      </c>
      <c r="S90">
        <v>-3645.63</v>
      </c>
      <c r="U90">
        <v>480000</v>
      </c>
      <c r="V90">
        <v>1405.69</v>
      </c>
      <c r="W90">
        <v>-288167</v>
      </c>
      <c r="X90" s="6">
        <v>1196960</v>
      </c>
      <c r="Y90">
        <v>-6.1855500000000001</v>
      </c>
    </row>
    <row r="91" spans="10:25" x14ac:dyDescent="0.2">
      <c r="O91">
        <v>490000</v>
      </c>
      <c r="P91">
        <v>1403.96</v>
      </c>
      <c r="Q91">
        <v>-288014</v>
      </c>
      <c r="R91" s="6">
        <v>1203220</v>
      </c>
      <c r="S91">
        <v>-3514.97</v>
      </c>
      <c r="U91">
        <v>490000</v>
      </c>
      <c r="V91">
        <v>1404.47</v>
      </c>
      <c r="W91">
        <v>-288228</v>
      </c>
      <c r="X91" s="6">
        <v>1196390</v>
      </c>
      <c r="Y91">
        <v>-6.1982600000000003</v>
      </c>
    </row>
    <row r="92" spans="10:25" x14ac:dyDescent="0.2">
      <c r="O92">
        <v>500000</v>
      </c>
      <c r="P92">
        <v>1397.39</v>
      </c>
      <c r="Q92">
        <v>-288093</v>
      </c>
      <c r="R92" s="6">
        <v>1203220</v>
      </c>
      <c r="S92">
        <v>-3705.39</v>
      </c>
      <c r="U92">
        <v>500000</v>
      </c>
      <c r="V92">
        <v>1406.31</v>
      </c>
      <c r="W92">
        <v>-288232</v>
      </c>
      <c r="X92" s="6">
        <v>1196970</v>
      </c>
      <c r="Y92">
        <v>-5.1249399999999996</v>
      </c>
    </row>
    <row r="93" spans="10:25" x14ac:dyDescent="0.2">
      <c r="O93">
        <v>510000</v>
      </c>
      <c r="P93">
        <v>1399.97</v>
      </c>
      <c r="Q93">
        <v>-288116</v>
      </c>
      <c r="R93" s="6">
        <v>1203220</v>
      </c>
      <c r="S93">
        <v>-4000.73</v>
      </c>
      <c r="U93">
        <v>510000</v>
      </c>
      <c r="V93">
        <v>1403.21</v>
      </c>
      <c r="W93">
        <v>-288270</v>
      </c>
      <c r="X93" s="6">
        <v>1196670</v>
      </c>
      <c r="Y93">
        <v>-10.261100000000001</v>
      </c>
    </row>
    <row r="94" spans="10:25" x14ac:dyDescent="0.2">
      <c r="O94">
        <v>520000</v>
      </c>
      <c r="P94">
        <v>1402.66</v>
      </c>
      <c r="Q94">
        <v>-288105</v>
      </c>
      <c r="R94" s="6">
        <v>1203220</v>
      </c>
      <c r="S94">
        <v>-3473.11</v>
      </c>
    </row>
    <row r="95" spans="10:25" x14ac:dyDescent="0.2">
      <c r="O95">
        <v>530000</v>
      </c>
      <c r="P95">
        <v>1396.99</v>
      </c>
      <c r="Q95">
        <v>-288139</v>
      </c>
      <c r="R95" s="6">
        <v>1203220</v>
      </c>
      <c r="S95">
        <v>-3501.94</v>
      </c>
    </row>
    <row r="96" spans="10:25" x14ac:dyDescent="0.2">
      <c r="O96">
        <v>540000</v>
      </c>
      <c r="P96">
        <v>1399.45</v>
      </c>
      <c r="Q96">
        <v>-288159</v>
      </c>
      <c r="R96" s="6">
        <v>1203220</v>
      </c>
      <c r="S96">
        <v>-3697.62</v>
      </c>
    </row>
    <row r="97" spans="15:19" x14ac:dyDescent="0.2">
      <c r="O97">
        <v>550000</v>
      </c>
      <c r="P97">
        <v>1399.99</v>
      </c>
      <c r="Q97">
        <v>-288149</v>
      </c>
      <c r="R97" s="6">
        <v>1203220</v>
      </c>
      <c r="S97">
        <v>-3891.61</v>
      </c>
    </row>
    <row r="98" spans="15:19" x14ac:dyDescent="0.2">
      <c r="O98">
        <v>560000</v>
      </c>
      <c r="P98">
        <v>1398.79</v>
      </c>
      <c r="Q98">
        <v>-288140</v>
      </c>
      <c r="R98" s="6">
        <v>1203220</v>
      </c>
      <c r="S98">
        <v>-3843.72</v>
      </c>
    </row>
    <row r="99" spans="15:19" x14ac:dyDescent="0.2">
      <c r="O99">
        <v>570000</v>
      </c>
      <c r="P99">
        <v>1402.41</v>
      </c>
      <c r="Q99">
        <v>-288161</v>
      </c>
      <c r="R99" s="6">
        <v>1203220</v>
      </c>
      <c r="S99">
        <v>-3835.96</v>
      </c>
    </row>
    <row r="100" spans="15:19" x14ac:dyDescent="0.2">
      <c r="O100">
        <v>580000</v>
      </c>
      <c r="P100">
        <v>1399.75</v>
      </c>
      <c r="Q100">
        <v>-288168</v>
      </c>
      <c r="R100" s="6">
        <v>1203220</v>
      </c>
      <c r="S100">
        <v>-3728.34</v>
      </c>
    </row>
    <row r="101" spans="15:19" x14ac:dyDescent="0.2">
      <c r="O101">
        <v>590000</v>
      </c>
      <c r="P101">
        <v>1400.13</v>
      </c>
      <c r="Q101">
        <v>-288196</v>
      </c>
      <c r="R101" s="6">
        <v>1203220</v>
      </c>
      <c r="S101">
        <v>-3697.03</v>
      </c>
    </row>
    <row r="102" spans="15:19" x14ac:dyDescent="0.2">
      <c r="O102">
        <v>600000</v>
      </c>
      <c r="P102">
        <v>1399.16</v>
      </c>
      <c r="Q102">
        <v>-288189</v>
      </c>
      <c r="R102" s="6">
        <v>1203220</v>
      </c>
      <c r="S102">
        <v>-3853.93</v>
      </c>
    </row>
    <row r="103" spans="15:19" x14ac:dyDescent="0.2">
      <c r="O103">
        <v>610000</v>
      </c>
      <c r="P103">
        <v>1402.46</v>
      </c>
      <c r="Q103">
        <v>-288200</v>
      </c>
      <c r="R103" s="6">
        <v>1203220</v>
      </c>
      <c r="S103">
        <v>-3638.64</v>
      </c>
    </row>
    <row r="104" spans="15:19" x14ac:dyDescent="0.2">
      <c r="O104">
        <v>620000</v>
      </c>
      <c r="P104">
        <v>1400.23</v>
      </c>
      <c r="Q104">
        <v>-288259</v>
      </c>
      <c r="R104" s="6">
        <v>1203220</v>
      </c>
      <c r="S104">
        <v>-3877.63</v>
      </c>
    </row>
    <row r="105" spans="15:19" x14ac:dyDescent="0.2">
      <c r="O105">
        <v>630000</v>
      </c>
      <c r="P105">
        <v>1399.22</v>
      </c>
      <c r="Q105">
        <v>-288261</v>
      </c>
      <c r="R105" s="6">
        <v>1203220</v>
      </c>
      <c r="S105">
        <v>-3614.65</v>
      </c>
    </row>
    <row r="106" spans="15:19" x14ac:dyDescent="0.2">
      <c r="O106">
        <v>640000</v>
      </c>
      <c r="P106">
        <v>1402.92</v>
      </c>
      <c r="Q106">
        <v>-288216</v>
      </c>
      <c r="R106" s="6">
        <v>1203220</v>
      </c>
      <c r="S106">
        <v>-3941.01</v>
      </c>
    </row>
    <row r="107" spans="15:19" x14ac:dyDescent="0.2">
      <c r="O107">
        <v>650000</v>
      </c>
      <c r="P107">
        <v>1395.38</v>
      </c>
      <c r="Q107">
        <v>-288295</v>
      </c>
      <c r="R107" s="6">
        <v>1203220</v>
      </c>
      <c r="S107">
        <v>-4060.62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3080-2AE4-FA40-B106-3803B91EE1CC}">
  <dimension ref="B5:T75"/>
  <sheetViews>
    <sheetView workbookViewId="0">
      <selection activeCell="O24" sqref="O24"/>
    </sheetView>
  </sheetViews>
  <sheetFormatPr baseColWidth="10" defaultRowHeight="16" x14ac:dyDescent="0.2"/>
  <sheetData>
    <row r="5" spans="2:20" x14ac:dyDescent="0.2">
      <c r="C5" t="s">
        <v>10</v>
      </c>
      <c r="P5" t="s">
        <v>27</v>
      </c>
    </row>
    <row r="6" spans="2:20" x14ac:dyDescent="0.2">
      <c r="B6">
        <v>25</v>
      </c>
      <c r="C6">
        <f>4*3.14*B6^2</f>
        <v>7850</v>
      </c>
      <c r="D6">
        <v>50000</v>
      </c>
      <c r="E6">
        <v>1000.09</v>
      </c>
      <c r="F6">
        <v>-327455</v>
      </c>
      <c r="G6" s="6">
        <v>1229660</v>
      </c>
      <c r="H6">
        <v>-1.7025200000000001E-2</v>
      </c>
      <c r="I6">
        <v>0</v>
      </c>
      <c r="J6">
        <v>54000</v>
      </c>
      <c r="K6">
        <f t="shared" ref="K6:K15" si="0">SUM(I6:J6)</f>
        <v>54000</v>
      </c>
    </row>
    <row r="7" spans="2:20" x14ac:dyDescent="0.2">
      <c r="D7">
        <v>100000</v>
      </c>
      <c r="E7">
        <v>999.90599999999995</v>
      </c>
      <c r="F7">
        <v>-308991</v>
      </c>
      <c r="G7" s="6">
        <v>1230150</v>
      </c>
      <c r="H7">
        <v>-1678.25</v>
      </c>
      <c r="I7">
        <v>0</v>
      </c>
      <c r="J7">
        <v>51143</v>
      </c>
      <c r="K7">
        <f t="shared" si="0"/>
        <v>51143</v>
      </c>
      <c r="M7">
        <f>(F7-(K7/K6)*F6)/C6</f>
        <v>0.14512164425571999</v>
      </c>
      <c r="N7">
        <f>M7*16.02</f>
        <v>2.3248487409766341</v>
      </c>
      <c r="P7">
        <v>1000</v>
      </c>
      <c r="Q7">
        <v>1100</v>
      </c>
      <c r="R7">
        <v>1200</v>
      </c>
      <c r="S7">
        <v>1300</v>
      </c>
      <c r="T7">
        <v>1400</v>
      </c>
    </row>
    <row r="8" spans="2:20" x14ac:dyDescent="0.2">
      <c r="B8">
        <v>25</v>
      </c>
      <c r="C8">
        <f>4*3.14*B8^2</f>
        <v>7850</v>
      </c>
      <c r="D8">
        <v>50000</v>
      </c>
      <c r="E8">
        <v>999.76</v>
      </c>
      <c r="F8">
        <v>-327458</v>
      </c>
      <c r="G8" s="6">
        <v>1229650</v>
      </c>
      <c r="H8">
        <v>3.1139099999999999E-2</v>
      </c>
      <c r="I8">
        <v>0</v>
      </c>
      <c r="J8">
        <v>54000</v>
      </c>
      <c r="K8">
        <f t="shared" si="0"/>
        <v>54000</v>
      </c>
      <c r="P8">
        <v>2.2292578659329627</v>
      </c>
      <c r="Q8">
        <v>2.252569729616416</v>
      </c>
      <c r="R8">
        <v>2.258082449441539</v>
      </c>
      <c r="S8">
        <v>2.2766726368694603</v>
      </c>
      <c r="T8">
        <v>2.3111522135474463</v>
      </c>
    </row>
    <row r="9" spans="2:20" x14ac:dyDescent="0.2">
      <c r="D9">
        <v>100000</v>
      </c>
      <c r="E9">
        <v>999.77200000000005</v>
      </c>
      <c r="F9">
        <v>-308951</v>
      </c>
      <c r="G9" s="6">
        <v>1229720</v>
      </c>
      <c r="H9">
        <v>-1477.99</v>
      </c>
      <c r="I9">
        <v>0</v>
      </c>
      <c r="J9">
        <v>51136</v>
      </c>
      <c r="K9">
        <f t="shared" si="0"/>
        <v>51136</v>
      </c>
      <c r="M9">
        <f>(F9-(K9/K8)*F8)/C8</f>
        <v>0.1451717103090342</v>
      </c>
      <c r="N9">
        <f>M9*16.02</f>
        <v>2.3256507991507278</v>
      </c>
      <c r="P9">
        <v>2.232085702047311</v>
      </c>
      <c r="Q9">
        <v>2.2524777194608632</v>
      </c>
      <c r="R9">
        <v>2.2766494319763191</v>
      </c>
      <c r="S9">
        <v>2.2756347211383305</v>
      </c>
      <c r="T9">
        <v>2.3175479016891756</v>
      </c>
    </row>
    <row r="10" spans="2:20" x14ac:dyDescent="0.2">
      <c r="B10">
        <v>25</v>
      </c>
      <c r="C10">
        <f>4*3.14*B10^2</f>
        <v>7850</v>
      </c>
      <c r="D10">
        <v>50000</v>
      </c>
      <c r="E10">
        <v>999.88499999999999</v>
      </c>
      <c r="F10">
        <v>-327455</v>
      </c>
      <c r="G10" s="6">
        <v>1229650</v>
      </c>
      <c r="H10">
        <v>-4.6514600000000003E-2</v>
      </c>
      <c r="I10">
        <v>0</v>
      </c>
      <c r="J10">
        <v>54000</v>
      </c>
      <c r="K10">
        <f t="shared" si="0"/>
        <v>54000</v>
      </c>
      <c r="P10">
        <v>2.2463652728967887</v>
      </c>
      <c r="Q10">
        <v>2.2488329284150606</v>
      </c>
      <c r="R10">
        <v>2.2691261349183502</v>
      </c>
      <c r="S10">
        <v>2.2825862215023545</v>
      </c>
      <c r="T10">
        <v>2.3178518968187851</v>
      </c>
    </row>
    <row r="11" spans="2:20" x14ac:dyDescent="0.2">
      <c r="D11">
        <v>100000</v>
      </c>
      <c r="E11">
        <v>999.76700000000005</v>
      </c>
      <c r="F11">
        <v>-309017</v>
      </c>
      <c r="G11" s="6">
        <v>1229390</v>
      </c>
      <c r="H11">
        <v>-1264.5999999999999</v>
      </c>
      <c r="I11">
        <v>0</v>
      </c>
      <c r="J11">
        <v>51145</v>
      </c>
      <c r="K11">
        <f t="shared" si="0"/>
        <v>51145</v>
      </c>
      <c r="M11">
        <f>(F11-(K11/K10)*F10)/C10</f>
        <v>0.14335450577966358</v>
      </c>
      <c r="N11">
        <f>M11*16.02</f>
        <v>2.2965391825902106</v>
      </c>
      <c r="P11">
        <v>2.241640040997853</v>
      </c>
      <c r="Q11">
        <v>2.2551200934285385</v>
      </c>
      <c r="R11">
        <v>2.2556176281248534</v>
      </c>
      <c r="S11">
        <v>2.2739635184869522</v>
      </c>
      <c r="T11">
        <v>2.3020260047322787</v>
      </c>
    </row>
    <row r="12" spans="2:20" x14ac:dyDescent="0.2">
      <c r="B12">
        <v>25</v>
      </c>
      <c r="C12">
        <f>4*3.14*B12^2</f>
        <v>7850</v>
      </c>
      <c r="D12">
        <v>50000</v>
      </c>
      <c r="E12">
        <v>1000.33</v>
      </c>
      <c r="F12">
        <v>-327453</v>
      </c>
      <c r="G12" s="6">
        <v>1229660</v>
      </c>
      <c r="H12">
        <v>-2.0499E-2</v>
      </c>
      <c r="I12">
        <v>0</v>
      </c>
      <c r="J12">
        <v>54000</v>
      </c>
      <c r="K12">
        <f t="shared" si="0"/>
        <v>54000</v>
      </c>
      <c r="P12">
        <v>2.2415690812326963</v>
      </c>
      <c r="Q12">
        <v>2.2574338504747278</v>
      </c>
      <c r="R12">
        <v>2.2683370986870419</v>
      </c>
      <c r="S12">
        <v>2.2963390187960164</v>
      </c>
      <c r="T12">
        <v>2.2971537133764355</v>
      </c>
    </row>
    <row r="13" spans="2:20" x14ac:dyDescent="0.2">
      <c r="D13">
        <v>100000</v>
      </c>
      <c r="E13">
        <v>1000.03</v>
      </c>
      <c r="F13">
        <v>-309030</v>
      </c>
      <c r="G13" s="6">
        <v>1230240</v>
      </c>
      <c r="H13">
        <v>-1769.86</v>
      </c>
      <c r="I13">
        <v>0</v>
      </c>
      <c r="J13">
        <v>51150</v>
      </c>
      <c r="K13">
        <f t="shared" si="0"/>
        <v>51150</v>
      </c>
      <c r="M13">
        <f>(F13-(K13/K12)*F12)/C12</f>
        <v>0.14531953290870092</v>
      </c>
      <c r="N13">
        <f>M13*16.02</f>
        <v>2.3280189171973888</v>
      </c>
    </row>
    <row r="14" spans="2:20" x14ac:dyDescent="0.2">
      <c r="B14">
        <v>25</v>
      </c>
      <c r="C14">
        <f>4*3.14*B14^2</f>
        <v>7850</v>
      </c>
      <c r="D14">
        <v>50000</v>
      </c>
      <c r="E14">
        <v>999.87099999999998</v>
      </c>
      <c r="F14">
        <v>-327458</v>
      </c>
      <c r="G14" s="6">
        <v>1229650</v>
      </c>
      <c r="H14">
        <v>-3.6152999999999998E-2</v>
      </c>
      <c r="I14">
        <v>0</v>
      </c>
      <c r="J14">
        <v>54000</v>
      </c>
      <c r="K14">
        <f t="shared" si="0"/>
        <v>54000</v>
      </c>
      <c r="P14">
        <f>AVERAGE(P8:P12)</f>
        <v>2.2381835926215223</v>
      </c>
      <c r="Q14">
        <f t="shared" ref="Q14:T14" si="1">AVERAGE(Q8:Q12)</f>
        <v>2.2532868642791213</v>
      </c>
      <c r="R14">
        <f t="shared" si="1"/>
        <v>2.2655625486296209</v>
      </c>
      <c r="S14">
        <f t="shared" si="1"/>
        <v>2.281039223358623</v>
      </c>
      <c r="T14">
        <f t="shared" si="1"/>
        <v>2.3091463460328243</v>
      </c>
    </row>
    <row r="15" spans="2:20" x14ac:dyDescent="0.2">
      <c r="D15">
        <v>100000</v>
      </c>
      <c r="E15">
        <v>1000.12</v>
      </c>
      <c r="F15">
        <v>-308978</v>
      </c>
      <c r="G15" s="6">
        <v>1230070</v>
      </c>
      <c r="H15">
        <v>-1617.36</v>
      </c>
      <c r="I15">
        <v>0</v>
      </c>
      <c r="J15">
        <v>51141</v>
      </c>
      <c r="K15">
        <f t="shared" si="0"/>
        <v>51141</v>
      </c>
      <c r="M15">
        <f>(F15-(K15/K14)*F14)/C14</f>
        <v>0.14559466383580835</v>
      </c>
      <c r="N15">
        <f>M15*16.02</f>
        <v>2.3324265146496499</v>
      </c>
    </row>
    <row r="16" spans="2:20" x14ac:dyDescent="0.2">
      <c r="P16" t="s">
        <v>92</v>
      </c>
    </row>
    <row r="17" spans="2:20" x14ac:dyDescent="0.2">
      <c r="C17" t="s">
        <v>9</v>
      </c>
      <c r="O17">
        <v>900</v>
      </c>
      <c r="P17">
        <v>1000</v>
      </c>
      <c r="Q17">
        <v>1100</v>
      </c>
      <c r="R17">
        <v>1200</v>
      </c>
      <c r="S17">
        <v>1300</v>
      </c>
      <c r="T17">
        <v>1400</v>
      </c>
    </row>
    <row r="18" spans="2:20" x14ac:dyDescent="0.2">
      <c r="B18">
        <v>25</v>
      </c>
      <c r="C18">
        <f>4*3.14*B18^2</f>
        <v>7850</v>
      </c>
      <c r="D18">
        <v>50000</v>
      </c>
      <c r="E18">
        <v>1100.26</v>
      </c>
      <c r="F18">
        <v>-326655</v>
      </c>
      <c r="G18" s="6">
        <v>1233680</v>
      </c>
      <c r="H18">
        <v>0.112676</v>
      </c>
      <c r="I18">
        <v>0</v>
      </c>
      <c r="J18">
        <v>54000</v>
      </c>
      <c r="K18">
        <f t="shared" ref="K18:K27" si="2">SUM(I18:J18)</f>
        <v>54000</v>
      </c>
      <c r="O18">
        <v>2.2724193889597197</v>
      </c>
      <c r="P18">
        <v>2.3248487409766341</v>
      </c>
      <c r="Q18">
        <v>2.3091537515923442</v>
      </c>
      <c r="R18">
        <v>2.3683032271761686</v>
      </c>
      <c r="S18">
        <v>2.4217665664543215</v>
      </c>
      <c r="T18">
        <v>2.4340045010615063</v>
      </c>
    </row>
    <row r="19" spans="2:20" x14ac:dyDescent="0.2">
      <c r="D19">
        <v>100000</v>
      </c>
      <c r="E19">
        <v>1099.6099999999999</v>
      </c>
      <c r="F19">
        <v>-308362</v>
      </c>
      <c r="G19" s="6">
        <v>1233450</v>
      </c>
      <c r="H19">
        <v>-1397.68</v>
      </c>
      <c r="I19">
        <v>0</v>
      </c>
      <c r="J19">
        <v>51163</v>
      </c>
      <c r="K19">
        <f t="shared" si="2"/>
        <v>51163</v>
      </c>
      <c r="M19">
        <f>(F19-(K19/K18)*F18)/C18</f>
        <v>0.1441419320594472</v>
      </c>
      <c r="N19">
        <f>M19*16.02</f>
        <v>2.3091537515923442</v>
      </c>
      <c r="O19">
        <v>2.299430378768573</v>
      </c>
      <c r="P19">
        <v>2.3256507991507278</v>
      </c>
      <c r="Q19">
        <v>2.3215251295117256</v>
      </c>
      <c r="R19">
        <v>2.3356833477707513</v>
      </c>
      <c r="S19">
        <v>2.4082209554140444</v>
      </c>
      <c r="T19">
        <v>2.4973997868364952</v>
      </c>
    </row>
    <row r="20" spans="2:20" x14ac:dyDescent="0.2">
      <c r="B20">
        <v>25</v>
      </c>
      <c r="C20">
        <f>4*3.14*B20^2</f>
        <v>7850</v>
      </c>
      <c r="D20">
        <v>50000</v>
      </c>
      <c r="E20">
        <v>1100.19</v>
      </c>
      <c r="F20">
        <v>-326656</v>
      </c>
      <c r="G20" s="6">
        <v>1233670</v>
      </c>
      <c r="H20">
        <v>8.2545400000000005E-2</v>
      </c>
      <c r="I20">
        <v>0</v>
      </c>
      <c r="J20">
        <v>54000</v>
      </c>
      <c r="K20">
        <f t="shared" si="2"/>
        <v>54000</v>
      </c>
      <c r="O20">
        <v>2.3070600407642718</v>
      </c>
      <c r="P20">
        <v>2.2965391825902106</v>
      </c>
      <c r="Q20">
        <v>2.3563036840763831</v>
      </c>
      <c r="R20">
        <v>2.340157156687944</v>
      </c>
      <c r="S20">
        <v>2.3887333566878759</v>
      </c>
      <c r="T20">
        <v>2.4480669923566274</v>
      </c>
    </row>
    <row r="21" spans="2:20" x14ac:dyDescent="0.2">
      <c r="D21">
        <v>100000</v>
      </c>
      <c r="E21">
        <v>1099.99</v>
      </c>
      <c r="F21">
        <v>-308248</v>
      </c>
      <c r="G21" s="6">
        <v>1233100</v>
      </c>
      <c r="H21">
        <v>-1233.69</v>
      </c>
      <c r="I21">
        <v>0</v>
      </c>
      <c r="J21">
        <v>51145</v>
      </c>
      <c r="K21">
        <f t="shared" si="2"/>
        <v>51145</v>
      </c>
      <c r="M21">
        <f>(F21-(K21/K20)*F20)/C20</f>
        <v>0.14491417787214267</v>
      </c>
      <c r="N21">
        <f>M21*16.02</f>
        <v>2.3215251295117256</v>
      </c>
      <c r="O21">
        <v>2.2982557299363036</v>
      </c>
      <c r="P21">
        <v>2.3280189171973888</v>
      </c>
      <c r="Q21">
        <v>2.3656034471337688</v>
      </c>
      <c r="R21">
        <v>2.3439914883226858</v>
      </c>
      <c r="S21">
        <v>2.3697988806794106</v>
      </c>
      <c r="T21">
        <v>2.4281049159236043</v>
      </c>
    </row>
    <row r="22" spans="2:20" x14ac:dyDescent="0.2">
      <c r="B22">
        <v>25</v>
      </c>
      <c r="C22">
        <f>4*3.14*B22^2</f>
        <v>7850</v>
      </c>
      <c r="D22">
        <v>50000</v>
      </c>
      <c r="E22">
        <v>1099.9000000000001</v>
      </c>
      <c r="F22">
        <v>-326658</v>
      </c>
      <c r="G22" s="6">
        <v>1233650</v>
      </c>
      <c r="H22">
        <v>7.7385999999999996E-2</v>
      </c>
      <c r="I22">
        <v>0</v>
      </c>
      <c r="J22">
        <v>54000</v>
      </c>
      <c r="K22">
        <f t="shared" si="2"/>
        <v>54000</v>
      </c>
      <c r="O22">
        <v>2.3028674038216383</v>
      </c>
      <c r="P22">
        <v>2.3324265146496499</v>
      </c>
      <c r="Q22">
        <v>2.3036933842886866</v>
      </c>
      <c r="R22">
        <v>2.36865280254771</v>
      </c>
      <c r="S22">
        <v>2.422907882802515</v>
      </c>
      <c r="T22">
        <v>2.485318764331125</v>
      </c>
    </row>
    <row r="23" spans="2:20" x14ac:dyDescent="0.2">
      <c r="D23">
        <v>100000</v>
      </c>
      <c r="E23">
        <v>1100.3900000000001</v>
      </c>
      <c r="F23">
        <v>-308251</v>
      </c>
      <c r="G23" s="6">
        <v>1234050</v>
      </c>
      <c r="H23">
        <v>-1687.88</v>
      </c>
      <c r="I23">
        <v>0</v>
      </c>
      <c r="J23">
        <v>51148</v>
      </c>
      <c r="K23">
        <f t="shared" si="2"/>
        <v>51148</v>
      </c>
      <c r="M23">
        <f>(F23-(K23/K22)*F22)/C22</f>
        <v>0.1470851238499615</v>
      </c>
      <c r="N23">
        <f>M23*16.02</f>
        <v>2.3563036840763831</v>
      </c>
    </row>
    <row r="24" spans="2:20" x14ac:dyDescent="0.2">
      <c r="B24">
        <v>25</v>
      </c>
      <c r="C24">
        <f>4*3.14*B24^2</f>
        <v>7850</v>
      </c>
      <c r="D24">
        <v>50000</v>
      </c>
      <c r="E24">
        <v>1099.99</v>
      </c>
      <c r="F24">
        <v>-326658</v>
      </c>
      <c r="G24" s="6">
        <v>1233660</v>
      </c>
      <c r="H24">
        <v>-0.132519</v>
      </c>
      <c r="I24">
        <v>0</v>
      </c>
      <c r="J24">
        <v>54000</v>
      </c>
      <c r="K24">
        <f t="shared" si="2"/>
        <v>54000</v>
      </c>
      <c r="O24">
        <f>AVERAGE(O18:O22)</f>
        <v>2.2960065884501013</v>
      </c>
      <c r="P24">
        <f>AVERAGE(P18:P22)</f>
        <v>2.3214968309129218</v>
      </c>
      <c r="Q24">
        <f t="shared" ref="Q24:T24" si="3">AVERAGE(Q18:Q22)</f>
        <v>2.3312558793205818</v>
      </c>
      <c r="R24">
        <f t="shared" si="3"/>
        <v>2.3513576045010516</v>
      </c>
      <c r="S24">
        <f t="shared" si="3"/>
        <v>2.4022855284076337</v>
      </c>
      <c r="T24">
        <f t="shared" si="3"/>
        <v>2.4585789921018715</v>
      </c>
    </row>
    <row r="25" spans="2:20" x14ac:dyDescent="0.2">
      <c r="D25">
        <v>100000</v>
      </c>
      <c r="E25">
        <v>1100.22</v>
      </c>
      <c r="F25">
        <v>-308192</v>
      </c>
      <c r="G25" s="6">
        <v>1234170</v>
      </c>
      <c r="H25">
        <v>-1796.07</v>
      </c>
      <c r="I25">
        <v>0</v>
      </c>
      <c r="J25">
        <v>51139</v>
      </c>
      <c r="K25">
        <f t="shared" si="2"/>
        <v>51139</v>
      </c>
      <c r="M25">
        <f>(F25-(K25/K24)*F24)/C24</f>
        <v>0.14766563340410543</v>
      </c>
      <c r="N25">
        <f>M25*16.02</f>
        <v>2.3656034471337688</v>
      </c>
      <c r="O25">
        <f>STDEV(O18:O22)</f>
        <v>1.3623385711643368E-2</v>
      </c>
      <c r="P25">
        <f>STDEV(P18:P22)</f>
        <v>1.4259826077857481E-2</v>
      </c>
      <c r="Q25">
        <f t="shared" ref="Q25:T25" si="4">STDEV(Q18:Q22)</f>
        <v>2.8062566757637096E-2</v>
      </c>
      <c r="R25">
        <f t="shared" si="4"/>
        <v>1.5903380349278518E-2</v>
      </c>
      <c r="S25">
        <f t="shared" si="4"/>
        <v>2.279838413601102E-2</v>
      </c>
      <c r="T25">
        <f t="shared" si="4"/>
        <v>3.1085151560495784E-2</v>
      </c>
    </row>
    <row r="26" spans="2:20" x14ac:dyDescent="0.2">
      <c r="B26">
        <v>25</v>
      </c>
      <c r="C26">
        <f>4*3.14*B26^2</f>
        <v>7850</v>
      </c>
      <c r="D26">
        <v>50000</v>
      </c>
      <c r="E26">
        <v>1100.0999999999999</v>
      </c>
      <c r="F26">
        <v>-326656</v>
      </c>
      <c r="G26" s="6">
        <v>1233670</v>
      </c>
      <c r="H26">
        <v>0.114431</v>
      </c>
      <c r="I26">
        <v>0</v>
      </c>
      <c r="J26">
        <v>54000</v>
      </c>
      <c r="K26">
        <f t="shared" si="2"/>
        <v>54000</v>
      </c>
    </row>
    <row r="27" spans="2:20" x14ac:dyDescent="0.2">
      <c r="D27">
        <v>100000</v>
      </c>
      <c r="E27">
        <v>1099.8499999999999</v>
      </c>
      <c r="F27">
        <v>-308166</v>
      </c>
      <c r="G27" s="6">
        <v>1232290</v>
      </c>
      <c r="H27">
        <v>-838.75099999999998</v>
      </c>
      <c r="I27">
        <v>0</v>
      </c>
      <c r="J27">
        <v>51130</v>
      </c>
      <c r="K27">
        <f t="shared" si="2"/>
        <v>51130</v>
      </c>
      <c r="M27">
        <f>(F27-(K27/K26)*F26)/C26</f>
        <v>0.14380108516159093</v>
      </c>
      <c r="N27">
        <f>M27*16.02</f>
        <v>2.3036933842886866</v>
      </c>
    </row>
    <row r="29" spans="2:20" x14ac:dyDescent="0.2">
      <c r="C29" t="s">
        <v>8</v>
      </c>
    </row>
    <row r="30" spans="2:20" x14ac:dyDescent="0.2">
      <c r="B30">
        <v>25</v>
      </c>
      <c r="C30">
        <f>4*3.14*B30^2</f>
        <v>7850</v>
      </c>
      <c r="D30">
        <v>50000</v>
      </c>
      <c r="E30">
        <v>1200.05</v>
      </c>
      <c r="F30">
        <v>-325850</v>
      </c>
      <c r="G30" s="6">
        <v>1237730</v>
      </c>
      <c r="H30">
        <v>-1.4986800000000001E-3</v>
      </c>
      <c r="I30">
        <v>0</v>
      </c>
      <c r="J30">
        <v>54000</v>
      </c>
      <c r="K30">
        <f t="shared" ref="K30:K39" si="5">SUM(I30:J30)</f>
        <v>54000</v>
      </c>
    </row>
    <row r="31" spans="2:20" x14ac:dyDescent="0.2">
      <c r="D31">
        <v>100000</v>
      </c>
      <c r="E31">
        <v>1199.9100000000001</v>
      </c>
      <c r="F31">
        <v>-307516</v>
      </c>
      <c r="G31" s="6">
        <v>1238060</v>
      </c>
      <c r="H31">
        <v>-1747.44</v>
      </c>
      <c r="I31">
        <v>0</v>
      </c>
      <c r="J31">
        <v>51154</v>
      </c>
      <c r="K31">
        <f t="shared" si="5"/>
        <v>51154</v>
      </c>
      <c r="M31">
        <f>(F31-(K31/K30)*F30)/C30</f>
        <v>0.14783415899976085</v>
      </c>
      <c r="N31">
        <f>M31*16.02</f>
        <v>2.3683032271761686</v>
      </c>
    </row>
    <row r="32" spans="2:20" x14ac:dyDescent="0.2">
      <c r="B32">
        <v>25</v>
      </c>
      <c r="C32">
        <f>4*3.14*B32^2</f>
        <v>7850</v>
      </c>
      <c r="D32">
        <v>50000</v>
      </c>
      <c r="E32">
        <v>1200.03</v>
      </c>
      <c r="F32">
        <v>-325851</v>
      </c>
      <c r="G32" s="6">
        <v>1237720</v>
      </c>
      <c r="H32">
        <v>7.1395100000000003E-2</v>
      </c>
      <c r="I32">
        <v>0</v>
      </c>
      <c r="J32">
        <v>54000</v>
      </c>
      <c r="K32">
        <f t="shared" si="5"/>
        <v>54000</v>
      </c>
    </row>
    <row r="33" spans="2:14" x14ac:dyDescent="0.2">
      <c r="D33">
        <v>100000</v>
      </c>
      <c r="E33">
        <v>1200.32</v>
      </c>
      <c r="F33">
        <v>-307545</v>
      </c>
      <c r="G33" s="6">
        <v>1236870</v>
      </c>
      <c r="H33">
        <v>-1193.8900000000001</v>
      </c>
      <c r="I33">
        <v>0</v>
      </c>
      <c r="J33">
        <v>51156</v>
      </c>
      <c r="K33">
        <f t="shared" si="5"/>
        <v>51156</v>
      </c>
      <c r="M33">
        <f>(F33-(K33/K32)*F32)/C32</f>
        <v>0.14579796178344265</v>
      </c>
      <c r="N33">
        <f>M33*16.02</f>
        <v>2.3356833477707513</v>
      </c>
    </row>
    <row r="34" spans="2:14" x14ac:dyDescent="0.2">
      <c r="B34">
        <v>25</v>
      </c>
      <c r="C34">
        <f>4*3.14*B34^2</f>
        <v>7850</v>
      </c>
      <c r="D34">
        <v>50000</v>
      </c>
      <c r="E34">
        <v>1200.18</v>
      </c>
      <c r="F34">
        <v>-325848</v>
      </c>
      <c r="G34" s="6">
        <v>1237730</v>
      </c>
      <c r="H34">
        <v>-9.91475E-2</v>
      </c>
      <c r="I34">
        <v>0</v>
      </c>
      <c r="J34">
        <v>54000</v>
      </c>
      <c r="K34">
        <f t="shared" si="5"/>
        <v>54000</v>
      </c>
    </row>
    <row r="35" spans="2:14" x14ac:dyDescent="0.2">
      <c r="D35">
        <v>100000</v>
      </c>
      <c r="E35">
        <v>1199.97</v>
      </c>
      <c r="F35">
        <v>-307546</v>
      </c>
      <c r="G35" s="6">
        <v>1237000</v>
      </c>
      <c r="H35">
        <v>-1317.29</v>
      </c>
      <c r="I35">
        <v>0</v>
      </c>
      <c r="J35">
        <v>51157</v>
      </c>
      <c r="K35">
        <f t="shared" si="5"/>
        <v>51157</v>
      </c>
      <c r="M35">
        <f>(F35-(K35/K34)*F34)/C34</f>
        <v>0.14607722576079551</v>
      </c>
      <c r="N35">
        <f>M35*16.02</f>
        <v>2.340157156687944</v>
      </c>
    </row>
    <row r="36" spans="2:14" x14ac:dyDescent="0.2">
      <c r="B36">
        <v>25</v>
      </c>
      <c r="C36">
        <f>4*3.14*B36^2</f>
        <v>7850</v>
      </c>
      <c r="D36">
        <v>50000</v>
      </c>
      <c r="E36">
        <v>1200.21</v>
      </c>
      <c r="F36">
        <v>-325849</v>
      </c>
      <c r="G36" s="6">
        <v>1237740</v>
      </c>
      <c r="H36">
        <v>6.0199700000000002E-2</v>
      </c>
      <c r="I36">
        <v>0</v>
      </c>
      <c r="J36">
        <v>54000</v>
      </c>
      <c r="K36">
        <f t="shared" si="5"/>
        <v>54000</v>
      </c>
    </row>
    <row r="37" spans="2:14" x14ac:dyDescent="0.2">
      <c r="D37">
        <v>100000</v>
      </c>
      <c r="E37">
        <v>1200.02</v>
      </c>
      <c r="F37">
        <v>-307533</v>
      </c>
      <c r="G37" s="6">
        <v>1237350</v>
      </c>
      <c r="H37">
        <v>-1410.78</v>
      </c>
      <c r="I37">
        <v>0</v>
      </c>
      <c r="J37">
        <v>51155</v>
      </c>
      <c r="K37">
        <f t="shared" si="5"/>
        <v>51155</v>
      </c>
      <c r="M37">
        <f>(F37-(K37/K36)*F36)/C36</f>
        <v>0.14631657230478687</v>
      </c>
      <c r="N37">
        <f>M37*16.02</f>
        <v>2.3439914883226858</v>
      </c>
    </row>
    <row r="38" spans="2:14" x14ac:dyDescent="0.2">
      <c r="B38">
        <v>25</v>
      </c>
      <c r="C38">
        <f>4*3.14*B38^2</f>
        <v>7850</v>
      </c>
      <c r="D38">
        <v>50000</v>
      </c>
      <c r="E38">
        <v>1200.04</v>
      </c>
      <c r="F38">
        <v>-325850</v>
      </c>
      <c r="G38" s="6">
        <v>1237720</v>
      </c>
      <c r="H38">
        <v>0.132358</v>
      </c>
      <c r="I38">
        <v>0</v>
      </c>
      <c r="J38">
        <v>54000</v>
      </c>
      <c r="K38">
        <f t="shared" si="5"/>
        <v>54000</v>
      </c>
    </row>
    <row r="39" spans="2:14" x14ac:dyDescent="0.2">
      <c r="D39">
        <v>100000</v>
      </c>
      <c r="E39">
        <v>1199.99</v>
      </c>
      <c r="F39">
        <v>-307546</v>
      </c>
      <c r="G39" s="6">
        <v>1237690</v>
      </c>
      <c r="H39">
        <v>-1608.83</v>
      </c>
      <c r="I39">
        <v>0</v>
      </c>
      <c r="J39">
        <v>51159</v>
      </c>
      <c r="K39">
        <f t="shared" si="5"/>
        <v>51159</v>
      </c>
      <c r="M39">
        <f>(F39-(K39/K38)*F38)/C38</f>
        <v>0.14785598018400187</v>
      </c>
      <c r="N39">
        <f>M39*16.02</f>
        <v>2.36865280254771</v>
      </c>
    </row>
    <row r="41" spans="2:14" x14ac:dyDescent="0.2">
      <c r="C41" t="s">
        <v>7</v>
      </c>
    </row>
    <row r="42" spans="2:14" x14ac:dyDescent="0.2">
      <c r="B42">
        <v>25</v>
      </c>
      <c r="C42">
        <f>4*3.14*B42^2</f>
        <v>7850</v>
      </c>
      <c r="D42">
        <v>50000</v>
      </c>
      <c r="E42">
        <v>1300.08</v>
      </c>
      <c r="F42">
        <v>-325034</v>
      </c>
      <c r="G42" s="6">
        <v>1241840</v>
      </c>
      <c r="H42">
        <v>-0.212343</v>
      </c>
      <c r="I42">
        <v>0</v>
      </c>
      <c r="J42">
        <v>54000</v>
      </c>
      <c r="K42">
        <f t="shared" ref="K42:K51" si="6">SUM(I42:J42)</f>
        <v>54000</v>
      </c>
    </row>
    <row r="43" spans="2:14" x14ac:dyDescent="0.2">
      <c r="D43">
        <v>100000</v>
      </c>
      <c r="E43">
        <v>1300.3499999999999</v>
      </c>
      <c r="F43">
        <v>-306777</v>
      </c>
      <c r="G43" s="6">
        <v>1242470</v>
      </c>
      <c r="H43">
        <v>-2071.4</v>
      </c>
      <c r="I43">
        <v>0</v>
      </c>
      <c r="J43">
        <v>51164</v>
      </c>
      <c r="K43">
        <f t="shared" si="6"/>
        <v>51164</v>
      </c>
      <c r="M43">
        <f>(F43-(K43/K42)*F42)/C42</f>
        <v>0.15117144609577537</v>
      </c>
      <c r="N43">
        <f>M43*16.02</f>
        <v>2.4217665664543215</v>
      </c>
    </row>
    <row r="44" spans="2:14" x14ac:dyDescent="0.2">
      <c r="B44">
        <v>25</v>
      </c>
      <c r="C44">
        <f>4*3.14*B44^2</f>
        <v>7850</v>
      </c>
      <c r="D44">
        <v>50000</v>
      </c>
      <c r="E44">
        <v>1299.48</v>
      </c>
      <c r="F44">
        <v>-325041</v>
      </c>
      <c r="G44" s="6">
        <v>1241830</v>
      </c>
      <c r="H44">
        <v>0.175898</v>
      </c>
      <c r="I44">
        <v>0</v>
      </c>
      <c r="J44">
        <v>54000</v>
      </c>
      <c r="K44">
        <f t="shared" si="6"/>
        <v>54000</v>
      </c>
    </row>
    <row r="45" spans="2:14" x14ac:dyDescent="0.2">
      <c r="D45">
        <v>100000</v>
      </c>
      <c r="E45">
        <v>1300.1300000000001</v>
      </c>
      <c r="F45">
        <v>-306706</v>
      </c>
      <c r="G45" s="6">
        <v>1241680</v>
      </c>
      <c r="H45">
        <v>-1646</v>
      </c>
      <c r="I45">
        <v>0</v>
      </c>
      <c r="J45">
        <v>51150</v>
      </c>
      <c r="K45">
        <f t="shared" si="6"/>
        <v>51150</v>
      </c>
      <c r="M45">
        <f>(F45-(K45/K44)*F44)/C44</f>
        <v>0.15032590233545845</v>
      </c>
      <c r="N45">
        <f>M45*16.02</f>
        <v>2.4082209554140444</v>
      </c>
    </row>
    <row r="46" spans="2:14" x14ac:dyDescent="0.2">
      <c r="B46">
        <v>25</v>
      </c>
      <c r="C46">
        <f>4*3.14*B46^2</f>
        <v>7850</v>
      </c>
      <c r="D46">
        <v>50000</v>
      </c>
      <c r="E46">
        <v>1300.23</v>
      </c>
      <c r="F46">
        <v>-325035</v>
      </c>
      <c r="G46" s="6">
        <v>1241850</v>
      </c>
      <c r="H46">
        <v>0.104223</v>
      </c>
      <c r="I46">
        <v>0</v>
      </c>
      <c r="J46">
        <v>54000</v>
      </c>
      <c r="K46">
        <f t="shared" si="6"/>
        <v>54000</v>
      </c>
    </row>
    <row r="47" spans="2:14" x14ac:dyDescent="0.2">
      <c r="D47">
        <v>100000</v>
      </c>
      <c r="E47">
        <v>1300.07</v>
      </c>
      <c r="F47">
        <v>-306752</v>
      </c>
      <c r="G47" s="6">
        <v>1241630</v>
      </c>
      <c r="H47">
        <v>-1634.97</v>
      </c>
      <c r="I47">
        <v>0</v>
      </c>
      <c r="J47">
        <v>51157</v>
      </c>
      <c r="K47">
        <f t="shared" si="6"/>
        <v>51157</v>
      </c>
      <c r="M47">
        <f>(F47-(K47/K46)*F46)/C46</f>
        <v>0.14910944798301348</v>
      </c>
      <c r="N47">
        <f>M47*16.02</f>
        <v>2.3887333566878759</v>
      </c>
    </row>
    <row r="48" spans="2:14" x14ac:dyDescent="0.2">
      <c r="B48">
        <v>25</v>
      </c>
      <c r="C48">
        <f>4*3.14*B48^2</f>
        <v>7850</v>
      </c>
      <c r="D48">
        <v>50000</v>
      </c>
      <c r="E48">
        <v>1299.98</v>
      </c>
      <c r="F48">
        <v>-325037</v>
      </c>
      <c r="G48" s="6">
        <v>1241840</v>
      </c>
      <c r="H48">
        <v>-5.3975099999999998E-2</v>
      </c>
      <c r="I48">
        <v>0</v>
      </c>
      <c r="J48">
        <v>54000</v>
      </c>
      <c r="K48">
        <f t="shared" si="6"/>
        <v>54000</v>
      </c>
    </row>
    <row r="49" spans="2:14" x14ac:dyDescent="0.2">
      <c r="D49">
        <v>100000</v>
      </c>
      <c r="E49">
        <v>1299.79</v>
      </c>
      <c r="F49">
        <v>-306709</v>
      </c>
      <c r="G49" s="6">
        <v>1241090</v>
      </c>
      <c r="H49">
        <v>-1356.42</v>
      </c>
      <c r="I49">
        <v>0</v>
      </c>
      <c r="J49">
        <v>51148</v>
      </c>
      <c r="K49">
        <f t="shared" si="6"/>
        <v>51148</v>
      </c>
      <c r="M49">
        <f>(F49-(K49/K48)*F48)/C48</f>
        <v>0.14792752064166109</v>
      </c>
      <c r="N49">
        <f>M49*16.02</f>
        <v>2.3697988806794106</v>
      </c>
    </row>
    <row r="50" spans="2:14" x14ac:dyDescent="0.2">
      <c r="B50">
        <v>25</v>
      </c>
      <c r="C50">
        <f>4*3.14*B50^2</f>
        <v>7850</v>
      </c>
      <c r="D50">
        <v>50000</v>
      </c>
      <c r="E50">
        <v>1299.96</v>
      </c>
      <c r="F50">
        <v>-325038</v>
      </c>
      <c r="G50" s="6">
        <v>1241830</v>
      </c>
      <c r="H50">
        <v>-5.9948500000000002E-2</v>
      </c>
      <c r="I50">
        <v>0</v>
      </c>
      <c r="J50">
        <v>54000</v>
      </c>
      <c r="K50">
        <f t="shared" si="6"/>
        <v>54000</v>
      </c>
    </row>
    <row r="51" spans="2:14" x14ac:dyDescent="0.2">
      <c r="D51">
        <v>100000</v>
      </c>
      <c r="E51">
        <v>1300.52</v>
      </c>
      <c r="F51">
        <v>-306708</v>
      </c>
      <c r="G51" s="6">
        <v>1242200</v>
      </c>
      <c r="H51">
        <v>-1899.08</v>
      </c>
      <c r="I51">
        <v>0</v>
      </c>
      <c r="J51">
        <v>51152</v>
      </c>
      <c r="K51">
        <f t="shared" si="6"/>
        <v>51152</v>
      </c>
      <c r="M51">
        <f>(F51-(K51/K50)*F50)/C50</f>
        <v>0.15124268931351531</v>
      </c>
      <c r="N51">
        <f>M51*16.02</f>
        <v>2.422907882802515</v>
      </c>
    </row>
    <row r="53" spans="2:14" x14ac:dyDescent="0.2">
      <c r="C53" t="s">
        <v>6</v>
      </c>
    </row>
    <row r="54" spans="2:14" x14ac:dyDescent="0.2">
      <c r="B54">
        <v>25</v>
      </c>
      <c r="C54">
        <f>4*3.14*B54^2</f>
        <v>7850</v>
      </c>
      <c r="D54">
        <v>50000</v>
      </c>
      <c r="E54">
        <v>1399.87</v>
      </c>
      <c r="F54">
        <v>-324215</v>
      </c>
      <c r="G54" s="6">
        <v>1246020</v>
      </c>
      <c r="H54">
        <v>2.5607999999999999E-2</v>
      </c>
      <c r="I54">
        <v>0</v>
      </c>
      <c r="J54">
        <v>54000</v>
      </c>
      <c r="K54">
        <f t="shared" ref="K54:K63" si="7">SUM(I54:J54)</f>
        <v>54000</v>
      </c>
    </row>
    <row r="55" spans="2:14" x14ac:dyDescent="0.2">
      <c r="D55">
        <v>100000</v>
      </c>
      <c r="E55">
        <v>1400.75</v>
      </c>
      <c r="F55">
        <v>-305971</v>
      </c>
      <c r="G55" s="6">
        <v>1245480</v>
      </c>
      <c r="H55">
        <v>-1597.1</v>
      </c>
      <c r="I55">
        <v>0</v>
      </c>
      <c r="J55">
        <v>51160</v>
      </c>
      <c r="K55">
        <f t="shared" si="7"/>
        <v>51160</v>
      </c>
      <c r="M55">
        <f>(F55-(K55/K54)*F54)/C54</f>
        <v>0.15193536211370201</v>
      </c>
      <c r="N55">
        <f>M55*16.02</f>
        <v>2.4340045010615063</v>
      </c>
    </row>
    <row r="56" spans="2:14" x14ac:dyDescent="0.2">
      <c r="B56">
        <v>25</v>
      </c>
      <c r="C56">
        <f>4*3.14*B56^2</f>
        <v>7850</v>
      </c>
      <c r="D56">
        <v>50000</v>
      </c>
      <c r="E56">
        <v>1400.15</v>
      </c>
      <c r="F56">
        <v>-324214</v>
      </c>
      <c r="G56" s="6">
        <v>1246020</v>
      </c>
      <c r="H56">
        <v>-0.15127299999999999</v>
      </c>
      <c r="I56">
        <v>0</v>
      </c>
      <c r="J56">
        <v>54000</v>
      </c>
      <c r="K56">
        <f t="shared" si="7"/>
        <v>54000</v>
      </c>
    </row>
    <row r="57" spans="2:14" x14ac:dyDescent="0.2">
      <c r="D57">
        <v>100000</v>
      </c>
      <c r="E57">
        <v>1399.9</v>
      </c>
      <c r="F57">
        <v>-305957</v>
      </c>
      <c r="G57" s="6">
        <v>1247660</v>
      </c>
      <c r="H57">
        <v>-2624.22</v>
      </c>
      <c r="I57">
        <v>0</v>
      </c>
      <c r="J57">
        <v>51163</v>
      </c>
      <c r="K57">
        <f t="shared" si="7"/>
        <v>51163</v>
      </c>
      <c r="M57">
        <f>(F57-(K57/K56)*F56)/C56</f>
        <v>0.15589262090115452</v>
      </c>
      <c r="N57">
        <f>M57*16.02</f>
        <v>2.4973997868364952</v>
      </c>
    </row>
    <row r="58" spans="2:14" x14ac:dyDescent="0.2">
      <c r="B58">
        <v>25</v>
      </c>
      <c r="C58">
        <f>4*3.14*B58^2</f>
        <v>7850</v>
      </c>
      <c r="D58">
        <v>50000</v>
      </c>
      <c r="E58">
        <v>1399.9</v>
      </c>
      <c r="F58">
        <v>-324217</v>
      </c>
      <c r="G58" s="6">
        <v>1246020</v>
      </c>
      <c r="H58">
        <v>-9.9448700000000001E-2</v>
      </c>
      <c r="I58">
        <v>0</v>
      </c>
      <c r="J58">
        <v>54000</v>
      </c>
      <c r="K58">
        <f t="shared" si="7"/>
        <v>54000</v>
      </c>
    </row>
    <row r="59" spans="2:14" x14ac:dyDescent="0.2">
      <c r="D59">
        <v>100000</v>
      </c>
      <c r="E59">
        <v>1400.35</v>
      </c>
      <c r="F59">
        <v>-305960</v>
      </c>
      <c r="G59" s="6">
        <v>1246060</v>
      </c>
      <c r="H59">
        <v>-1853.28</v>
      </c>
      <c r="I59">
        <v>0</v>
      </c>
      <c r="J59">
        <v>51159</v>
      </c>
      <c r="K59">
        <f t="shared" si="7"/>
        <v>51159</v>
      </c>
      <c r="M59">
        <f>(F59-(K59/K58)*F58)/C58</f>
        <v>0.15281317055909036</v>
      </c>
      <c r="N59">
        <f>M59*16.02</f>
        <v>2.4480669923566274</v>
      </c>
    </row>
    <row r="60" spans="2:14" x14ac:dyDescent="0.2">
      <c r="B60">
        <v>25</v>
      </c>
      <c r="C60">
        <f>4*3.14*B60^2</f>
        <v>7850</v>
      </c>
      <c r="D60">
        <v>50000</v>
      </c>
      <c r="E60">
        <v>1400.34</v>
      </c>
      <c r="F60">
        <v>-324213</v>
      </c>
      <c r="G60" s="6">
        <v>1246040</v>
      </c>
      <c r="H60">
        <v>0.21357999999999999</v>
      </c>
      <c r="I60">
        <v>0</v>
      </c>
      <c r="J60">
        <v>54000</v>
      </c>
      <c r="K60">
        <f t="shared" si="7"/>
        <v>54000</v>
      </c>
    </row>
    <row r="61" spans="2:14" x14ac:dyDescent="0.2">
      <c r="D61">
        <v>100000</v>
      </c>
      <c r="E61">
        <v>1399.57</v>
      </c>
      <c r="F61">
        <v>-305978</v>
      </c>
      <c r="G61" s="6">
        <v>1245660</v>
      </c>
      <c r="H61">
        <v>-1741.44</v>
      </c>
      <c r="I61">
        <v>0</v>
      </c>
      <c r="J61">
        <v>51161</v>
      </c>
      <c r="K61">
        <f t="shared" si="7"/>
        <v>51161</v>
      </c>
      <c r="M61">
        <f>(F61-(K61/K60)*F60)/C60</f>
        <v>0.15156709837225996</v>
      </c>
      <c r="N61">
        <f>M61*16.02</f>
        <v>2.4281049159236043</v>
      </c>
    </row>
    <row r="62" spans="2:14" x14ac:dyDescent="0.2">
      <c r="B62">
        <v>25</v>
      </c>
      <c r="C62">
        <f>4*3.14*B62^2</f>
        <v>7850</v>
      </c>
      <c r="D62">
        <v>50000</v>
      </c>
      <c r="E62">
        <v>1400.37</v>
      </c>
      <c r="F62">
        <v>-324213</v>
      </c>
      <c r="G62" s="6">
        <v>1246040</v>
      </c>
      <c r="H62">
        <v>0.209147</v>
      </c>
      <c r="I62">
        <v>0</v>
      </c>
      <c r="J62">
        <v>54000</v>
      </c>
      <c r="K62">
        <f t="shared" si="7"/>
        <v>54000</v>
      </c>
    </row>
    <row r="63" spans="2:14" x14ac:dyDescent="0.2">
      <c r="D63">
        <v>100000</v>
      </c>
      <c r="E63">
        <v>1399.99</v>
      </c>
      <c r="F63">
        <v>-306004</v>
      </c>
      <c r="G63" s="6">
        <v>1247560</v>
      </c>
      <c r="H63">
        <v>-2603.14</v>
      </c>
      <c r="I63">
        <v>0</v>
      </c>
      <c r="J63">
        <v>51170</v>
      </c>
      <c r="K63">
        <f t="shared" si="7"/>
        <v>51170</v>
      </c>
      <c r="M63">
        <f>(F63-(K63/K62)*F62)/C62</f>
        <v>0.15513849964613766</v>
      </c>
      <c r="N63">
        <f>M63*16.02</f>
        <v>2.485318764331125</v>
      </c>
    </row>
    <row r="65" spans="2:14" x14ac:dyDescent="0.2">
      <c r="C65" t="s">
        <v>78</v>
      </c>
    </row>
    <row r="66" spans="2:14" x14ac:dyDescent="0.2">
      <c r="B66">
        <v>25</v>
      </c>
      <c r="C66">
        <f>4*3.14*B66^2</f>
        <v>7850</v>
      </c>
      <c r="D66">
        <v>50000</v>
      </c>
      <c r="E66">
        <v>900.04</v>
      </c>
      <c r="F66">
        <v>-328243</v>
      </c>
      <c r="G66" s="6">
        <v>1225700</v>
      </c>
      <c r="H66">
        <v>5.9692700000000001E-2</v>
      </c>
      <c r="I66">
        <v>0</v>
      </c>
      <c r="J66">
        <v>54000</v>
      </c>
      <c r="K66">
        <f t="shared" ref="K66:K75" si="8">SUM(I66:J66)</f>
        <v>54000</v>
      </c>
    </row>
    <row r="67" spans="2:14" x14ac:dyDescent="0.2">
      <c r="D67">
        <v>100000</v>
      </c>
      <c r="E67">
        <v>899.95</v>
      </c>
      <c r="F67">
        <v>-309763</v>
      </c>
      <c r="G67" s="6">
        <v>1224740</v>
      </c>
      <c r="H67">
        <v>-842.10799999999995</v>
      </c>
      <c r="I67">
        <v>0</v>
      </c>
      <c r="J67">
        <v>51143</v>
      </c>
      <c r="K67">
        <f t="shared" si="8"/>
        <v>51143</v>
      </c>
      <c r="M67">
        <f>(F67-(K67/K66)*F66)/C66</f>
        <v>0.14184890068412734</v>
      </c>
      <c r="N67">
        <f>M67*16.02</f>
        <v>2.2724193889597197</v>
      </c>
    </row>
    <row r="68" spans="2:14" x14ac:dyDescent="0.2">
      <c r="B68">
        <v>25</v>
      </c>
      <c r="C68">
        <f>4*3.14*B68^2</f>
        <v>7850</v>
      </c>
      <c r="D68">
        <v>50000</v>
      </c>
      <c r="E68">
        <v>900.11900000000003</v>
      </c>
      <c r="F68">
        <v>-328243</v>
      </c>
      <c r="G68" s="6">
        <v>1225710</v>
      </c>
      <c r="H68">
        <v>7.53553E-2</v>
      </c>
      <c r="I68">
        <v>0</v>
      </c>
      <c r="J68">
        <v>54000</v>
      </c>
      <c r="K68">
        <f t="shared" si="8"/>
        <v>54000</v>
      </c>
    </row>
    <row r="69" spans="2:14" x14ac:dyDescent="0.2">
      <c r="D69">
        <v>100000</v>
      </c>
      <c r="E69">
        <v>899.76400000000001</v>
      </c>
      <c r="F69">
        <v>-309768</v>
      </c>
      <c r="G69" s="6">
        <v>1225990</v>
      </c>
      <c r="H69">
        <v>-1505.38</v>
      </c>
      <c r="I69">
        <v>0</v>
      </c>
      <c r="J69">
        <v>51146</v>
      </c>
      <c r="K69">
        <f t="shared" si="8"/>
        <v>51146</v>
      </c>
      <c r="M69">
        <f>(F69-(K69/K68)*F68)/C68</f>
        <v>0.14353497994810069</v>
      </c>
      <c r="N69">
        <f>M69*16.02</f>
        <v>2.299430378768573</v>
      </c>
    </row>
    <row r="70" spans="2:14" x14ac:dyDescent="0.2">
      <c r="B70">
        <v>25</v>
      </c>
      <c r="C70">
        <f>4*3.14*B70^2</f>
        <v>7850</v>
      </c>
      <c r="D70">
        <v>50000</v>
      </c>
      <c r="E70">
        <v>900.178</v>
      </c>
      <c r="F70">
        <v>-328242</v>
      </c>
      <c r="G70" s="6">
        <v>1225710</v>
      </c>
      <c r="H70">
        <v>3.6334199999999997E-2</v>
      </c>
      <c r="I70">
        <v>0</v>
      </c>
      <c r="J70">
        <v>54000</v>
      </c>
      <c r="K70">
        <f t="shared" si="8"/>
        <v>54000</v>
      </c>
    </row>
    <row r="71" spans="2:14" x14ac:dyDescent="0.2">
      <c r="D71">
        <v>100000</v>
      </c>
      <c r="E71">
        <v>900.09</v>
      </c>
      <c r="F71">
        <v>-309739</v>
      </c>
      <c r="G71" s="6">
        <v>1226040</v>
      </c>
      <c r="H71">
        <v>-1537.91</v>
      </c>
      <c r="I71">
        <v>0</v>
      </c>
      <c r="J71">
        <v>51142</v>
      </c>
      <c r="K71">
        <f t="shared" si="8"/>
        <v>51142</v>
      </c>
      <c r="M71">
        <f>(F71-(K71/K70)*F70)/C70</f>
        <v>0.14401123849964245</v>
      </c>
      <c r="N71">
        <f>M71*16.02</f>
        <v>2.3070600407642718</v>
      </c>
    </row>
    <row r="72" spans="2:14" x14ac:dyDescent="0.2">
      <c r="B72">
        <v>25</v>
      </c>
      <c r="C72">
        <f>4*3.14*B72^2</f>
        <v>7850</v>
      </c>
      <c r="D72">
        <v>50000</v>
      </c>
      <c r="E72">
        <v>900.28499999999997</v>
      </c>
      <c r="F72">
        <v>-328242</v>
      </c>
      <c r="G72" s="6">
        <v>1225710</v>
      </c>
      <c r="H72">
        <v>-2.96025E-2</v>
      </c>
      <c r="I72">
        <v>0</v>
      </c>
      <c r="J72">
        <v>54000</v>
      </c>
      <c r="K72">
        <f t="shared" si="8"/>
        <v>54000</v>
      </c>
    </row>
    <row r="73" spans="2:14" x14ac:dyDescent="0.2">
      <c r="D73">
        <v>100000</v>
      </c>
      <c r="E73">
        <v>900.07500000000005</v>
      </c>
      <c r="F73">
        <v>-309719</v>
      </c>
      <c r="G73" s="6">
        <v>1225640</v>
      </c>
      <c r="H73">
        <v>-1310.97</v>
      </c>
      <c r="I73">
        <v>0</v>
      </c>
      <c r="J73">
        <v>51138</v>
      </c>
      <c r="K73">
        <f t="shared" si="8"/>
        <v>51138</v>
      </c>
      <c r="M73">
        <f>(F73-(K73/K72)*F72)/C72</f>
        <v>0.14346165605095529</v>
      </c>
      <c r="N73">
        <f>M73*16.02</f>
        <v>2.2982557299363036</v>
      </c>
    </row>
    <row r="74" spans="2:14" x14ac:dyDescent="0.2">
      <c r="B74">
        <v>25</v>
      </c>
      <c r="C74">
        <f>4*3.14*B74^2</f>
        <v>7850</v>
      </c>
      <c r="D74">
        <v>50000</v>
      </c>
      <c r="E74">
        <v>899.85500000000002</v>
      </c>
      <c r="F74">
        <v>-328246</v>
      </c>
      <c r="G74" s="6">
        <v>1225690</v>
      </c>
      <c r="H74">
        <v>6.0585200000000004E-3</v>
      </c>
      <c r="I74">
        <v>0</v>
      </c>
      <c r="J74">
        <v>54000</v>
      </c>
      <c r="K74">
        <f t="shared" si="8"/>
        <v>54000</v>
      </c>
    </row>
    <row r="75" spans="2:14" x14ac:dyDescent="0.2">
      <c r="D75">
        <v>100000</v>
      </c>
      <c r="E75">
        <v>899.86</v>
      </c>
      <c r="F75">
        <v>-309757</v>
      </c>
      <c r="G75" s="6">
        <v>1225810</v>
      </c>
      <c r="H75">
        <v>-1438.36</v>
      </c>
      <c r="I75">
        <v>0</v>
      </c>
      <c r="J75">
        <v>51144</v>
      </c>
      <c r="K75">
        <f t="shared" si="8"/>
        <v>51144</v>
      </c>
      <c r="M75">
        <f>(F75-(K75/K74)*F74)/C74</f>
        <v>0.14374952583156295</v>
      </c>
      <c r="N75">
        <f>M75*16.02</f>
        <v>2.3028674038216383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1E27-9F14-444B-997C-25105BC9E0A0}">
  <dimension ref="A2:AM151"/>
  <sheetViews>
    <sheetView topLeftCell="A47" workbookViewId="0">
      <selection activeCell="H73" sqref="H73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C6">
        <v>100000</v>
      </c>
      <c r="D6">
        <v>1000.225644</v>
      </c>
      <c r="E6">
        <v>-10367.608894999999</v>
      </c>
      <c r="F6">
        <v>42970.524732999998</v>
      </c>
      <c r="G6">
        <v>-3.2744740000000001</v>
      </c>
      <c r="H6">
        <v>1899</v>
      </c>
      <c r="I6">
        <v>101</v>
      </c>
      <c r="N6" t="s">
        <v>10</v>
      </c>
      <c r="AB6" t="s">
        <v>10</v>
      </c>
    </row>
    <row r="7" spans="2:39" x14ac:dyDescent="0.2">
      <c r="C7">
        <v>100000</v>
      </c>
      <c r="D7">
        <v>999.27569100000005</v>
      </c>
      <c r="E7">
        <v>-10360.694917000001</v>
      </c>
      <c r="F7">
        <v>42957.278277999998</v>
      </c>
      <c r="G7">
        <v>-3.2568630000000001</v>
      </c>
      <c r="H7">
        <v>1907</v>
      </c>
      <c r="I7">
        <v>93</v>
      </c>
      <c r="M7">
        <v>5</v>
      </c>
      <c r="N7">
        <f>4*3.14*M7^2</f>
        <v>314</v>
      </c>
      <c r="O7">
        <v>50000</v>
      </c>
      <c r="P7">
        <v>999.98462600000005</v>
      </c>
      <c r="Q7">
        <v>-279934.207956</v>
      </c>
      <c r="R7">
        <v>1160502.3513170001</v>
      </c>
      <c r="S7">
        <v>-0.13716800000000001</v>
      </c>
      <c r="T7">
        <v>51237</v>
      </c>
      <c r="U7">
        <v>2763</v>
      </c>
      <c r="V7">
        <f t="shared" ref="V7:V32" si="0">SUM(T7:U7)</f>
        <v>54000</v>
      </c>
      <c r="AA7">
        <v>25</v>
      </c>
      <c r="AB7">
        <f>4*3.14*AA7^2</f>
        <v>7850</v>
      </c>
      <c r="AC7">
        <v>50000</v>
      </c>
      <c r="AD7">
        <v>1000.23</v>
      </c>
      <c r="AE7">
        <v>-279953</v>
      </c>
      <c r="AF7" s="6">
        <v>1160550</v>
      </c>
      <c r="AG7">
        <v>0.15080399999999999</v>
      </c>
      <c r="AH7">
        <v>51219</v>
      </c>
      <c r="AI7">
        <v>2781</v>
      </c>
      <c r="AJ7">
        <f t="shared" ref="AJ7:AJ16" si="1">SUM(AH7:AI7)</f>
        <v>54000</v>
      </c>
    </row>
    <row r="8" spans="2:39" x14ac:dyDescent="0.2">
      <c r="C8">
        <v>100000</v>
      </c>
      <c r="D8">
        <v>1000.464521</v>
      </c>
      <c r="E8">
        <v>-10354.563015</v>
      </c>
      <c r="F8">
        <v>42949.124365000003</v>
      </c>
      <c r="G8">
        <v>-3.286565</v>
      </c>
      <c r="H8">
        <v>1913</v>
      </c>
      <c r="I8">
        <v>87</v>
      </c>
      <c r="O8">
        <v>100000</v>
      </c>
      <c r="P8">
        <v>999.76496699999996</v>
      </c>
      <c r="Q8">
        <v>-279809.64104199997</v>
      </c>
      <c r="R8">
        <v>1160152.4677619999</v>
      </c>
      <c r="S8">
        <v>-9.4449000000000005E-2</v>
      </c>
      <c r="T8">
        <v>51216</v>
      </c>
      <c r="U8">
        <v>2763</v>
      </c>
      <c r="V8">
        <f t="shared" si="0"/>
        <v>53979</v>
      </c>
      <c r="X8">
        <f>(Q8-(V8/V7)*Q7)/N7</f>
        <v>5.0011499700726714E-2</v>
      </c>
      <c r="Y8">
        <f>X8*16.02</f>
        <v>0.80118422520564192</v>
      </c>
      <c r="AC8">
        <v>100000</v>
      </c>
      <c r="AD8">
        <v>1000.09</v>
      </c>
      <c r="AE8">
        <v>-263497</v>
      </c>
      <c r="AF8" s="6">
        <v>1160330</v>
      </c>
      <c r="AG8">
        <v>-2184.29</v>
      </c>
      <c r="AH8">
        <v>48340</v>
      </c>
      <c r="AI8">
        <v>2626</v>
      </c>
      <c r="AJ8">
        <f t="shared" si="1"/>
        <v>50966</v>
      </c>
      <c r="AL8">
        <f>(AE8-(AJ8/AJ7)*AE7)/AB7</f>
        <v>9.2584567114882832E-2</v>
      </c>
      <c r="AM8">
        <f>AL8*16.02</f>
        <v>1.483204765180423</v>
      </c>
    </row>
    <row r="9" spans="2:39" x14ac:dyDescent="0.2">
      <c r="C9">
        <v>100000</v>
      </c>
      <c r="D9">
        <v>999.72754999999995</v>
      </c>
      <c r="E9">
        <v>-10374.447201000001</v>
      </c>
      <c r="F9">
        <v>42999.402989000002</v>
      </c>
      <c r="G9">
        <v>-3.1559919999999999</v>
      </c>
      <c r="H9">
        <v>1890</v>
      </c>
      <c r="I9">
        <v>110</v>
      </c>
      <c r="M9">
        <v>7</v>
      </c>
      <c r="N9">
        <f>4*3.14*M9^2</f>
        <v>615.44000000000005</v>
      </c>
      <c r="O9">
        <v>50000</v>
      </c>
      <c r="P9">
        <v>999.98462600000005</v>
      </c>
      <c r="Q9">
        <v>-279934.207956</v>
      </c>
      <c r="R9">
        <v>1160502.3513170001</v>
      </c>
      <c r="S9">
        <v>-0.13716800000000001</v>
      </c>
      <c r="T9">
        <v>51237</v>
      </c>
      <c r="U9">
        <v>2763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1000.1</v>
      </c>
      <c r="AE9">
        <v>-279888</v>
      </c>
      <c r="AF9" s="6">
        <v>1160370</v>
      </c>
      <c r="AG9">
        <v>-0.14374899999999999</v>
      </c>
      <c r="AH9">
        <v>51295</v>
      </c>
      <c r="AI9">
        <v>2705</v>
      </c>
      <c r="AJ9">
        <f t="shared" si="1"/>
        <v>54000</v>
      </c>
    </row>
    <row r="10" spans="2:39" x14ac:dyDescent="0.2">
      <c r="C10">
        <v>100000</v>
      </c>
      <c r="D10">
        <v>1000.7392139999999</v>
      </c>
      <c r="E10">
        <v>-10360.273691</v>
      </c>
      <c r="F10">
        <v>42960.865421000002</v>
      </c>
      <c r="G10">
        <v>-3.1070000000000002</v>
      </c>
      <c r="H10">
        <v>1907</v>
      </c>
      <c r="I10">
        <v>93</v>
      </c>
      <c r="O10">
        <v>100000</v>
      </c>
      <c r="P10">
        <v>999.93914900000004</v>
      </c>
      <c r="Q10">
        <v>-279537.06478700001</v>
      </c>
      <c r="R10">
        <v>1159273.3265460001</v>
      </c>
      <c r="S10">
        <v>-0.134438</v>
      </c>
      <c r="T10">
        <v>51170</v>
      </c>
      <c r="U10">
        <v>2762</v>
      </c>
      <c r="V10">
        <f t="shared" si="0"/>
        <v>53932</v>
      </c>
      <c r="X10">
        <f>(Q10-(V10/V9)*Q9)/N9</f>
        <v>7.2522789626892861E-2</v>
      </c>
      <c r="Y10">
        <f>X10*16.02</f>
        <v>1.1618150898228237</v>
      </c>
      <c r="AC10">
        <v>100000</v>
      </c>
      <c r="AD10">
        <v>1000.08</v>
      </c>
      <c r="AE10">
        <v>-263383</v>
      </c>
      <c r="AF10" s="6">
        <v>1160000</v>
      </c>
      <c r="AG10">
        <v>-2190.2199999999998</v>
      </c>
      <c r="AH10">
        <v>48416</v>
      </c>
      <c r="AI10">
        <v>2541</v>
      </c>
      <c r="AJ10">
        <f t="shared" si="1"/>
        <v>50957</v>
      </c>
      <c r="AL10">
        <f>(AE10-(AJ10/AJ9)*AE9)/AB9</f>
        <v>9.3349412597306544E-2</v>
      </c>
      <c r="AM10">
        <f>AL10*16.02</f>
        <v>1.4954575898088509</v>
      </c>
    </row>
    <row r="11" spans="2:39" x14ac:dyDescent="0.2">
      <c r="B11">
        <v>1000</v>
      </c>
      <c r="E11">
        <f>AVERAGE(E6:E10)/2000</f>
        <v>-5.1817587719000002</v>
      </c>
      <c r="F11">
        <f>AVERAGE(F6:F10)/2000</f>
        <v>21.483719578600002</v>
      </c>
      <c r="I11">
        <f>AVERAGE(I6:I10)/2000</f>
        <v>4.8399999999999999E-2</v>
      </c>
      <c r="M11">
        <v>9</v>
      </c>
      <c r="N11">
        <f>4*3.14*M11^2</f>
        <v>1017.36</v>
      </c>
      <c r="O11">
        <v>50000</v>
      </c>
      <c r="P11">
        <v>999.98462600000005</v>
      </c>
      <c r="Q11">
        <v>-279934.207956</v>
      </c>
      <c r="R11">
        <v>1160502.3513170001</v>
      </c>
      <c r="S11">
        <v>-0.13716800000000001</v>
      </c>
      <c r="T11">
        <v>51237</v>
      </c>
      <c r="U11">
        <v>2763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999.83699999999999</v>
      </c>
      <c r="AE11">
        <v>-279930</v>
      </c>
      <c r="AF11" s="6">
        <v>1160400</v>
      </c>
      <c r="AG11">
        <v>-0.158832</v>
      </c>
      <c r="AH11">
        <v>51254</v>
      </c>
      <c r="AI11">
        <v>2746</v>
      </c>
      <c r="AJ11">
        <f t="shared" si="1"/>
        <v>54000</v>
      </c>
    </row>
    <row r="12" spans="2:39" x14ac:dyDescent="0.2">
      <c r="O12">
        <v>100000</v>
      </c>
      <c r="P12">
        <v>1000.068362</v>
      </c>
      <c r="Q12">
        <v>-279097.09028800001</v>
      </c>
      <c r="R12">
        <v>1159845.467399</v>
      </c>
      <c r="S12">
        <v>-8.6693999999999993E-2</v>
      </c>
      <c r="T12">
        <v>51096</v>
      </c>
      <c r="U12">
        <v>2758</v>
      </c>
      <c r="V12">
        <f t="shared" si="0"/>
        <v>53854</v>
      </c>
      <c r="X12">
        <f>(Q12-(V12/V11)*Q11)/N11</f>
        <v>7.8889000114053615E-2</v>
      </c>
      <c r="Y12">
        <f>X12*16.02</f>
        <v>1.263801781827139</v>
      </c>
      <c r="AC12">
        <v>100000</v>
      </c>
      <c r="AD12">
        <v>999.91099999999994</v>
      </c>
      <c r="AE12">
        <v>-263448</v>
      </c>
      <c r="AF12" s="6">
        <v>1160350</v>
      </c>
      <c r="AG12">
        <v>-2282.23</v>
      </c>
      <c r="AH12">
        <v>48373</v>
      </c>
      <c r="AI12">
        <v>2589</v>
      </c>
      <c r="AJ12">
        <f t="shared" si="1"/>
        <v>50962</v>
      </c>
      <c r="AL12">
        <f>(AE12-(AJ12/AJ11)*AE11)/AB11</f>
        <v>9.3419815994336436E-2</v>
      </c>
      <c r="AM12">
        <f>AL12*16.02</f>
        <v>1.4965854522292696</v>
      </c>
    </row>
    <row r="13" spans="2:39" x14ac:dyDescent="0.2">
      <c r="C13">
        <v>100000</v>
      </c>
      <c r="D13">
        <v>1100.358833</v>
      </c>
      <c r="E13">
        <v>-10330.744285000001</v>
      </c>
      <c r="F13">
        <v>43189.295585</v>
      </c>
      <c r="G13">
        <v>-3.4230040000000002</v>
      </c>
      <c r="H13">
        <v>1903</v>
      </c>
      <c r="I13">
        <v>97</v>
      </c>
      <c r="M13">
        <v>11</v>
      </c>
      <c r="N13">
        <f>4*3.14*M13^2</f>
        <v>1519.76</v>
      </c>
      <c r="O13">
        <v>50000</v>
      </c>
      <c r="P13">
        <v>999.98462600000005</v>
      </c>
      <c r="Q13">
        <v>-279934.207956</v>
      </c>
      <c r="R13">
        <v>1160502.3513170001</v>
      </c>
      <c r="S13">
        <v>-0.13716800000000001</v>
      </c>
      <c r="T13">
        <v>51237</v>
      </c>
      <c r="U13">
        <v>2763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1000.11</v>
      </c>
      <c r="AE13">
        <v>-279943</v>
      </c>
      <c r="AF13" s="6">
        <v>1160550</v>
      </c>
      <c r="AG13">
        <v>0.177705</v>
      </c>
      <c r="AH13">
        <v>51222</v>
      </c>
      <c r="AI13">
        <v>2778</v>
      </c>
      <c r="AJ13">
        <f t="shared" si="1"/>
        <v>54000</v>
      </c>
    </row>
    <row r="14" spans="2:39" x14ac:dyDescent="0.2">
      <c r="C14">
        <v>100000</v>
      </c>
      <c r="D14">
        <v>1099.5783469999999</v>
      </c>
      <c r="E14">
        <v>-10332.260934</v>
      </c>
      <c r="F14">
        <v>43193.309214000001</v>
      </c>
      <c r="G14">
        <v>-3.418167</v>
      </c>
      <c r="H14">
        <v>1902</v>
      </c>
      <c r="I14">
        <v>98</v>
      </c>
      <c r="O14">
        <v>100000</v>
      </c>
      <c r="P14">
        <v>1000.1596</v>
      </c>
      <c r="Q14">
        <v>-278433.01779999997</v>
      </c>
      <c r="R14">
        <v>1159590.0184790001</v>
      </c>
      <c r="S14">
        <v>-8.3404000000000006E-2</v>
      </c>
      <c r="T14">
        <v>50984</v>
      </c>
      <c r="U14">
        <v>2750</v>
      </c>
      <c r="V14">
        <f t="shared" si="0"/>
        <v>53734</v>
      </c>
      <c r="X14">
        <f>(Q14-(V14/V13)*Q13)/N13</f>
        <v>8.0443611804504572E-2</v>
      </c>
      <c r="Y14">
        <f>X14*16.02</f>
        <v>1.2887066611081632</v>
      </c>
      <c r="AC14">
        <v>100000</v>
      </c>
      <c r="AD14">
        <v>999.92700000000002</v>
      </c>
      <c r="AE14">
        <v>-263487</v>
      </c>
      <c r="AF14" s="6">
        <v>1160900</v>
      </c>
      <c r="AG14">
        <v>-2549.4899999999998</v>
      </c>
      <c r="AH14">
        <v>48374</v>
      </c>
      <c r="AI14">
        <v>2597</v>
      </c>
      <c r="AJ14">
        <f t="shared" si="1"/>
        <v>50971</v>
      </c>
      <c r="AL14">
        <f>(AE14-(AJ14/AJ13)*AE13)/AB13</f>
        <v>9.5958133993869071E-2</v>
      </c>
      <c r="AM14">
        <f>AL14*16.02</f>
        <v>1.5372493065817825</v>
      </c>
    </row>
    <row r="15" spans="2:39" x14ac:dyDescent="0.2">
      <c r="C15">
        <v>100000</v>
      </c>
      <c r="D15">
        <v>1099.8949950000001</v>
      </c>
      <c r="E15">
        <v>-10334.933201</v>
      </c>
      <c r="F15">
        <v>43205.518705000002</v>
      </c>
      <c r="G15">
        <v>-3.5160390000000001</v>
      </c>
      <c r="H15">
        <v>1898</v>
      </c>
      <c r="I15">
        <v>102</v>
      </c>
      <c r="M15">
        <v>13</v>
      </c>
      <c r="N15">
        <f>4*3.14*M15^2</f>
        <v>2122.64</v>
      </c>
      <c r="O15">
        <v>50000</v>
      </c>
      <c r="P15">
        <v>999.98462600000005</v>
      </c>
      <c r="Q15">
        <v>-279934.207956</v>
      </c>
      <c r="R15">
        <v>1160502.3513170001</v>
      </c>
      <c r="S15">
        <v>-0.13716800000000001</v>
      </c>
      <c r="T15">
        <v>51237</v>
      </c>
      <c r="U15">
        <v>2763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1000.15</v>
      </c>
      <c r="AE15">
        <v>-279809</v>
      </c>
      <c r="AF15" s="6">
        <v>1160210</v>
      </c>
      <c r="AG15">
        <v>-0.105666</v>
      </c>
      <c r="AH15">
        <v>51384</v>
      </c>
      <c r="AI15">
        <v>2616</v>
      </c>
      <c r="AJ15">
        <f t="shared" si="1"/>
        <v>54000</v>
      </c>
    </row>
    <row r="16" spans="2:39" x14ac:dyDescent="0.2">
      <c r="C16">
        <v>100000</v>
      </c>
      <c r="D16">
        <v>1099.525963</v>
      </c>
      <c r="E16">
        <v>-10351.539280000001</v>
      </c>
      <c r="F16">
        <v>43225.064554999997</v>
      </c>
      <c r="G16">
        <v>-3.4455770000000001</v>
      </c>
      <c r="H16">
        <v>1881</v>
      </c>
      <c r="I16">
        <v>119</v>
      </c>
      <c r="O16">
        <v>100000</v>
      </c>
      <c r="P16">
        <v>999.87534600000004</v>
      </c>
      <c r="Q16">
        <v>-277544.69101800001</v>
      </c>
      <c r="R16">
        <v>1159297.6657149999</v>
      </c>
      <c r="S16">
        <v>-0.13162499999999999</v>
      </c>
      <c r="T16">
        <v>50836</v>
      </c>
      <c r="U16">
        <v>2736</v>
      </c>
      <c r="V16">
        <f t="shared" si="0"/>
        <v>53572</v>
      </c>
      <c r="X16">
        <f>(Q16-(V16/V15)*Q15)/N15</f>
        <v>8.0456008370701285E-2</v>
      </c>
      <c r="Y16">
        <f>X16*16.02</f>
        <v>1.2889052540986345</v>
      </c>
      <c r="AC16">
        <v>100000</v>
      </c>
      <c r="AD16">
        <v>1000.2</v>
      </c>
      <c r="AE16">
        <v>-263327</v>
      </c>
      <c r="AF16" s="6">
        <v>1160530</v>
      </c>
      <c r="AG16">
        <v>-2445.2399999999998</v>
      </c>
      <c r="AH16">
        <v>48490</v>
      </c>
      <c r="AI16">
        <v>2470</v>
      </c>
      <c r="AJ16">
        <f t="shared" si="1"/>
        <v>50960</v>
      </c>
      <c r="AL16">
        <f>(AE16-(AJ16/AJ15)*AE15)/AB15</f>
        <v>9.296683179995395E-2</v>
      </c>
      <c r="AM16">
        <f>AL16*16.02</f>
        <v>1.4893286454352623</v>
      </c>
    </row>
    <row r="17" spans="2:39" x14ac:dyDescent="0.2">
      <c r="C17">
        <v>100000</v>
      </c>
      <c r="D17">
        <v>1099.380926</v>
      </c>
      <c r="E17">
        <v>-10332.956485999999</v>
      </c>
      <c r="F17">
        <v>43179.934733000002</v>
      </c>
      <c r="G17">
        <v>-3.397322</v>
      </c>
      <c r="H17">
        <v>1903</v>
      </c>
      <c r="I17">
        <v>97</v>
      </c>
      <c r="M17">
        <v>15</v>
      </c>
      <c r="N17">
        <f>4*3.14*M17^2</f>
        <v>2826</v>
      </c>
      <c r="O17">
        <v>50000</v>
      </c>
      <c r="P17">
        <v>999.98462600000005</v>
      </c>
      <c r="Q17">
        <v>-279934.207956</v>
      </c>
      <c r="R17">
        <v>1160502.3513170001</v>
      </c>
      <c r="S17">
        <v>-0.13716800000000001</v>
      </c>
      <c r="T17">
        <v>51237</v>
      </c>
      <c r="U17">
        <v>2763</v>
      </c>
      <c r="V17">
        <f t="shared" si="0"/>
        <v>54000</v>
      </c>
    </row>
    <row r="18" spans="2:39" x14ac:dyDescent="0.2">
      <c r="B18">
        <v>1100</v>
      </c>
      <c r="E18">
        <f>AVERAGE(E13:E17)/2000</f>
        <v>-5.1682434186000004</v>
      </c>
      <c r="F18">
        <f>AVERAGE(F13:F17)/2000</f>
        <v>21.599312279199999</v>
      </c>
      <c r="I18">
        <f>AVERAGE(I13:I17)/2000</f>
        <v>5.1299999999999998E-2</v>
      </c>
      <c r="O18">
        <v>100000</v>
      </c>
      <c r="P18">
        <v>999.95423500000004</v>
      </c>
      <c r="Q18">
        <v>-276308.83684200002</v>
      </c>
      <c r="R18">
        <v>1158943.852161</v>
      </c>
      <c r="S18">
        <v>-0.103752</v>
      </c>
      <c r="T18">
        <v>50620</v>
      </c>
      <c r="U18">
        <v>2725</v>
      </c>
      <c r="V18">
        <f t="shared" si="0"/>
        <v>53345</v>
      </c>
      <c r="X18">
        <f>(Q18-(V18/V17)*Q17)/N17</f>
        <v>8.1342126974511056E-2</v>
      </c>
      <c r="Y18">
        <f>X18*16.02</f>
        <v>1.303100874131667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999.98462600000005</v>
      </c>
      <c r="Q19">
        <v>-279934.207956</v>
      </c>
      <c r="R19">
        <v>1160502.3513170001</v>
      </c>
      <c r="S19">
        <v>-0.13716800000000001</v>
      </c>
      <c r="T19">
        <v>51237</v>
      </c>
      <c r="U19">
        <v>2763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1100.01</v>
      </c>
      <c r="AE19">
        <v>-279024</v>
      </c>
      <c r="AF19" s="6">
        <v>1166310</v>
      </c>
      <c r="AG19">
        <v>-7.4201900000000001E-2</v>
      </c>
      <c r="AH19">
        <v>51311</v>
      </c>
      <c r="AI19">
        <v>2689</v>
      </c>
      <c r="AJ19">
        <f t="shared" ref="AJ19:AJ28" si="2">SUM(AH19:AI19)</f>
        <v>54000</v>
      </c>
    </row>
    <row r="20" spans="2:39" x14ac:dyDescent="0.2">
      <c r="C20">
        <v>100000</v>
      </c>
      <c r="D20">
        <v>1200.9196340000001</v>
      </c>
      <c r="E20">
        <v>-10311.017</v>
      </c>
      <c r="F20">
        <v>43462.576527999998</v>
      </c>
      <c r="G20">
        <v>-3.755433</v>
      </c>
      <c r="H20">
        <v>1887</v>
      </c>
      <c r="I20">
        <v>113</v>
      </c>
      <c r="O20">
        <v>100000</v>
      </c>
      <c r="P20">
        <v>1000.239715</v>
      </c>
      <c r="Q20">
        <v>-274687.84194399999</v>
      </c>
      <c r="R20">
        <v>1158626.7963139999</v>
      </c>
      <c r="S20">
        <v>-0.13214899999999999</v>
      </c>
      <c r="T20">
        <v>50340</v>
      </c>
      <c r="U20">
        <v>2706</v>
      </c>
      <c r="V20">
        <f t="shared" si="0"/>
        <v>53046</v>
      </c>
      <c r="X20">
        <f>(Q20-(V20/V19)*Q19)/N19</f>
        <v>8.2885656514879558E-2</v>
      </c>
      <c r="Y20">
        <f>X20*16.02</f>
        <v>1.3278282173683704</v>
      </c>
      <c r="AC20">
        <v>100000</v>
      </c>
      <c r="AD20">
        <v>1099.8599999999999</v>
      </c>
      <c r="AE20">
        <v>-262591</v>
      </c>
      <c r="AF20" s="6">
        <v>1166810</v>
      </c>
      <c r="AG20">
        <v>-2602.25</v>
      </c>
      <c r="AH20">
        <v>48443</v>
      </c>
      <c r="AI20">
        <v>2526</v>
      </c>
      <c r="AJ20">
        <f t="shared" si="2"/>
        <v>50969</v>
      </c>
      <c r="AL20">
        <f>(AE20-(AJ20/AJ19)*AE19)/AB19</f>
        <v>9.8278499646141979E-2</v>
      </c>
      <c r="AM20">
        <f>AL20*16.02</f>
        <v>1.5744215643311945</v>
      </c>
    </row>
    <row r="21" spans="2:39" x14ac:dyDescent="0.2">
      <c r="C21">
        <v>100000</v>
      </c>
      <c r="D21">
        <v>1199.9837210000001</v>
      </c>
      <c r="E21">
        <v>-10299.964812</v>
      </c>
      <c r="F21">
        <v>43420.726944000002</v>
      </c>
      <c r="G21">
        <v>-4.0016699999999998</v>
      </c>
      <c r="H21">
        <v>1902</v>
      </c>
      <c r="I21">
        <v>98</v>
      </c>
      <c r="M21">
        <v>19</v>
      </c>
      <c r="N21">
        <f>4*3.14*M21^2</f>
        <v>4534.16</v>
      </c>
      <c r="O21">
        <v>50000</v>
      </c>
      <c r="P21">
        <v>999.98462600000005</v>
      </c>
      <c r="Q21">
        <v>-279934.207956</v>
      </c>
      <c r="R21">
        <v>1160502.3513170001</v>
      </c>
      <c r="S21">
        <v>-0.13716800000000001</v>
      </c>
      <c r="T21">
        <v>51237</v>
      </c>
      <c r="U21">
        <v>2763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1100.06</v>
      </c>
      <c r="AE21">
        <v>-278989</v>
      </c>
      <c r="AF21" s="6">
        <v>1166230</v>
      </c>
      <c r="AG21">
        <v>-0.14924200000000001</v>
      </c>
      <c r="AH21">
        <v>51351</v>
      </c>
      <c r="AI21">
        <v>2649</v>
      </c>
      <c r="AJ21">
        <f t="shared" si="2"/>
        <v>54000</v>
      </c>
    </row>
    <row r="22" spans="2:39" x14ac:dyDescent="0.2">
      <c r="C22">
        <v>100000</v>
      </c>
      <c r="D22">
        <v>1200.6123009999999</v>
      </c>
      <c r="E22">
        <v>-10290.348822</v>
      </c>
      <c r="F22">
        <v>43410.047253999997</v>
      </c>
      <c r="G22">
        <v>-3.8451110000000002</v>
      </c>
      <c r="H22">
        <v>1912</v>
      </c>
      <c r="I22">
        <v>88</v>
      </c>
      <c r="O22">
        <v>100000</v>
      </c>
      <c r="P22">
        <v>1000.113331</v>
      </c>
      <c r="Q22">
        <v>-272575.68354</v>
      </c>
      <c r="R22">
        <v>1158014.9048880001</v>
      </c>
      <c r="S22">
        <v>-0.10281999999999999</v>
      </c>
      <c r="T22">
        <v>49971</v>
      </c>
      <c r="U22">
        <v>2683</v>
      </c>
      <c r="V22">
        <f t="shared" si="0"/>
        <v>52654</v>
      </c>
      <c r="X22">
        <f>(Q22-(V22/V21)*Q21)/N21</f>
        <v>8.4007861292064098E-2</v>
      </c>
      <c r="Y22">
        <f>X22*16.02</f>
        <v>1.3458059378988667</v>
      </c>
      <c r="AC22">
        <v>100000</v>
      </c>
      <c r="AD22">
        <v>1100.08</v>
      </c>
      <c r="AE22">
        <v>-262686</v>
      </c>
      <c r="AF22" s="6">
        <v>1165950</v>
      </c>
      <c r="AG22">
        <v>-2182.59</v>
      </c>
      <c r="AH22">
        <v>48489</v>
      </c>
      <c r="AI22">
        <v>2499</v>
      </c>
      <c r="AJ22">
        <f t="shared" si="2"/>
        <v>50988</v>
      </c>
      <c r="AL22">
        <f>(AE22-(AJ22/AJ21)*AE21)/AB21</f>
        <v>9.4473064401977447E-2</v>
      </c>
      <c r="AM22">
        <f>AL22*16.02</f>
        <v>1.5134584917196787</v>
      </c>
    </row>
    <row r="23" spans="2:39" x14ac:dyDescent="0.2">
      <c r="C23">
        <v>100000</v>
      </c>
      <c r="D23">
        <v>1199.6533460000001</v>
      </c>
      <c r="E23">
        <v>-10291.596689</v>
      </c>
      <c r="F23">
        <v>43394.900803999997</v>
      </c>
      <c r="G23">
        <v>-3.840157</v>
      </c>
      <c r="H23">
        <v>1913</v>
      </c>
      <c r="I23">
        <v>87</v>
      </c>
      <c r="M23">
        <v>21</v>
      </c>
      <c r="N23">
        <f>4*3.14*M23^2</f>
        <v>5538.96</v>
      </c>
      <c r="O23">
        <v>50000</v>
      </c>
      <c r="P23">
        <v>999.98462600000005</v>
      </c>
      <c r="Q23">
        <v>-279934.207956</v>
      </c>
      <c r="R23">
        <v>1160502.3513170001</v>
      </c>
      <c r="S23">
        <v>-0.13716800000000001</v>
      </c>
      <c r="T23">
        <v>51237</v>
      </c>
      <c r="U23">
        <v>2763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1099.8499999999999</v>
      </c>
      <c r="AE23">
        <v>-279039</v>
      </c>
      <c r="AF23" s="6">
        <v>1166270</v>
      </c>
      <c r="AG23">
        <v>2.5777499999999998E-2</v>
      </c>
      <c r="AH23">
        <v>51306</v>
      </c>
      <c r="AI23">
        <v>2694</v>
      </c>
      <c r="AJ23">
        <f t="shared" si="2"/>
        <v>54000</v>
      </c>
    </row>
    <row r="24" spans="2:39" x14ac:dyDescent="0.2">
      <c r="C24">
        <v>100000</v>
      </c>
      <c r="D24">
        <v>1199.982475</v>
      </c>
      <c r="E24">
        <v>-10305.847679</v>
      </c>
      <c r="F24">
        <v>43440.715462</v>
      </c>
      <c r="G24">
        <v>-3.710315</v>
      </c>
      <c r="H24">
        <v>1894</v>
      </c>
      <c r="I24">
        <v>106</v>
      </c>
      <c r="O24">
        <v>100000</v>
      </c>
      <c r="P24">
        <v>1000.17385</v>
      </c>
      <c r="Q24">
        <v>-270093.68742700003</v>
      </c>
      <c r="R24">
        <v>1157470.117204</v>
      </c>
      <c r="S24">
        <v>-9.3227000000000004E-2</v>
      </c>
      <c r="T24">
        <v>49534</v>
      </c>
      <c r="U24">
        <v>2657</v>
      </c>
      <c r="V24">
        <f t="shared" si="0"/>
        <v>52191</v>
      </c>
      <c r="X24">
        <f>(Q24-(V24/V23)*Q23)/N23</f>
        <v>8.3539971849228484E-2</v>
      </c>
      <c r="Y24">
        <f>X24*16.02</f>
        <v>1.3383103490246402</v>
      </c>
      <c r="AC24">
        <v>100000</v>
      </c>
      <c r="AD24">
        <v>1100.22</v>
      </c>
      <c r="AE24">
        <v>-262693</v>
      </c>
      <c r="AF24" s="6">
        <v>1166650</v>
      </c>
      <c r="AG24">
        <v>-2548.54</v>
      </c>
      <c r="AH24">
        <v>48469</v>
      </c>
      <c r="AI24">
        <v>2521</v>
      </c>
      <c r="AJ24">
        <f t="shared" si="2"/>
        <v>50990</v>
      </c>
      <c r="AL24">
        <f>(AE24-(AJ24/AJ23)*AE23)/AB23</f>
        <v>0.10091203113942211</v>
      </c>
      <c r="AM24">
        <f>AL24*16.02</f>
        <v>1.6166107388535422</v>
      </c>
    </row>
    <row r="25" spans="2:39" x14ac:dyDescent="0.2">
      <c r="B25">
        <v>1200</v>
      </c>
      <c r="E25">
        <f>AVERAGE(E20:E24)/2000</f>
        <v>-5.1498775001999997</v>
      </c>
      <c r="F25">
        <f>AVERAGE(F20:F24)/2000</f>
        <v>21.712896699199998</v>
      </c>
      <c r="I25">
        <f>AVERAGE(I20:I24)/2000</f>
        <v>4.9200000000000001E-2</v>
      </c>
      <c r="M25">
        <v>21</v>
      </c>
      <c r="N25">
        <f>4*3.14*M25^2</f>
        <v>5538.96</v>
      </c>
      <c r="O25">
        <v>50000</v>
      </c>
      <c r="P25">
        <v>1000.05533</v>
      </c>
      <c r="Q25">
        <v>-279859.09307200002</v>
      </c>
      <c r="R25">
        <v>1160357.138093</v>
      </c>
      <c r="S25">
        <v>-0.11774999999999999</v>
      </c>
      <c r="T25">
        <v>51315</v>
      </c>
      <c r="U25">
        <v>2685</v>
      </c>
      <c r="V25">
        <f t="shared" si="0"/>
        <v>54000</v>
      </c>
      <c r="AA25">
        <v>25</v>
      </c>
      <c r="AB25">
        <f>4*3.14*AA25^2</f>
        <v>7850</v>
      </c>
      <c r="AC25">
        <v>50000</v>
      </c>
      <c r="AD25">
        <v>1100.42</v>
      </c>
      <c r="AE25">
        <v>-279047</v>
      </c>
      <c r="AF25" s="6">
        <v>1166400</v>
      </c>
      <c r="AG25">
        <v>6.6275400000000003E-3</v>
      </c>
      <c r="AH25">
        <v>51280</v>
      </c>
      <c r="AI25">
        <v>2720</v>
      </c>
      <c r="AJ25">
        <f t="shared" si="2"/>
        <v>54000</v>
      </c>
    </row>
    <row r="26" spans="2:39" x14ac:dyDescent="0.2">
      <c r="O26">
        <v>100000</v>
      </c>
      <c r="P26">
        <v>999.98794199999998</v>
      </c>
      <c r="Q26">
        <v>-270029.98495000001</v>
      </c>
      <c r="R26">
        <v>1157455.2427310001</v>
      </c>
      <c r="S26">
        <v>-9.6073000000000006E-2</v>
      </c>
      <c r="T26">
        <v>49599</v>
      </c>
      <c r="U26">
        <v>2591</v>
      </c>
      <c r="V26">
        <f t="shared" si="0"/>
        <v>52190</v>
      </c>
      <c r="X26">
        <f>(Q26-(V26/V25)*Q25)/N25</f>
        <v>8.0998224989958692E-2</v>
      </c>
      <c r="Y26">
        <f>X26*16.02</f>
        <v>1.2975915643391382</v>
      </c>
      <c r="AC26">
        <v>100000</v>
      </c>
      <c r="AD26">
        <v>1099.72</v>
      </c>
      <c r="AE26">
        <v>-262602</v>
      </c>
      <c r="AF26" s="6">
        <v>1167140</v>
      </c>
      <c r="AG26">
        <v>-2666.32</v>
      </c>
      <c r="AH26">
        <v>48391</v>
      </c>
      <c r="AI26">
        <v>2573</v>
      </c>
      <c r="AJ26">
        <f t="shared" si="2"/>
        <v>50964</v>
      </c>
      <c r="AL26">
        <f>(AE26-(AJ26/AJ25)*AE25)/AB25</f>
        <v>9.6351280962495178E-2</v>
      </c>
      <c r="AM26">
        <f>AL26*16.02</f>
        <v>1.5435475210191727</v>
      </c>
    </row>
    <row r="27" spans="2:39" x14ac:dyDescent="0.2">
      <c r="C27">
        <v>100000</v>
      </c>
      <c r="D27">
        <v>1299.443863</v>
      </c>
      <c r="E27">
        <v>-10249.730713999999</v>
      </c>
      <c r="F27">
        <v>43633.179282999998</v>
      </c>
      <c r="G27">
        <v>-4.2104699999999999</v>
      </c>
      <c r="H27">
        <v>1920</v>
      </c>
      <c r="I27">
        <v>80</v>
      </c>
      <c r="M27">
        <v>21</v>
      </c>
      <c r="N27">
        <f>4*3.14*M27^2</f>
        <v>5538.96</v>
      </c>
      <c r="O27">
        <v>50000</v>
      </c>
      <c r="P27">
        <v>1000.096737</v>
      </c>
      <c r="Q27">
        <v>-279945.34133199998</v>
      </c>
      <c r="R27">
        <v>1160584.5597329999</v>
      </c>
      <c r="S27">
        <v>-0.11390599999999999</v>
      </c>
      <c r="T27">
        <v>51212</v>
      </c>
      <c r="U27">
        <v>2788</v>
      </c>
      <c r="V27">
        <f t="shared" si="0"/>
        <v>54000</v>
      </c>
      <c r="AA27">
        <v>25</v>
      </c>
      <c r="AB27">
        <f>4*3.14*AA27^2</f>
        <v>7850</v>
      </c>
      <c r="AC27">
        <v>50000</v>
      </c>
      <c r="AD27">
        <v>1099.95</v>
      </c>
      <c r="AE27">
        <v>-278954</v>
      </c>
      <c r="AF27" s="6">
        <v>1166190</v>
      </c>
      <c r="AG27">
        <v>2.6686399999999999E-2</v>
      </c>
      <c r="AH27">
        <v>51389</v>
      </c>
      <c r="AI27">
        <v>2611</v>
      </c>
      <c r="AJ27">
        <f t="shared" si="2"/>
        <v>54000</v>
      </c>
    </row>
    <row r="28" spans="2:39" x14ac:dyDescent="0.2">
      <c r="C28">
        <v>100000</v>
      </c>
      <c r="D28">
        <v>1300.109387</v>
      </c>
      <c r="E28">
        <v>-10269.706351999999</v>
      </c>
      <c r="F28">
        <v>43676.249060000002</v>
      </c>
      <c r="G28">
        <v>-3.9902980000000001</v>
      </c>
      <c r="H28">
        <v>1897</v>
      </c>
      <c r="I28">
        <v>103</v>
      </c>
      <c r="O28">
        <v>100000</v>
      </c>
      <c r="P28">
        <v>1000.028342</v>
      </c>
      <c r="Q28">
        <v>-270138.807516</v>
      </c>
      <c r="R28">
        <v>1157506.5867649999</v>
      </c>
      <c r="S28">
        <v>-8.1062999999999996E-2</v>
      </c>
      <c r="T28">
        <v>49503</v>
      </c>
      <c r="U28">
        <v>2693</v>
      </c>
      <c r="V28">
        <f t="shared" si="0"/>
        <v>52196</v>
      </c>
      <c r="X28">
        <f>(Q28-(V28/V27)*Q27)/N27</f>
        <v>8.2016433828035307E-2</v>
      </c>
      <c r="Y28">
        <f>X28*16.02</f>
        <v>1.3139032699251256</v>
      </c>
      <c r="AC28">
        <v>100000</v>
      </c>
      <c r="AD28">
        <v>1100.27</v>
      </c>
      <c r="AE28">
        <v>-262661</v>
      </c>
      <c r="AF28" s="6">
        <v>1165990</v>
      </c>
      <c r="AG28">
        <v>-2249.0700000000002</v>
      </c>
      <c r="AH28">
        <v>48539</v>
      </c>
      <c r="AI28">
        <v>2453</v>
      </c>
      <c r="AJ28">
        <f t="shared" si="2"/>
        <v>50992</v>
      </c>
      <c r="AL28">
        <f>(AE28-(AJ28/AJ27)*AE27)/AB27</f>
        <v>9.608013210663198E-2</v>
      </c>
      <c r="AM28">
        <f>AL28*16.02</f>
        <v>1.5392037163482444</v>
      </c>
    </row>
    <row r="29" spans="2:39" x14ac:dyDescent="0.2">
      <c r="C29">
        <v>100000</v>
      </c>
      <c r="D29">
        <v>1300.2567799999999</v>
      </c>
      <c r="E29">
        <v>-10263.461402000001</v>
      </c>
      <c r="F29">
        <v>43654.573614000001</v>
      </c>
      <c r="G29">
        <v>-4.2943550000000004</v>
      </c>
      <c r="H29">
        <v>1906</v>
      </c>
      <c r="I29">
        <v>94</v>
      </c>
      <c r="M29">
        <v>21</v>
      </c>
      <c r="N29">
        <f>4*3.14*M29^2</f>
        <v>5538.96</v>
      </c>
      <c r="O29">
        <v>50000</v>
      </c>
      <c r="P29">
        <v>999.90265999999997</v>
      </c>
      <c r="Q29">
        <v>-279893.13558599999</v>
      </c>
      <c r="R29">
        <v>1160365.4385569999</v>
      </c>
      <c r="S29">
        <v>-0.149733</v>
      </c>
      <c r="T29">
        <v>51293</v>
      </c>
      <c r="U29">
        <v>2707</v>
      </c>
      <c r="V29">
        <f t="shared" si="0"/>
        <v>54000</v>
      </c>
    </row>
    <row r="30" spans="2:39" x14ac:dyDescent="0.2">
      <c r="C30">
        <v>100000</v>
      </c>
      <c r="D30">
        <v>1299.819814</v>
      </c>
      <c r="E30">
        <v>-10267.182294</v>
      </c>
      <c r="F30">
        <v>43670.726068000004</v>
      </c>
      <c r="G30">
        <v>-4.2487789999999999</v>
      </c>
      <c r="H30">
        <v>1900</v>
      </c>
      <c r="I30">
        <v>100</v>
      </c>
      <c r="O30">
        <v>100000</v>
      </c>
      <c r="P30">
        <v>999.86669900000004</v>
      </c>
      <c r="Q30">
        <v>-270088.19251999998</v>
      </c>
      <c r="R30">
        <v>1157327.216671</v>
      </c>
      <c r="S30">
        <v>-8.5850999999999997E-2</v>
      </c>
      <c r="T30">
        <v>49583</v>
      </c>
      <c r="U30">
        <v>2613</v>
      </c>
      <c r="V30">
        <f t="shared" si="0"/>
        <v>52196</v>
      </c>
      <c r="X30">
        <f>(Q30-(V30/V29)*Q29)/N29</f>
        <v>8.204411206106535E-2</v>
      </c>
      <c r="Y30">
        <f>X30*16.02</f>
        <v>1.3143466752182669</v>
      </c>
      <c r="AB30" t="s">
        <v>8</v>
      </c>
    </row>
    <row r="31" spans="2:39" x14ac:dyDescent="0.2">
      <c r="C31">
        <v>100000</v>
      </c>
      <c r="D31">
        <v>1300.644186</v>
      </c>
      <c r="E31">
        <v>-10276.203958</v>
      </c>
      <c r="F31">
        <v>43681.842426000003</v>
      </c>
      <c r="G31">
        <v>-4.1569219999999998</v>
      </c>
      <c r="H31">
        <v>1892</v>
      </c>
      <c r="I31">
        <v>108</v>
      </c>
      <c r="M31">
        <v>21</v>
      </c>
      <c r="N31">
        <f>4*3.14*M31^2</f>
        <v>5538.96</v>
      </c>
      <c r="O31">
        <v>50000</v>
      </c>
      <c r="P31">
        <v>1000.019151</v>
      </c>
      <c r="Q31">
        <v>-279915.056407</v>
      </c>
      <c r="R31">
        <v>1160509.6220420001</v>
      </c>
      <c r="S31">
        <v>-0.14702899999999999</v>
      </c>
      <c r="T31">
        <v>51250</v>
      </c>
      <c r="U31">
        <v>2750</v>
      </c>
      <c r="V31">
        <f t="shared" si="0"/>
        <v>54000</v>
      </c>
      <c r="AA31">
        <v>25</v>
      </c>
      <c r="AB31">
        <f>4*3.14*AA31^2</f>
        <v>7850</v>
      </c>
      <c r="AC31">
        <v>50000</v>
      </c>
      <c r="AD31">
        <v>1199.9000000000001</v>
      </c>
      <c r="AE31">
        <v>-278086</v>
      </c>
      <c r="AF31" s="6">
        <v>1172570</v>
      </c>
      <c r="AG31">
        <v>3.8364000000000002E-2</v>
      </c>
      <c r="AH31">
        <v>51349</v>
      </c>
      <c r="AI31">
        <v>2651</v>
      </c>
      <c r="AJ31">
        <f t="shared" ref="AJ31:AJ40" si="3">SUM(AH31:AI31)</f>
        <v>54000</v>
      </c>
    </row>
    <row r="32" spans="2:39" x14ac:dyDescent="0.2">
      <c r="B32">
        <v>1300</v>
      </c>
      <c r="E32">
        <f>AVERAGE(E27:E31)/2000</f>
        <v>-5.1326284719999995</v>
      </c>
      <c r="F32">
        <f>AVERAGE(F27:F31)/2000</f>
        <v>21.831657045100002</v>
      </c>
      <c r="I32">
        <f>AVERAGE(I27:I31)/2000</f>
        <v>4.8500000000000001E-2</v>
      </c>
      <c r="O32">
        <v>100000</v>
      </c>
      <c r="P32">
        <v>1000.151819</v>
      </c>
      <c r="Q32">
        <v>-270098.55850300001</v>
      </c>
      <c r="R32">
        <v>1157443.3718709999</v>
      </c>
      <c r="S32">
        <v>-0.111515</v>
      </c>
      <c r="T32">
        <v>49539</v>
      </c>
      <c r="U32">
        <v>2655</v>
      </c>
      <c r="V32">
        <f t="shared" si="0"/>
        <v>52194</v>
      </c>
      <c r="X32">
        <f>(Q32-(V32/V31)*Q31)/N31</f>
        <v>8.2126310865668434E-2</v>
      </c>
      <c r="Y32">
        <f>X32*16.02</f>
        <v>1.3156635000680084</v>
      </c>
      <c r="AC32">
        <v>100000</v>
      </c>
      <c r="AD32">
        <v>1200.17</v>
      </c>
      <c r="AE32">
        <v>-261843</v>
      </c>
      <c r="AF32" s="6">
        <v>1172540</v>
      </c>
      <c r="AG32">
        <v>-2393.7800000000002</v>
      </c>
      <c r="AH32">
        <v>48484</v>
      </c>
      <c r="AI32">
        <v>2516</v>
      </c>
      <c r="AJ32">
        <f t="shared" si="3"/>
        <v>51000</v>
      </c>
      <c r="AL32">
        <f>(AE32-(AJ32/AJ31)*AE31)/AB31</f>
        <v>0.10111818825194292</v>
      </c>
      <c r="AM32">
        <f>AL32*16.02</f>
        <v>1.6199133757961255</v>
      </c>
    </row>
    <row r="33" spans="2:39" x14ac:dyDescent="0.2">
      <c r="Y33">
        <f>AVERAGE(Y24:Y32)</f>
        <v>1.3159630717150359</v>
      </c>
      <c r="Z33" t="s">
        <v>23</v>
      </c>
      <c r="AA33">
        <v>25</v>
      </c>
      <c r="AB33">
        <f>4*3.14*AA33^2</f>
        <v>7850</v>
      </c>
      <c r="AC33">
        <v>50000</v>
      </c>
      <c r="AD33">
        <v>1199.98</v>
      </c>
      <c r="AE33">
        <v>-278125</v>
      </c>
      <c r="AF33" s="6">
        <v>1172600</v>
      </c>
      <c r="AG33">
        <v>-3.7438399999999997E-2</v>
      </c>
      <c r="AH33">
        <v>51316</v>
      </c>
      <c r="AI33">
        <v>2684</v>
      </c>
      <c r="AJ33">
        <f t="shared" si="3"/>
        <v>54000</v>
      </c>
    </row>
    <row r="34" spans="2:39" x14ac:dyDescent="0.2">
      <c r="C34">
        <v>100000</v>
      </c>
      <c r="D34">
        <v>1399.9313970000001</v>
      </c>
      <c r="E34">
        <v>-10211.504357</v>
      </c>
      <c r="F34">
        <v>43894.723858999998</v>
      </c>
      <c r="G34">
        <v>-4.5332359999999996</v>
      </c>
      <c r="H34">
        <v>1923</v>
      </c>
      <c r="I34">
        <v>77</v>
      </c>
      <c r="Y34">
        <f>STDEV(Y24:Y32)</f>
        <v>1.4524620052132209E-2</v>
      </c>
      <c r="Z34" t="s">
        <v>24</v>
      </c>
      <c r="AC34">
        <v>100000</v>
      </c>
      <c r="AD34">
        <v>1200.05</v>
      </c>
      <c r="AE34">
        <v>-261908</v>
      </c>
      <c r="AF34" s="6">
        <v>1173020</v>
      </c>
      <c r="AG34">
        <v>-2521.94</v>
      </c>
      <c r="AH34">
        <v>48461</v>
      </c>
      <c r="AI34">
        <v>2544</v>
      </c>
      <c r="AJ34">
        <f t="shared" si="3"/>
        <v>51005</v>
      </c>
      <c r="AL34">
        <f>(AE34-(AJ34/AJ33)*AE33)/AB33</f>
        <v>0.10081062750649122</v>
      </c>
      <c r="AM34">
        <f>AL34*16.02</f>
        <v>1.6149862526539893</v>
      </c>
    </row>
    <row r="35" spans="2:39" x14ac:dyDescent="0.2">
      <c r="C35">
        <v>100000</v>
      </c>
      <c r="D35">
        <v>1400.274218</v>
      </c>
      <c r="E35">
        <v>-10216.389574999999</v>
      </c>
      <c r="F35">
        <v>43923.353104000002</v>
      </c>
      <c r="G35">
        <v>-4.4281490000000003</v>
      </c>
      <c r="H35">
        <v>1914</v>
      </c>
      <c r="I35">
        <v>86</v>
      </c>
      <c r="AA35">
        <v>25</v>
      </c>
      <c r="AB35">
        <f>4*3.14*AA35^2</f>
        <v>7850</v>
      </c>
      <c r="AC35">
        <v>50000</v>
      </c>
      <c r="AD35">
        <v>1200.07</v>
      </c>
      <c r="AE35">
        <v>-278137</v>
      </c>
      <c r="AF35" s="6">
        <v>1172690</v>
      </c>
      <c r="AG35">
        <v>9.2929800000000007E-2</v>
      </c>
      <c r="AH35">
        <v>51293</v>
      </c>
      <c r="AI35">
        <v>2707</v>
      </c>
      <c r="AJ35">
        <f t="shared" si="3"/>
        <v>54000</v>
      </c>
    </row>
    <row r="36" spans="2:39" x14ac:dyDescent="0.2">
      <c r="C36">
        <v>100000</v>
      </c>
      <c r="D36">
        <v>1400.1487</v>
      </c>
      <c r="E36">
        <v>-10231.543624</v>
      </c>
      <c r="F36">
        <v>43954.754519000002</v>
      </c>
      <c r="G36">
        <v>-4.4225110000000001</v>
      </c>
      <c r="H36">
        <v>1896</v>
      </c>
      <c r="I36">
        <v>104</v>
      </c>
      <c r="N36" t="s">
        <v>9</v>
      </c>
      <c r="AC36">
        <v>100000</v>
      </c>
      <c r="AD36">
        <v>1200.08</v>
      </c>
      <c r="AE36">
        <v>-261830</v>
      </c>
      <c r="AF36" s="6">
        <v>1172710</v>
      </c>
      <c r="AG36">
        <v>-2414.12</v>
      </c>
      <c r="AH36">
        <v>48424</v>
      </c>
      <c r="AI36">
        <v>2563</v>
      </c>
      <c r="AJ36">
        <f t="shared" si="3"/>
        <v>50987</v>
      </c>
      <c r="AL36">
        <f>(AE36-(AJ36/AJ35)*AE35)/AB35</f>
        <v>0.10038032318942937</v>
      </c>
      <c r="AM36">
        <f>AL36*16.02</f>
        <v>1.6080927774946585</v>
      </c>
    </row>
    <row r="37" spans="2:39" x14ac:dyDescent="0.2">
      <c r="C37">
        <v>100000</v>
      </c>
      <c r="D37">
        <v>1400.4217430000001</v>
      </c>
      <c r="E37">
        <v>-10230.237553000001</v>
      </c>
      <c r="F37">
        <v>43951.512737999998</v>
      </c>
      <c r="G37">
        <v>-4.3111449999999998</v>
      </c>
      <c r="H37">
        <v>1898</v>
      </c>
      <c r="I37">
        <v>102</v>
      </c>
      <c r="M37">
        <v>5</v>
      </c>
      <c r="N37">
        <f>4*3.14*M37^2</f>
        <v>314</v>
      </c>
      <c r="O37">
        <v>50000</v>
      </c>
      <c r="P37">
        <v>1100.2233699999999</v>
      </c>
      <c r="Q37">
        <v>-279079.58573499997</v>
      </c>
      <c r="R37">
        <v>1166511.922514</v>
      </c>
      <c r="S37">
        <v>-0.14061699999999999</v>
      </c>
      <c r="T37">
        <v>51237</v>
      </c>
      <c r="U37">
        <v>2763</v>
      </c>
      <c r="V37">
        <f t="shared" ref="V37:V54" si="4">SUM(T37:U37)</f>
        <v>54000</v>
      </c>
      <c r="AA37">
        <v>25</v>
      </c>
      <c r="AB37">
        <f>4*3.14*AA37^2</f>
        <v>7850</v>
      </c>
      <c r="AC37">
        <v>50000</v>
      </c>
      <c r="AD37">
        <v>1200</v>
      </c>
      <c r="AE37">
        <v>-278132</v>
      </c>
      <c r="AF37" s="6">
        <v>1172590</v>
      </c>
      <c r="AG37">
        <v>-0.21835499999999999</v>
      </c>
      <c r="AH37">
        <v>51316</v>
      </c>
      <c r="AI37">
        <v>2684</v>
      </c>
      <c r="AJ37">
        <f t="shared" si="3"/>
        <v>54000</v>
      </c>
    </row>
    <row r="38" spans="2:39" x14ac:dyDescent="0.2">
      <c r="C38">
        <v>100000</v>
      </c>
      <c r="D38">
        <v>1401.7992529999999</v>
      </c>
      <c r="E38">
        <v>-10226.41914</v>
      </c>
      <c r="F38">
        <v>43931.581034000003</v>
      </c>
      <c r="G38">
        <v>-4.3045859999999996</v>
      </c>
      <c r="H38">
        <v>1905</v>
      </c>
      <c r="I38">
        <v>95</v>
      </c>
      <c r="O38">
        <v>100000</v>
      </c>
      <c r="P38">
        <v>1100.1046759999999</v>
      </c>
      <c r="Q38">
        <v>-278944.89421100001</v>
      </c>
      <c r="R38">
        <v>1166120.167139</v>
      </c>
      <c r="S38">
        <v>-0.11110200000000001</v>
      </c>
      <c r="T38">
        <v>51214</v>
      </c>
      <c r="U38">
        <v>2763</v>
      </c>
      <c r="V38">
        <f t="shared" si="4"/>
        <v>53977</v>
      </c>
      <c r="X38">
        <f>(Q38-(V38/V37)*Q37)/N37</f>
        <v>5.0395837703024207E-2</v>
      </c>
      <c r="Y38">
        <f>X38*16.02</f>
        <v>0.80734132000244774</v>
      </c>
      <c r="AC38">
        <v>100000</v>
      </c>
      <c r="AD38">
        <v>1199.5899999999999</v>
      </c>
      <c r="AE38">
        <v>-261913</v>
      </c>
      <c r="AF38" s="6">
        <v>1172940</v>
      </c>
      <c r="AG38">
        <v>-2511.61</v>
      </c>
      <c r="AH38">
        <v>48469</v>
      </c>
      <c r="AI38">
        <v>2535</v>
      </c>
      <c r="AJ38">
        <f t="shared" si="3"/>
        <v>51004</v>
      </c>
      <c r="AL38">
        <f>(AE38-(AJ38/AJ37)*AE37)/AB37</f>
        <v>0.10035982071243339</v>
      </c>
      <c r="AM38">
        <f>AL38*16.02</f>
        <v>1.607764327813183</v>
      </c>
    </row>
    <row r="39" spans="2:39" x14ac:dyDescent="0.2">
      <c r="B39">
        <v>1400</v>
      </c>
      <c r="E39">
        <f>AVERAGE(E34:E38)/2000</f>
        <v>-5.1116094249000001</v>
      </c>
      <c r="F39">
        <f>AVERAGE(F34:F38)/2000</f>
        <v>21.965592525399998</v>
      </c>
      <c r="I39">
        <f>AVERAGE(I34:I38)/2000</f>
        <v>4.6399999999999997E-2</v>
      </c>
      <c r="M39">
        <v>7</v>
      </c>
      <c r="N39">
        <f>4*3.14*M39^2</f>
        <v>615.44000000000005</v>
      </c>
      <c r="O39">
        <v>50000</v>
      </c>
      <c r="P39">
        <v>1100.2233699999999</v>
      </c>
      <c r="Q39">
        <v>-279079.58573499997</v>
      </c>
      <c r="R39">
        <v>1166511.922514</v>
      </c>
      <c r="S39">
        <v>-0.14061699999999999</v>
      </c>
      <c r="T39">
        <v>51237</v>
      </c>
      <c r="U39">
        <v>2763</v>
      </c>
      <c r="V39">
        <f t="shared" si="4"/>
        <v>54000</v>
      </c>
      <c r="AA39">
        <v>25</v>
      </c>
      <c r="AB39">
        <f>4*3.14*AA39^2</f>
        <v>7850</v>
      </c>
      <c r="AC39">
        <v>50000</v>
      </c>
      <c r="AD39">
        <v>1200.2</v>
      </c>
      <c r="AE39">
        <v>-278131</v>
      </c>
      <c r="AF39" s="6">
        <v>1172560</v>
      </c>
      <c r="AG39">
        <v>9.5582100000000003E-2</v>
      </c>
      <c r="AH39">
        <v>51322</v>
      </c>
      <c r="AI39">
        <v>2678</v>
      </c>
      <c r="AJ39">
        <f t="shared" si="3"/>
        <v>54000</v>
      </c>
    </row>
    <row r="40" spans="2:39" x14ac:dyDescent="0.2">
      <c r="O40">
        <v>100000</v>
      </c>
      <c r="P40">
        <v>1100.0409070000001</v>
      </c>
      <c r="Q40">
        <v>-278684.93196199997</v>
      </c>
      <c r="R40">
        <v>1165313.0670670001</v>
      </c>
      <c r="S40">
        <v>-0.12675800000000001</v>
      </c>
      <c r="T40">
        <v>51169</v>
      </c>
      <c r="U40">
        <v>2763</v>
      </c>
      <c r="V40">
        <f t="shared" si="4"/>
        <v>53932</v>
      </c>
      <c r="X40">
        <f>(Q40-(V40/V39)*Q39)/N39</f>
        <v>7.0226538075163908E-2</v>
      </c>
      <c r="Y40">
        <f>X40*16.02</f>
        <v>1.1250291399641257</v>
      </c>
      <c r="AC40">
        <v>100000</v>
      </c>
      <c r="AD40">
        <v>1200.06</v>
      </c>
      <c r="AE40">
        <v>-261835</v>
      </c>
      <c r="AF40" s="6">
        <v>1171990</v>
      </c>
      <c r="AG40">
        <v>-2102.37</v>
      </c>
      <c r="AH40">
        <v>48459</v>
      </c>
      <c r="AI40">
        <v>2527</v>
      </c>
      <c r="AJ40">
        <f t="shared" si="3"/>
        <v>50986</v>
      </c>
      <c r="AL40">
        <f>(AE40-(AJ40/AJ39)*AE39)/AB39</f>
        <v>9.8365572068883272E-2</v>
      </c>
      <c r="AM40">
        <f>AL40*16.02</f>
        <v>1.57581646454351</v>
      </c>
    </row>
    <row r="41" spans="2:39" x14ac:dyDescent="0.2">
      <c r="M41">
        <v>9</v>
      </c>
      <c r="N41">
        <f>4*3.14*M41^2</f>
        <v>1017.36</v>
      </c>
      <c r="O41">
        <v>50000</v>
      </c>
      <c r="P41">
        <v>1100.2233699999999</v>
      </c>
      <c r="Q41">
        <v>-279079.58573499997</v>
      </c>
      <c r="R41">
        <v>1166511.922514</v>
      </c>
      <c r="S41">
        <v>-0.14061699999999999</v>
      </c>
      <c r="T41">
        <v>51237</v>
      </c>
      <c r="U41">
        <v>2763</v>
      </c>
      <c r="V41">
        <f t="shared" si="4"/>
        <v>54000</v>
      </c>
    </row>
    <row r="42" spans="2:39" x14ac:dyDescent="0.2">
      <c r="O42">
        <v>100000</v>
      </c>
      <c r="P42">
        <v>1099.9520219999999</v>
      </c>
      <c r="Q42">
        <v>-278256.80867300002</v>
      </c>
      <c r="R42">
        <v>1165743.3550189999</v>
      </c>
      <c r="S42">
        <v>-0.14340800000000001</v>
      </c>
      <c r="T42">
        <v>51100</v>
      </c>
      <c r="U42">
        <v>2756</v>
      </c>
      <c r="V42">
        <f t="shared" si="4"/>
        <v>53856</v>
      </c>
      <c r="X42">
        <f>(Q42-(V42/V41)*Q41)/N41</f>
        <v>7.7224220898499063E-2</v>
      </c>
      <c r="Y42">
        <f>X42*16.02</f>
        <v>1.237132018793955</v>
      </c>
      <c r="AB42" t="s">
        <v>7</v>
      </c>
    </row>
    <row r="43" spans="2:39" x14ac:dyDescent="0.2">
      <c r="M43">
        <v>11</v>
      </c>
      <c r="N43">
        <f>4*3.14*M43^2</f>
        <v>1519.76</v>
      </c>
      <c r="O43">
        <v>50000</v>
      </c>
      <c r="P43">
        <v>1100.2233699999999</v>
      </c>
      <c r="Q43">
        <v>-279079.58573499997</v>
      </c>
      <c r="R43">
        <v>1166511.922514</v>
      </c>
      <c r="S43">
        <v>-0.14061699999999999</v>
      </c>
      <c r="T43">
        <v>51237</v>
      </c>
      <c r="U43">
        <v>2763</v>
      </c>
      <c r="V43">
        <f t="shared" si="4"/>
        <v>54000</v>
      </c>
      <c r="AA43">
        <v>25</v>
      </c>
      <c r="AB43">
        <f>4*3.14*AA43^2</f>
        <v>7850</v>
      </c>
      <c r="AC43">
        <v>50000</v>
      </c>
      <c r="AD43">
        <v>1300</v>
      </c>
      <c r="AE43">
        <v>-277095</v>
      </c>
      <c r="AF43" s="6">
        <v>1179200</v>
      </c>
      <c r="AG43">
        <v>1.7222299999999999E-2</v>
      </c>
      <c r="AH43">
        <v>51409</v>
      </c>
      <c r="AI43">
        <v>2591</v>
      </c>
      <c r="AJ43">
        <f t="shared" ref="AJ43:AJ52" si="5">SUM(AH43:AI43)</f>
        <v>54000</v>
      </c>
    </row>
    <row r="44" spans="2:39" x14ac:dyDescent="0.2">
      <c r="O44">
        <v>100000</v>
      </c>
      <c r="P44">
        <v>1099.7522690000001</v>
      </c>
      <c r="Q44">
        <v>-277595.51180400001</v>
      </c>
      <c r="R44">
        <v>1165362.227308</v>
      </c>
      <c r="S44">
        <v>-0.145153</v>
      </c>
      <c r="T44">
        <v>50987</v>
      </c>
      <c r="U44">
        <v>2750</v>
      </c>
      <c r="V44">
        <f t="shared" si="4"/>
        <v>53737</v>
      </c>
      <c r="X44">
        <f>(Q44-(V44/V43)*Q43)/N43</f>
        <v>8.2153093686472195E-2</v>
      </c>
      <c r="Y44">
        <f>X44*16.02</f>
        <v>1.3160925608572844</v>
      </c>
      <c r="AC44">
        <v>100000</v>
      </c>
      <c r="AD44">
        <v>1300.29</v>
      </c>
      <c r="AE44">
        <v>-260953</v>
      </c>
      <c r="AF44" s="6">
        <v>1179820</v>
      </c>
      <c r="AG44">
        <v>-2841.17</v>
      </c>
      <c r="AH44">
        <v>48583</v>
      </c>
      <c r="AI44">
        <v>2443</v>
      </c>
      <c r="AJ44">
        <f t="shared" si="5"/>
        <v>51026</v>
      </c>
      <c r="AL44">
        <f>(AE44-(AJ44/AJ43)*AE43)/AB43</f>
        <v>0.11226107572540893</v>
      </c>
      <c r="AM44">
        <f>AL44*16.02</f>
        <v>1.798422433121051</v>
      </c>
    </row>
    <row r="45" spans="2:39" x14ac:dyDescent="0.2">
      <c r="M45">
        <v>13</v>
      </c>
      <c r="N45">
        <f>4*3.14*M45^2</f>
        <v>2122.64</v>
      </c>
      <c r="O45">
        <v>50000</v>
      </c>
      <c r="P45">
        <v>1100.2233699999999</v>
      </c>
      <c r="Q45">
        <v>-279079.58573499997</v>
      </c>
      <c r="R45">
        <v>1166511.922514</v>
      </c>
      <c r="S45">
        <v>-0.14061699999999999</v>
      </c>
      <c r="T45">
        <v>51237</v>
      </c>
      <c r="U45">
        <v>2763</v>
      </c>
      <c r="V45">
        <f t="shared" si="4"/>
        <v>54000</v>
      </c>
      <c r="AA45">
        <v>25</v>
      </c>
      <c r="AB45">
        <f>4*3.14*AA45^2</f>
        <v>7850</v>
      </c>
      <c r="AC45">
        <v>50000</v>
      </c>
      <c r="AD45">
        <v>1300.01</v>
      </c>
      <c r="AE45">
        <v>-277136</v>
      </c>
      <c r="AF45" s="6">
        <v>1179260</v>
      </c>
      <c r="AG45">
        <v>0.14771599999999999</v>
      </c>
      <c r="AH45">
        <v>51364</v>
      </c>
      <c r="AI45">
        <v>2636</v>
      </c>
      <c r="AJ45">
        <f t="shared" si="5"/>
        <v>54000</v>
      </c>
    </row>
    <row r="46" spans="2:39" x14ac:dyDescent="0.2">
      <c r="O46">
        <v>100000</v>
      </c>
      <c r="P46">
        <v>1099.803723</v>
      </c>
      <c r="Q46">
        <v>-276676.171845</v>
      </c>
      <c r="R46">
        <v>1165041.0331560001</v>
      </c>
      <c r="S46">
        <v>-0.14452000000000001</v>
      </c>
      <c r="T46">
        <v>50833</v>
      </c>
      <c r="U46">
        <v>2736</v>
      </c>
      <c r="V46">
        <f t="shared" si="4"/>
        <v>53569</v>
      </c>
      <c r="X46">
        <f>(Q46-(V46/V45)*Q45)/N45</f>
        <v>8.2889865731597984E-2</v>
      </c>
      <c r="Y46">
        <f>X46*16.02</f>
        <v>1.3278956490201996</v>
      </c>
      <c r="AC46">
        <v>100000</v>
      </c>
      <c r="AD46">
        <v>1299.92</v>
      </c>
      <c r="AE46">
        <v>-260938</v>
      </c>
      <c r="AF46" s="6">
        <v>1179730</v>
      </c>
      <c r="AG46">
        <v>-2843.18</v>
      </c>
      <c r="AH46">
        <v>48523</v>
      </c>
      <c r="AI46">
        <v>2494</v>
      </c>
      <c r="AJ46">
        <f t="shared" si="5"/>
        <v>51017</v>
      </c>
      <c r="AL46">
        <f>(AE46-(AJ46/AJ45)*AE45)/AB45</f>
        <v>0.11322319414956379</v>
      </c>
      <c r="AM46">
        <f>AL46*16.02</f>
        <v>1.8138355702760118</v>
      </c>
    </row>
    <row r="47" spans="2:39" x14ac:dyDescent="0.2">
      <c r="M47">
        <v>15</v>
      </c>
      <c r="N47">
        <f>4*3.14*M47^2</f>
        <v>2826</v>
      </c>
      <c r="O47">
        <v>50000</v>
      </c>
      <c r="P47">
        <v>1100.2233699999999</v>
      </c>
      <c r="Q47">
        <v>-279079.58573499997</v>
      </c>
      <c r="R47">
        <v>1166511.922514</v>
      </c>
      <c r="S47">
        <v>-0.14061699999999999</v>
      </c>
      <c r="T47">
        <v>51237</v>
      </c>
      <c r="U47">
        <v>2763</v>
      </c>
      <c r="V47">
        <f t="shared" si="4"/>
        <v>54000</v>
      </c>
      <c r="AA47">
        <v>25</v>
      </c>
      <c r="AB47">
        <f>4*3.14*AA47^2</f>
        <v>7850</v>
      </c>
      <c r="AC47">
        <v>50000</v>
      </c>
      <c r="AD47">
        <v>1300.1300000000001</v>
      </c>
      <c r="AE47">
        <v>-277227</v>
      </c>
      <c r="AF47" s="6">
        <v>1179490</v>
      </c>
      <c r="AG47">
        <v>-0.107543</v>
      </c>
      <c r="AH47">
        <v>51249</v>
      </c>
      <c r="AI47">
        <v>2751</v>
      </c>
      <c r="AJ47">
        <f t="shared" si="5"/>
        <v>54000</v>
      </c>
    </row>
    <row r="48" spans="2:39" x14ac:dyDescent="0.2">
      <c r="O48">
        <v>100000</v>
      </c>
      <c r="P48">
        <v>1100.215958</v>
      </c>
      <c r="Q48">
        <v>-275480.797556</v>
      </c>
      <c r="R48">
        <v>1164802.3056129999</v>
      </c>
      <c r="S48">
        <v>-0.131526</v>
      </c>
      <c r="T48">
        <v>50626</v>
      </c>
      <c r="U48">
        <v>2723</v>
      </c>
      <c r="V48">
        <f t="shared" si="4"/>
        <v>53349</v>
      </c>
      <c r="X48">
        <f>(Q48-(V48/V47)*Q47)/N47</f>
        <v>8.2918870753797475E-2</v>
      </c>
      <c r="Y48">
        <f>X48*16.02</f>
        <v>1.3283603094758356</v>
      </c>
      <c r="AC48">
        <v>100000</v>
      </c>
      <c r="AD48">
        <v>1300.3499999999999</v>
      </c>
      <c r="AE48">
        <v>-261047</v>
      </c>
      <c r="AF48" s="6">
        <v>1178930</v>
      </c>
      <c r="AG48">
        <v>-2229.9899999999998</v>
      </c>
      <c r="AH48">
        <v>48413</v>
      </c>
      <c r="AI48">
        <v>2599</v>
      </c>
      <c r="AJ48">
        <f t="shared" si="5"/>
        <v>51012</v>
      </c>
      <c r="AL48">
        <f>(AE48-(AJ48/AJ47)*AE47)/AB47</f>
        <v>0.10701987261146494</v>
      </c>
      <c r="AM48">
        <f>AL48*16.02</f>
        <v>1.7144583592356681</v>
      </c>
    </row>
    <row r="49" spans="1:39" x14ac:dyDescent="0.2">
      <c r="H49" t="s">
        <v>26</v>
      </c>
      <c r="M49">
        <v>17</v>
      </c>
      <c r="N49">
        <f>4*3.14*M49^2</f>
        <v>3629.84</v>
      </c>
      <c r="O49">
        <v>50000</v>
      </c>
      <c r="P49">
        <v>1100.2233699999999</v>
      </c>
      <c r="Q49">
        <v>-279079.58573499997</v>
      </c>
      <c r="R49">
        <v>1166511.922514</v>
      </c>
      <c r="S49">
        <v>-0.14061699999999999</v>
      </c>
      <c r="T49">
        <v>51237</v>
      </c>
      <c r="U49">
        <v>2763</v>
      </c>
      <c r="V49">
        <f t="shared" si="4"/>
        <v>54000</v>
      </c>
      <c r="AA49">
        <v>25</v>
      </c>
      <c r="AB49">
        <f>4*3.14*AA49^2</f>
        <v>7850</v>
      </c>
      <c r="AC49">
        <v>50000</v>
      </c>
      <c r="AD49">
        <v>1299.8900000000001</v>
      </c>
      <c r="AE49">
        <v>-277174</v>
      </c>
      <c r="AF49" s="6">
        <v>1179470</v>
      </c>
      <c r="AG49">
        <v>-1.56168E-2</v>
      </c>
      <c r="AH49">
        <v>51293</v>
      </c>
      <c r="AI49">
        <v>2707</v>
      </c>
      <c r="AJ49">
        <f t="shared" si="5"/>
        <v>54000</v>
      </c>
    </row>
    <row r="50" spans="1:39" x14ac:dyDescent="0.2">
      <c r="O50">
        <v>100000</v>
      </c>
      <c r="P50">
        <v>1099.979601</v>
      </c>
      <c r="Q50">
        <v>-273859.26471999998</v>
      </c>
      <c r="R50">
        <v>1164384.153806</v>
      </c>
      <c r="S50">
        <v>-0.131519</v>
      </c>
      <c r="T50">
        <v>50343</v>
      </c>
      <c r="U50">
        <v>2705</v>
      </c>
      <c r="V50">
        <f t="shared" si="4"/>
        <v>53048</v>
      </c>
      <c r="X50">
        <f>(Q50-(V50/V49)*Q49)/N49</f>
        <v>8.2717497548512042E-2</v>
      </c>
      <c r="Y50">
        <f>X50*16.02</f>
        <v>1.3251343107271629</v>
      </c>
      <c r="AC50">
        <v>100000</v>
      </c>
      <c r="AD50">
        <v>1300.02</v>
      </c>
      <c r="AE50">
        <v>-260984</v>
      </c>
      <c r="AF50" s="6">
        <v>1178810</v>
      </c>
      <c r="AG50">
        <v>-2194.44</v>
      </c>
      <c r="AH50">
        <v>48449</v>
      </c>
      <c r="AI50">
        <v>2560</v>
      </c>
      <c r="AJ50">
        <f t="shared" si="5"/>
        <v>51009</v>
      </c>
      <c r="AL50">
        <f>(AE50-(AJ50/AJ49)*AE49)/AB49</f>
        <v>0.10670574663835726</v>
      </c>
      <c r="AM50">
        <f>AL50*16.02</f>
        <v>1.7094260611464833</v>
      </c>
    </row>
    <row r="51" spans="1:39" x14ac:dyDescent="0.2">
      <c r="B51">
        <v>1000</v>
      </c>
      <c r="C51">
        <v>1100</v>
      </c>
      <c r="D51">
        <v>1200</v>
      </c>
      <c r="E51">
        <v>1300</v>
      </c>
      <c r="F51">
        <v>1400</v>
      </c>
      <c r="H51">
        <v>1000</v>
      </c>
      <c r="I51">
        <v>1100</v>
      </c>
      <c r="J51">
        <v>1200</v>
      </c>
      <c r="K51">
        <v>1300</v>
      </c>
      <c r="L51">
        <v>1400</v>
      </c>
      <c r="M51">
        <v>19</v>
      </c>
      <c r="N51">
        <f>4*3.14*M51^2</f>
        <v>4534.16</v>
      </c>
      <c r="O51">
        <v>50000</v>
      </c>
      <c r="P51">
        <v>1100.2233699999999</v>
      </c>
      <c r="Q51">
        <v>-279079.58573499997</v>
      </c>
      <c r="R51">
        <v>1166511.922514</v>
      </c>
      <c r="S51">
        <v>-0.14061699999999999</v>
      </c>
      <c r="T51">
        <v>51237</v>
      </c>
      <c r="U51">
        <v>2763</v>
      </c>
      <c r="V51">
        <f t="shared" si="4"/>
        <v>54000</v>
      </c>
      <c r="AA51">
        <v>25</v>
      </c>
      <c r="AB51">
        <f>4*3.14*AA51^2</f>
        <v>7850</v>
      </c>
      <c r="AC51">
        <v>50000</v>
      </c>
      <c r="AD51">
        <v>1299.94</v>
      </c>
      <c r="AE51">
        <v>-277144</v>
      </c>
      <c r="AF51" s="6">
        <v>1179190</v>
      </c>
      <c r="AG51">
        <v>-4.4842600000000003E-2</v>
      </c>
      <c r="AH51">
        <v>51371</v>
      </c>
      <c r="AI51">
        <v>2629</v>
      </c>
      <c r="AJ51">
        <f t="shared" si="5"/>
        <v>54000</v>
      </c>
    </row>
    <row r="52" spans="1:39" x14ac:dyDescent="0.2">
      <c r="A52">
        <v>5</v>
      </c>
      <c r="B52">
        <v>0.80118422520564192</v>
      </c>
      <c r="C52">
        <v>0.80734132000244774</v>
      </c>
      <c r="D52">
        <v>0.65325116748083301</v>
      </c>
      <c r="E52">
        <v>1.4279477742578681</v>
      </c>
      <c r="F52">
        <v>1.5149484326502873</v>
      </c>
      <c r="H52">
        <v>1.3054642702874608</v>
      </c>
      <c r="I52">
        <v>1.3752994824645475</v>
      </c>
      <c r="J52">
        <v>1.4184741564640604</v>
      </c>
      <c r="K52">
        <v>1.5471614170083139</v>
      </c>
      <c r="L52">
        <v>2.4152990355720716</v>
      </c>
      <c r="O52">
        <v>100000</v>
      </c>
      <c r="P52">
        <v>1099.857602</v>
      </c>
      <c r="Q52">
        <v>-271800.93038199999</v>
      </c>
      <c r="R52">
        <v>1163927.606346</v>
      </c>
      <c r="S52">
        <v>-0.13419200000000001</v>
      </c>
      <c r="T52">
        <v>49982</v>
      </c>
      <c r="U52">
        <v>2683</v>
      </c>
      <c r="V52">
        <f t="shared" si="4"/>
        <v>52665</v>
      </c>
      <c r="X52">
        <f>(Q52-(V52/V51)*Q51)/N51</f>
        <v>8.3629121330874842E-2</v>
      </c>
      <c r="Y52">
        <f>X52*16.02</f>
        <v>1.339738523720615</v>
      </c>
      <c r="AC52">
        <v>100000</v>
      </c>
      <c r="AD52">
        <v>1299.98</v>
      </c>
      <c r="AE52">
        <v>-260927</v>
      </c>
      <c r="AF52" s="6">
        <v>1178700</v>
      </c>
      <c r="AG52">
        <v>-2473.4499999999998</v>
      </c>
      <c r="AH52">
        <v>48513</v>
      </c>
      <c r="AI52">
        <v>2498</v>
      </c>
      <c r="AJ52">
        <f t="shared" si="5"/>
        <v>51011</v>
      </c>
      <c r="AL52">
        <f>(AE52-(AJ52/AJ51)*AE51)/AB51</f>
        <v>0.11166450577966386</v>
      </c>
      <c r="AM52">
        <f>AL52*16.02</f>
        <v>1.788865382590215</v>
      </c>
    </row>
    <row r="53" spans="1:39" x14ac:dyDescent="0.2">
      <c r="A53">
        <v>7</v>
      </c>
      <c r="B53">
        <v>1.1618150898228237</v>
      </c>
      <c r="C53">
        <v>1.1250291399641257</v>
      </c>
      <c r="D53">
        <v>1.1602325014256736</v>
      </c>
      <c r="E53">
        <v>1.8035425613980673</v>
      </c>
      <c r="F53">
        <v>1.7232525924682383</v>
      </c>
      <c r="H53">
        <v>1.2987550661705431</v>
      </c>
      <c r="I53">
        <v>1.3399880637985773</v>
      </c>
      <c r="J53">
        <v>1.4137896978768765</v>
      </c>
      <c r="K53">
        <v>1.5213886969852777</v>
      </c>
      <c r="L53">
        <v>2.3376280283750495</v>
      </c>
      <c r="M53">
        <v>21</v>
      </c>
      <c r="N53">
        <f>4*3.14*M53^2</f>
        <v>5538.96</v>
      </c>
      <c r="O53">
        <v>50000</v>
      </c>
      <c r="P53">
        <v>1100.2233699999999</v>
      </c>
      <c r="Q53">
        <v>-279079.58573499997</v>
      </c>
      <c r="R53">
        <v>1166511.922514</v>
      </c>
      <c r="S53">
        <v>-0.14061699999999999</v>
      </c>
      <c r="T53">
        <v>51237</v>
      </c>
      <c r="U53">
        <v>2763</v>
      </c>
      <c r="V53">
        <f t="shared" si="4"/>
        <v>54000</v>
      </c>
    </row>
    <row r="54" spans="1:39" x14ac:dyDescent="0.2">
      <c r="A54">
        <v>9</v>
      </c>
      <c r="B54">
        <v>1.263801781827139</v>
      </c>
      <c r="C54">
        <v>1.237132018793955</v>
      </c>
      <c r="D54">
        <v>1.7110549833623638</v>
      </c>
      <c r="E54">
        <v>2.0400455305039213</v>
      </c>
      <c r="F54">
        <v>2.5319449772756197</v>
      </c>
      <c r="H54">
        <v>1.3387627461837406</v>
      </c>
      <c r="I54">
        <v>1.3108892657939677</v>
      </c>
      <c r="J54">
        <v>1.3782562266298153</v>
      </c>
      <c r="K54">
        <v>1.5304030131415594</v>
      </c>
      <c r="L54">
        <v>2.3592543268655879</v>
      </c>
      <c r="O54">
        <v>100000</v>
      </c>
      <c r="P54">
        <v>1099.964731</v>
      </c>
      <c r="Q54">
        <v>-269300.84261699999</v>
      </c>
      <c r="R54">
        <v>1163321.8031270001</v>
      </c>
      <c r="S54">
        <v>-7.0375999999999994E-2</v>
      </c>
      <c r="T54">
        <v>49540</v>
      </c>
      <c r="U54">
        <v>2658</v>
      </c>
      <c r="V54">
        <f t="shared" si="4"/>
        <v>52198</v>
      </c>
      <c r="X54">
        <f>(Q54-(V54/V53)*Q53)/N53</f>
        <v>8.4086900648041793E-2</v>
      </c>
      <c r="Y54">
        <f>X54*16.02</f>
        <v>1.3470721483816295</v>
      </c>
      <c r="AB54" t="s">
        <v>6</v>
      </c>
    </row>
    <row r="55" spans="1:39" x14ac:dyDescent="0.2">
      <c r="A55">
        <v>11</v>
      </c>
      <c r="B55">
        <v>1.2887066611081632</v>
      </c>
      <c r="C55">
        <v>1.3160925608572844</v>
      </c>
      <c r="D55">
        <v>1.7936214644245652</v>
      </c>
      <c r="E55">
        <v>2.3961603365555715</v>
      </c>
      <c r="F55">
        <v>3.1456785682886022</v>
      </c>
      <c r="H55">
        <v>1.3040778293674988</v>
      </c>
      <c r="I55">
        <v>1.3269599052111141</v>
      </c>
      <c r="J55">
        <v>1.4198349088845865</v>
      </c>
      <c r="K55">
        <v>1.5443185546394405</v>
      </c>
      <c r="L55">
        <v>2.6088145351405103</v>
      </c>
      <c r="M55">
        <v>21</v>
      </c>
      <c r="N55">
        <f>4*3.14*M55^2</f>
        <v>5538.96</v>
      </c>
      <c r="O55">
        <v>50000</v>
      </c>
      <c r="P55">
        <v>1100.0502899999999</v>
      </c>
      <c r="Q55">
        <v>-278996.51740999997</v>
      </c>
      <c r="R55">
        <v>1166171.99529</v>
      </c>
      <c r="S55">
        <v>-0.15668299999999999</v>
      </c>
      <c r="T55">
        <v>51354</v>
      </c>
      <c r="U55">
        <v>2646</v>
      </c>
      <c r="V55">
        <f t="shared" ref="V55:V62" si="6">SUM(T55:U55)</f>
        <v>54000</v>
      </c>
      <c r="AA55">
        <v>25</v>
      </c>
      <c r="AB55">
        <f>4*3.14*AA55^2</f>
        <v>7850</v>
      </c>
      <c r="AC55">
        <v>50000</v>
      </c>
      <c r="AD55">
        <v>1399.89</v>
      </c>
      <c r="AE55">
        <v>-276129</v>
      </c>
      <c r="AF55" s="6">
        <v>1186480</v>
      </c>
      <c r="AG55">
        <v>-0.14185500000000001</v>
      </c>
      <c r="AH55">
        <v>51370</v>
      </c>
      <c r="AI55">
        <v>2630</v>
      </c>
      <c r="AJ55">
        <f t="shared" ref="AJ55:AJ63" si="7">SUM(AH55:AI55)</f>
        <v>54000</v>
      </c>
    </row>
    <row r="56" spans="1:39" x14ac:dyDescent="0.2">
      <c r="A56">
        <v>13</v>
      </c>
      <c r="B56">
        <v>1.2889052540986345</v>
      </c>
      <c r="C56">
        <v>1.3278956490201996</v>
      </c>
      <c r="D56">
        <v>1.4503216190444714</v>
      </c>
      <c r="E56">
        <v>2.426805089967587</v>
      </c>
      <c r="F56">
        <v>3.4953401427531121</v>
      </c>
      <c r="H56">
        <v>1.3229877753229644</v>
      </c>
      <c r="I56">
        <v>1.3482343218263286</v>
      </c>
      <c r="J56">
        <v>1.3739675959077022</v>
      </c>
      <c r="K56">
        <v>1.5876119992379205</v>
      </c>
      <c r="L56">
        <v>2.2826833004397438</v>
      </c>
      <c r="O56">
        <v>100000</v>
      </c>
      <c r="P56">
        <v>1100.1136570000001</v>
      </c>
      <c r="Q56">
        <v>-269196.915355</v>
      </c>
      <c r="R56">
        <v>1163054.2515819999</v>
      </c>
      <c r="S56">
        <v>-0.120142</v>
      </c>
      <c r="T56">
        <v>49630</v>
      </c>
      <c r="U56">
        <v>2563</v>
      </c>
      <c r="V56">
        <f t="shared" si="6"/>
        <v>52193</v>
      </c>
      <c r="X56">
        <f>(Q56-(V56/V55)*Q55)/N55</f>
        <v>8.368934350735345E-2</v>
      </c>
      <c r="Y56">
        <f>X56*16.02</f>
        <v>1.3407032829878023</v>
      </c>
      <c r="AC56">
        <v>100000</v>
      </c>
      <c r="AD56">
        <v>1400.05</v>
      </c>
      <c r="AE56">
        <v>-259793</v>
      </c>
      <c r="AF56" s="6">
        <v>1185770</v>
      </c>
      <c r="AG56">
        <v>-3262.08</v>
      </c>
      <c r="AH56">
        <v>48542</v>
      </c>
      <c r="AI56">
        <v>2492</v>
      </c>
      <c r="AJ56">
        <f t="shared" si="7"/>
        <v>51034</v>
      </c>
      <c r="AL56">
        <f>(AE56-(AJ56/AJ55)*AE55)/AB55</f>
        <v>0.1489629299363053</v>
      </c>
      <c r="AM56">
        <f>AL56*16.02</f>
        <v>2.3863861375796107</v>
      </c>
    </row>
    <row r="57" spans="1:39" x14ac:dyDescent="0.2">
      <c r="A57">
        <v>15</v>
      </c>
      <c r="B57">
        <v>1.303100874131667</v>
      </c>
      <c r="C57">
        <v>1.3283603094758356</v>
      </c>
      <c r="D57">
        <v>1.3719515632465518</v>
      </c>
      <c r="E57">
        <v>2.0591952626446406</v>
      </c>
      <c r="F57">
        <v>3.0761097196330152</v>
      </c>
      <c r="M57">
        <v>21</v>
      </c>
      <c r="N57">
        <f>4*3.14*M57^2</f>
        <v>5538.96</v>
      </c>
      <c r="O57">
        <v>50000</v>
      </c>
      <c r="P57">
        <v>1099.940006</v>
      </c>
      <c r="Q57">
        <v>-279037.45108600002</v>
      </c>
      <c r="R57">
        <v>1166423.1661410001</v>
      </c>
      <c r="S57">
        <v>-0.120947</v>
      </c>
      <c r="T57">
        <v>51281</v>
      </c>
      <c r="U57">
        <v>2719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1400.12</v>
      </c>
      <c r="AE57">
        <v>-276101</v>
      </c>
      <c r="AF57" s="6">
        <v>1186520</v>
      </c>
      <c r="AG57">
        <v>0.114745</v>
      </c>
      <c r="AH57">
        <v>51390</v>
      </c>
      <c r="AI57">
        <v>2610</v>
      </c>
      <c r="AJ57">
        <f t="shared" si="7"/>
        <v>54000</v>
      </c>
    </row>
    <row r="58" spans="1:39" x14ac:dyDescent="0.2">
      <c r="A58">
        <v>17</v>
      </c>
      <c r="B58">
        <v>1.3278282173683704</v>
      </c>
      <c r="C58">
        <v>1.3251343107271629</v>
      </c>
      <c r="D58">
        <v>1.3727463540463369</v>
      </c>
      <c r="E58">
        <v>1.559344702672752</v>
      </c>
      <c r="F58">
        <v>3.1599770449652631</v>
      </c>
      <c r="H58">
        <f>AVERAGE(H52:H56)</f>
        <v>1.3140095374664416</v>
      </c>
      <c r="I58">
        <f t="shared" ref="I58:L58" si="8">AVERAGE(I52:I56)</f>
        <v>1.3402742078189072</v>
      </c>
      <c r="J58">
        <f t="shared" si="8"/>
        <v>1.4008645171526084</v>
      </c>
      <c r="K58">
        <f t="shared" si="8"/>
        <v>1.5461767362025025</v>
      </c>
      <c r="L58">
        <f t="shared" si="8"/>
        <v>2.4007358452785921</v>
      </c>
      <c r="O58">
        <v>100000</v>
      </c>
      <c r="P58">
        <v>1100.0990629999999</v>
      </c>
      <c r="Q58">
        <v>-269220.83436699997</v>
      </c>
      <c r="R58">
        <v>1163330.5708880001</v>
      </c>
      <c r="S58">
        <v>-7.9308000000000003E-2</v>
      </c>
      <c r="T58">
        <v>49568</v>
      </c>
      <c r="U58">
        <v>2623</v>
      </c>
      <c r="V58">
        <f t="shared" si="6"/>
        <v>52191</v>
      </c>
      <c r="X58">
        <f>(Q58-(V58/V57)*Q57)/N57</f>
        <v>8.4648039996508578E-2</v>
      </c>
      <c r="Y58">
        <f>X58*16.02</f>
        <v>1.3560616007440673</v>
      </c>
      <c r="AC58">
        <v>100000</v>
      </c>
      <c r="AD58">
        <v>1399.87</v>
      </c>
      <c r="AE58">
        <v>-259639</v>
      </c>
      <c r="AF58" s="6">
        <v>1186120</v>
      </c>
      <c r="AG58">
        <v>-3330.96</v>
      </c>
      <c r="AH58">
        <v>48546</v>
      </c>
      <c r="AI58">
        <v>2469</v>
      </c>
      <c r="AJ58">
        <f t="shared" si="7"/>
        <v>51015</v>
      </c>
      <c r="AL58">
        <f>(AE58-(AJ58/AJ57)*AE57)/AB57</f>
        <v>0.15283443029016364</v>
      </c>
      <c r="AM58">
        <f>AL58*16.02</f>
        <v>2.4484075732484212</v>
      </c>
    </row>
    <row r="59" spans="1:39" x14ac:dyDescent="0.2">
      <c r="A59">
        <v>19</v>
      </c>
      <c r="B59">
        <v>1.3458059378988667</v>
      </c>
      <c r="C59">
        <v>1.339738523720615</v>
      </c>
      <c r="D59">
        <v>1.3942616057233699</v>
      </c>
      <c r="E59">
        <v>1.6426086907411541</v>
      </c>
      <c r="F59">
        <v>2.4791291187318247</v>
      </c>
      <c r="M59">
        <v>21</v>
      </c>
      <c r="N59">
        <f>4*3.14*M59^2</f>
        <v>5538.96</v>
      </c>
      <c r="O59">
        <v>50000</v>
      </c>
      <c r="P59">
        <v>1100.140498</v>
      </c>
      <c r="Q59">
        <v>-279089.68472100003</v>
      </c>
      <c r="R59">
        <v>1166503.8275520001</v>
      </c>
      <c r="S59">
        <v>-8.8371000000000005E-2</v>
      </c>
      <c r="T59">
        <v>51230</v>
      </c>
      <c r="U59">
        <v>2770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1399.99</v>
      </c>
      <c r="AE59">
        <v>-276161</v>
      </c>
      <c r="AF59" s="6">
        <v>1186620</v>
      </c>
      <c r="AG59">
        <v>-0.10157099999999999</v>
      </c>
      <c r="AH59">
        <v>51322</v>
      </c>
      <c r="AI59">
        <v>2678</v>
      </c>
      <c r="AJ59">
        <f t="shared" si="7"/>
        <v>54000</v>
      </c>
    </row>
    <row r="60" spans="1:39" x14ac:dyDescent="0.2">
      <c r="A60">
        <v>21</v>
      </c>
      <c r="B60">
        <v>1.3383103490246402</v>
      </c>
      <c r="C60">
        <v>1.3470721483816295</v>
      </c>
      <c r="D60">
        <v>1.3975024773266362</v>
      </c>
      <c r="E60">
        <v>1.6454630270058779</v>
      </c>
      <c r="F60">
        <v>2.7755842051920077</v>
      </c>
      <c r="H60" t="s">
        <v>94</v>
      </c>
      <c r="O60">
        <v>100000</v>
      </c>
      <c r="P60">
        <v>1099.8793559999999</v>
      </c>
      <c r="Q60">
        <v>-269294.828668</v>
      </c>
      <c r="R60">
        <v>1163201.221777</v>
      </c>
      <c r="S60">
        <v>-0.11842800000000001</v>
      </c>
      <c r="T60">
        <v>49510</v>
      </c>
      <c r="U60">
        <v>2683</v>
      </c>
      <c r="V60">
        <f t="shared" si="6"/>
        <v>52193</v>
      </c>
      <c r="X60">
        <f>(Q60-(V60/V59)*Q59)/N59</f>
        <v>8.2269644452422089E-2</v>
      </c>
      <c r="Y60">
        <f>X60*16.02</f>
        <v>1.3179597041278017</v>
      </c>
      <c r="AC60">
        <v>100000</v>
      </c>
      <c r="AD60">
        <v>1399.79</v>
      </c>
      <c r="AE60">
        <v>-259834</v>
      </c>
      <c r="AF60" s="6">
        <v>1185990</v>
      </c>
      <c r="AG60">
        <v>-3316.54</v>
      </c>
      <c r="AH60">
        <v>48517</v>
      </c>
      <c r="AI60">
        <v>2523</v>
      </c>
      <c r="AJ60">
        <f t="shared" si="7"/>
        <v>51040</v>
      </c>
      <c r="AL60">
        <f>(AE60-(AJ60/AJ59)*AE59)/AB59</f>
        <v>0.15150139183769964</v>
      </c>
      <c r="AM60">
        <f>AL60*16.02</f>
        <v>2.4270522972399484</v>
      </c>
    </row>
    <row r="61" spans="1:39" x14ac:dyDescent="0.2">
      <c r="A61" t="s">
        <v>25</v>
      </c>
      <c r="B61">
        <v>1.3159630717150359</v>
      </c>
      <c r="C61">
        <v>1.3506831956986187</v>
      </c>
      <c r="D61">
        <v>1.4081322865092507</v>
      </c>
      <c r="E61">
        <v>1.6238063160473111</v>
      </c>
      <c r="F61">
        <v>2.6569853237471408</v>
      </c>
      <c r="M61">
        <v>21</v>
      </c>
      <c r="N61">
        <f>4*3.14*M61^2</f>
        <v>5538.96</v>
      </c>
      <c r="O61">
        <v>50000</v>
      </c>
      <c r="P61">
        <v>1099.8861830000001</v>
      </c>
      <c r="Q61">
        <v>-279014.76124600001</v>
      </c>
      <c r="R61">
        <v>1166367.3455469999</v>
      </c>
      <c r="S61">
        <v>-0.156891</v>
      </c>
      <c r="T61">
        <v>51308</v>
      </c>
      <c r="U61">
        <v>2692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1399.76</v>
      </c>
      <c r="AE61">
        <v>-276206</v>
      </c>
      <c r="AF61" s="6">
        <v>1186770</v>
      </c>
      <c r="AG61">
        <v>-3.0663800000000001E-2</v>
      </c>
      <c r="AH61">
        <v>51260</v>
      </c>
      <c r="AI61">
        <v>2740</v>
      </c>
      <c r="AJ61">
        <f t="shared" si="7"/>
        <v>54000</v>
      </c>
    </row>
    <row r="62" spans="1:39" x14ac:dyDescent="0.2">
      <c r="H62">
        <v>1000</v>
      </c>
      <c r="I62">
        <v>1100</v>
      </c>
      <c r="J62">
        <v>1200</v>
      </c>
      <c r="K62">
        <v>1300</v>
      </c>
      <c r="L62">
        <v>1400</v>
      </c>
      <c r="O62">
        <v>100000</v>
      </c>
      <c r="P62">
        <v>1100.2700380000001</v>
      </c>
      <c r="Q62">
        <v>-269140.108022</v>
      </c>
      <c r="R62">
        <v>1163076.1157790001</v>
      </c>
      <c r="S62">
        <v>-8.2789000000000001E-2</v>
      </c>
      <c r="T62">
        <v>49589</v>
      </c>
      <c r="U62">
        <v>2593</v>
      </c>
      <c r="V62">
        <f t="shared" si="6"/>
        <v>52182</v>
      </c>
      <c r="X62">
        <f>(Q62-(V62/V61)*Q61)/N61</f>
        <v>8.6867618118089379E-2</v>
      </c>
      <c r="Y62">
        <f>X62*16.02</f>
        <v>1.3916192422517919</v>
      </c>
      <c r="AC62">
        <v>100000</v>
      </c>
      <c r="AD62">
        <v>1400.09</v>
      </c>
      <c r="AE62">
        <v>-259767</v>
      </c>
      <c r="AF62" s="6">
        <v>1187370</v>
      </c>
      <c r="AG62">
        <v>-3562.38</v>
      </c>
      <c r="AH62">
        <v>48445</v>
      </c>
      <c r="AI62">
        <v>2577</v>
      </c>
      <c r="AJ62">
        <f t="shared" si="7"/>
        <v>51022</v>
      </c>
      <c r="AL62">
        <f>(AE62-(AJ62/AJ61)*AE61)/AB61</f>
        <v>0.15372619013918215</v>
      </c>
      <c r="AM62">
        <f>AL62*16.02</f>
        <v>2.462693566029698</v>
      </c>
    </row>
    <row r="63" spans="1:39" x14ac:dyDescent="0.2">
      <c r="H63">
        <v>1.5071139065816925</v>
      </c>
      <c r="I63">
        <v>1.5516444802547378</v>
      </c>
      <c r="J63">
        <v>1.5914320152866441</v>
      </c>
      <c r="K63">
        <v>1.7998291622080271</v>
      </c>
      <c r="L63">
        <v>3.9357175626326693</v>
      </c>
      <c r="Y63">
        <f>AVERAGE(Y54:Y62)</f>
        <v>1.3506831956986187</v>
      </c>
      <c r="Z63" t="s">
        <v>23</v>
      </c>
      <c r="AA63">
        <v>25</v>
      </c>
      <c r="AB63">
        <f>4*3.14*AA63^2</f>
        <v>7850</v>
      </c>
      <c r="AC63">
        <v>50000</v>
      </c>
      <c r="AD63">
        <v>1400.02</v>
      </c>
      <c r="AE63">
        <v>-276245</v>
      </c>
      <c r="AF63" s="6">
        <v>1186800</v>
      </c>
      <c r="AG63">
        <v>1.3674800000000001E-2</v>
      </c>
      <c r="AH63">
        <v>51222</v>
      </c>
      <c r="AI63">
        <v>2778</v>
      </c>
      <c r="AJ63">
        <f t="shared" si="7"/>
        <v>54000</v>
      </c>
    </row>
    <row r="64" spans="1:39" x14ac:dyDescent="0.2">
      <c r="C64" s="1"/>
      <c r="H64">
        <v>1.4545134326963716</v>
      </c>
      <c r="I64">
        <v>1.5561695728237739</v>
      </c>
      <c r="J64">
        <v>1.6042675159235933</v>
      </c>
      <c r="K64">
        <v>1.7765373520169891</v>
      </c>
      <c r="L64">
        <v>3.8033008305732476</v>
      </c>
      <c r="Y64">
        <f>STDEV(Y54:Y62)</f>
        <v>2.687076650033848E-2</v>
      </c>
      <c r="Z64" t="s">
        <v>24</v>
      </c>
      <c r="AC64">
        <v>100000</v>
      </c>
      <c r="AD64">
        <v>1400.13</v>
      </c>
      <c r="AE64">
        <v>-259880</v>
      </c>
      <c r="AF64" s="6">
        <v>1187250</v>
      </c>
      <c r="AG64">
        <v>-3657.41</v>
      </c>
      <c r="AH64">
        <v>48429</v>
      </c>
      <c r="AI64">
        <v>2614</v>
      </c>
      <c r="AJ64">
        <f>SUM(AH64:AI64)</f>
        <v>51043</v>
      </c>
      <c r="AL64">
        <f>(AE64-(AJ64/AJ63)*AE63)/AB63</f>
        <v>0.15771062750648485</v>
      </c>
      <c r="AM64">
        <f>AL64*16.02</f>
        <v>2.5265242526538874</v>
      </c>
    </row>
    <row r="65" spans="3:39" x14ac:dyDescent="0.2">
      <c r="C65" s="1"/>
      <c r="H65">
        <v>1.5095638063694179</v>
      </c>
      <c r="I65">
        <v>1.5083628165604752</v>
      </c>
      <c r="J65">
        <v>1.5947916802548268</v>
      </c>
      <c r="K65">
        <v>1.6964024700636691</v>
      </c>
      <c r="L65">
        <v>3.3135679188960045</v>
      </c>
      <c r="N65" t="s">
        <v>8</v>
      </c>
    </row>
    <row r="66" spans="3:39" x14ac:dyDescent="0.2">
      <c r="C66" s="1"/>
      <c r="H66">
        <v>1.5236063057324629</v>
      </c>
      <c r="I66">
        <v>1.5599251082802827</v>
      </c>
      <c r="J66">
        <v>1.5908198237792694</v>
      </c>
      <c r="K66">
        <v>1.77277104585982</v>
      </c>
      <c r="L66">
        <v>3.4596471524415788</v>
      </c>
      <c r="M66">
        <v>5</v>
      </c>
      <c r="N66">
        <f>4*3.14*M66^2</f>
        <v>314</v>
      </c>
      <c r="O66">
        <v>50000</v>
      </c>
      <c r="P66">
        <v>1200.4578329999999</v>
      </c>
      <c r="Q66">
        <v>-278182.64920799999</v>
      </c>
      <c r="R66">
        <v>1172815.2944390001</v>
      </c>
      <c r="S66">
        <v>-0.14135700000000001</v>
      </c>
      <c r="T66">
        <v>51237</v>
      </c>
      <c r="U66">
        <v>2763</v>
      </c>
      <c r="V66">
        <f t="shared" ref="V66:V83" si="9">SUM(T66:U66)</f>
        <v>54000</v>
      </c>
      <c r="AB66" t="s">
        <v>78</v>
      </c>
    </row>
    <row r="67" spans="3:39" x14ac:dyDescent="0.2">
      <c r="C67" s="1"/>
      <c r="H67">
        <v>1.4829284305732997</v>
      </c>
      <c r="I67">
        <v>1.5496037159235276</v>
      </c>
      <c r="J67">
        <v>1.5917777358811167</v>
      </c>
      <c r="K67">
        <v>1.8149393970275818</v>
      </c>
      <c r="L67">
        <v>4.5655055605095383</v>
      </c>
      <c r="O67">
        <v>100000</v>
      </c>
      <c r="P67">
        <v>1199.697823</v>
      </c>
      <c r="Q67">
        <v>-278056.51148699998</v>
      </c>
      <c r="R67">
        <v>1172420.538162</v>
      </c>
      <c r="S67">
        <v>-0.13289599999999999</v>
      </c>
      <c r="T67">
        <v>51215</v>
      </c>
      <c r="U67">
        <v>2763</v>
      </c>
      <c r="V67">
        <f t="shared" si="9"/>
        <v>53978</v>
      </c>
      <c r="X67">
        <f>(Q67-(V67/V66)*Q66)/N66</f>
        <v>4.0777226434508929E-2</v>
      </c>
      <c r="Y67">
        <f>X67*16.02</f>
        <v>0.65325116748083301</v>
      </c>
      <c r="AA67">
        <v>25</v>
      </c>
      <c r="AB67">
        <f>4*3.14*AA67^2</f>
        <v>7850</v>
      </c>
      <c r="AC67">
        <v>50000</v>
      </c>
      <c r="AD67">
        <v>900.01199999999994</v>
      </c>
      <c r="AE67">
        <v>-280671</v>
      </c>
      <c r="AF67" s="6">
        <v>1154600</v>
      </c>
      <c r="AG67">
        <v>-1.43663E-2</v>
      </c>
      <c r="AH67">
        <v>51326</v>
      </c>
      <c r="AI67">
        <v>2674</v>
      </c>
      <c r="AJ67">
        <f t="shared" ref="AJ67:AJ75" si="10">SUM(AH67:AI67)</f>
        <v>54000</v>
      </c>
    </row>
    <row r="68" spans="3:39" x14ac:dyDescent="0.2">
      <c r="C68" s="1"/>
      <c r="M68">
        <v>7</v>
      </c>
      <c r="N68">
        <f>4*3.14*M68^2</f>
        <v>615.44000000000005</v>
      </c>
      <c r="O68">
        <v>50000</v>
      </c>
      <c r="P68">
        <v>1200.4578329999999</v>
      </c>
      <c r="Q68">
        <v>-278182.64920799999</v>
      </c>
      <c r="R68">
        <v>1172815.2944390001</v>
      </c>
      <c r="S68">
        <v>-0.14135700000000001</v>
      </c>
      <c r="T68">
        <v>51237</v>
      </c>
      <c r="U68">
        <v>2763</v>
      </c>
      <c r="V68">
        <f t="shared" si="9"/>
        <v>54000</v>
      </c>
      <c r="AC68">
        <v>100000</v>
      </c>
      <c r="AD68">
        <v>900.05700000000002</v>
      </c>
      <c r="AE68">
        <v>-264024</v>
      </c>
      <c r="AF68" s="6">
        <v>1153990</v>
      </c>
      <c r="AG68">
        <v>-1886.15</v>
      </c>
      <c r="AH68">
        <v>48413</v>
      </c>
      <c r="AI68">
        <v>2520</v>
      </c>
      <c r="AJ68">
        <f t="shared" si="10"/>
        <v>50933</v>
      </c>
      <c r="AL68">
        <f>(AE68-(AJ68/AJ67)*AE67)/AB67</f>
        <v>8.9926970983717505E-2</v>
      </c>
      <c r="AM68">
        <f>AL68*16.02</f>
        <v>1.4406300751591543</v>
      </c>
    </row>
    <row r="69" spans="3:39" x14ac:dyDescent="0.2">
      <c r="H69">
        <f>AVERAGE(H63:H67)</f>
        <v>1.4955451763906491</v>
      </c>
      <c r="I69">
        <f t="shared" ref="I69:L69" si="11">AVERAGE(I63:I67)</f>
        <v>1.5451411387685596</v>
      </c>
      <c r="J69">
        <f t="shared" si="11"/>
        <v>1.5946177542250901</v>
      </c>
      <c r="K69">
        <f t="shared" si="11"/>
        <v>1.7720958854352173</v>
      </c>
      <c r="L69">
        <f t="shared" si="11"/>
        <v>3.8155478050106084</v>
      </c>
      <c r="O69">
        <v>100000</v>
      </c>
      <c r="P69">
        <v>1199.9452429999999</v>
      </c>
      <c r="Q69">
        <v>-277808.37862600002</v>
      </c>
      <c r="R69">
        <v>1171730.955271</v>
      </c>
      <c r="S69">
        <v>-0.146649</v>
      </c>
      <c r="T69">
        <v>51173</v>
      </c>
      <c r="U69">
        <v>2763</v>
      </c>
      <c r="V69">
        <f t="shared" si="9"/>
        <v>53936</v>
      </c>
      <c r="X69">
        <f>(Q69-(V69/V68)*Q68)/N68</f>
        <v>7.2424001337432806E-2</v>
      </c>
      <c r="Y69">
        <f>X69*16.02</f>
        <v>1.1602325014256736</v>
      </c>
      <c r="AA69">
        <v>25</v>
      </c>
      <c r="AB69">
        <f>4*3.14*AA69^2</f>
        <v>7850</v>
      </c>
      <c r="AC69">
        <v>50000</v>
      </c>
      <c r="AD69">
        <v>900.13300000000004</v>
      </c>
      <c r="AE69">
        <v>-280661</v>
      </c>
      <c r="AF69" s="6">
        <v>1154590</v>
      </c>
      <c r="AG69">
        <v>-0.14154600000000001</v>
      </c>
      <c r="AH69">
        <v>51338</v>
      </c>
      <c r="AI69">
        <v>2662</v>
      </c>
      <c r="AJ69">
        <f t="shared" si="10"/>
        <v>54000</v>
      </c>
    </row>
    <row r="70" spans="3:39" x14ac:dyDescent="0.2">
      <c r="M70">
        <v>9</v>
      </c>
      <c r="N70">
        <f>4*3.14*M70^2</f>
        <v>1017.36</v>
      </c>
      <c r="O70">
        <v>50000</v>
      </c>
      <c r="P70">
        <v>1200.4578329999999</v>
      </c>
      <c r="Q70">
        <v>-278182.64920799999</v>
      </c>
      <c r="R70">
        <v>1172815.2944390001</v>
      </c>
      <c r="S70">
        <v>-0.14135700000000001</v>
      </c>
      <c r="T70">
        <v>51237</v>
      </c>
      <c r="U70">
        <v>2763</v>
      </c>
      <c r="V70">
        <f t="shared" si="9"/>
        <v>54000</v>
      </c>
      <c r="AC70">
        <v>100000</v>
      </c>
      <c r="AD70">
        <v>899.95899999999995</v>
      </c>
      <c r="AE70">
        <v>-264081</v>
      </c>
      <c r="AF70" s="6">
        <v>1154390</v>
      </c>
      <c r="AG70">
        <v>-2186.61</v>
      </c>
      <c r="AH70">
        <v>48445</v>
      </c>
      <c r="AI70">
        <v>2500</v>
      </c>
      <c r="AJ70">
        <f t="shared" si="10"/>
        <v>50945</v>
      </c>
      <c r="AL70">
        <f>(AE70-(AJ70/AJ69)*AE69)/AB69</f>
        <v>8.9409400802076003E-2</v>
      </c>
      <c r="AM70">
        <f>AL70*16.02</f>
        <v>1.4323386008492576</v>
      </c>
    </row>
    <row r="71" spans="3:39" x14ac:dyDescent="0.2">
      <c r="H71" t="s">
        <v>109</v>
      </c>
      <c r="O71">
        <v>100000</v>
      </c>
      <c r="P71">
        <v>1199.7161659999999</v>
      </c>
      <c r="Q71">
        <v>-277332.16720600001</v>
      </c>
      <c r="R71">
        <v>1170333.262662</v>
      </c>
      <c r="S71">
        <v>-0.106257</v>
      </c>
      <c r="T71">
        <v>51098</v>
      </c>
      <c r="U71">
        <v>2758</v>
      </c>
      <c r="V71">
        <f t="shared" si="9"/>
        <v>53856</v>
      </c>
      <c r="X71">
        <f>(Q71-(V71/V70)*Q70)/N70</f>
        <v>0.10680742717617753</v>
      </c>
      <c r="Y71">
        <f>X71*16.02</f>
        <v>1.7110549833623638</v>
      </c>
      <c r="AA71">
        <v>25</v>
      </c>
      <c r="AB71">
        <f>4*3.14*AA71^2</f>
        <v>7850</v>
      </c>
      <c r="AC71">
        <v>50000</v>
      </c>
      <c r="AD71">
        <v>899.79499999999996</v>
      </c>
      <c r="AE71">
        <v>-280690</v>
      </c>
      <c r="AF71" s="6">
        <v>1154710</v>
      </c>
      <c r="AG71">
        <v>8.2441299999999995E-2</v>
      </c>
      <c r="AH71">
        <v>51295</v>
      </c>
      <c r="AI71">
        <v>2705</v>
      </c>
      <c r="AJ71">
        <f t="shared" si="10"/>
        <v>54000</v>
      </c>
    </row>
    <row r="72" spans="3:39" x14ac:dyDescent="0.2">
      <c r="H72">
        <v>1000</v>
      </c>
      <c r="I72">
        <v>1100</v>
      </c>
      <c r="J72">
        <v>1200</v>
      </c>
      <c r="K72">
        <v>1300</v>
      </c>
      <c r="L72">
        <v>1400</v>
      </c>
      <c r="M72">
        <v>11</v>
      </c>
      <c r="N72">
        <f>4*3.14*M72^2</f>
        <v>1519.76</v>
      </c>
      <c r="O72">
        <v>50000</v>
      </c>
      <c r="P72">
        <v>1200.4578329999999</v>
      </c>
      <c r="Q72">
        <v>-278182.64920799999</v>
      </c>
      <c r="R72">
        <v>1172815.2944390001</v>
      </c>
      <c r="S72">
        <v>-0.14135700000000001</v>
      </c>
      <c r="T72">
        <v>51237</v>
      </c>
      <c r="U72">
        <v>2763</v>
      </c>
      <c r="V72">
        <f t="shared" si="9"/>
        <v>54000</v>
      </c>
      <c r="AC72">
        <v>100000</v>
      </c>
      <c r="AD72">
        <v>899.92200000000003</v>
      </c>
      <c r="AE72">
        <v>-264038</v>
      </c>
      <c r="AF72" s="6">
        <v>1154940</v>
      </c>
      <c r="AG72">
        <v>-2434.06</v>
      </c>
      <c r="AH72">
        <v>48380</v>
      </c>
      <c r="AI72">
        <v>2554</v>
      </c>
      <c r="AJ72">
        <f t="shared" si="10"/>
        <v>50934</v>
      </c>
      <c r="AL72">
        <f>(AE72-(AJ72/AJ71)*AE71)/AB71</f>
        <v>9.1088605803255118E-2</v>
      </c>
      <c r="AM72">
        <f>AL72*16.02</f>
        <v>1.459239464968147</v>
      </c>
    </row>
    <row r="73" spans="3:39" x14ac:dyDescent="0.2">
      <c r="O73">
        <v>100000</v>
      </c>
      <c r="P73">
        <v>1199.9013110000001</v>
      </c>
      <c r="Q73">
        <v>-276657.64223400003</v>
      </c>
      <c r="R73">
        <v>1169446.3862000001</v>
      </c>
      <c r="S73">
        <v>-0.13236400000000001</v>
      </c>
      <c r="T73">
        <v>50986</v>
      </c>
      <c r="U73">
        <v>2751</v>
      </c>
      <c r="V73">
        <f t="shared" si="9"/>
        <v>53737</v>
      </c>
      <c r="X73">
        <f>(Q73-(V73/V72)*Q72)/N72</f>
        <v>0.1119613897892987</v>
      </c>
      <c r="Y73">
        <f>X73*16.02</f>
        <v>1.7936214644245652</v>
      </c>
      <c r="AA73">
        <v>25</v>
      </c>
      <c r="AB73">
        <f>4*3.14*AA73^2</f>
        <v>7850</v>
      </c>
      <c r="AC73">
        <v>50000</v>
      </c>
      <c r="AD73">
        <v>900.05600000000004</v>
      </c>
      <c r="AE73">
        <v>-280692</v>
      </c>
      <c r="AF73" s="6">
        <v>1154620</v>
      </c>
      <c r="AG73">
        <v>-1.17377E-2</v>
      </c>
      <c r="AH73">
        <v>51309</v>
      </c>
      <c r="AI73">
        <v>2691</v>
      </c>
      <c r="AJ73">
        <f t="shared" si="10"/>
        <v>54000</v>
      </c>
    </row>
    <row r="74" spans="3:39" x14ac:dyDescent="0.2">
      <c r="M74">
        <v>13</v>
      </c>
      <c r="N74">
        <f>4*3.14*M74^2</f>
        <v>2122.64</v>
      </c>
      <c r="O74">
        <v>50000</v>
      </c>
      <c r="P74">
        <v>1200.4578329999999</v>
      </c>
      <c r="Q74">
        <v>-278182.64920799999</v>
      </c>
      <c r="R74">
        <v>1172815.2944390001</v>
      </c>
      <c r="S74">
        <v>-0.14135700000000001</v>
      </c>
      <c r="T74">
        <v>51237</v>
      </c>
      <c r="U74">
        <v>2763</v>
      </c>
      <c r="V74">
        <f t="shared" si="9"/>
        <v>54000</v>
      </c>
      <c r="AC74">
        <v>100000</v>
      </c>
      <c r="AD74">
        <v>900.08900000000006</v>
      </c>
      <c r="AE74">
        <v>-264127</v>
      </c>
      <c r="AF74" s="6">
        <v>1153920</v>
      </c>
      <c r="AG74">
        <v>-1913.05</v>
      </c>
      <c r="AH74">
        <v>48407</v>
      </c>
      <c r="AI74">
        <v>2539</v>
      </c>
      <c r="AJ74">
        <f t="shared" si="10"/>
        <v>50946</v>
      </c>
      <c r="AL74">
        <f>(AE74-(AJ74/AJ73)*AE73)/AB73</f>
        <v>8.7937324840766759E-2</v>
      </c>
      <c r="AM74">
        <f>AL74*16.02</f>
        <v>1.4087559439490835</v>
      </c>
    </row>
    <row r="75" spans="3:39" x14ac:dyDescent="0.2">
      <c r="O75">
        <v>100000</v>
      </c>
      <c r="P75">
        <v>1200.0140940000001</v>
      </c>
      <c r="Q75">
        <v>-275811.38507999998</v>
      </c>
      <c r="R75">
        <v>1170900.4755790001</v>
      </c>
      <c r="S75">
        <v>-0.15254000000000001</v>
      </c>
      <c r="T75">
        <v>50841</v>
      </c>
      <c r="U75">
        <v>2736</v>
      </c>
      <c r="V75">
        <f t="shared" si="9"/>
        <v>53577</v>
      </c>
      <c r="X75">
        <f>(Q75-(V75/V74)*Q74)/N74</f>
        <v>9.0531936269942034E-2</v>
      </c>
      <c r="Y75">
        <f>X75*16.02</f>
        <v>1.4503216190444714</v>
      </c>
      <c r="AA75">
        <v>25</v>
      </c>
      <c r="AB75">
        <f>4*3.14*AA75^2</f>
        <v>7850</v>
      </c>
      <c r="AC75">
        <v>50000</v>
      </c>
      <c r="AD75">
        <v>900.06799999999998</v>
      </c>
      <c r="AE75">
        <v>-280748</v>
      </c>
      <c r="AF75" s="6">
        <v>1154850</v>
      </c>
      <c r="AG75">
        <v>-8.9763300000000004E-2</v>
      </c>
      <c r="AH75">
        <v>51232</v>
      </c>
      <c r="AI75">
        <v>2768</v>
      </c>
      <c r="AJ75">
        <f t="shared" si="10"/>
        <v>54000</v>
      </c>
    </row>
    <row r="76" spans="3:39" x14ac:dyDescent="0.2">
      <c r="M76">
        <v>15</v>
      </c>
      <c r="N76">
        <f>4*3.14*M76^2</f>
        <v>2826</v>
      </c>
      <c r="O76">
        <v>50000</v>
      </c>
      <c r="P76">
        <v>1200.4578329999999</v>
      </c>
      <c r="Q76">
        <v>-278182.64920799999</v>
      </c>
      <c r="R76">
        <v>1172815.2944390001</v>
      </c>
      <c r="S76">
        <v>-0.14135700000000001</v>
      </c>
      <c r="T76">
        <v>51237</v>
      </c>
      <c r="U76">
        <v>2763</v>
      </c>
      <c r="V76">
        <f t="shared" si="9"/>
        <v>54000</v>
      </c>
      <c r="AC76">
        <v>100000</v>
      </c>
      <c r="AD76">
        <v>899.95799999999997</v>
      </c>
      <c r="AE76">
        <v>-264157</v>
      </c>
      <c r="AF76" s="6">
        <v>1154690</v>
      </c>
      <c r="AG76">
        <v>-2252.9899999999998</v>
      </c>
      <c r="AH76">
        <v>48351</v>
      </c>
      <c r="AI76">
        <v>2596</v>
      </c>
      <c r="AJ76">
        <f>SUM(AH76:AI76)</f>
        <v>50947</v>
      </c>
      <c r="AL76">
        <f>(AE76-(AJ76/AJ75)*AE75)/AB75</f>
        <v>9.1508270818591836E-2</v>
      </c>
      <c r="AM76">
        <f>AL76*16.02</f>
        <v>1.4659624985138411</v>
      </c>
    </row>
    <row r="77" spans="3:39" x14ac:dyDescent="0.2">
      <c r="O77">
        <v>100000</v>
      </c>
      <c r="P77">
        <v>1200.175305</v>
      </c>
      <c r="Q77">
        <v>-274643.65123999998</v>
      </c>
      <c r="R77">
        <v>1170714.7712099999</v>
      </c>
      <c r="S77">
        <v>-0.110485</v>
      </c>
      <c r="T77">
        <v>50635</v>
      </c>
      <c r="U77">
        <v>2725</v>
      </c>
      <c r="V77">
        <f t="shared" si="9"/>
        <v>53360</v>
      </c>
      <c r="X77">
        <f>(Q77-(V77/V76)*Q76)/N76</f>
        <v>8.5639922799410226E-2</v>
      </c>
      <c r="Y77">
        <f>X77*16.02</f>
        <v>1.3719515632465518</v>
      </c>
    </row>
    <row r="78" spans="3:39" x14ac:dyDescent="0.2">
      <c r="M78">
        <v>17</v>
      </c>
      <c r="N78">
        <f>4*3.14*M78^2</f>
        <v>3629.84</v>
      </c>
      <c r="O78">
        <v>50000</v>
      </c>
      <c r="P78">
        <v>1200.4578329999999</v>
      </c>
      <c r="Q78">
        <v>-278182.64920799999</v>
      </c>
      <c r="R78">
        <v>1172815.2944390001</v>
      </c>
      <c r="S78">
        <v>-0.14135700000000001</v>
      </c>
      <c r="T78">
        <v>51237</v>
      </c>
      <c r="U78">
        <v>2763</v>
      </c>
      <c r="V78">
        <f t="shared" si="9"/>
        <v>54000</v>
      </c>
    </row>
    <row r="79" spans="3:39" x14ac:dyDescent="0.2">
      <c r="H79" t="e">
        <f>AVERAGE(H73:H77)</f>
        <v>#DIV/0!</v>
      </c>
      <c r="I79" t="e">
        <f t="shared" ref="I79:L79" si="12">AVERAGE(I73:I77)</f>
        <v>#DIV/0!</v>
      </c>
      <c r="J79" t="e">
        <f t="shared" si="12"/>
        <v>#DIV/0!</v>
      </c>
      <c r="K79" t="e">
        <f t="shared" si="12"/>
        <v>#DIV/0!</v>
      </c>
      <c r="L79" t="e">
        <f t="shared" si="12"/>
        <v>#DIV/0!</v>
      </c>
      <c r="O79">
        <v>100000</v>
      </c>
      <c r="P79">
        <v>1200.0646449999999</v>
      </c>
      <c r="Q79">
        <v>-273018.868136</v>
      </c>
      <c r="R79">
        <v>1170394.6210739999</v>
      </c>
      <c r="S79">
        <v>-0.13154099999999999</v>
      </c>
      <c r="T79">
        <v>50351</v>
      </c>
      <c r="U79">
        <v>2707</v>
      </c>
      <c r="V79">
        <f t="shared" si="9"/>
        <v>53058</v>
      </c>
      <c r="X79">
        <f>(Q79-(V79/V78)*Q78)/N78</f>
        <v>8.5689535208884948E-2</v>
      </c>
      <c r="Y79">
        <f>X79*16.02</f>
        <v>1.3727463540463369</v>
      </c>
    </row>
    <row r="80" spans="3:39" x14ac:dyDescent="0.2">
      <c r="M80">
        <v>19</v>
      </c>
      <c r="N80">
        <f>4*3.14*M80^2</f>
        <v>4534.16</v>
      </c>
      <c r="O80">
        <v>50000</v>
      </c>
      <c r="P80">
        <v>1200.4578329999999</v>
      </c>
      <c r="Q80">
        <v>-278182.64920799999</v>
      </c>
      <c r="R80">
        <v>1172815.2944390001</v>
      </c>
      <c r="S80">
        <v>-0.14135700000000001</v>
      </c>
      <c r="T80">
        <v>51237</v>
      </c>
      <c r="U80">
        <v>2763</v>
      </c>
      <c r="V80">
        <f t="shared" si="9"/>
        <v>54000</v>
      </c>
    </row>
    <row r="81" spans="7:26" x14ac:dyDescent="0.2">
      <c r="H81" t="s">
        <v>110</v>
      </c>
      <c r="O81">
        <v>100000</v>
      </c>
      <c r="P81">
        <v>1200.0147609999999</v>
      </c>
      <c r="Q81">
        <v>-270946.79709900002</v>
      </c>
      <c r="R81">
        <v>1169843.5152199999</v>
      </c>
      <c r="S81">
        <v>-0.15274799999999999</v>
      </c>
      <c r="T81">
        <v>49989</v>
      </c>
      <c r="U81">
        <v>2683</v>
      </c>
      <c r="V81">
        <f t="shared" si="9"/>
        <v>52672</v>
      </c>
      <c r="X81">
        <f>(Q81-(V81/V80)*Q80)/N80</f>
        <v>8.7032559658137942E-2</v>
      </c>
      <c r="Y81">
        <f>X81*16.02</f>
        <v>1.3942616057233699</v>
      </c>
    </row>
    <row r="82" spans="7:26" x14ac:dyDescent="0.2">
      <c r="G82">
        <v>900</v>
      </c>
      <c r="H82">
        <v>1000</v>
      </c>
      <c r="I82">
        <v>1100</v>
      </c>
      <c r="J82">
        <v>1200</v>
      </c>
      <c r="K82">
        <v>1300</v>
      </c>
      <c r="L82">
        <v>1400</v>
      </c>
      <c r="M82">
        <v>21</v>
      </c>
      <c r="N82">
        <f>4*3.14*M82^2</f>
        <v>5538.96</v>
      </c>
      <c r="O82">
        <v>50000</v>
      </c>
      <c r="P82">
        <v>1200.4578329999999</v>
      </c>
      <c r="Q82">
        <v>-278182.64920799999</v>
      </c>
      <c r="R82">
        <v>1172815.2944390001</v>
      </c>
      <c r="S82">
        <v>-0.14135700000000001</v>
      </c>
      <c r="T82">
        <v>51237</v>
      </c>
      <c r="U82">
        <v>2763</v>
      </c>
      <c r="V82">
        <f t="shared" si="9"/>
        <v>54000</v>
      </c>
    </row>
    <row r="83" spans="7:26" x14ac:dyDescent="0.2">
      <c r="G83">
        <v>1.4406300751591543</v>
      </c>
      <c r="H83">
        <v>1.483204765180423</v>
      </c>
      <c r="I83">
        <v>1.5744215643311945</v>
      </c>
      <c r="J83">
        <v>1.6199133757961255</v>
      </c>
      <c r="K83">
        <v>1.798422433121051</v>
      </c>
      <c r="L83">
        <v>2.3863861375796107</v>
      </c>
      <c r="O83">
        <v>100000</v>
      </c>
      <c r="P83">
        <v>1199.7820879999999</v>
      </c>
      <c r="Q83">
        <v>-268452.46148</v>
      </c>
      <c r="R83">
        <v>1169231.3557559999</v>
      </c>
      <c r="S83">
        <v>-0.166744</v>
      </c>
      <c r="T83">
        <v>49546</v>
      </c>
      <c r="U83">
        <v>2659</v>
      </c>
      <c r="V83">
        <f t="shared" si="9"/>
        <v>52205</v>
      </c>
      <c r="X83">
        <f>(Q83-(V83/V82)*Q82)/N82</f>
        <v>8.7234861256344332E-2</v>
      </c>
      <c r="Y83">
        <f>X83*16.02</f>
        <v>1.3975024773266362</v>
      </c>
    </row>
    <row r="84" spans="7:26" x14ac:dyDescent="0.2">
      <c r="G84">
        <v>1.4323386008492576</v>
      </c>
      <c r="H84">
        <v>1.4954575898088509</v>
      </c>
      <c r="I84">
        <v>1.5134584917196787</v>
      </c>
      <c r="J84">
        <v>1.6149862526539893</v>
      </c>
      <c r="K84">
        <v>1.8138355702760118</v>
      </c>
      <c r="L84">
        <v>2.4484075732484212</v>
      </c>
      <c r="M84">
        <v>21</v>
      </c>
      <c r="N84">
        <f>4*3.14*M84^2</f>
        <v>5538.96</v>
      </c>
      <c r="O84">
        <v>50000</v>
      </c>
      <c r="P84">
        <v>1199.8837570000001</v>
      </c>
      <c r="Q84">
        <v>-278217.19738600001</v>
      </c>
      <c r="R84">
        <v>1172882.7667439999</v>
      </c>
      <c r="S84">
        <v>-0.11579200000000001</v>
      </c>
      <c r="T84">
        <v>51198</v>
      </c>
      <c r="U84">
        <v>2802</v>
      </c>
      <c r="V84">
        <f t="shared" ref="V84:V91" si="13">SUM(T84:U84)</f>
        <v>54000</v>
      </c>
    </row>
    <row r="85" spans="7:26" x14ac:dyDescent="0.2">
      <c r="G85">
        <v>1.459239464968147</v>
      </c>
      <c r="H85">
        <v>1.4965854522292696</v>
      </c>
      <c r="I85">
        <v>1.6166107388535422</v>
      </c>
      <c r="J85">
        <v>1.6080927774946585</v>
      </c>
      <c r="K85">
        <v>1.7144583592356681</v>
      </c>
      <c r="L85">
        <v>2.4270522972399484</v>
      </c>
      <c r="O85">
        <v>100000</v>
      </c>
      <c r="P85">
        <v>1199.9328559999999</v>
      </c>
      <c r="Q85">
        <v>-268479.64695700002</v>
      </c>
      <c r="R85">
        <v>1169406.552531</v>
      </c>
      <c r="S85">
        <v>-9.9358000000000002E-2</v>
      </c>
      <c r="T85">
        <v>49490</v>
      </c>
      <c r="U85">
        <v>2713</v>
      </c>
      <c r="V85">
        <f t="shared" si="13"/>
        <v>52203</v>
      </c>
      <c r="X85">
        <f>(Q85-(V85/V84)*Q84)/N84</f>
        <v>8.6496447064535853E-2</v>
      </c>
      <c r="Y85">
        <f>X85*16.02</f>
        <v>1.3856730819738643</v>
      </c>
    </row>
    <row r="86" spans="7:26" x14ac:dyDescent="0.2">
      <c r="G86">
        <v>1.4087559439490835</v>
      </c>
      <c r="H86">
        <v>1.5372493065817825</v>
      </c>
      <c r="I86">
        <v>1.5435475210191727</v>
      </c>
      <c r="J86">
        <v>1.607764327813183</v>
      </c>
      <c r="K86">
        <v>1.7094260611464833</v>
      </c>
      <c r="L86">
        <v>2.462693566029698</v>
      </c>
      <c r="M86">
        <v>21</v>
      </c>
      <c r="N86">
        <f>4*3.14*M86^2</f>
        <v>5538.96</v>
      </c>
      <c r="O86">
        <v>50000</v>
      </c>
      <c r="P86">
        <v>1200.262258</v>
      </c>
      <c r="Q86">
        <v>-278124.75615099998</v>
      </c>
      <c r="R86">
        <v>1172679.5899970001</v>
      </c>
      <c r="S86">
        <v>-0.14577799999999999</v>
      </c>
      <c r="T86">
        <v>51303</v>
      </c>
      <c r="U86">
        <v>2697</v>
      </c>
      <c r="V86">
        <f t="shared" si="13"/>
        <v>54000</v>
      </c>
    </row>
    <row r="87" spans="7:26" x14ac:dyDescent="0.2">
      <c r="G87">
        <v>1.4659624985138411</v>
      </c>
      <c r="H87">
        <v>1.4893286454352623</v>
      </c>
      <c r="I87">
        <v>1.5392037163482444</v>
      </c>
      <c r="J87">
        <v>1.57581646454351</v>
      </c>
      <c r="K87">
        <v>1.788865382590215</v>
      </c>
      <c r="L87">
        <v>2.5265242526538874</v>
      </c>
      <c r="O87">
        <v>100000</v>
      </c>
      <c r="P87">
        <v>1200.2099619999999</v>
      </c>
      <c r="Q87">
        <v>-268439.874816</v>
      </c>
      <c r="R87">
        <v>1169019.612187</v>
      </c>
      <c r="S87">
        <v>-0.14419699999999999</v>
      </c>
      <c r="T87">
        <v>49603</v>
      </c>
      <c r="U87">
        <v>2611</v>
      </c>
      <c r="V87">
        <f t="shared" si="13"/>
        <v>52214</v>
      </c>
      <c r="X87">
        <f>(Q87-(V87/V86)*Q86)/N86</f>
        <v>8.777144955516028E-2</v>
      </c>
      <c r="Y87">
        <f>X87*16.02</f>
        <v>1.4060986218736677</v>
      </c>
    </row>
    <row r="88" spans="7:26" x14ac:dyDescent="0.2">
      <c r="M88">
        <v>21</v>
      </c>
      <c r="N88">
        <f>4*3.14*M88^2</f>
        <v>5538.96</v>
      </c>
      <c r="O88">
        <v>50000</v>
      </c>
      <c r="P88">
        <v>1199.746007</v>
      </c>
      <c r="Q88">
        <v>-278164.47317200003</v>
      </c>
      <c r="R88">
        <v>1172744.0648990001</v>
      </c>
      <c r="S88">
        <v>-0.15016199999999999</v>
      </c>
      <c r="T88">
        <v>51259</v>
      </c>
      <c r="U88">
        <v>2741</v>
      </c>
      <c r="V88">
        <f t="shared" si="13"/>
        <v>54000</v>
      </c>
    </row>
    <row r="89" spans="7:26" x14ac:dyDescent="0.2">
      <c r="G89">
        <f>AVERAGE(G83:G87)</f>
        <v>1.4413853166878967</v>
      </c>
      <c r="H89">
        <f>AVERAGE(H83:H87)</f>
        <v>1.5003651518471177</v>
      </c>
      <c r="I89">
        <f t="shared" ref="I89:L89" si="14">AVERAGE(I83:I87)</f>
        <v>1.5574484064543666</v>
      </c>
      <c r="J89">
        <f t="shared" si="14"/>
        <v>1.6053146396602933</v>
      </c>
      <c r="K89">
        <f t="shared" si="14"/>
        <v>1.7650015612738859</v>
      </c>
      <c r="L89">
        <f t="shared" si="14"/>
        <v>2.450212765350313</v>
      </c>
      <c r="O89">
        <v>100000</v>
      </c>
      <c r="P89">
        <v>1199.933088</v>
      </c>
      <c r="Q89">
        <v>-268397.79072200001</v>
      </c>
      <c r="R89">
        <v>1169044.9599820001</v>
      </c>
      <c r="S89">
        <v>-0.13283400000000001</v>
      </c>
      <c r="T89">
        <v>49549</v>
      </c>
      <c r="U89">
        <v>2652</v>
      </c>
      <c r="V89">
        <f t="shared" si="13"/>
        <v>52201</v>
      </c>
      <c r="X89">
        <f>(Q89-(V89/V88)*Q88)/N88</f>
        <v>9.0212700256790276E-2</v>
      </c>
      <c r="Y89">
        <f>X89*16.02</f>
        <v>1.4452074581137802</v>
      </c>
    </row>
    <row r="90" spans="7:26" x14ac:dyDescent="0.2">
      <c r="M90">
        <v>21</v>
      </c>
      <c r="N90">
        <f>4*3.14*M90^2</f>
        <v>5538.96</v>
      </c>
      <c r="O90">
        <v>50000</v>
      </c>
      <c r="P90">
        <v>1200.0863280000001</v>
      </c>
      <c r="Q90">
        <v>-278131.94527299999</v>
      </c>
      <c r="R90">
        <v>1172631.78201</v>
      </c>
      <c r="S90">
        <v>-9.5293000000000003E-2</v>
      </c>
      <c r="T90">
        <v>51310</v>
      </c>
      <c r="U90">
        <v>2690</v>
      </c>
      <c r="V90">
        <f t="shared" si="13"/>
        <v>54000</v>
      </c>
    </row>
    <row r="91" spans="7:26" x14ac:dyDescent="0.2">
      <c r="O91">
        <v>100000</v>
      </c>
      <c r="P91">
        <v>1200.244136</v>
      </c>
      <c r="Q91">
        <v>-268400.442775</v>
      </c>
      <c r="R91">
        <v>1168965.5567749999</v>
      </c>
      <c r="S91">
        <v>-0.17338400000000001</v>
      </c>
      <c r="T91">
        <v>49593</v>
      </c>
      <c r="U91">
        <v>2612</v>
      </c>
      <c r="V91">
        <f t="shared" si="13"/>
        <v>52205</v>
      </c>
      <c r="X91">
        <f>(Q91-(V91/V90)*Q90)/N90</f>
        <v>8.7776516433102719E-2</v>
      </c>
      <c r="Y91">
        <f>X91*16.02</f>
        <v>1.4061797932583056</v>
      </c>
    </row>
    <row r="92" spans="7:26" x14ac:dyDescent="0.2">
      <c r="Y92">
        <f>AVERAGE(Y83:Y91)</f>
        <v>1.4081322865092507</v>
      </c>
      <c r="Z92" t="s">
        <v>23</v>
      </c>
    </row>
    <row r="93" spans="7:26" x14ac:dyDescent="0.2">
      <c r="Y93">
        <f>STDEV(Y83:Y91)</f>
        <v>2.2360260971595516E-2</v>
      </c>
      <c r="Z93" t="s">
        <v>24</v>
      </c>
    </row>
    <row r="94" spans="7:26" x14ac:dyDescent="0.2">
      <c r="N94" t="s">
        <v>7</v>
      </c>
    </row>
    <row r="95" spans="7:26" x14ac:dyDescent="0.2">
      <c r="M95">
        <v>5</v>
      </c>
      <c r="N95">
        <f>4*3.14*M95^2</f>
        <v>314</v>
      </c>
      <c r="O95">
        <v>50000</v>
      </c>
      <c r="P95">
        <v>1300.061477</v>
      </c>
      <c r="Q95">
        <v>-277241.727785</v>
      </c>
      <c r="R95">
        <v>1179519.8640439999</v>
      </c>
      <c r="S95">
        <v>-0.13552500000000001</v>
      </c>
      <c r="T95">
        <v>51237</v>
      </c>
      <c r="U95">
        <v>2763</v>
      </c>
      <c r="V95">
        <f t="shared" ref="V95:V112" si="15">SUM(T95:U95)</f>
        <v>54000</v>
      </c>
    </row>
    <row r="96" spans="7:26" x14ac:dyDescent="0.2">
      <c r="O96">
        <v>100000</v>
      </c>
      <c r="P96">
        <v>1300.0112979999999</v>
      </c>
      <c r="Q96">
        <v>-277100.78896199999</v>
      </c>
      <c r="R96">
        <v>1179211.6404879999</v>
      </c>
      <c r="S96">
        <v>-0.181644</v>
      </c>
      <c r="T96">
        <v>51215</v>
      </c>
      <c r="U96">
        <v>2763</v>
      </c>
      <c r="V96">
        <f t="shared" si="15"/>
        <v>53978</v>
      </c>
      <c r="X96">
        <f>(Q96-(V96/V95)*Q95)/N95</f>
        <v>8.9135316745185281E-2</v>
      </c>
      <c r="Y96">
        <f>X96*16.02</f>
        <v>1.4279477742578681</v>
      </c>
    </row>
    <row r="97" spans="13:25" x14ac:dyDescent="0.2">
      <c r="M97">
        <v>7</v>
      </c>
      <c r="N97">
        <f>4*3.14*M97^2</f>
        <v>615.44000000000005</v>
      </c>
      <c r="O97">
        <v>50000</v>
      </c>
      <c r="P97">
        <v>1300.061477</v>
      </c>
      <c r="Q97">
        <v>-277241.727785</v>
      </c>
      <c r="R97">
        <v>1179519.8640439999</v>
      </c>
      <c r="S97">
        <v>-0.13552500000000001</v>
      </c>
      <c r="T97">
        <v>51237</v>
      </c>
      <c r="U97">
        <v>2763</v>
      </c>
      <c r="V97">
        <f t="shared" si="15"/>
        <v>54000</v>
      </c>
    </row>
    <row r="98" spans="13:25" x14ac:dyDescent="0.2">
      <c r="O98">
        <v>100000</v>
      </c>
      <c r="P98">
        <v>1300.147522</v>
      </c>
      <c r="Q98">
        <v>-276828.456022</v>
      </c>
      <c r="R98">
        <v>1178486.063509</v>
      </c>
      <c r="S98">
        <v>-0.177509</v>
      </c>
      <c r="T98">
        <v>51171</v>
      </c>
      <c r="U98">
        <v>2762</v>
      </c>
      <c r="V98">
        <f t="shared" si="15"/>
        <v>53933</v>
      </c>
      <c r="X98">
        <f>(Q98-(V98/V97)*Q97)/N97</f>
        <v>0.1125806842320891</v>
      </c>
      <c r="Y98">
        <f>X98*16.02</f>
        <v>1.8035425613980673</v>
      </c>
    </row>
    <row r="99" spans="13:25" x14ac:dyDescent="0.2">
      <c r="M99">
        <v>9</v>
      </c>
      <c r="N99">
        <f>4*3.14*M99^2</f>
        <v>1017.36</v>
      </c>
      <c r="O99">
        <v>50000</v>
      </c>
      <c r="P99">
        <v>1300.061477</v>
      </c>
      <c r="Q99">
        <v>-277241.727785</v>
      </c>
      <c r="R99">
        <v>1179519.8640439999</v>
      </c>
      <c r="S99">
        <v>-0.13552500000000001</v>
      </c>
      <c r="T99">
        <v>51237</v>
      </c>
      <c r="U99">
        <v>2763</v>
      </c>
      <c r="V99">
        <f t="shared" si="15"/>
        <v>54000</v>
      </c>
    </row>
    <row r="100" spans="13:25" x14ac:dyDescent="0.2">
      <c r="O100">
        <v>100000</v>
      </c>
      <c r="P100">
        <v>1299.931799</v>
      </c>
      <c r="Q100">
        <v>-276388.26447699999</v>
      </c>
      <c r="R100">
        <v>1177261.5822119999</v>
      </c>
      <c r="S100">
        <v>-0.18492500000000001</v>
      </c>
      <c r="T100">
        <v>51101</v>
      </c>
      <c r="U100">
        <v>2758</v>
      </c>
      <c r="V100">
        <f t="shared" si="15"/>
        <v>53859</v>
      </c>
      <c r="X100">
        <f>(Q100-(V100/V99)*Q99)/N99</f>
        <v>0.12734366607390271</v>
      </c>
      <c r="Y100">
        <f>X100*16.02</f>
        <v>2.0400455305039213</v>
      </c>
    </row>
    <row r="101" spans="13:25" x14ac:dyDescent="0.2">
      <c r="M101">
        <v>11</v>
      </c>
      <c r="N101">
        <f>4*3.14*M101^2</f>
        <v>1519.76</v>
      </c>
      <c r="O101">
        <v>50000</v>
      </c>
      <c r="P101">
        <v>1300.061477</v>
      </c>
      <c r="Q101">
        <v>-277241.727785</v>
      </c>
      <c r="R101">
        <v>1179519.8640439999</v>
      </c>
      <c r="S101">
        <v>-0.13552500000000001</v>
      </c>
      <c r="T101">
        <v>51237</v>
      </c>
      <c r="U101">
        <v>2763</v>
      </c>
      <c r="V101">
        <f t="shared" si="15"/>
        <v>54000</v>
      </c>
    </row>
    <row r="102" spans="13:25" x14ac:dyDescent="0.2">
      <c r="O102">
        <v>100000</v>
      </c>
      <c r="P102">
        <v>1299.750168</v>
      </c>
      <c r="Q102">
        <v>-275669.27684900002</v>
      </c>
      <c r="R102">
        <v>1175206.9310079999</v>
      </c>
      <c r="S102">
        <v>-0.203629</v>
      </c>
      <c r="T102">
        <v>50988</v>
      </c>
      <c r="U102">
        <v>2750</v>
      </c>
      <c r="V102">
        <f t="shared" si="15"/>
        <v>53738</v>
      </c>
      <c r="X102">
        <f>(Q102-(V102/V101)*Q101)/N101</f>
        <v>0.14957305471632781</v>
      </c>
      <c r="Y102">
        <f>X102*16.02</f>
        <v>2.3961603365555715</v>
      </c>
    </row>
    <row r="103" spans="13:25" x14ac:dyDescent="0.2">
      <c r="M103">
        <v>13</v>
      </c>
      <c r="N103">
        <f>4*3.14*M103^2</f>
        <v>2122.64</v>
      </c>
      <c r="O103">
        <v>50000</v>
      </c>
      <c r="P103">
        <v>1300.061477</v>
      </c>
      <c r="Q103">
        <v>-277241.727785</v>
      </c>
      <c r="R103">
        <v>1179519.8640439999</v>
      </c>
      <c r="S103">
        <v>-0.13552500000000001</v>
      </c>
      <c r="T103">
        <v>51237</v>
      </c>
      <c r="U103">
        <v>2763</v>
      </c>
      <c r="V103">
        <f t="shared" si="15"/>
        <v>54000</v>
      </c>
    </row>
    <row r="104" spans="13:25" x14ac:dyDescent="0.2">
      <c r="O104">
        <v>100000</v>
      </c>
      <c r="P104">
        <v>1299.869749</v>
      </c>
      <c r="Q104">
        <v>-274763.853076</v>
      </c>
      <c r="R104">
        <v>1173723.974532</v>
      </c>
      <c r="S104">
        <v>-0.159219</v>
      </c>
      <c r="T104">
        <v>50843</v>
      </c>
      <c r="U104">
        <v>2737</v>
      </c>
      <c r="V104">
        <f t="shared" si="15"/>
        <v>53580</v>
      </c>
      <c r="X104">
        <f>(Q104-(V104/V103)*Q103)/N103</f>
        <v>0.15148596067213402</v>
      </c>
      <c r="Y104">
        <f>X104*16.02</f>
        <v>2.426805089967587</v>
      </c>
    </row>
    <row r="105" spans="13:25" x14ac:dyDescent="0.2">
      <c r="M105">
        <v>15</v>
      </c>
      <c r="N105">
        <f>4*3.14*M105^2</f>
        <v>2826</v>
      </c>
      <c r="O105">
        <v>50000</v>
      </c>
      <c r="P105">
        <v>1300.061477</v>
      </c>
      <c r="Q105">
        <v>-277241.727785</v>
      </c>
      <c r="R105">
        <v>1179519.8640439999</v>
      </c>
      <c r="S105">
        <v>-0.13552500000000001</v>
      </c>
      <c r="T105">
        <v>51237</v>
      </c>
      <c r="U105">
        <v>2763</v>
      </c>
      <c r="V105">
        <f t="shared" si="15"/>
        <v>54000</v>
      </c>
    </row>
    <row r="106" spans="13:25" x14ac:dyDescent="0.2">
      <c r="O106">
        <v>100000</v>
      </c>
      <c r="P106">
        <v>1299.833527</v>
      </c>
      <c r="Q106">
        <v>-273592.64860100002</v>
      </c>
      <c r="R106">
        <v>1174326.5791239999</v>
      </c>
      <c r="S106">
        <v>-0.20805299999999999</v>
      </c>
      <c r="T106">
        <v>50633</v>
      </c>
      <c r="U106">
        <v>2727</v>
      </c>
      <c r="V106">
        <f t="shared" si="15"/>
        <v>53360</v>
      </c>
      <c r="X106">
        <f>(Q106-(V106/V105)*Q105)/N105</f>
        <v>0.12853903012763052</v>
      </c>
      <c r="Y106">
        <f>X106*16.02</f>
        <v>2.0591952626446406</v>
      </c>
    </row>
    <row r="107" spans="13:25" x14ac:dyDescent="0.2">
      <c r="M107">
        <v>17</v>
      </c>
      <c r="N107">
        <f>4*3.14*M107^2</f>
        <v>3629.84</v>
      </c>
      <c r="O107">
        <v>50000</v>
      </c>
      <c r="P107">
        <v>1300.061477</v>
      </c>
      <c r="Q107">
        <v>-277241.727785</v>
      </c>
      <c r="R107">
        <v>1179519.8640439999</v>
      </c>
      <c r="S107">
        <v>-0.13552500000000001</v>
      </c>
      <c r="T107">
        <v>51237</v>
      </c>
      <c r="U107">
        <v>2763</v>
      </c>
      <c r="V107">
        <f t="shared" si="15"/>
        <v>54000</v>
      </c>
    </row>
    <row r="108" spans="13:25" x14ac:dyDescent="0.2">
      <c r="O108">
        <v>100000</v>
      </c>
      <c r="P108">
        <v>1300.0348899999999</v>
      </c>
      <c r="Q108">
        <v>-272062.34899199998</v>
      </c>
      <c r="R108">
        <v>1176461.2051299999</v>
      </c>
      <c r="S108">
        <v>-9.8779000000000006E-2</v>
      </c>
      <c r="T108">
        <v>50355</v>
      </c>
      <c r="U108">
        <v>2705</v>
      </c>
      <c r="V108">
        <f t="shared" si="15"/>
        <v>53060</v>
      </c>
      <c r="X108">
        <f>(Q108-(V108/V107)*Q107)/N107</f>
        <v>9.7337372201794767E-2</v>
      </c>
      <c r="Y108">
        <f>X108*16.02</f>
        <v>1.559344702672752</v>
      </c>
    </row>
    <row r="109" spans="13:25" x14ac:dyDescent="0.2">
      <c r="M109">
        <v>19</v>
      </c>
      <c r="N109">
        <f>4*3.14*M109^2</f>
        <v>4534.16</v>
      </c>
      <c r="O109">
        <v>50000</v>
      </c>
      <c r="P109">
        <v>1300.061477</v>
      </c>
      <c r="Q109">
        <v>-277241.727785</v>
      </c>
      <c r="R109">
        <v>1179519.8640439999</v>
      </c>
      <c r="S109">
        <v>-0.13552500000000001</v>
      </c>
      <c r="T109">
        <v>51237</v>
      </c>
      <c r="U109">
        <v>2763</v>
      </c>
      <c r="V109">
        <f t="shared" si="15"/>
        <v>54000</v>
      </c>
    </row>
    <row r="110" spans="13:25" x14ac:dyDescent="0.2">
      <c r="O110">
        <v>100000</v>
      </c>
      <c r="P110">
        <v>1300.2126900000001</v>
      </c>
      <c r="Q110">
        <v>-269958.72539699997</v>
      </c>
      <c r="R110">
        <v>1175550.3674560001</v>
      </c>
      <c r="S110">
        <v>-0.115019</v>
      </c>
      <c r="T110">
        <v>49987</v>
      </c>
      <c r="U110">
        <v>2685</v>
      </c>
      <c r="V110">
        <f t="shared" si="15"/>
        <v>52672</v>
      </c>
      <c r="X110">
        <f>(Q110-(V110/V109)*Q109)/N109</f>
        <v>0.10253487457809951</v>
      </c>
      <c r="Y110">
        <f>X110*16.02</f>
        <v>1.6426086907411541</v>
      </c>
    </row>
    <row r="111" spans="13:25" x14ac:dyDescent="0.2">
      <c r="M111">
        <v>21</v>
      </c>
      <c r="N111">
        <f>4*3.14*M111^2</f>
        <v>5538.96</v>
      </c>
      <c r="O111">
        <v>50000</v>
      </c>
      <c r="P111">
        <v>1300.061477</v>
      </c>
      <c r="Q111">
        <v>-277241.727785</v>
      </c>
      <c r="R111">
        <v>1179519.8640439999</v>
      </c>
      <c r="S111">
        <v>-0.13552500000000001</v>
      </c>
      <c r="T111">
        <v>51237</v>
      </c>
      <c r="U111">
        <v>2763</v>
      </c>
      <c r="V111">
        <f t="shared" si="15"/>
        <v>54000</v>
      </c>
    </row>
    <row r="112" spans="13:25" x14ac:dyDescent="0.2">
      <c r="O112">
        <v>100000</v>
      </c>
      <c r="P112">
        <v>1300.0642479999999</v>
      </c>
      <c r="Q112">
        <v>-267493.02266800002</v>
      </c>
      <c r="R112">
        <v>1174319.799866</v>
      </c>
      <c r="S112">
        <v>-7.6012999999999997E-2</v>
      </c>
      <c r="T112">
        <v>49552</v>
      </c>
      <c r="U112">
        <v>2660</v>
      </c>
      <c r="V112">
        <f t="shared" si="15"/>
        <v>52212</v>
      </c>
      <c r="X112">
        <f>(Q112-(V112/V111)*Q111)/N111</f>
        <v>0.10271304787801984</v>
      </c>
      <c r="Y112">
        <f>X112*16.02</f>
        <v>1.6454630270058779</v>
      </c>
    </row>
    <row r="113" spans="13:26" x14ac:dyDescent="0.2">
      <c r="M113">
        <v>21</v>
      </c>
      <c r="N113">
        <f>4*3.14*M113^2</f>
        <v>5538.96</v>
      </c>
      <c r="O113">
        <v>50000</v>
      </c>
      <c r="P113">
        <v>1300.2440340000001</v>
      </c>
      <c r="Q113">
        <v>-277148.00808599999</v>
      </c>
      <c r="R113">
        <v>1179354.2453320001</v>
      </c>
      <c r="S113">
        <v>-0.169741</v>
      </c>
      <c r="T113">
        <v>51340</v>
      </c>
      <c r="U113">
        <v>2660</v>
      </c>
      <c r="V113">
        <f t="shared" ref="V113:V120" si="16">SUM(T113:U113)</f>
        <v>54000</v>
      </c>
    </row>
    <row r="114" spans="13:26" x14ac:dyDescent="0.2">
      <c r="O114">
        <v>100000</v>
      </c>
      <c r="P114">
        <v>1299.8527899999999</v>
      </c>
      <c r="Q114">
        <v>-267356.41388000001</v>
      </c>
      <c r="R114">
        <v>1174240.314941</v>
      </c>
      <c r="S114">
        <v>-0.166964</v>
      </c>
      <c r="T114">
        <v>49608</v>
      </c>
      <c r="U114">
        <v>2593</v>
      </c>
      <c r="V114">
        <f t="shared" si="16"/>
        <v>52201</v>
      </c>
      <c r="X114">
        <f>(Q114-(V114/V113)*Q113)/N113</f>
        <v>0.1008239164608698</v>
      </c>
      <c r="Y114">
        <f>X114*16.02</f>
        <v>1.6151991417031342</v>
      </c>
    </row>
    <row r="115" spans="13:26" x14ac:dyDescent="0.2">
      <c r="M115">
        <v>21</v>
      </c>
      <c r="N115">
        <f>4*3.14*M115^2</f>
        <v>5538.96</v>
      </c>
      <c r="O115">
        <v>50000</v>
      </c>
      <c r="P115">
        <v>1300.1734449999999</v>
      </c>
      <c r="Q115">
        <v>-277135.581527</v>
      </c>
      <c r="R115">
        <v>1179327.1561799999</v>
      </c>
      <c r="S115">
        <v>-0.16911000000000001</v>
      </c>
      <c r="T115">
        <v>51353</v>
      </c>
      <c r="U115">
        <v>2647</v>
      </c>
      <c r="V115">
        <f t="shared" si="16"/>
        <v>54000</v>
      </c>
    </row>
    <row r="116" spans="13:26" x14ac:dyDescent="0.2">
      <c r="O116">
        <v>100000</v>
      </c>
      <c r="P116">
        <v>1299.822887</v>
      </c>
      <c r="Q116">
        <v>-267429.14774699998</v>
      </c>
      <c r="R116">
        <v>1174427.7706289999</v>
      </c>
      <c r="S116">
        <v>-0.20683799999999999</v>
      </c>
      <c r="T116">
        <v>49655</v>
      </c>
      <c r="U116">
        <v>2560</v>
      </c>
      <c r="V116">
        <f t="shared" si="16"/>
        <v>52215</v>
      </c>
      <c r="X116">
        <f>(Q116-(V116/V115)*Q115)/N115</f>
        <v>9.8495596359797502E-2</v>
      </c>
      <c r="Y116">
        <f>X116*16.02</f>
        <v>1.5778994536839559</v>
      </c>
    </row>
    <row r="117" spans="13:26" x14ac:dyDescent="0.2">
      <c r="M117">
        <v>21</v>
      </c>
      <c r="N117">
        <f>4*3.14*M117^2</f>
        <v>5538.96</v>
      </c>
      <c r="O117">
        <v>50000</v>
      </c>
      <c r="P117">
        <v>1300.02691</v>
      </c>
      <c r="Q117">
        <v>-277253.24003400002</v>
      </c>
      <c r="R117">
        <v>1179523.5823639999</v>
      </c>
      <c r="S117">
        <v>-0.137514</v>
      </c>
      <c r="T117">
        <v>51224</v>
      </c>
      <c r="U117">
        <v>2776</v>
      </c>
      <c r="V117">
        <f t="shared" si="16"/>
        <v>54000</v>
      </c>
    </row>
    <row r="118" spans="13:26" x14ac:dyDescent="0.2">
      <c r="O118">
        <v>100000</v>
      </c>
      <c r="P118">
        <v>1299.95073</v>
      </c>
      <c r="Q118">
        <v>-267460.21961600002</v>
      </c>
      <c r="R118">
        <v>1173661.7956590001</v>
      </c>
      <c r="S118">
        <v>-0.16376499999999999</v>
      </c>
      <c r="T118">
        <v>49525</v>
      </c>
      <c r="U118">
        <v>2683</v>
      </c>
      <c r="V118">
        <f t="shared" si="16"/>
        <v>52208</v>
      </c>
      <c r="X118">
        <f>(Q118-(V118/V117)*Q117)/N117</f>
        <v>0.10693709726719443</v>
      </c>
      <c r="Y118">
        <f>X118*16.02</f>
        <v>1.7131322982204547</v>
      </c>
    </row>
    <row r="119" spans="13:26" x14ac:dyDescent="0.2">
      <c r="M119">
        <v>21</v>
      </c>
      <c r="N119">
        <f>4*3.14*M119^2</f>
        <v>5538.96</v>
      </c>
      <c r="O119">
        <v>50000</v>
      </c>
      <c r="P119">
        <v>1300.120075</v>
      </c>
      <c r="Q119">
        <v>-277215.91365399997</v>
      </c>
      <c r="R119">
        <v>1179480.9547890001</v>
      </c>
      <c r="S119">
        <v>-0.164686</v>
      </c>
      <c r="T119">
        <v>51263</v>
      </c>
      <c r="U119">
        <v>2737</v>
      </c>
      <c r="V119">
        <f t="shared" si="16"/>
        <v>54000</v>
      </c>
    </row>
    <row r="120" spans="13:26" x14ac:dyDescent="0.2">
      <c r="O120">
        <v>100000</v>
      </c>
      <c r="P120">
        <v>1300.2111580000001</v>
      </c>
      <c r="Q120">
        <v>-267531.010733</v>
      </c>
      <c r="R120">
        <v>1174869.0734659999</v>
      </c>
      <c r="S120">
        <v>-8.5809999999999997E-2</v>
      </c>
      <c r="T120">
        <v>49581</v>
      </c>
      <c r="U120">
        <v>2638</v>
      </c>
      <c r="V120">
        <f t="shared" si="16"/>
        <v>52219</v>
      </c>
      <c r="X120">
        <f>(Q120-(V120/V119)*Q119)/N119</f>
        <v>9.7836308341019598E-2</v>
      </c>
      <c r="Y120">
        <f>X120*16.02</f>
        <v>1.5673376596231339</v>
      </c>
    </row>
    <row r="121" spans="13:26" x14ac:dyDescent="0.2">
      <c r="Y121">
        <f>AVERAGE(Y112:Y120)</f>
        <v>1.6238063160473111</v>
      </c>
      <c r="Z121" t="s">
        <v>23</v>
      </c>
    </row>
    <row r="122" spans="13:26" x14ac:dyDescent="0.2">
      <c r="Y122">
        <f>STDEV(Y112:Y120)</f>
        <v>5.8775796126744495E-2</v>
      </c>
      <c r="Z122" t="s">
        <v>24</v>
      </c>
    </row>
    <row r="123" spans="13:26" x14ac:dyDescent="0.2">
      <c r="N123" t="s">
        <v>6</v>
      </c>
    </row>
    <row r="124" spans="13:26" x14ac:dyDescent="0.2">
      <c r="M124">
        <v>5</v>
      </c>
      <c r="N124">
        <f>4*3.14*M124^2</f>
        <v>314</v>
      </c>
      <c r="O124">
        <v>50000</v>
      </c>
      <c r="P124">
        <v>1399.824938</v>
      </c>
      <c r="Q124">
        <v>-276226.899921</v>
      </c>
      <c r="R124">
        <v>1186807.525807</v>
      </c>
      <c r="S124">
        <v>-0.23123099999999999</v>
      </c>
      <c r="T124">
        <v>51237</v>
      </c>
      <c r="U124">
        <v>2763</v>
      </c>
      <c r="V124">
        <f t="shared" ref="V124:V141" si="17">SUM(T124:U124)</f>
        <v>54000</v>
      </c>
    </row>
    <row r="125" spans="13:26" x14ac:dyDescent="0.2">
      <c r="O125">
        <v>100000</v>
      </c>
      <c r="P125">
        <v>1400.178322</v>
      </c>
      <c r="Q125">
        <v>-276089.78460299998</v>
      </c>
      <c r="R125">
        <v>1186555.854302</v>
      </c>
      <c r="S125">
        <v>-0.127002</v>
      </c>
      <c r="T125">
        <v>51216</v>
      </c>
      <c r="U125">
        <v>2763</v>
      </c>
      <c r="V125">
        <f t="shared" si="17"/>
        <v>53979</v>
      </c>
      <c r="X125">
        <f>(Q125-(V125/V124)*Q124)/N124</f>
        <v>9.4566069453825674E-2</v>
      </c>
      <c r="Y125">
        <f>X125*16.02</f>
        <v>1.5149484326502873</v>
      </c>
    </row>
    <row r="126" spans="13:26" x14ac:dyDescent="0.2">
      <c r="M126">
        <v>7</v>
      </c>
      <c r="N126">
        <f>4*3.14*M126^2</f>
        <v>615.44000000000005</v>
      </c>
      <c r="O126">
        <v>50000</v>
      </c>
      <c r="P126">
        <v>1399.824938</v>
      </c>
      <c r="Q126">
        <v>-276226.899921</v>
      </c>
      <c r="R126">
        <v>1186807.525807</v>
      </c>
      <c r="S126">
        <v>-0.23123099999999999</v>
      </c>
      <c r="T126">
        <v>51237</v>
      </c>
      <c r="U126">
        <v>2763</v>
      </c>
      <c r="V126">
        <f t="shared" si="17"/>
        <v>54000</v>
      </c>
    </row>
    <row r="127" spans="13:26" x14ac:dyDescent="0.2">
      <c r="O127">
        <v>100000</v>
      </c>
      <c r="P127">
        <v>1400.094306</v>
      </c>
      <c r="Q127">
        <v>-275858.89429800003</v>
      </c>
      <c r="R127">
        <v>1185957.0818970001</v>
      </c>
      <c r="S127">
        <v>-0.16920299999999999</v>
      </c>
      <c r="T127">
        <v>51178</v>
      </c>
      <c r="U127">
        <v>2763</v>
      </c>
      <c r="V127">
        <f t="shared" si="17"/>
        <v>53941</v>
      </c>
      <c r="X127">
        <f>(Q127-(V127/V126)*Q126)/N126</f>
        <v>0.10756882599676894</v>
      </c>
      <c r="Y127">
        <f>X127*16.02</f>
        <v>1.7232525924682383</v>
      </c>
    </row>
    <row r="128" spans="13:26" x14ac:dyDescent="0.2">
      <c r="M128">
        <v>9</v>
      </c>
      <c r="N128">
        <f>4*3.14*M128^2</f>
        <v>1017.36</v>
      </c>
      <c r="O128">
        <v>50000</v>
      </c>
      <c r="P128">
        <v>1399.824938</v>
      </c>
      <c r="Q128">
        <v>-276226.899921</v>
      </c>
      <c r="R128">
        <v>1186807.525807</v>
      </c>
      <c r="S128">
        <v>-0.23123099999999999</v>
      </c>
      <c r="T128">
        <v>51237</v>
      </c>
      <c r="U128">
        <v>2763</v>
      </c>
      <c r="V128">
        <f t="shared" si="17"/>
        <v>54000</v>
      </c>
    </row>
    <row r="129" spans="13:25" x14ac:dyDescent="0.2">
      <c r="O129">
        <v>100000</v>
      </c>
      <c r="P129">
        <v>1399.967169</v>
      </c>
      <c r="Q129">
        <v>-275339.73275000002</v>
      </c>
      <c r="R129">
        <v>1184745.2480240001</v>
      </c>
      <c r="S129">
        <v>-0.18971099999999999</v>
      </c>
      <c r="T129">
        <v>51101</v>
      </c>
      <c r="U129">
        <v>2757</v>
      </c>
      <c r="V129">
        <f t="shared" si="17"/>
        <v>53858</v>
      </c>
      <c r="X129">
        <f>(Q129-(V129/V128)*Q128)/N128</f>
        <v>0.15804899982993881</v>
      </c>
      <c r="Y129">
        <f>X129*16.02</f>
        <v>2.5319449772756197</v>
      </c>
    </row>
    <row r="130" spans="13:25" x14ac:dyDescent="0.2">
      <c r="M130">
        <v>11</v>
      </c>
      <c r="N130">
        <f>4*3.14*M130^2</f>
        <v>1519.76</v>
      </c>
      <c r="O130">
        <v>50000</v>
      </c>
      <c r="P130">
        <v>1399.824938</v>
      </c>
      <c r="Q130">
        <v>-276226.899921</v>
      </c>
      <c r="R130">
        <v>1186807.525807</v>
      </c>
      <c r="S130">
        <v>-0.23123099999999999</v>
      </c>
      <c r="T130">
        <v>51237</v>
      </c>
      <c r="U130">
        <v>2763</v>
      </c>
      <c r="V130">
        <f t="shared" si="17"/>
        <v>54000</v>
      </c>
    </row>
    <row r="131" spans="13:25" x14ac:dyDescent="0.2">
      <c r="O131">
        <v>100000</v>
      </c>
      <c r="P131">
        <v>1399.83491</v>
      </c>
      <c r="Q131">
        <v>-274634.30648700002</v>
      </c>
      <c r="R131">
        <v>1183191.529226</v>
      </c>
      <c r="S131">
        <v>-0.16405800000000001</v>
      </c>
      <c r="T131">
        <v>50996</v>
      </c>
      <c r="U131">
        <v>2751</v>
      </c>
      <c r="V131">
        <f t="shared" si="17"/>
        <v>53747</v>
      </c>
      <c r="X131">
        <f>(Q131-(V131/V130)*Q130)/N130</f>
        <v>0.19635946119154821</v>
      </c>
      <c r="Y131">
        <f>X131*16.02</f>
        <v>3.1456785682886022</v>
      </c>
    </row>
    <row r="132" spans="13:25" x14ac:dyDescent="0.2">
      <c r="M132">
        <v>13</v>
      </c>
      <c r="N132">
        <f>4*3.14*M132^2</f>
        <v>2122.64</v>
      </c>
      <c r="O132">
        <v>50000</v>
      </c>
      <c r="P132">
        <v>1399.824938</v>
      </c>
      <c r="Q132">
        <v>-276226.899921</v>
      </c>
      <c r="R132">
        <v>1186807.525807</v>
      </c>
      <c r="S132">
        <v>-0.23123099999999999</v>
      </c>
      <c r="T132">
        <v>51237</v>
      </c>
      <c r="U132">
        <v>2763</v>
      </c>
      <c r="V132">
        <f t="shared" si="17"/>
        <v>54000</v>
      </c>
    </row>
    <row r="133" spans="13:25" x14ac:dyDescent="0.2">
      <c r="O133">
        <v>100000</v>
      </c>
      <c r="P133">
        <v>1399.592621</v>
      </c>
      <c r="Q133">
        <v>-273630.684029</v>
      </c>
      <c r="R133">
        <v>1180633.279384</v>
      </c>
      <c r="S133">
        <v>-0.21440000000000001</v>
      </c>
      <c r="T133">
        <v>50845</v>
      </c>
      <c r="U133">
        <v>2738</v>
      </c>
      <c r="V133">
        <f t="shared" si="17"/>
        <v>53583</v>
      </c>
      <c r="X133">
        <f>(Q133-(V133/V132)*Q132)/N132</f>
        <v>0.21818602638908316</v>
      </c>
      <c r="Y133">
        <f>X133*16.02</f>
        <v>3.4953401427531121</v>
      </c>
    </row>
    <row r="134" spans="13:25" x14ac:dyDescent="0.2">
      <c r="M134">
        <v>15</v>
      </c>
      <c r="N134">
        <f>4*3.14*M134^2</f>
        <v>2826</v>
      </c>
      <c r="O134">
        <v>50000</v>
      </c>
      <c r="P134">
        <v>1399.824938</v>
      </c>
      <c r="Q134">
        <v>-276226.899921</v>
      </c>
      <c r="R134">
        <v>1186807.525807</v>
      </c>
      <c r="S134">
        <v>-0.23123099999999999</v>
      </c>
      <c r="T134">
        <v>51237</v>
      </c>
      <c r="U134">
        <v>2763</v>
      </c>
      <c r="V134">
        <f t="shared" si="17"/>
        <v>54000</v>
      </c>
    </row>
    <row r="135" spans="13:25" x14ac:dyDescent="0.2">
      <c r="O135">
        <v>100000</v>
      </c>
      <c r="P135">
        <v>1399.5821739999999</v>
      </c>
      <c r="Q135">
        <v>-272395.114107</v>
      </c>
      <c r="R135">
        <v>1178220.975104</v>
      </c>
      <c r="S135">
        <v>-0.17915400000000001</v>
      </c>
      <c r="T135">
        <v>50631</v>
      </c>
      <c r="U135">
        <v>2726</v>
      </c>
      <c r="V135">
        <f t="shared" si="17"/>
        <v>53357</v>
      </c>
      <c r="X135">
        <f>(Q135-(V135/V134)*Q134)/N134</f>
        <v>0.19201683643152404</v>
      </c>
      <c r="Y135">
        <f>X135*16.02</f>
        <v>3.0761097196330152</v>
      </c>
    </row>
    <row r="136" spans="13:25" x14ac:dyDescent="0.2">
      <c r="M136">
        <v>17</v>
      </c>
      <c r="N136">
        <f>4*3.14*M136^2</f>
        <v>3629.84</v>
      </c>
      <c r="O136">
        <v>50000</v>
      </c>
      <c r="P136">
        <v>1399.824938</v>
      </c>
      <c r="Q136">
        <v>-276226.899921</v>
      </c>
      <c r="R136">
        <v>1186807.525807</v>
      </c>
      <c r="S136">
        <v>-0.23123099999999999</v>
      </c>
      <c r="T136">
        <v>51237</v>
      </c>
      <c r="U136">
        <v>2763</v>
      </c>
      <c r="V136">
        <f t="shared" si="17"/>
        <v>54000</v>
      </c>
    </row>
    <row r="137" spans="13:25" x14ac:dyDescent="0.2">
      <c r="O137">
        <v>100000</v>
      </c>
      <c r="P137">
        <v>1399.5619280000001</v>
      </c>
      <c r="Q137">
        <v>-270753.66566599999</v>
      </c>
      <c r="R137">
        <v>1175763.5602239999</v>
      </c>
      <c r="S137">
        <v>-0.15211</v>
      </c>
      <c r="T137">
        <v>50362</v>
      </c>
      <c r="U137">
        <v>2708</v>
      </c>
      <c r="V137">
        <f t="shared" si="17"/>
        <v>53070</v>
      </c>
      <c r="X137">
        <f>(Q137-(V137/V136)*Q136)/N136</f>
        <v>0.19725200030994153</v>
      </c>
      <c r="Y137">
        <f>X137*16.02</f>
        <v>3.1599770449652631</v>
      </c>
    </row>
    <row r="138" spans="13:25" x14ac:dyDescent="0.2">
      <c r="M138">
        <v>19</v>
      </c>
      <c r="N138">
        <f>4*3.14*M138^2</f>
        <v>4534.16</v>
      </c>
      <c r="O138">
        <v>50000</v>
      </c>
      <c r="P138">
        <v>1399.824938</v>
      </c>
      <c r="Q138">
        <v>-276226.899921</v>
      </c>
      <c r="R138">
        <v>1186807.525807</v>
      </c>
      <c r="S138">
        <v>-0.23123099999999999</v>
      </c>
      <c r="T138">
        <v>51237</v>
      </c>
      <c r="U138">
        <v>2763</v>
      </c>
      <c r="V138">
        <f t="shared" si="17"/>
        <v>54000</v>
      </c>
    </row>
    <row r="139" spans="13:25" x14ac:dyDescent="0.2">
      <c r="O139">
        <v>100000</v>
      </c>
      <c r="P139">
        <v>1399.96219</v>
      </c>
      <c r="Q139">
        <v>-268793.47714700003</v>
      </c>
      <c r="R139">
        <v>1177662.5537459999</v>
      </c>
      <c r="S139">
        <v>-0.174399</v>
      </c>
      <c r="T139">
        <v>50000</v>
      </c>
      <c r="U139">
        <v>2684</v>
      </c>
      <c r="V139">
        <f t="shared" si="17"/>
        <v>52684</v>
      </c>
      <c r="X139">
        <f>(Q139-(V139/V138)*Q138)/N138</f>
        <v>0.15475212975854089</v>
      </c>
      <c r="Y139">
        <f>X139*16.02</f>
        <v>2.4791291187318247</v>
      </c>
    </row>
    <row r="140" spans="13:25" x14ac:dyDescent="0.2">
      <c r="M140">
        <v>21</v>
      </c>
      <c r="N140">
        <f>4*3.14*M140^2</f>
        <v>5538.96</v>
      </c>
      <c r="O140">
        <v>50000</v>
      </c>
      <c r="P140">
        <v>1399.824938</v>
      </c>
      <c r="Q140">
        <v>-276226.899921</v>
      </c>
      <c r="R140">
        <v>1186807.525807</v>
      </c>
      <c r="S140">
        <v>-0.23123099999999999</v>
      </c>
      <c r="T140">
        <v>51237</v>
      </c>
      <c r="U140">
        <v>2763</v>
      </c>
      <c r="V140">
        <f t="shared" si="17"/>
        <v>54000</v>
      </c>
    </row>
    <row r="141" spans="13:25" x14ac:dyDescent="0.2">
      <c r="O141">
        <v>100000</v>
      </c>
      <c r="P141">
        <v>1399.942624</v>
      </c>
      <c r="Q141">
        <v>-266161.97681399999</v>
      </c>
      <c r="R141">
        <v>1172635.7506609999</v>
      </c>
      <c r="S141">
        <v>-0.26109700000000002</v>
      </c>
      <c r="T141">
        <v>49559</v>
      </c>
      <c r="U141">
        <v>2661</v>
      </c>
      <c r="V141">
        <f t="shared" si="17"/>
        <v>52220</v>
      </c>
      <c r="X141">
        <f>(Q141-(V141/V140)*Q140)/N140</f>
        <v>0.17325744102322146</v>
      </c>
      <c r="Y141">
        <f>X141*16.02</f>
        <v>2.7755842051920077</v>
      </c>
    </row>
    <row r="142" spans="13:25" x14ac:dyDescent="0.2">
      <c r="M142">
        <v>21</v>
      </c>
      <c r="N142">
        <f>4*3.14*M142^2</f>
        <v>5538.96</v>
      </c>
      <c r="O142">
        <v>50000</v>
      </c>
      <c r="P142">
        <v>1399.6816630000001</v>
      </c>
      <c r="Q142">
        <v>-276224.92523599998</v>
      </c>
      <c r="R142">
        <v>1186960.7345439999</v>
      </c>
      <c r="S142">
        <v>-9.4353999999999993E-2</v>
      </c>
      <c r="T142">
        <v>51213</v>
      </c>
      <c r="U142">
        <v>2787</v>
      </c>
      <c r="V142">
        <f t="shared" ref="V142:V149" si="18">SUM(T142:U142)</f>
        <v>54000</v>
      </c>
    </row>
    <row r="143" spans="13:25" x14ac:dyDescent="0.2">
      <c r="O143">
        <v>100000</v>
      </c>
      <c r="P143">
        <v>1399.9657979999999</v>
      </c>
      <c r="Q143">
        <v>-266252.14835899998</v>
      </c>
      <c r="R143">
        <v>1174079.818487</v>
      </c>
      <c r="S143">
        <v>-0.27106599999999997</v>
      </c>
      <c r="T143">
        <v>49531</v>
      </c>
      <c r="U143">
        <v>2696</v>
      </c>
      <c r="V143">
        <f t="shared" si="18"/>
        <v>52227</v>
      </c>
      <c r="X143">
        <f>(Q143-(V143/V142)*Q142)/N142</f>
        <v>0.16309773527003818</v>
      </c>
      <c r="Y143">
        <f>X143*16.02</f>
        <v>2.6128257190260116</v>
      </c>
    </row>
    <row r="144" spans="13:25" x14ac:dyDescent="0.2">
      <c r="M144">
        <v>21</v>
      </c>
      <c r="N144">
        <f>4*3.14*M144^2</f>
        <v>5538.96</v>
      </c>
      <c r="O144">
        <v>50000</v>
      </c>
      <c r="P144">
        <v>1400.0803069999999</v>
      </c>
      <c r="Q144">
        <v>-276195.94105199998</v>
      </c>
      <c r="R144">
        <v>1186694.133529</v>
      </c>
      <c r="S144">
        <v>-0.20924300000000001</v>
      </c>
      <c r="T144">
        <v>51280</v>
      </c>
      <c r="U144">
        <v>2720</v>
      </c>
      <c r="V144">
        <f t="shared" si="18"/>
        <v>54000</v>
      </c>
    </row>
    <row r="145" spans="13:26" x14ac:dyDescent="0.2">
      <c r="O145">
        <v>100000</v>
      </c>
      <c r="P145">
        <v>1399.7246680000001</v>
      </c>
      <c r="Q145">
        <v>-266217.992784</v>
      </c>
      <c r="R145">
        <v>1175297.795963</v>
      </c>
      <c r="S145">
        <v>-0.24163200000000001</v>
      </c>
      <c r="T145">
        <v>49591</v>
      </c>
      <c r="U145">
        <v>2628</v>
      </c>
      <c r="V145">
        <f t="shared" si="18"/>
        <v>52219</v>
      </c>
      <c r="X145">
        <f>(Q145-(V145/V144)*Q144)/N144</f>
        <v>0.1568158919604152</v>
      </c>
      <c r="Y145">
        <f>X145*16.02</f>
        <v>2.5121905892058516</v>
      </c>
    </row>
    <row r="146" spans="13:26" x14ac:dyDescent="0.2">
      <c r="M146">
        <v>21</v>
      </c>
      <c r="N146">
        <f>4*3.14*M146^2</f>
        <v>5538.96</v>
      </c>
      <c r="O146">
        <v>50000</v>
      </c>
      <c r="P146">
        <v>1400.1739869999999</v>
      </c>
      <c r="Q146">
        <v>-276119.22126600001</v>
      </c>
      <c r="R146">
        <v>1186586.714381</v>
      </c>
      <c r="S146">
        <v>-0.13738300000000001</v>
      </c>
      <c r="T146">
        <v>51361</v>
      </c>
      <c r="U146">
        <v>2639</v>
      </c>
      <c r="V146">
        <f t="shared" si="18"/>
        <v>54000</v>
      </c>
    </row>
    <row r="147" spans="13:26" x14ac:dyDescent="0.2">
      <c r="O147">
        <v>100000</v>
      </c>
      <c r="P147">
        <v>1399.85535</v>
      </c>
      <c r="Q147">
        <v>-266040.005053</v>
      </c>
      <c r="R147">
        <v>1173209.9257779999</v>
      </c>
      <c r="S147">
        <v>-0.188664</v>
      </c>
      <c r="T147">
        <v>49647</v>
      </c>
      <c r="U147">
        <v>2563</v>
      </c>
      <c r="V147">
        <f t="shared" si="18"/>
        <v>52210</v>
      </c>
      <c r="X147">
        <f>(Q147-(V147/V146)*Q146)/N146</f>
        <v>0.16724716551904076</v>
      </c>
      <c r="Y147">
        <f>X147*16.02</f>
        <v>2.6792995916150328</v>
      </c>
    </row>
    <row r="148" spans="13:26" x14ac:dyDescent="0.2">
      <c r="M148">
        <v>21</v>
      </c>
      <c r="N148">
        <f>4*3.14*M148^2</f>
        <v>5538.96</v>
      </c>
      <c r="O148">
        <v>50000</v>
      </c>
      <c r="P148">
        <v>1400.237646</v>
      </c>
      <c r="Q148">
        <v>-276186.32454499998</v>
      </c>
      <c r="R148">
        <v>1186627.0345739999</v>
      </c>
      <c r="S148">
        <v>-0.13162099999999999</v>
      </c>
      <c r="T148">
        <v>51300</v>
      </c>
      <c r="U148">
        <v>2700</v>
      </c>
      <c r="V148">
        <f t="shared" si="18"/>
        <v>54000</v>
      </c>
    </row>
    <row r="149" spans="13:26" x14ac:dyDescent="0.2">
      <c r="O149">
        <v>100000</v>
      </c>
      <c r="P149">
        <v>1400.0962179999999</v>
      </c>
      <c r="Q149">
        <v>-266213.62374299997</v>
      </c>
      <c r="R149">
        <v>1173819.2610470001</v>
      </c>
      <c r="S149">
        <v>-0.21804399999999999</v>
      </c>
      <c r="T149">
        <v>49644</v>
      </c>
      <c r="U149">
        <v>2589</v>
      </c>
      <c r="V149">
        <f t="shared" si="18"/>
        <v>52233</v>
      </c>
      <c r="X149">
        <f>(Q149-(V149/V148)*Q148)/N148</f>
        <v>0.16885309074262189</v>
      </c>
      <c r="Y149">
        <f>X149*16.02</f>
        <v>2.7050265136968026</v>
      </c>
    </row>
    <row r="150" spans="13:26" x14ac:dyDescent="0.2">
      <c r="Y150">
        <f>AVERAGE(Y141:Y149)</f>
        <v>2.6569853237471408</v>
      </c>
      <c r="Z150" t="s">
        <v>23</v>
      </c>
    </row>
    <row r="151" spans="13:26" x14ac:dyDescent="0.2">
      <c r="Y151">
        <f>STDEV(Y141:Y149)</f>
        <v>9.9733598905085499E-2</v>
      </c>
      <c r="Z151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D883-3A02-DE4C-B221-A2D38BD76B08}">
  <dimension ref="A2:AM144"/>
  <sheetViews>
    <sheetView topLeftCell="O42" workbookViewId="0">
      <selection activeCell="G85" sqref="G85"/>
    </sheetView>
  </sheetViews>
  <sheetFormatPr baseColWidth="10" defaultRowHeight="16" x14ac:dyDescent="0.2"/>
  <sheetData>
    <row r="2" spans="2:39" x14ac:dyDescent="0.2">
      <c r="B2" t="s">
        <v>22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C6">
        <v>100000</v>
      </c>
      <c r="D6">
        <v>999.39123300000006</v>
      </c>
      <c r="E6">
        <v>-10484.558999999999</v>
      </c>
      <c r="F6">
        <v>43173.089649000001</v>
      </c>
      <c r="G6">
        <v>-3.2919139999999998</v>
      </c>
      <c r="H6">
        <v>1779</v>
      </c>
      <c r="I6">
        <v>221</v>
      </c>
      <c r="N6" t="s">
        <v>10</v>
      </c>
      <c r="AB6" t="s">
        <v>10</v>
      </c>
    </row>
    <row r="7" spans="2:39" x14ac:dyDescent="0.2">
      <c r="C7">
        <v>100000</v>
      </c>
      <c r="D7">
        <v>1000.211945</v>
      </c>
      <c r="E7">
        <v>-10452.699596</v>
      </c>
      <c r="F7">
        <v>43151.882587</v>
      </c>
      <c r="G7">
        <v>-3.180736</v>
      </c>
      <c r="H7">
        <v>1805</v>
      </c>
      <c r="I7">
        <v>195</v>
      </c>
      <c r="M7">
        <v>5</v>
      </c>
      <c r="N7">
        <f>4*3.14*M7^2</f>
        <v>314</v>
      </c>
      <c r="O7">
        <v>50000</v>
      </c>
      <c r="P7">
        <v>1000.094123</v>
      </c>
      <c r="Q7">
        <v>-282328.01095199998</v>
      </c>
      <c r="R7">
        <v>1165127.5422360001</v>
      </c>
      <c r="S7">
        <v>-0.121311</v>
      </c>
      <c r="T7">
        <v>48683</v>
      </c>
      <c r="U7">
        <v>5317</v>
      </c>
      <c r="V7">
        <f t="shared" ref="V7:V32" si="0">SUM(T7:U7)</f>
        <v>54000</v>
      </c>
      <c r="AA7">
        <v>25</v>
      </c>
      <c r="AB7">
        <f>4*3.14*AA7^2</f>
        <v>7850</v>
      </c>
      <c r="AC7">
        <v>50000</v>
      </c>
      <c r="AD7">
        <v>999.91099999999994</v>
      </c>
      <c r="AE7">
        <v>-282288</v>
      </c>
      <c r="AF7" s="6">
        <v>1165020</v>
      </c>
      <c r="AG7">
        <v>8.2561500000000003E-3</v>
      </c>
      <c r="AH7">
        <v>48729</v>
      </c>
      <c r="AI7">
        <v>5271</v>
      </c>
      <c r="AJ7">
        <f t="shared" ref="AJ7:AJ16" si="1">SUM(AH7:AI7)</f>
        <v>54000</v>
      </c>
    </row>
    <row r="8" spans="2:39" x14ac:dyDescent="0.2">
      <c r="C8">
        <v>100000</v>
      </c>
      <c r="D8">
        <v>999.19561899999997</v>
      </c>
      <c r="E8">
        <v>-10438.57466</v>
      </c>
      <c r="F8">
        <v>43110.206111</v>
      </c>
      <c r="G8">
        <v>-3.2452619999999999</v>
      </c>
      <c r="H8">
        <v>1823</v>
      </c>
      <c r="I8">
        <v>177</v>
      </c>
      <c r="O8">
        <v>100000</v>
      </c>
      <c r="P8">
        <v>999.904763</v>
      </c>
      <c r="Q8">
        <v>-282190.89648200001</v>
      </c>
      <c r="R8">
        <v>1164726.8382250001</v>
      </c>
      <c r="S8">
        <v>-9.2378000000000002E-2</v>
      </c>
      <c r="T8">
        <v>48662</v>
      </c>
      <c r="U8">
        <v>5315</v>
      </c>
      <c r="V8">
        <f t="shared" si="0"/>
        <v>53977</v>
      </c>
      <c r="X8">
        <f>(Q8-(V8/V7)*Q7)/N7</f>
        <v>5.3705893377039376E-2</v>
      </c>
      <c r="Y8">
        <f>X8*16.02</f>
        <v>0.86036841190017077</v>
      </c>
      <c r="AC8">
        <v>100000</v>
      </c>
      <c r="AD8">
        <v>999.79100000000005</v>
      </c>
      <c r="AE8">
        <v>-265798</v>
      </c>
      <c r="AF8" s="6">
        <v>1165580</v>
      </c>
      <c r="AG8">
        <v>-2626.29</v>
      </c>
      <c r="AH8">
        <v>46015</v>
      </c>
      <c r="AI8">
        <v>4976</v>
      </c>
      <c r="AJ8">
        <f t="shared" si="1"/>
        <v>50991</v>
      </c>
      <c r="AL8">
        <f>(AE8-(AJ8/AJ7)*AE7)/AB7</f>
        <v>9.6851634819529187E-2</v>
      </c>
      <c r="AM8">
        <f>AL8*16.02</f>
        <v>1.5515631898088575</v>
      </c>
    </row>
    <row r="9" spans="2:39" x14ac:dyDescent="0.2">
      <c r="C9">
        <v>100000</v>
      </c>
      <c r="D9">
        <v>1000.485707</v>
      </c>
      <c r="E9">
        <v>-10440.933779000001</v>
      </c>
      <c r="F9">
        <v>43131.376501999999</v>
      </c>
      <c r="G9">
        <v>-3.105785</v>
      </c>
      <c r="H9">
        <v>1817</v>
      </c>
      <c r="I9">
        <v>183</v>
      </c>
      <c r="M9">
        <v>7</v>
      </c>
      <c r="N9">
        <f>4*3.14*M9^2</f>
        <v>615.44000000000005</v>
      </c>
      <c r="O9">
        <v>50000</v>
      </c>
      <c r="P9">
        <v>1000.094123</v>
      </c>
      <c r="Q9">
        <v>-282328.01095199998</v>
      </c>
      <c r="R9">
        <v>1165127.5422360001</v>
      </c>
      <c r="S9">
        <v>-0.121311</v>
      </c>
      <c r="T9">
        <v>48683</v>
      </c>
      <c r="U9">
        <v>5317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999.97</v>
      </c>
      <c r="AE9">
        <v>-282396</v>
      </c>
      <c r="AF9" s="6">
        <v>1165230</v>
      </c>
      <c r="AG9">
        <v>-0.108614</v>
      </c>
      <c r="AH9">
        <v>48615</v>
      </c>
      <c r="AI9">
        <v>5385</v>
      </c>
      <c r="AJ9">
        <f t="shared" si="1"/>
        <v>54000</v>
      </c>
    </row>
    <row r="10" spans="2:39" x14ac:dyDescent="0.2">
      <c r="C10">
        <v>100000</v>
      </c>
      <c r="D10">
        <v>999.67621799999995</v>
      </c>
      <c r="E10">
        <v>-10464.481801</v>
      </c>
      <c r="F10">
        <v>43170.565293</v>
      </c>
      <c r="G10">
        <v>-3.1977739999999999</v>
      </c>
      <c r="H10">
        <v>1793</v>
      </c>
      <c r="I10">
        <v>207</v>
      </c>
      <c r="O10">
        <v>100000</v>
      </c>
      <c r="P10">
        <v>999.98090500000001</v>
      </c>
      <c r="Q10">
        <v>-281919.14343699999</v>
      </c>
      <c r="R10">
        <v>1164004.8166070001</v>
      </c>
      <c r="S10">
        <v>-0.100372</v>
      </c>
      <c r="T10">
        <v>48617</v>
      </c>
      <c r="U10">
        <v>5314</v>
      </c>
      <c r="V10">
        <f t="shared" si="0"/>
        <v>53931</v>
      </c>
      <c r="X10">
        <f>(Q10-(V10/V9)*Q9)/N9</f>
        <v>7.8179930718357785E-2</v>
      </c>
      <c r="Y10">
        <f>X10*16.02</f>
        <v>1.2524424901080917</v>
      </c>
      <c r="AC10">
        <v>100000</v>
      </c>
      <c r="AD10">
        <v>1000.12</v>
      </c>
      <c r="AE10">
        <v>-265880</v>
      </c>
      <c r="AF10" s="6">
        <v>1165930</v>
      </c>
      <c r="AG10">
        <v>-2690.94</v>
      </c>
      <c r="AH10">
        <v>45904</v>
      </c>
      <c r="AI10">
        <v>5084</v>
      </c>
      <c r="AJ10">
        <f t="shared" si="1"/>
        <v>50988</v>
      </c>
      <c r="AL10">
        <f>(AE10-(AJ10/AJ9)*AE9)/AB9</f>
        <v>9.7398556263266114E-2</v>
      </c>
      <c r="AM10">
        <f>AL10*16.02</f>
        <v>1.5603248713375231</v>
      </c>
    </row>
    <row r="11" spans="2:39" x14ac:dyDescent="0.2">
      <c r="B11">
        <v>1000</v>
      </c>
      <c r="E11">
        <f>AVERAGE(E6:E10)/2000</f>
        <v>-5.2281248835999996</v>
      </c>
      <c r="F11">
        <f>AVERAGE(F6:F10)/2000</f>
        <v>21.573712014199998</v>
      </c>
      <c r="I11">
        <f>AVERAGE(I6:I10)/2000</f>
        <v>9.8299999999999998E-2</v>
      </c>
      <c r="M11">
        <v>9</v>
      </c>
      <c r="N11">
        <f>4*3.14*M11^2</f>
        <v>1017.36</v>
      </c>
      <c r="O11">
        <v>50000</v>
      </c>
      <c r="P11">
        <v>1000.094123</v>
      </c>
      <c r="Q11">
        <v>-282328.01095199998</v>
      </c>
      <c r="R11">
        <v>1165127.5422360001</v>
      </c>
      <c r="S11">
        <v>-0.121311</v>
      </c>
      <c r="T11">
        <v>48683</v>
      </c>
      <c r="U11">
        <v>5317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999.779</v>
      </c>
      <c r="AE11">
        <v>-282366</v>
      </c>
      <c r="AF11" s="6">
        <v>1165250</v>
      </c>
      <c r="AG11">
        <v>8.4765199999999995E-3</v>
      </c>
      <c r="AH11">
        <v>48627</v>
      </c>
      <c r="AI11">
        <v>5373</v>
      </c>
      <c r="AJ11">
        <f t="shared" si="1"/>
        <v>54000</v>
      </c>
    </row>
    <row r="12" spans="2:39" x14ac:dyDescent="0.2">
      <c r="O12">
        <v>100000</v>
      </c>
      <c r="P12">
        <v>999.964293</v>
      </c>
      <c r="Q12">
        <v>-281491.09967199998</v>
      </c>
      <c r="R12">
        <v>1164120.3615029999</v>
      </c>
      <c r="S12">
        <v>-7.5149999999999995E-2</v>
      </c>
      <c r="T12">
        <v>48550</v>
      </c>
      <c r="U12">
        <v>5306</v>
      </c>
      <c r="V12">
        <f t="shared" si="0"/>
        <v>53856</v>
      </c>
      <c r="X12">
        <f>(Q12-(V12/V11)*Q11)/N11</f>
        <v>8.2602602940930844E-2</v>
      </c>
      <c r="Y12">
        <f>X12*16.02</f>
        <v>1.3232936991137121</v>
      </c>
      <c r="AC12">
        <v>100000</v>
      </c>
      <c r="AD12">
        <v>1000</v>
      </c>
      <c r="AE12">
        <v>-265804</v>
      </c>
      <c r="AF12" s="6">
        <v>1164730</v>
      </c>
      <c r="AG12">
        <v>-1954.46</v>
      </c>
      <c r="AH12">
        <v>45870</v>
      </c>
      <c r="AI12">
        <v>5099</v>
      </c>
      <c r="AJ12">
        <f t="shared" si="1"/>
        <v>50969</v>
      </c>
      <c r="AL12">
        <f>(AE12-(AJ12/AJ11)*AE11)/AB11</f>
        <v>9.0815414012740459E-2</v>
      </c>
      <c r="AM12">
        <f>AL12*16.02</f>
        <v>1.454862932484102</v>
      </c>
    </row>
    <row r="13" spans="2:39" x14ac:dyDescent="0.2">
      <c r="C13">
        <v>100000</v>
      </c>
      <c r="D13">
        <v>1100.2474609999999</v>
      </c>
      <c r="E13">
        <v>-10434.320892</v>
      </c>
      <c r="F13">
        <v>43375.029075999999</v>
      </c>
      <c r="G13">
        <v>-3.4567809999999999</v>
      </c>
      <c r="H13">
        <v>1794</v>
      </c>
      <c r="I13">
        <v>206</v>
      </c>
      <c r="M13">
        <v>11</v>
      </c>
      <c r="N13">
        <f>4*3.14*M13^2</f>
        <v>1519.76</v>
      </c>
      <c r="O13">
        <v>50000</v>
      </c>
      <c r="P13">
        <v>1000.094123</v>
      </c>
      <c r="Q13">
        <v>-282328.01095199998</v>
      </c>
      <c r="R13">
        <v>1165127.5422360001</v>
      </c>
      <c r="S13">
        <v>-0.121311</v>
      </c>
      <c r="T13">
        <v>48683</v>
      </c>
      <c r="U13">
        <v>5317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</v>
      </c>
      <c r="AE13">
        <v>-282255</v>
      </c>
      <c r="AF13" s="6">
        <v>1165050</v>
      </c>
      <c r="AG13">
        <v>-4.5767799999999997E-2</v>
      </c>
      <c r="AH13">
        <v>48749</v>
      </c>
      <c r="AI13">
        <v>5251</v>
      </c>
      <c r="AJ13">
        <f t="shared" si="1"/>
        <v>54000</v>
      </c>
    </row>
    <row r="14" spans="2:39" x14ac:dyDescent="0.2">
      <c r="C14">
        <v>100000</v>
      </c>
      <c r="D14">
        <v>1100.846863</v>
      </c>
      <c r="E14">
        <v>-10433.494504</v>
      </c>
      <c r="F14">
        <v>43372.442283999997</v>
      </c>
      <c r="G14">
        <v>-3.5143710000000001</v>
      </c>
      <c r="H14">
        <v>1796</v>
      </c>
      <c r="I14">
        <v>204</v>
      </c>
      <c r="O14">
        <v>100000</v>
      </c>
      <c r="P14">
        <v>1000.0142</v>
      </c>
      <c r="Q14">
        <v>-280824.25833400001</v>
      </c>
      <c r="R14">
        <v>1164218.2860620001</v>
      </c>
      <c r="S14">
        <v>-0.14249700000000001</v>
      </c>
      <c r="T14">
        <v>48446</v>
      </c>
      <c r="U14">
        <v>5291</v>
      </c>
      <c r="V14">
        <f t="shared" si="0"/>
        <v>53737</v>
      </c>
      <c r="X14">
        <f>(Q14-(V14/V13)*Q13)/N13</f>
        <v>8.4691424128648815E-2</v>
      </c>
      <c r="Y14">
        <f>X14*16.02</f>
        <v>1.356756614540954</v>
      </c>
      <c r="AC14">
        <v>100000</v>
      </c>
      <c r="AD14">
        <v>1000.09</v>
      </c>
      <c r="AE14">
        <v>-265723</v>
      </c>
      <c r="AF14" s="6">
        <v>1165230</v>
      </c>
      <c r="AG14">
        <v>-2344.33</v>
      </c>
      <c r="AH14">
        <v>46008</v>
      </c>
      <c r="AI14">
        <v>4971</v>
      </c>
      <c r="AJ14">
        <f t="shared" si="1"/>
        <v>50979</v>
      </c>
      <c r="AL14">
        <f>(AE14-(AJ14/AJ13)*AE13)/AB13</f>
        <v>9.444596602972212E-2</v>
      </c>
      <c r="AM14">
        <f>AL14*16.02</f>
        <v>1.5130243757961483</v>
      </c>
    </row>
    <row r="15" spans="2:39" x14ac:dyDescent="0.2">
      <c r="C15">
        <v>100000</v>
      </c>
      <c r="D15">
        <v>1099.030076</v>
      </c>
      <c r="E15">
        <v>-10416.120453</v>
      </c>
      <c r="F15">
        <v>43350.727612000002</v>
      </c>
      <c r="G15">
        <v>-3.623049</v>
      </c>
      <c r="H15">
        <v>1811</v>
      </c>
      <c r="I15">
        <v>189</v>
      </c>
      <c r="M15">
        <v>13</v>
      </c>
      <c r="N15">
        <f>4*3.14*M15^2</f>
        <v>2122.64</v>
      </c>
      <c r="O15">
        <v>50000</v>
      </c>
      <c r="P15">
        <v>1000.094123</v>
      </c>
      <c r="Q15">
        <v>-282328.01095199998</v>
      </c>
      <c r="R15">
        <v>1165127.5422360001</v>
      </c>
      <c r="S15">
        <v>-0.121311</v>
      </c>
      <c r="T15">
        <v>48683</v>
      </c>
      <c r="U15">
        <v>5317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1000.01</v>
      </c>
      <c r="AE15">
        <v>-282449</v>
      </c>
      <c r="AF15" s="6">
        <v>1165310</v>
      </c>
      <c r="AG15">
        <v>-0.114249</v>
      </c>
      <c r="AH15">
        <v>48564</v>
      </c>
      <c r="AI15">
        <v>5436</v>
      </c>
      <c r="AJ15">
        <f t="shared" si="1"/>
        <v>54000</v>
      </c>
    </row>
    <row r="16" spans="2:39" x14ac:dyDescent="0.2">
      <c r="C16">
        <v>100000</v>
      </c>
      <c r="D16">
        <v>1099.53495</v>
      </c>
      <c r="E16">
        <v>-10424.929108</v>
      </c>
      <c r="F16">
        <v>43372.300646000003</v>
      </c>
      <c r="G16">
        <v>-3.5267580000000001</v>
      </c>
      <c r="H16">
        <v>1803</v>
      </c>
      <c r="I16">
        <v>197</v>
      </c>
      <c r="O16">
        <v>100000</v>
      </c>
      <c r="P16">
        <v>1000.090611</v>
      </c>
      <c r="Q16">
        <v>-279924.90021599998</v>
      </c>
      <c r="R16">
        <v>1163918.841947</v>
      </c>
      <c r="S16">
        <v>-0.14402499999999999</v>
      </c>
      <c r="T16">
        <v>48304</v>
      </c>
      <c r="U16">
        <v>5271</v>
      </c>
      <c r="V16">
        <f t="shared" si="0"/>
        <v>53575</v>
      </c>
      <c r="X16">
        <f>(Q16-(V16/V15)*Q15)/N15</f>
        <v>8.531108613697036E-2</v>
      </c>
      <c r="Y16">
        <f>X16*16.02</f>
        <v>1.366683599914265</v>
      </c>
      <c r="AC16">
        <v>100000</v>
      </c>
      <c r="AD16">
        <v>1000.07</v>
      </c>
      <c r="AE16">
        <v>-265805</v>
      </c>
      <c r="AF16" s="6">
        <v>1166070</v>
      </c>
      <c r="AG16">
        <v>-2698.81</v>
      </c>
      <c r="AH16">
        <v>45865</v>
      </c>
      <c r="AI16">
        <v>5105</v>
      </c>
      <c r="AJ16">
        <f t="shared" si="1"/>
        <v>50970</v>
      </c>
      <c r="AL16">
        <f>(AE16-(AJ16/AJ15)*AE15)/AB15</f>
        <v>0.10133411181882279</v>
      </c>
      <c r="AM16">
        <f>AL16*16.02</f>
        <v>1.623372471337541</v>
      </c>
    </row>
    <row r="17" spans="2:39" x14ac:dyDescent="0.2">
      <c r="C17">
        <v>100000</v>
      </c>
      <c r="D17">
        <v>1100.0491460000001</v>
      </c>
      <c r="E17">
        <v>-10411.191862</v>
      </c>
      <c r="F17">
        <v>43356.430016999999</v>
      </c>
      <c r="G17">
        <v>-3.5322939999999998</v>
      </c>
      <c r="H17">
        <v>1815</v>
      </c>
      <c r="I17">
        <v>185</v>
      </c>
      <c r="M17">
        <v>15</v>
      </c>
      <c r="N17">
        <f>4*3.14*M17^2</f>
        <v>2826</v>
      </c>
      <c r="O17">
        <v>50000</v>
      </c>
      <c r="P17">
        <v>1000.094123</v>
      </c>
      <c r="Q17">
        <v>-282328.01095199998</v>
      </c>
      <c r="R17">
        <v>1165127.5422360001</v>
      </c>
      <c r="S17">
        <v>-0.121311</v>
      </c>
      <c r="T17">
        <v>48683</v>
      </c>
      <c r="U17">
        <v>5317</v>
      </c>
      <c r="V17">
        <f t="shared" si="0"/>
        <v>54000</v>
      </c>
    </row>
    <row r="18" spans="2:39" x14ac:dyDescent="0.2">
      <c r="B18">
        <v>1100</v>
      </c>
      <c r="E18">
        <f>AVERAGE(E13:E17)/2000</f>
        <v>-5.2120056819</v>
      </c>
      <c r="F18">
        <f>AVERAGE(F13:F17)/2000</f>
        <v>21.682692963500003</v>
      </c>
      <c r="I18">
        <f>AVERAGE(I13:I17)/2000</f>
        <v>9.8099999999999993E-2</v>
      </c>
      <c r="O18">
        <v>100000</v>
      </c>
      <c r="P18">
        <v>999.87805200000003</v>
      </c>
      <c r="Q18">
        <v>-278704.18588300003</v>
      </c>
      <c r="R18">
        <v>1163673.010707</v>
      </c>
      <c r="S18">
        <v>-0.113457</v>
      </c>
      <c r="T18">
        <v>48105</v>
      </c>
      <c r="U18">
        <v>5247</v>
      </c>
      <c r="V18">
        <f t="shared" si="0"/>
        <v>53352</v>
      </c>
      <c r="X18">
        <f>(Q18-(V18/V17)*Q17)/N17</f>
        <v>8.3470961633395416E-2</v>
      </c>
      <c r="Y18">
        <f>X18*16.02</f>
        <v>1.3372048053669945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1000.094123</v>
      </c>
      <c r="Q19">
        <v>-282328.01095199998</v>
      </c>
      <c r="R19">
        <v>1165127.5422360001</v>
      </c>
      <c r="S19">
        <v>-0.121311</v>
      </c>
      <c r="T19">
        <v>48683</v>
      </c>
      <c r="U19">
        <v>5317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1100.0999999999999</v>
      </c>
      <c r="AE19">
        <v>-281480</v>
      </c>
      <c r="AF19" s="6">
        <v>1170960</v>
      </c>
      <c r="AG19">
        <v>-0.188587</v>
      </c>
      <c r="AH19">
        <v>48676</v>
      </c>
      <c r="AI19">
        <v>5324</v>
      </c>
      <c r="AJ19">
        <f t="shared" ref="AJ19:AJ28" si="2">SUM(AH19:AI19)</f>
        <v>54000</v>
      </c>
    </row>
    <row r="20" spans="2:39" x14ac:dyDescent="0.2">
      <c r="O20">
        <v>100000</v>
      </c>
      <c r="P20">
        <v>999.64454499999999</v>
      </c>
      <c r="Q20">
        <v>-277065.28408200003</v>
      </c>
      <c r="R20">
        <v>1163219.518165</v>
      </c>
      <c r="S20">
        <v>-9.4301999999999997E-2</v>
      </c>
      <c r="T20">
        <v>47838</v>
      </c>
      <c r="U20">
        <v>5214</v>
      </c>
      <c r="V20">
        <f t="shared" si="0"/>
        <v>53052</v>
      </c>
      <c r="X20">
        <f>(Q20-(V20/V19)*Q19)/N19</f>
        <v>8.4384377504957947E-2</v>
      </c>
      <c r="Y20">
        <f>X20*16.02</f>
        <v>1.3518377276294262</v>
      </c>
      <c r="AC20">
        <v>100000</v>
      </c>
      <c r="AD20">
        <v>1099.98</v>
      </c>
      <c r="AE20">
        <v>-265005</v>
      </c>
      <c r="AF20" s="6">
        <v>1169980</v>
      </c>
      <c r="AG20">
        <v>-1793.85</v>
      </c>
      <c r="AH20">
        <v>45981</v>
      </c>
      <c r="AI20">
        <v>5006</v>
      </c>
      <c r="AJ20">
        <f t="shared" si="2"/>
        <v>50987</v>
      </c>
      <c r="AL20">
        <f>(AE20-(AJ20/AJ19)*AE19)/AB19</f>
        <v>9.8020193441845122E-2</v>
      </c>
      <c r="AM20">
        <f>AL20*16.02</f>
        <v>1.5702834989383587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1000.094123</v>
      </c>
      <c r="Q21">
        <v>-282328.01095199998</v>
      </c>
      <c r="R21">
        <v>1165127.5422360001</v>
      </c>
      <c r="S21">
        <v>-0.121311</v>
      </c>
      <c r="T21">
        <v>48683</v>
      </c>
      <c r="U21">
        <v>5317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1099.97</v>
      </c>
      <c r="AE21">
        <v>-281652</v>
      </c>
      <c r="AF21" s="6">
        <v>1171180</v>
      </c>
      <c r="AG21">
        <v>2.6301100000000001E-2</v>
      </c>
      <c r="AH21">
        <v>48509</v>
      </c>
      <c r="AI21">
        <v>5491</v>
      </c>
      <c r="AJ21">
        <f t="shared" si="2"/>
        <v>54000</v>
      </c>
    </row>
    <row r="22" spans="2:39" x14ac:dyDescent="0.2">
      <c r="O22">
        <v>100000</v>
      </c>
      <c r="P22">
        <v>1000.100788</v>
      </c>
      <c r="Q22">
        <v>-274938.83721999999</v>
      </c>
      <c r="R22">
        <v>1162781.5578759999</v>
      </c>
      <c r="S22">
        <v>-0.12044000000000001</v>
      </c>
      <c r="T22">
        <v>47488</v>
      </c>
      <c r="U22">
        <v>5173</v>
      </c>
      <c r="V22">
        <f t="shared" si="0"/>
        <v>52661</v>
      </c>
      <c r="X22">
        <f>(Q22-(V22/V21)*Q21)/N21</f>
        <v>8.5679534840020305E-2</v>
      </c>
      <c r="Y22">
        <f>X22*16.02</f>
        <v>1.3725861481371253</v>
      </c>
      <c r="AC22">
        <v>100000</v>
      </c>
      <c r="AD22">
        <v>1100.05</v>
      </c>
      <c r="AE22">
        <v>-265200</v>
      </c>
      <c r="AF22" s="6">
        <v>1170440</v>
      </c>
      <c r="AG22">
        <v>-1969.62</v>
      </c>
      <c r="AH22">
        <v>45823</v>
      </c>
      <c r="AI22">
        <v>5171</v>
      </c>
      <c r="AJ22">
        <f t="shared" si="2"/>
        <v>50994</v>
      </c>
      <c r="AL22">
        <f>(AE22-(AJ22/AJ21)*AE21)/AB21</f>
        <v>9.8518726114653773E-2</v>
      </c>
      <c r="AM22">
        <f>AL22*16.02</f>
        <v>1.5782699923567534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1000.094123</v>
      </c>
      <c r="Q23">
        <v>-282328.01095199998</v>
      </c>
      <c r="R23">
        <v>1165127.5422360001</v>
      </c>
      <c r="S23">
        <v>-0.121311</v>
      </c>
      <c r="T23">
        <v>48683</v>
      </c>
      <c r="U23">
        <v>5317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1100.33</v>
      </c>
      <c r="AE23">
        <v>-281546</v>
      </c>
      <c r="AF23" s="6">
        <v>1171080</v>
      </c>
      <c r="AG23">
        <v>-2.9534399999999999E-2</v>
      </c>
      <c r="AH23">
        <v>48606</v>
      </c>
      <c r="AI23">
        <v>5394</v>
      </c>
      <c r="AJ23">
        <f t="shared" si="2"/>
        <v>54000</v>
      </c>
    </row>
    <row r="24" spans="2:39" x14ac:dyDescent="0.2">
      <c r="O24">
        <v>100000</v>
      </c>
      <c r="P24">
        <v>1000.22133</v>
      </c>
      <c r="Q24">
        <v>-272368.88531600003</v>
      </c>
      <c r="R24">
        <v>1162239.7350270001</v>
      </c>
      <c r="S24">
        <v>-0.14236799999999999</v>
      </c>
      <c r="T24">
        <v>47061</v>
      </c>
      <c r="U24">
        <v>5125</v>
      </c>
      <c r="V24">
        <f t="shared" si="0"/>
        <v>52186</v>
      </c>
      <c r="X24">
        <f>(Q24-(V24/V23)*Q23)/N23</f>
        <v>8.5755410151434161E-2</v>
      </c>
      <c r="Y24">
        <f>X24*16.02</f>
        <v>1.3738016706259752</v>
      </c>
      <c r="AC24">
        <v>100000</v>
      </c>
      <c r="AD24">
        <v>1100.1600000000001</v>
      </c>
      <c r="AE24">
        <v>-265111</v>
      </c>
      <c r="AF24" s="6">
        <v>1171700</v>
      </c>
      <c r="AG24">
        <v>-2616.9699999999998</v>
      </c>
      <c r="AH24">
        <v>45904</v>
      </c>
      <c r="AI24">
        <v>5094</v>
      </c>
      <c r="AJ24">
        <f t="shared" si="2"/>
        <v>50998</v>
      </c>
      <c r="AL24">
        <f>(AE24-(AJ24/AJ23)*AE23)/AB23</f>
        <v>9.9761519226227779E-2</v>
      </c>
      <c r="AM24">
        <f>AL24*16.02</f>
        <v>1.598179538004169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M25">
        <v>21</v>
      </c>
      <c r="N25">
        <f>4*3.14*M25^2</f>
        <v>5538.96</v>
      </c>
      <c r="V25">
        <f t="shared" si="0"/>
        <v>0</v>
      </c>
      <c r="AA25">
        <v>25</v>
      </c>
      <c r="AB25">
        <f>4*3.14*AA25^2</f>
        <v>7850</v>
      </c>
      <c r="AC25">
        <v>50000</v>
      </c>
      <c r="AD25">
        <v>1100.3499999999999</v>
      </c>
      <c r="AE25">
        <v>-281546</v>
      </c>
      <c r="AF25" s="6">
        <v>1170960</v>
      </c>
      <c r="AG25">
        <v>9.3886200000000003E-2</v>
      </c>
      <c r="AH25">
        <v>48626</v>
      </c>
      <c r="AI25">
        <v>5374</v>
      </c>
      <c r="AJ25">
        <f t="shared" si="2"/>
        <v>54000</v>
      </c>
    </row>
    <row r="26" spans="2:39" x14ac:dyDescent="0.2">
      <c r="V26">
        <f t="shared" si="0"/>
        <v>0</v>
      </c>
      <c r="X26" t="e">
        <f>(Q26-(V26/V25)*Q25)/N25</f>
        <v>#DIV/0!</v>
      </c>
      <c r="Y26" t="e">
        <f>X26*16.02</f>
        <v>#DIV/0!</v>
      </c>
      <c r="AC26">
        <v>100000</v>
      </c>
      <c r="AD26">
        <v>1100.02</v>
      </c>
      <c r="AE26">
        <v>-265074</v>
      </c>
      <c r="AF26" s="6">
        <v>1171280</v>
      </c>
      <c r="AG26">
        <v>-2501</v>
      </c>
      <c r="AH26">
        <v>45903</v>
      </c>
      <c r="AI26">
        <v>5086</v>
      </c>
      <c r="AJ26">
        <f t="shared" si="2"/>
        <v>50989</v>
      </c>
      <c r="AL26">
        <f>(AE26-(AJ26/AJ25)*AE25)/AB25</f>
        <v>9.8497272941727304E-2</v>
      </c>
      <c r="AM26">
        <f>AL26*16.02</f>
        <v>1.5779263125264713</v>
      </c>
    </row>
    <row r="27" spans="2:39" x14ac:dyDescent="0.2">
      <c r="M27">
        <v>21</v>
      </c>
      <c r="N27">
        <f>4*3.14*M27^2</f>
        <v>5538.96</v>
      </c>
      <c r="V27">
        <f t="shared" si="0"/>
        <v>0</v>
      </c>
      <c r="AA27">
        <v>25</v>
      </c>
      <c r="AB27">
        <f>4*3.14*AA27^2</f>
        <v>7850</v>
      </c>
      <c r="AC27">
        <v>50000</v>
      </c>
      <c r="AD27">
        <v>1100.04</v>
      </c>
      <c r="AE27">
        <v>-281555</v>
      </c>
      <c r="AF27" s="6">
        <v>1171050</v>
      </c>
      <c r="AG27">
        <v>8.4913199999999994E-2</v>
      </c>
      <c r="AH27">
        <v>48606</v>
      </c>
      <c r="AI27">
        <v>5394</v>
      </c>
      <c r="AJ27">
        <f t="shared" si="2"/>
        <v>54000</v>
      </c>
    </row>
    <row r="28" spans="2:39" x14ac:dyDescent="0.2">
      <c r="V28">
        <f t="shared" si="0"/>
        <v>0</v>
      </c>
      <c r="X28" t="e">
        <f>(Q28-(V28/V27)*Q27)/N27</f>
        <v>#DIV/0!</v>
      </c>
      <c r="Y28" t="e">
        <f>X28*16.02</f>
        <v>#DIV/0!</v>
      </c>
      <c r="AC28">
        <v>100000</v>
      </c>
      <c r="AD28">
        <v>1100.1300000000001</v>
      </c>
      <c r="AE28">
        <v>-265095</v>
      </c>
      <c r="AF28" s="6">
        <v>1171270</v>
      </c>
      <c r="AG28">
        <v>-2431.7600000000002</v>
      </c>
      <c r="AH28">
        <v>45913</v>
      </c>
      <c r="AI28">
        <v>5081</v>
      </c>
      <c r="AJ28">
        <f t="shared" si="2"/>
        <v>50994</v>
      </c>
      <c r="AL28">
        <f>(AE28-(AJ28/AJ27)*AE27)/AB27</f>
        <v>0.10022569002123152</v>
      </c>
      <c r="AM28">
        <f>AL28*16.02</f>
        <v>1.6056155541401289</v>
      </c>
    </row>
    <row r="29" spans="2:39" x14ac:dyDescent="0.2">
      <c r="M29">
        <v>21</v>
      </c>
      <c r="N29">
        <f>4*3.14*M29^2</f>
        <v>5538.96</v>
      </c>
      <c r="V29">
        <f t="shared" si="0"/>
        <v>0</v>
      </c>
    </row>
    <row r="30" spans="2:39" x14ac:dyDescent="0.2">
      <c r="V30">
        <f t="shared" si="0"/>
        <v>0</v>
      </c>
      <c r="X30" t="e">
        <f>(Q30-(V30/V29)*Q29)/N29</f>
        <v>#DIV/0!</v>
      </c>
      <c r="Y30" t="e">
        <f>X30*16.02</f>
        <v>#DIV/0!</v>
      </c>
      <c r="AB30" t="s">
        <v>8</v>
      </c>
    </row>
    <row r="31" spans="2:39" x14ac:dyDescent="0.2">
      <c r="M31">
        <v>21</v>
      </c>
      <c r="N31">
        <f>4*3.14*M31^2</f>
        <v>5538.96</v>
      </c>
      <c r="V31">
        <f t="shared" si="0"/>
        <v>0</v>
      </c>
      <c r="AA31">
        <v>25</v>
      </c>
      <c r="AB31">
        <f>4*3.14*AA31^2</f>
        <v>7850</v>
      </c>
      <c r="AC31">
        <v>50000</v>
      </c>
      <c r="AD31">
        <v>1200.06</v>
      </c>
      <c r="AE31">
        <v>-280689</v>
      </c>
      <c r="AF31" s="6">
        <v>1177190</v>
      </c>
      <c r="AG31">
        <v>-8.3069900000000002E-2</v>
      </c>
      <c r="AH31">
        <v>48580</v>
      </c>
      <c r="AI31">
        <v>5420</v>
      </c>
      <c r="AJ31">
        <f t="shared" ref="AJ31:AJ40" si="3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V32">
        <f t="shared" si="0"/>
        <v>0</v>
      </c>
      <c r="X32" t="e">
        <f>(Q32-(V32/V31)*Q31)/N31</f>
        <v>#DIV/0!</v>
      </c>
      <c r="Y32" t="e">
        <f>X32*16.02</f>
        <v>#DIV/0!</v>
      </c>
      <c r="AC32">
        <v>100000</v>
      </c>
      <c r="AD32">
        <v>1200.3699999999999</v>
      </c>
      <c r="AE32">
        <v>-264313</v>
      </c>
      <c r="AF32" s="6">
        <v>1177130</v>
      </c>
      <c r="AG32">
        <v>-2341.58</v>
      </c>
      <c r="AH32">
        <v>45895</v>
      </c>
      <c r="AI32">
        <v>5111</v>
      </c>
      <c r="AJ32">
        <f t="shared" si="3"/>
        <v>51006</v>
      </c>
      <c r="AL32">
        <f>(AE32-(AJ32/AJ31)*AE31)/AB31</f>
        <v>0.10361201698513654</v>
      </c>
      <c r="AM32">
        <f>AL32*16.02</f>
        <v>1.6598645121018873</v>
      </c>
    </row>
    <row r="33" spans="1:39" x14ac:dyDescent="0.2">
      <c r="AA33">
        <v>25</v>
      </c>
      <c r="AB33">
        <f>4*3.14*AA33^2</f>
        <v>7850</v>
      </c>
      <c r="AC33">
        <v>50000</v>
      </c>
      <c r="AD33">
        <v>1199.73</v>
      </c>
      <c r="AE33">
        <v>-280634</v>
      </c>
      <c r="AF33" s="6">
        <v>1177150</v>
      </c>
      <c r="AG33">
        <v>-2.7165100000000001E-2</v>
      </c>
      <c r="AH33">
        <v>48625</v>
      </c>
      <c r="AI33">
        <v>5375</v>
      </c>
      <c r="AJ33">
        <f t="shared" si="3"/>
        <v>54000</v>
      </c>
    </row>
    <row r="34" spans="1:39" x14ac:dyDescent="0.2">
      <c r="N34" t="s">
        <v>9</v>
      </c>
      <c r="AC34">
        <v>100000</v>
      </c>
      <c r="AD34">
        <v>1200.1099999999999</v>
      </c>
      <c r="AE34">
        <v>-264258</v>
      </c>
      <c r="AF34" s="6">
        <v>1176230</v>
      </c>
      <c r="AG34">
        <v>-1911.29</v>
      </c>
      <c r="AH34">
        <v>45929</v>
      </c>
      <c r="AI34">
        <v>5072</v>
      </c>
      <c r="AJ34">
        <f t="shared" si="3"/>
        <v>51001</v>
      </c>
      <c r="AL34">
        <f>(AE34-(AJ34/AJ33)*AE33)/AB33</f>
        <v>0.10069033734371387</v>
      </c>
      <c r="AM34">
        <f>AL34*16.02</f>
        <v>1.6130592042462961</v>
      </c>
    </row>
    <row r="35" spans="1:39" x14ac:dyDescent="0.2">
      <c r="M35">
        <v>5</v>
      </c>
      <c r="N35">
        <f>4*3.14*M35^2</f>
        <v>314</v>
      </c>
      <c r="O35">
        <v>50000</v>
      </c>
      <c r="P35">
        <v>1100.098872</v>
      </c>
      <c r="Q35">
        <v>-281477.89501199999</v>
      </c>
      <c r="R35">
        <v>1170896.419248</v>
      </c>
      <c r="S35">
        <v>-0.156582</v>
      </c>
      <c r="T35">
        <v>48683</v>
      </c>
      <c r="U35">
        <v>5317</v>
      </c>
      <c r="V35">
        <f t="shared" ref="V35:V60" si="4">SUM(T35:U35)</f>
        <v>54000</v>
      </c>
      <c r="AA35">
        <v>25</v>
      </c>
      <c r="AB35">
        <f>4*3.14*AA35^2</f>
        <v>7850</v>
      </c>
      <c r="AC35">
        <v>50000</v>
      </c>
      <c r="AD35">
        <v>1200.1600000000001</v>
      </c>
      <c r="AE35">
        <v>-280614</v>
      </c>
      <c r="AF35" s="6">
        <v>1177150</v>
      </c>
      <c r="AG35">
        <v>-0.13408700000000001</v>
      </c>
      <c r="AH35">
        <v>48645</v>
      </c>
      <c r="AI35">
        <v>5355</v>
      </c>
      <c r="AJ35">
        <f t="shared" si="3"/>
        <v>54000</v>
      </c>
    </row>
    <row r="36" spans="1:39" x14ac:dyDescent="0.2">
      <c r="O36">
        <v>100000</v>
      </c>
      <c r="P36">
        <v>1100.2388559999999</v>
      </c>
      <c r="Q36">
        <v>-281352.78274499997</v>
      </c>
      <c r="R36">
        <v>1170617.0950780001</v>
      </c>
      <c r="S36">
        <v>-0.14927599999999999</v>
      </c>
      <c r="T36">
        <v>48664</v>
      </c>
      <c r="U36">
        <v>5316</v>
      </c>
      <c r="V36">
        <f t="shared" si="4"/>
        <v>53980</v>
      </c>
      <c r="X36">
        <f>(Q36-(V36/V35)*Q35)/N35</f>
        <v>6.6436926029758994E-2</v>
      </c>
      <c r="Y36">
        <f>X36*16.02</f>
        <v>1.064319554996739</v>
      </c>
      <c r="AC36">
        <v>100000</v>
      </c>
      <c r="AD36">
        <v>1200.1500000000001</v>
      </c>
      <c r="AE36">
        <v>-264202</v>
      </c>
      <c r="AF36" s="6">
        <v>1177230</v>
      </c>
      <c r="AG36">
        <v>-2556.0100000000002</v>
      </c>
      <c r="AH36">
        <v>45947</v>
      </c>
      <c r="AI36">
        <v>5055</v>
      </c>
      <c r="AJ36">
        <f t="shared" si="3"/>
        <v>51002</v>
      </c>
      <c r="AL36">
        <f>(AE36-(AJ36/AJ35)*AE35)/AB35</f>
        <v>0.10607980184005662</v>
      </c>
      <c r="AM36">
        <f>AL36*16.02</f>
        <v>1.699398425477707</v>
      </c>
    </row>
    <row r="37" spans="1:39" x14ac:dyDescent="0.2">
      <c r="M37">
        <v>7</v>
      </c>
      <c r="N37">
        <f>4*3.14*M37^2</f>
        <v>615.44000000000005</v>
      </c>
      <c r="O37">
        <v>50000</v>
      </c>
      <c r="P37">
        <v>1100.098872</v>
      </c>
      <c r="Q37">
        <v>-281477.89501199999</v>
      </c>
      <c r="R37">
        <v>1170896.419248</v>
      </c>
      <c r="S37">
        <v>-0.156582</v>
      </c>
      <c r="T37">
        <v>48683</v>
      </c>
      <c r="U37">
        <v>5317</v>
      </c>
      <c r="V37">
        <f t="shared" si="4"/>
        <v>54000</v>
      </c>
      <c r="AA37">
        <v>25</v>
      </c>
      <c r="AB37">
        <f>4*3.14*AA37^2</f>
        <v>7850</v>
      </c>
      <c r="AC37">
        <v>50000</v>
      </c>
      <c r="AD37">
        <v>1200.23</v>
      </c>
      <c r="AE37">
        <v>-280648</v>
      </c>
      <c r="AF37" s="6">
        <v>1177230</v>
      </c>
      <c r="AG37">
        <v>-0.100576</v>
      </c>
      <c r="AH37">
        <v>48599</v>
      </c>
      <c r="AI37">
        <v>5401</v>
      </c>
      <c r="AJ37">
        <f t="shared" si="3"/>
        <v>54000</v>
      </c>
    </row>
    <row r="38" spans="1:39" x14ac:dyDescent="0.2">
      <c r="O38">
        <v>100000</v>
      </c>
      <c r="P38">
        <v>1100.092877</v>
      </c>
      <c r="Q38">
        <v>-281079.72097099997</v>
      </c>
      <c r="R38">
        <v>1169755.242605</v>
      </c>
      <c r="S38">
        <v>-8.3488000000000007E-2</v>
      </c>
      <c r="T38">
        <v>48619</v>
      </c>
      <c r="U38">
        <v>5314</v>
      </c>
      <c r="V38">
        <f t="shared" si="4"/>
        <v>53933</v>
      </c>
      <c r="X38">
        <f>(Q38-(V38/V37)*Q37)/N37</f>
        <v>7.9508886391308903E-2</v>
      </c>
      <c r="Y38">
        <f>X38*16.02</f>
        <v>1.2737323599887687</v>
      </c>
      <c r="AC38">
        <v>100000</v>
      </c>
      <c r="AD38">
        <v>1199.69</v>
      </c>
      <c r="AE38">
        <v>-264328</v>
      </c>
      <c r="AF38" s="6">
        <v>1176980</v>
      </c>
      <c r="AG38">
        <v>-2239.81</v>
      </c>
      <c r="AH38">
        <v>45913</v>
      </c>
      <c r="AI38">
        <v>5099</v>
      </c>
      <c r="AJ38">
        <f t="shared" si="3"/>
        <v>51012</v>
      </c>
      <c r="AL38">
        <f>(AE38-(AJ38/AJ37)*AE37)/AB37</f>
        <v>0.10074021231422385</v>
      </c>
      <c r="AM38">
        <f>AL38*16.02</f>
        <v>1.613858201273866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9</v>
      </c>
      <c r="N39">
        <f>4*3.14*M39^2</f>
        <v>1017.36</v>
      </c>
      <c r="O39">
        <v>50000</v>
      </c>
      <c r="P39">
        <v>1100.098872</v>
      </c>
      <c r="Q39">
        <v>-281477.89501199999</v>
      </c>
      <c r="R39">
        <v>1170896.419248</v>
      </c>
      <c r="S39">
        <v>-0.156582</v>
      </c>
      <c r="T39">
        <v>48683</v>
      </c>
      <c r="U39">
        <v>5317</v>
      </c>
      <c r="V39">
        <f t="shared" si="4"/>
        <v>54000</v>
      </c>
      <c r="AA39">
        <v>25</v>
      </c>
      <c r="AB39">
        <f>4*3.14*AA39^2</f>
        <v>7850</v>
      </c>
      <c r="AC39">
        <v>50000</v>
      </c>
      <c r="AD39">
        <v>1200.05</v>
      </c>
      <c r="AE39">
        <v>-280805</v>
      </c>
      <c r="AF39" s="6">
        <v>1177340</v>
      </c>
      <c r="AG39">
        <v>-3.7821500000000002E-3</v>
      </c>
      <c r="AH39">
        <v>48464</v>
      </c>
      <c r="AI39">
        <v>5536</v>
      </c>
      <c r="AJ39">
        <f t="shared" si="3"/>
        <v>54000</v>
      </c>
    </row>
    <row r="40" spans="1:39" x14ac:dyDescent="0.2">
      <c r="O40">
        <v>100000</v>
      </c>
      <c r="P40">
        <v>1100.0617729999999</v>
      </c>
      <c r="Q40">
        <v>-280628.45336799999</v>
      </c>
      <c r="R40">
        <v>1169294.4123839999</v>
      </c>
      <c r="S40">
        <v>-0.13325500000000001</v>
      </c>
      <c r="T40">
        <v>48548</v>
      </c>
      <c r="U40">
        <v>5307</v>
      </c>
      <c r="V40">
        <f t="shared" si="4"/>
        <v>53855</v>
      </c>
      <c r="X40">
        <f>(Q40-(V40/V39)*Q39)/N39</f>
        <v>9.2023836554067748E-2</v>
      </c>
      <c r="Y40">
        <f>X40*16.02</f>
        <v>1.4742218615961653</v>
      </c>
      <c r="AC40">
        <v>100000</v>
      </c>
      <c r="AD40">
        <v>1199.97</v>
      </c>
      <c r="AE40">
        <v>-264467</v>
      </c>
      <c r="AF40" s="6">
        <v>1175570</v>
      </c>
      <c r="AG40">
        <v>-1528.34</v>
      </c>
      <c r="AH40">
        <v>45810</v>
      </c>
      <c r="AI40">
        <v>5202</v>
      </c>
      <c r="AJ40">
        <f t="shared" si="3"/>
        <v>51012</v>
      </c>
      <c r="AL40">
        <f>(AE40-(AJ40/AJ39)*AE39)/AB39</f>
        <v>0.10192653927813392</v>
      </c>
      <c r="AM40">
        <f>AL40*16.02</f>
        <v>1.6328631592357052</v>
      </c>
    </row>
    <row r="41" spans="1:39" x14ac:dyDescent="0.2">
      <c r="M41">
        <v>11</v>
      </c>
      <c r="N41">
        <f>4*3.14*M41^2</f>
        <v>1519.76</v>
      </c>
      <c r="O41">
        <v>50000</v>
      </c>
      <c r="P41">
        <v>1100.098872</v>
      </c>
      <c r="Q41">
        <v>-281477.89501199999</v>
      </c>
      <c r="R41">
        <v>1170896.419248</v>
      </c>
      <c r="S41">
        <v>-0.156582</v>
      </c>
      <c r="T41">
        <v>48683</v>
      </c>
      <c r="U41">
        <v>5317</v>
      </c>
      <c r="V41">
        <f t="shared" si="4"/>
        <v>54000</v>
      </c>
    </row>
    <row r="42" spans="1:39" x14ac:dyDescent="0.2">
      <c r="O42">
        <v>100000</v>
      </c>
      <c r="P42">
        <v>1100.0010830000001</v>
      </c>
      <c r="Q42">
        <v>-279992.194609</v>
      </c>
      <c r="R42">
        <v>1169754.214127</v>
      </c>
      <c r="S42">
        <v>-0.142373</v>
      </c>
      <c r="T42">
        <v>48448</v>
      </c>
      <c r="U42">
        <v>5292</v>
      </c>
      <c r="V42">
        <f t="shared" si="4"/>
        <v>53740</v>
      </c>
      <c r="X42">
        <f>(Q42-(V42/V41)*Q41)/N41</f>
        <v>8.5827014826910727E-2</v>
      </c>
      <c r="Y42">
        <f>X42*16.02</f>
        <v>1.3749487775271099</v>
      </c>
      <c r="AB42" t="s">
        <v>7</v>
      </c>
    </row>
    <row r="43" spans="1:39" x14ac:dyDescent="0.2">
      <c r="M43">
        <v>13</v>
      </c>
      <c r="N43">
        <f>4*3.14*M43^2</f>
        <v>2122.64</v>
      </c>
      <c r="O43">
        <v>50000</v>
      </c>
      <c r="P43">
        <v>1100.098872</v>
      </c>
      <c r="Q43">
        <v>-281477.89501199999</v>
      </c>
      <c r="R43">
        <v>1170896.419248</v>
      </c>
      <c r="S43">
        <v>-0.156582</v>
      </c>
      <c r="T43">
        <v>48683</v>
      </c>
      <c r="U43">
        <v>5317</v>
      </c>
      <c r="V43">
        <f t="shared" si="4"/>
        <v>54000</v>
      </c>
      <c r="AA43">
        <v>25</v>
      </c>
      <c r="AB43">
        <f>4*3.14*AA43^2</f>
        <v>7850</v>
      </c>
      <c r="AC43">
        <v>50000</v>
      </c>
      <c r="AD43">
        <v>1299.77</v>
      </c>
      <c r="AE43">
        <v>-279754</v>
      </c>
      <c r="AF43" s="6">
        <v>1183670</v>
      </c>
      <c r="AG43">
        <v>8.2378000000000007E-2</v>
      </c>
      <c r="AH43">
        <v>48573</v>
      </c>
      <c r="AI43">
        <v>5427</v>
      </c>
      <c r="AJ43">
        <f t="shared" ref="AJ43:AJ52" si="5">SUM(AH43:AI43)</f>
        <v>54000</v>
      </c>
    </row>
    <row r="44" spans="1:39" x14ac:dyDescent="0.2">
      <c r="H44" t="s">
        <v>27</v>
      </c>
      <c r="O44">
        <v>100000</v>
      </c>
      <c r="P44">
        <v>1100.119181</v>
      </c>
      <c r="Q44">
        <v>-279075.15998400003</v>
      </c>
      <c r="R44">
        <v>1169586.166216</v>
      </c>
      <c r="S44">
        <v>-0.16336500000000001</v>
      </c>
      <c r="T44">
        <v>48305</v>
      </c>
      <c r="U44">
        <v>5270</v>
      </c>
      <c r="V44">
        <f t="shared" si="4"/>
        <v>53575</v>
      </c>
      <c r="X44">
        <f>(Q44-(V44/V43)*Q43)/N43</f>
        <v>8.8286164014285587E-2</v>
      </c>
      <c r="Y44">
        <f>X44*16.02</f>
        <v>1.4143443475088551</v>
      </c>
      <c r="AC44">
        <v>100000</v>
      </c>
      <c r="AD44">
        <v>1300.1199999999999</v>
      </c>
      <c r="AE44">
        <v>-263491</v>
      </c>
      <c r="AF44" s="6">
        <v>1183550</v>
      </c>
      <c r="AG44">
        <v>-2535.7199999999998</v>
      </c>
      <c r="AH44">
        <v>45883</v>
      </c>
      <c r="AI44">
        <v>5142</v>
      </c>
      <c r="AJ44">
        <f t="shared" si="5"/>
        <v>51025</v>
      </c>
      <c r="AL44">
        <f>(AE44-(AJ44/AJ43)*AE43)/AB43</f>
        <v>0.10836010851616271</v>
      </c>
      <c r="AM44">
        <f>AL44*16.02</f>
        <v>1.7359289384289265</v>
      </c>
    </row>
    <row r="45" spans="1:39" x14ac:dyDescent="0.2">
      <c r="M45">
        <v>15</v>
      </c>
      <c r="N45">
        <f>4*3.14*M45^2</f>
        <v>2826</v>
      </c>
      <c r="O45">
        <v>50000</v>
      </c>
      <c r="P45">
        <v>1100.098872</v>
      </c>
      <c r="Q45">
        <v>-281477.89501199999</v>
      </c>
      <c r="R45">
        <v>1170896.419248</v>
      </c>
      <c r="S45">
        <v>-0.156582</v>
      </c>
      <c r="T45">
        <v>48683</v>
      </c>
      <c r="U45">
        <v>5317</v>
      </c>
      <c r="V45">
        <f t="shared" si="4"/>
        <v>54000</v>
      </c>
      <c r="AA45">
        <v>25</v>
      </c>
      <c r="AB45">
        <f>4*3.14*AA45^2</f>
        <v>7850</v>
      </c>
      <c r="AC45">
        <v>50000</v>
      </c>
      <c r="AD45">
        <v>1299.8</v>
      </c>
      <c r="AE45">
        <v>-279781</v>
      </c>
      <c r="AF45" s="6">
        <v>1183650</v>
      </c>
      <c r="AG45">
        <v>-0.116939</v>
      </c>
      <c r="AH45">
        <v>48554</v>
      </c>
      <c r="AI45">
        <v>5446</v>
      </c>
      <c r="AJ45">
        <f t="shared" si="5"/>
        <v>54000</v>
      </c>
    </row>
    <row r="46" spans="1:39" x14ac:dyDescent="0.2">
      <c r="B46">
        <v>1000</v>
      </c>
      <c r="C46">
        <v>1100</v>
      </c>
      <c r="D46">
        <v>1200</v>
      </c>
      <c r="E46">
        <v>1300</v>
      </c>
      <c r="F46">
        <v>1400</v>
      </c>
      <c r="H46">
        <v>1000</v>
      </c>
      <c r="I46">
        <v>1100</v>
      </c>
      <c r="J46">
        <v>1200</v>
      </c>
      <c r="K46">
        <v>1300</v>
      </c>
      <c r="L46">
        <v>1400</v>
      </c>
      <c r="O46">
        <v>100000</v>
      </c>
      <c r="P46">
        <v>1100.089465</v>
      </c>
      <c r="Q46">
        <v>-277883.80625800003</v>
      </c>
      <c r="R46">
        <v>1169321.8757879999</v>
      </c>
      <c r="S46">
        <v>-0.12170400000000001</v>
      </c>
      <c r="T46">
        <v>48111</v>
      </c>
      <c r="U46">
        <v>5246</v>
      </c>
      <c r="V46">
        <f t="shared" si="4"/>
        <v>53357</v>
      </c>
      <c r="X46">
        <f>(Q46-(V46/V45)*Q45)/N45</f>
        <v>8.5780885319417619E-2</v>
      </c>
      <c r="Y46">
        <f>X46*16.02</f>
        <v>1.3742097828170703</v>
      </c>
      <c r="AC46">
        <v>100000</v>
      </c>
      <c r="AD46">
        <v>1299.9000000000001</v>
      </c>
      <c r="AE46">
        <v>-263487</v>
      </c>
      <c r="AF46" s="6">
        <v>1184510</v>
      </c>
      <c r="AG46">
        <v>-2932.31</v>
      </c>
      <c r="AH46">
        <v>45899</v>
      </c>
      <c r="AI46">
        <v>5130</v>
      </c>
      <c r="AJ46">
        <f t="shared" si="5"/>
        <v>51029</v>
      </c>
      <c r="AL46">
        <f>(AE46-(AJ46/AJ45)*AE45)/AB45</f>
        <v>0.11475972870960209</v>
      </c>
      <c r="AM46">
        <f>AL46*16.02</f>
        <v>1.8384508539278255</v>
      </c>
    </row>
    <row r="47" spans="1:39" x14ac:dyDescent="0.2">
      <c r="A47">
        <v>5</v>
      </c>
      <c r="B47">
        <v>0.86036841190017077</v>
      </c>
      <c r="C47">
        <v>1.064319554996739</v>
      </c>
      <c r="D47">
        <v>1.5459362465730246</v>
      </c>
      <c r="E47">
        <v>1.087865255171671</v>
      </c>
      <c r="F47">
        <v>1.1297631769242718</v>
      </c>
      <c r="H47">
        <v>1.3563038145188595</v>
      </c>
      <c r="I47">
        <v>1.3826904471824906</v>
      </c>
      <c r="J47">
        <v>1.4546841815281548</v>
      </c>
      <c r="K47">
        <v>1.5450785426702756</v>
      </c>
      <c r="L47">
        <v>1.9524314151047788</v>
      </c>
      <c r="M47">
        <v>17</v>
      </c>
      <c r="N47">
        <f>4*3.14*M47^2</f>
        <v>3629.84</v>
      </c>
      <c r="O47">
        <v>50000</v>
      </c>
      <c r="P47">
        <v>1100.098872</v>
      </c>
      <c r="Q47">
        <v>-281477.89501199999</v>
      </c>
      <c r="R47">
        <v>1170896.419248</v>
      </c>
      <c r="S47">
        <v>-0.156582</v>
      </c>
      <c r="T47">
        <v>48683</v>
      </c>
      <c r="U47">
        <v>5317</v>
      </c>
      <c r="V47">
        <f t="shared" si="4"/>
        <v>54000</v>
      </c>
      <c r="AA47">
        <v>25</v>
      </c>
      <c r="AB47">
        <f>4*3.14*AA47^2</f>
        <v>7850</v>
      </c>
      <c r="AC47">
        <v>50000</v>
      </c>
      <c r="AD47">
        <v>1299.9000000000001</v>
      </c>
      <c r="AE47">
        <v>-279653</v>
      </c>
      <c r="AF47" s="6">
        <v>1183540</v>
      </c>
      <c r="AG47">
        <v>0.18867500000000001</v>
      </c>
      <c r="AH47">
        <v>48673</v>
      </c>
      <c r="AI47">
        <v>5327</v>
      </c>
      <c r="AJ47">
        <f t="shared" si="5"/>
        <v>54000</v>
      </c>
    </row>
    <row r="48" spans="1:39" x14ac:dyDescent="0.2">
      <c r="A48">
        <v>7</v>
      </c>
      <c r="B48">
        <v>1.2524424901080917</v>
      </c>
      <c r="C48">
        <v>1.2737323599887687</v>
      </c>
      <c r="D48">
        <v>1.3526535949736651</v>
      </c>
      <c r="E48">
        <v>1.5593809383168262</v>
      </c>
      <c r="F48">
        <v>1.6484197557564992</v>
      </c>
      <c r="H48">
        <v>1.405716908969797</v>
      </c>
      <c r="I48">
        <v>1.3584703866203738</v>
      </c>
      <c r="J48">
        <v>1.4582899695024336</v>
      </c>
      <c r="K48">
        <v>1.5115224812757682</v>
      </c>
      <c r="L48">
        <v>2.0967330516273903</v>
      </c>
      <c r="O48">
        <v>100000</v>
      </c>
      <c r="P48">
        <v>1100.0876720000001</v>
      </c>
      <c r="Q48">
        <v>-276202.737739</v>
      </c>
      <c r="R48">
        <v>1168804.450195</v>
      </c>
      <c r="S48">
        <v>-0.13664000000000001</v>
      </c>
      <c r="T48">
        <v>47831</v>
      </c>
      <c r="U48">
        <v>5218</v>
      </c>
      <c r="V48">
        <f t="shared" si="4"/>
        <v>53049</v>
      </c>
      <c r="X48">
        <f>(Q48-(V48/V47)*Q47)/N47</f>
        <v>8.7612343415135033E-2</v>
      </c>
      <c r="Y48">
        <f>X48*16.02</f>
        <v>1.4035497415104632</v>
      </c>
      <c r="AC48">
        <v>100000</v>
      </c>
      <c r="AD48">
        <v>1299.92</v>
      </c>
      <c r="AE48">
        <v>-263390</v>
      </c>
      <c r="AF48" s="6">
        <v>1183210</v>
      </c>
      <c r="AG48">
        <v>-2410.89</v>
      </c>
      <c r="AH48">
        <v>45967</v>
      </c>
      <c r="AI48">
        <v>5052</v>
      </c>
      <c r="AJ48">
        <f t="shared" si="5"/>
        <v>51019</v>
      </c>
      <c r="AL48">
        <f>(AE48-(AJ48/AJ47)*AE47)/AB47</f>
        <v>0.10511065581504991</v>
      </c>
      <c r="AM48">
        <f>AL48*16.02</f>
        <v>1.6838727061570995</v>
      </c>
    </row>
    <row r="49" spans="1:39" x14ac:dyDescent="0.2">
      <c r="A49">
        <v>9</v>
      </c>
      <c r="B49">
        <v>1.3232936991137121</v>
      </c>
      <c r="C49">
        <v>1.4742218615961653</v>
      </c>
      <c r="D49">
        <v>1.8275116848074928</v>
      </c>
      <c r="E49">
        <v>2.0093341031095009</v>
      </c>
      <c r="F49">
        <v>2.3179792911903876</v>
      </c>
      <c r="H49">
        <v>1.3506719565825058</v>
      </c>
      <c r="I49">
        <v>1.396897057392503</v>
      </c>
      <c r="J49">
        <v>1.4396881605625087</v>
      </c>
      <c r="K49">
        <v>1.4002672677529526</v>
      </c>
      <c r="L49">
        <v>1.8541222633937198</v>
      </c>
      <c r="M49">
        <v>19</v>
      </c>
      <c r="N49">
        <f>4*3.14*M49^2</f>
        <v>4534.16</v>
      </c>
      <c r="O49">
        <v>50000</v>
      </c>
      <c r="P49">
        <v>1100.098872</v>
      </c>
      <c r="Q49">
        <v>-281477.89501199999</v>
      </c>
      <c r="R49">
        <v>1170896.419248</v>
      </c>
      <c r="S49">
        <v>-0.156582</v>
      </c>
      <c r="T49">
        <v>48683</v>
      </c>
      <c r="U49">
        <v>5317</v>
      </c>
      <c r="V49">
        <f t="shared" si="4"/>
        <v>54000</v>
      </c>
      <c r="AA49">
        <v>25</v>
      </c>
      <c r="AB49">
        <f>4*3.14*AA49^2</f>
        <v>7850</v>
      </c>
      <c r="AC49">
        <v>50000</v>
      </c>
      <c r="AD49">
        <v>1300.21</v>
      </c>
      <c r="AE49">
        <v>-279797</v>
      </c>
      <c r="AF49" s="6">
        <v>1183740</v>
      </c>
      <c r="AG49">
        <v>1.48579E-2</v>
      </c>
      <c r="AH49">
        <v>48528</v>
      </c>
      <c r="AI49">
        <v>5472</v>
      </c>
      <c r="AJ49">
        <f t="shared" si="5"/>
        <v>54000</v>
      </c>
    </row>
    <row r="50" spans="1:39" x14ac:dyDescent="0.2">
      <c r="A50">
        <v>11</v>
      </c>
      <c r="B50">
        <v>1.356756614540954</v>
      </c>
      <c r="C50">
        <v>1.3749487775271099</v>
      </c>
      <c r="D50">
        <v>1.7361199257391748</v>
      </c>
      <c r="E50">
        <v>2.2559365944552292</v>
      </c>
      <c r="F50">
        <v>2.9128847017570907</v>
      </c>
      <c r="H50">
        <v>1.3531218678155852</v>
      </c>
      <c r="I50">
        <v>1.3829107963171992</v>
      </c>
      <c r="J50">
        <v>1.4441559180002912</v>
      </c>
      <c r="K50">
        <v>1.4877155002443021</v>
      </c>
      <c r="L50">
        <v>2.124454311967618</v>
      </c>
      <c r="O50">
        <v>100000</v>
      </c>
      <c r="P50">
        <v>1099.9375649999999</v>
      </c>
      <c r="Q50">
        <v>-274106.656128</v>
      </c>
      <c r="R50">
        <v>1168383.0406190001</v>
      </c>
      <c r="S50">
        <v>-0.10269399999999999</v>
      </c>
      <c r="T50">
        <v>47487</v>
      </c>
      <c r="U50">
        <v>5175</v>
      </c>
      <c r="V50">
        <f t="shared" si="4"/>
        <v>52662</v>
      </c>
      <c r="X50">
        <f>(Q50-(V50/V49)*Q49)/N49</f>
        <v>8.7522749977056349E-2</v>
      </c>
      <c r="Y50">
        <f>X50*16.02</f>
        <v>1.4021144546324427</v>
      </c>
      <c r="AC50">
        <v>100000</v>
      </c>
      <c r="AD50">
        <v>1299.94</v>
      </c>
      <c r="AE50">
        <v>-263532</v>
      </c>
      <c r="AF50" s="6">
        <v>1183650</v>
      </c>
      <c r="AG50">
        <v>-2576.4699999999998</v>
      </c>
      <c r="AH50">
        <v>45861</v>
      </c>
      <c r="AI50">
        <v>5170</v>
      </c>
      <c r="AJ50">
        <f t="shared" si="5"/>
        <v>51031</v>
      </c>
      <c r="AL50">
        <f>(AE50-(AJ50/AJ49)*AE49)/AB49</f>
        <v>0.11227343005425545</v>
      </c>
      <c r="AM50">
        <f>AL50*16.02</f>
        <v>1.7986203494691724</v>
      </c>
    </row>
    <row r="51" spans="1:39" x14ac:dyDescent="0.2">
      <c r="A51">
        <v>13</v>
      </c>
      <c r="B51">
        <v>1.366683599914265</v>
      </c>
      <c r="C51">
        <v>1.4143443475088551</v>
      </c>
      <c r="D51">
        <v>1.6034488747418876</v>
      </c>
      <c r="E51">
        <v>2.2653778077382447</v>
      </c>
      <c r="F51">
        <v>3.0982789657696341</v>
      </c>
      <c r="H51">
        <v>1.3659249990269717</v>
      </c>
      <c r="I51">
        <v>1.3457840226564384</v>
      </c>
      <c r="J51">
        <v>1.4526739314534667</v>
      </c>
      <c r="K51">
        <v>1.5778952241194588</v>
      </c>
      <c r="L51">
        <v>2.1238446695614361</v>
      </c>
      <c r="M51">
        <v>21</v>
      </c>
      <c r="N51">
        <f>4*3.14*M51^2</f>
        <v>5538.96</v>
      </c>
      <c r="O51">
        <v>50000</v>
      </c>
      <c r="P51">
        <v>1100.098872</v>
      </c>
      <c r="Q51">
        <v>-281477.89501199999</v>
      </c>
      <c r="R51">
        <v>1170896.419248</v>
      </c>
      <c r="S51">
        <v>-0.156582</v>
      </c>
      <c r="T51">
        <v>48683</v>
      </c>
      <c r="U51">
        <v>5317</v>
      </c>
      <c r="V51">
        <f t="shared" si="4"/>
        <v>54000</v>
      </c>
      <c r="AA51">
        <v>25</v>
      </c>
      <c r="AB51">
        <f>4*3.14*AA51^2</f>
        <v>7850</v>
      </c>
      <c r="AC51">
        <v>50000</v>
      </c>
      <c r="AD51">
        <v>1300.23</v>
      </c>
      <c r="AE51">
        <v>-279743</v>
      </c>
      <c r="AF51" s="6">
        <v>1183720</v>
      </c>
      <c r="AG51">
        <v>7.6876499999999999E-3</v>
      </c>
      <c r="AH51">
        <v>48578</v>
      </c>
      <c r="AI51">
        <v>5422</v>
      </c>
      <c r="AJ51">
        <f t="shared" si="5"/>
        <v>54000</v>
      </c>
    </row>
    <row r="52" spans="1:39" x14ac:dyDescent="0.2">
      <c r="A52">
        <v>15</v>
      </c>
      <c r="B52">
        <v>1.3372048053669945</v>
      </c>
      <c r="C52">
        <v>1.3742097828170703</v>
      </c>
      <c r="D52">
        <v>1.5283156322236808</v>
      </c>
      <c r="E52">
        <v>1.9312063648233599</v>
      </c>
      <c r="F52">
        <v>2.9703428005831869</v>
      </c>
      <c r="O52">
        <v>100000</v>
      </c>
      <c r="P52">
        <v>1100.1465539999999</v>
      </c>
      <c r="Q52">
        <v>-271628.60932599998</v>
      </c>
      <c r="R52">
        <v>1167881.5478749999</v>
      </c>
      <c r="S52">
        <v>-0.12332799999999999</v>
      </c>
      <c r="T52">
        <v>47074</v>
      </c>
      <c r="U52">
        <v>5128</v>
      </c>
      <c r="V52">
        <f t="shared" si="4"/>
        <v>52202</v>
      </c>
      <c r="X52">
        <f>(Q52-(V52/V51)*Q51)/N51</f>
        <v>8.6137883794560721E-2</v>
      </c>
      <c r="Y52">
        <f>X52*16.02</f>
        <v>1.3799288983888627</v>
      </c>
      <c r="AC52">
        <v>100000</v>
      </c>
      <c r="AD52">
        <v>1300.05</v>
      </c>
      <c r="AE52">
        <v>-263564</v>
      </c>
      <c r="AF52" s="6">
        <v>1183390</v>
      </c>
      <c r="AG52">
        <v>-2378.14</v>
      </c>
      <c r="AH52">
        <v>45911</v>
      </c>
      <c r="AI52">
        <v>5128</v>
      </c>
      <c r="AJ52">
        <f t="shared" si="5"/>
        <v>51039</v>
      </c>
      <c r="AL52">
        <f>(AE52-(AJ52/AJ51)*AE51)/AB51</f>
        <v>0.10697564755838548</v>
      </c>
      <c r="AM52">
        <f>AL52*16.02</f>
        <v>1.7137498738853354</v>
      </c>
    </row>
    <row r="53" spans="1:39" x14ac:dyDescent="0.2">
      <c r="A53">
        <v>17</v>
      </c>
      <c r="B53">
        <v>1.3518377276294262</v>
      </c>
      <c r="C53">
        <v>1.4035497415104632</v>
      </c>
      <c r="D53">
        <v>1.4677375340970782</v>
      </c>
      <c r="E53">
        <v>1.6743528444688294</v>
      </c>
      <c r="F53">
        <v>2.6924235694607321</v>
      </c>
      <c r="H53">
        <f>AVERAGE(H47:H51)</f>
        <v>1.366347909382744</v>
      </c>
      <c r="I53">
        <f t="shared" ref="I53:L53" si="6">AVERAGE(I47:I51)</f>
        <v>1.3733505420338008</v>
      </c>
      <c r="J53">
        <f t="shared" si="6"/>
        <v>1.4498984322093709</v>
      </c>
      <c r="K53">
        <f t="shared" si="6"/>
        <v>1.5044958032125515</v>
      </c>
      <c r="L53">
        <f t="shared" si="6"/>
        <v>2.0303171423309885</v>
      </c>
      <c r="M53">
        <v>21</v>
      </c>
      <c r="N53">
        <f>4*3.14*M53^2</f>
        <v>5538.96</v>
      </c>
      <c r="V53">
        <f t="shared" si="4"/>
        <v>0</v>
      </c>
    </row>
    <row r="54" spans="1:39" x14ac:dyDescent="0.2">
      <c r="A54">
        <v>19</v>
      </c>
      <c r="B54">
        <v>1.3725861481371253</v>
      </c>
      <c r="C54">
        <v>1.4021144546324427</v>
      </c>
      <c r="D54">
        <v>1.4674734881610509</v>
      </c>
      <c r="E54">
        <v>1.5677571788565425</v>
      </c>
      <c r="F54">
        <v>2.3352121723268722</v>
      </c>
      <c r="V54">
        <f t="shared" si="4"/>
        <v>0</v>
      </c>
      <c r="X54" t="e">
        <f>(Q54-(V54/V53)*Q53)/N53</f>
        <v>#DIV/0!</v>
      </c>
      <c r="Y54" t="e">
        <f>X54*16.02</f>
        <v>#DIV/0!</v>
      </c>
      <c r="AB54" t="s">
        <v>6</v>
      </c>
    </row>
    <row r="55" spans="1:39" x14ac:dyDescent="0.2">
      <c r="A55">
        <v>21</v>
      </c>
      <c r="B55">
        <v>1.3738016706259752</v>
      </c>
      <c r="C55">
        <v>1.3799288983888627</v>
      </c>
      <c r="D55">
        <v>1.4403251338521472</v>
      </c>
      <c r="E55">
        <v>1.5830653640504662</v>
      </c>
      <c r="F55">
        <v>2.07589396710204</v>
      </c>
      <c r="M55">
        <v>21</v>
      </c>
      <c r="N55">
        <f>4*3.14*M55^2</f>
        <v>5538.96</v>
      </c>
      <c r="V55">
        <f t="shared" si="4"/>
        <v>0</v>
      </c>
      <c r="AA55">
        <v>25</v>
      </c>
      <c r="AB55">
        <f>4*3.14*AA55^2</f>
        <v>7850</v>
      </c>
      <c r="AC55">
        <v>50000</v>
      </c>
      <c r="AD55">
        <v>1400.39</v>
      </c>
      <c r="AE55">
        <v>-278763</v>
      </c>
      <c r="AF55" s="6">
        <v>1190700</v>
      </c>
      <c r="AG55">
        <v>-1.07972E-2</v>
      </c>
      <c r="AH55">
        <v>48563</v>
      </c>
      <c r="AI55">
        <v>5437</v>
      </c>
      <c r="AJ55">
        <f t="shared" ref="AJ55:AJ64" si="7">SUM(AH55:AI55)</f>
        <v>54000</v>
      </c>
    </row>
    <row r="56" spans="1:39" x14ac:dyDescent="0.2">
      <c r="H56" t="s">
        <v>92</v>
      </c>
      <c r="V56">
        <f t="shared" si="4"/>
        <v>0</v>
      </c>
      <c r="X56" t="e">
        <f>(Q56-(V56/V55)*Q55)/N55</f>
        <v>#DIV/0!</v>
      </c>
      <c r="Y56" t="e">
        <f>X56*16.02</f>
        <v>#DIV/0!</v>
      </c>
      <c r="AC56">
        <v>100000</v>
      </c>
      <c r="AD56">
        <v>1400.01</v>
      </c>
      <c r="AE56">
        <v>-262390</v>
      </c>
      <c r="AF56" s="6">
        <v>1190310</v>
      </c>
      <c r="AG56">
        <v>-3041.64</v>
      </c>
      <c r="AH56">
        <v>45928</v>
      </c>
      <c r="AI56">
        <v>5114</v>
      </c>
      <c r="AJ56">
        <f t="shared" si="7"/>
        <v>51042</v>
      </c>
      <c r="AL56">
        <f>(AE56-(AJ56/AJ55)*AE55)/AB55</f>
        <v>0.14050730360934369</v>
      </c>
      <c r="AM56">
        <f>AL56*16.02</f>
        <v>2.250927003821686</v>
      </c>
    </row>
    <row r="57" spans="1:39" x14ac:dyDescent="0.2">
      <c r="M57">
        <v>21</v>
      </c>
      <c r="N57">
        <f>4*3.14*M57^2</f>
        <v>5538.96</v>
      </c>
      <c r="V57">
        <f t="shared" si="4"/>
        <v>0</v>
      </c>
      <c r="AA57">
        <v>25</v>
      </c>
      <c r="AB57">
        <f>4*3.14*AA57^2</f>
        <v>7850</v>
      </c>
      <c r="AC57">
        <v>50000</v>
      </c>
      <c r="AD57">
        <v>1399.96</v>
      </c>
      <c r="AE57">
        <v>-278724</v>
      </c>
      <c r="AF57" s="6">
        <v>1190580</v>
      </c>
      <c r="AG57">
        <v>-0.159106</v>
      </c>
      <c r="AH57">
        <v>48606</v>
      </c>
      <c r="AI57">
        <v>5394</v>
      </c>
      <c r="AJ57">
        <f t="shared" si="7"/>
        <v>54000</v>
      </c>
    </row>
    <row r="58" spans="1:39" x14ac:dyDescent="0.2">
      <c r="H58">
        <v>1000</v>
      </c>
      <c r="I58">
        <v>1100</v>
      </c>
      <c r="J58">
        <v>1200</v>
      </c>
      <c r="K58">
        <v>1300</v>
      </c>
      <c r="L58">
        <v>1400</v>
      </c>
      <c r="V58">
        <f t="shared" si="4"/>
        <v>0</v>
      </c>
      <c r="X58" t="e">
        <f>(Q58-(V58/V57)*Q57)/N57</f>
        <v>#DIV/0!</v>
      </c>
      <c r="Y58" t="e">
        <f>X58*16.02</f>
        <v>#DIV/0!</v>
      </c>
      <c r="AC58">
        <v>100000</v>
      </c>
      <c r="AD58">
        <v>1399.86</v>
      </c>
      <c r="AE58">
        <v>-262412</v>
      </c>
      <c r="AF58" s="6">
        <v>1190600</v>
      </c>
      <c r="AG58">
        <v>-3051.11</v>
      </c>
      <c r="AH58">
        <v>45928</v>
      </c>
      <c r="AI58">
        <v>5112</v>
      </c>
      <c r="AJ58">
        <f t="shared" si="7"/>
        <v>51040</v>
      </c>
      <c r="AL58">
        <f>(AE58-(AJ58/AJ57)*AE57)/AB57</f>
        <v>0.13169370134465638</v>
      </c>
      <c r="AM58">
        <f>AL58*16.02</f>
        <v>2.1097330955413951</v>
      </c>
    </row>
    <row r="59" spans="1:39" x14ac:dyDescent="0.2">
      <c r="H59">
        <v>1.4665194382165294</v>
      </c>
      <c r="I59">
        <v>1.4907783439490445</v>
      </c>
      <c r="J59">
        <v>1.5796654216560988</v>
      </c>
      <c r="K59">
        <v>1.7154314259023336</v>
      </c>
      <c r="L59">
        <v>2.285087471337591</v>
      </c>
      <c r="M59">
        <v>21</v>
      </c>
      <c r="N59">
        <f>4*3.14*M59^2</f>
        <v>5538.96</v>
      </c>
      <c r="V59">
        <f t="shared" si="4"/>
        <v>0</v>
      </c>
      <c r="AA59">
        <v>25</v>
      </c>
      <c r="AB59">
        <f>4*3.14*AA59^2</f>
        <v>7850</v>
      </c>
      <c r="AC59">
        <v>50000</v>
      </c>
      <c r="AD59">
        <v>1400.26</v>
      </c>
      <c r="AE59">
        <v>-278695</v>
      </c>
      <c r="AF59" s="6">
        <v>1190580</v>
      </c>
      <c r="AG59">
        <v>-8.0733100000000002E-2</v>
      </c>
      <c r="AH59">
        <v>48632</v>
      </c>
      <c r="AI59">
        <v>5368</v>
      </c>
      <c r="AJ59">
        <f t="shared" si="7"/>
        <v>54000</v>
      </c>
    </row>
    <row r="60" spans="1:39" x14ac:dyDescent="0.2">
      <c r="H60">
        <v>1.5320117983014752</v>
      </c>
      <c r="I60">
        <v>1.555094619108252</v>
      </c>
      <c r="J60">
        <v>1.6093108492568942</v>
      </c>
      <c r="K60">
        <v>1.7816583099787469</v>
      </c>
      <c r="L60">
        <v>2.1894967473460785</v>
      </c>
      <c r="V60">
        <f t="shared" si="4"/>
        <v>0</v>
      </c>
      <c r="X60" t="e">
        <f>(Q60-(V60/V59)*Q59)/N59</f>
        <v>#DIV/0!</v>
      </c>
      <c r="Y60" t="e">
        <f>X60*16.02</f>
        <v>#DIV/0!</v>
      </c>
      <c r="AC60">
        <v>100000</v>
      </c>
      <c r="AD60">
        <v>1399.97</v>
      </c>
      <c r="AE60">
        <v>-262394</v>
      </c>
      <c r="AF60" s="6">
        <v>1191200</v>
      </c>
      <c r="AG60">
        <v>-3241.67</v>
      </c>
      <c r="AH60">
        <v>45946</v>
      </c>
      <c r="AI60">
        <v>5094</v>
      </c>
      <c r="AJ60">
        <f t="shared" si="7"/>
        <v>51040</v>
      </c>
      <c r="AL60">
        <f>(AE60-(AJ60/AJ59)*AE59)/AB59</f>
        <v>0.13049492804906745</v>
      </c>
      <c r="AM60">
        <f>AL60*16.02</f>
        <v>2.0905287473460605</v>
      </c>
    </row>
    <row r="61" spans="1:39" x14ac:dyDescent="0.2">
      <c r="H61">
        <v>1.5524786993630717</v>
      </c>
      <c r="I61">
        <v>1.5461713392780756</v>
      </c>
      <c r="J61">
        <v>1.5885412348195362</v>
      </c>
      <c r="K61">
        <v>1.7596316602972149</v>
      </c>
      <c r="L61">
        <v>2.3533029290870515</v>
      </c>
      <c r="AA61">
        <v>25</v>
      </c>
      <c r="AB61">
        <f>4*3.14*AA61^2</f>
        <v>7850</v>
      </c>
      <c r="AC61">
        <v>50000</v>
      </c>
      <c r="AD61">
        <v>1399.88</v>
      </c>
      <c r="AE61">
        <v>-278596</v>
      </c>
      <c r="AF61" s="6">
        <v>1190520</v>
      </c>
      <c r="AG61">
        <v>4.8803300000000004E-3</v>
      </c>
      <c r="AH61">
        <v>48723</v>
      </c>
      <c r="AI61">
        <v>5277</v>
      </c>
      <c r="AJ61">
        <f t="shared" si="7"/>
        <v>54000</v>
      </c>
    </row>
    <row r="62" spans="1:39" x14ac:dyDescent="0.2">
      <c r="H62">
        <v>1.5392412815286787</v>
      </c>
      <c r="I62">
        <v>1.536776416135899</v>
      </c>
      <c r="J62">
        <v>1.6065350318470677</v>
      </c>
      <c r="K62">
        <v>1.8405851154989259</v>
      </c>
      <c r="L62">
        <v>2.3674946309978928</v>
      </c>
      <c r="N62" t="s">
        <v>8</v>
      </c>
      <c r="AC62">
        <v>100000</v>
      </c>
      <c r="AD62">
        <v>1400.12</v>
      </c>
      <c r="AE62">
        <v>-262182</v>
      </c>
      <c r="AF62" s="6">
        <v>1190980</v>
      </c>
      <c r="AG62">
        <v>-3298.86</v>
      </c>
      <c r="AH62">
        <v>46042</v>
      </c>
      <c r="AI62">
        <v>4992</v>
      </c>
      <c r="AJ62">
        <f t="shared" si="7"/>
        <v>51034</v>
      </c>
      <c r="AL62">
        <f>(AE62-(AJ62/AJ61)*AE61)/AB61</f>
        <v>0.1416378013682433</v>
      </c>
      <c r="AM62">
        <f>AL62*16.02</f>
        <v>2.2690375779192578</v>
      </c>
    </row>
    <row r="63" spans="1:39" x14ac:dyDescent="0.2">
      <c r="H63">
        <v>1.6315638726115187</v>
      </c>
      <c r="I63">
        <v>1.5680081222930076</v>
      </c>
      <c r="J63">
        <v>1.5950632908704072</v>
      </c>
      <c r="K63">
        <v>1.7847741414012537</v>
      </c>
      <c r="L63">
        <v>2.1668172420382499</v>
      </c>
      <c r="M63">
        <v>5</v>
      </c>
      <c r="N63">
        <f>4*3.14*M63^2</f>
        <v>314</v>
      </c>
      <c r="O63">
        <v>50000</v>
      </c>
      <c r="P63">
        <v>1200.0498720000001</v>
      </c>
      <c r="Q63">
        <v>-280590.72683900001</v>
      </c>
      <c r="R63">
        <v>1177020.9662929999</v>
      </c>
      <c r="S63">
        <v>-0.123103</v>
      </c>
      <c r="T63">
        <v>48683</v>
      </c>
      <c r="U63">
        <v>5317</v>
      </c>
      <c r="V63">
        <f t="shared" ref="V63:V88" si="8">SUM(T63:U63)</f>
        <v>54000</v>
      </c>
      <c r="AA63">
        <v>25</v>
      </c>
      <c r="AB63">
        <f>4*3.14*AA63^2</f>
        <v>7850</v>
      </c>
      <c r="AC63">
        <v>50000</v>
      </c>
      <c r="AD63">
        <v>1400.3</v>
      </c>
      <c r="AE63">
        <v>-278848</v>
      </c>
      <c r="AF63" s="6">
        <v>1190700</v>
      </c>
      <c r="AG63">
        <v>4.3435700000000001E-2</v>
      </c>
      <c r="AH63">
        <v>48498</v>
      </c>
      <c r="AI63">
        <v>5502</v>
      </c>
      <c r="AJ63">
        <f t="shared" si="7"/>
        <v>54000</v>
      </c>
    </row>
    <row r="64" spans="1:39" x14ac:dyDescent="0.2">
      <c r="O64">
        <v>100000</v>
      </c>
      <c r="P64">
        <v>1200.401472</v>
      </c>
      <c r="Q64">
        <v>-280446.11097600003</v>
      </c>
      <c r="R64">
        <v>1176713.4646119999</v>
      </c>
      <c r="S64">
        <v>-0.16522899999999999</v>
      </c>
      <c r="T64">
        <v>48662</v>
      </c>
      <c r="U64">
        <v>5316</v>
      </c>
      <c r="V64">
        <f t="shared" si="8"/>
        <v>53978</v>
      </c>
      <c r="X64">
        <f>(Q64-(V64/V63)*Q63)/N63</f>
        <v>9.6500389923409785E-2</v>
      </c>
      <c r="Y64">
        <f>X64*16.02</f>
        <v>1.5459362465730246</v>
      </c>
      <c r="AC64">
        <v>100000</v>
      </c>
      <c r="AD64">
        <v>1399.94</v>
      </c>
      <c r="AE64">
        <v>-262539</v>
      </c>
      <c r="AF64" s="6">
        <v>1191350</v>
      </c>
      <c r="AG64">
        <v>-3336.17</v>
      </c>
      <c r="AH64">
        <v>45868</v>
      </c>
      <c r="AI64">
        <v>5184</v>
      </c>
      <c r="AJ64">
        <f t="shared" si="7"/>
        <v>51052</v>
      </c>
      <c r="AL64">
        <f>(AE64-(AJ64/AJ63)*AE63)/AB63</f>
        <v>0.13833945741919967</v>
      </c>
      <c r="AM64">
        <f>AL64*16.02</f>
        <v>2.2161981078555786</v>
      </c>
    </row>
    <row r="65" spans="7:39" x14ac:dyDescent="0.2">
      <c r="H65">
        <f>AVERAGE(H59:H63)</f>
        <v>1.5443630180042547</v>
      </c>
      <c r="I65">
        <f t="shared" ref="I65:L65" si="9">AVERAGE(I59:I63)</f>
        <v>1.5393657681528556</v>
      </c>
      <c r="J65">
        <f t="shared" si="9"/>
        <v>1.595823165690001</v>
      </c>
      <c r="K65">
        <f t="shared" si="9"/>
        <v>1.7764161306156949</v>
      </c>
      <c r="L65">
        <f t="shared" si="9"/>
        <v>2.2724398041613725</v>
      </c>
      <c r="M65">
        <v>7</v>
      </c>
      <c r="N65">
        <f>4*3.14*M65^2</f>
        <v>615.44000000000005</v>
      </c>
      <c r="O65">
        <v>50000</v>
      </c>
      <c r="P65">
        <v>1200.0498720000001</v>
      </c>
      <c r="Q65">
        <v>-280590.72683900001</v>
      </c>
      <c r="R65">
        <v>1177020.9662929999</v>
      </c>
      <c r="S65">
        <v>-0.123103</v>
      </c>
      <c r="T65">
        <v>48683</v>
      </c>
      <c r="U65">
        <v>5317</v>
      </c>
      <c r="V65">
        <f t="shared" si="8"/>
        <v>54000</v>
      </c>
    </row>
    <row r="66" spans="7:39" x14ac:dyDescent="0.2">
      <c r="O66">
        <v>100000</v>
      </c>
      <c r="P66">
        <v>1200.0457039999999</v>
      </c>
      <c r="Q66">
        <v>-280206.21000199998</v>
      </c>
      <c r="R66">
        <v>1175944.008048</v>
      </c>
      <c r="S66">
        <v>-0.16337199999999999</v>
      </c>
      <c r="T66">
        <v>48622</v>
      </c>
      <c r="U66">
        <v>5314</v>
      </c>
      <c r="V66">
        <f t="shared" si="8"/>
        <v>53936</v>
      </c>
      <c r="X66">
        <f>(Q66-(V66/V65)*Q65)/N65</f>
        <v>8.4435305553911683E-2</v>
      </c>
      <c r="Y66">
        <f>X66*16.02</f>
        <v>1.3526535949736651</v>
      </c>
      <c r="AB66" t="s">
        <v>78</v>
      </c>
    </row>
    <row r="67" spans="7:39" x14ac:dyDescent="0.2">
      <c r="H67" t="s">
        <v>109</v>
      </c>
      <c r="M67">
        <v>9</v>
      </c>
      <c r="N67">
        <f>4*3.14*M67^2</f>
        <v>1017.36</v>
      </c>
      <c r="O67">
        <v>50000</v>
      </c>
      <c r="P67">
        <v>1200.0498720000001</v>
      </c>
      <c r="Q67">
        <v>-280590.72683900001</v>
      </c>
      <c r="R67">
        <v>1177020.9662929999</v>
      </c>
      <c r="S67">
        <v>-0.123103</v>
      </c>
      <c r="T67">
        <v>48683</v>
      </c>
      <c r="U67">
        <v>5317</v>
      </c>
      <c r="V67">
        <f t="shared" si="8"/>
        <v>54000</v>
      </c>
      <c r="AA67">
        <v>25</v>
      </c>
      <c r="AB67">
        <f>4*3.14*AA67^2</f>
        <v>7850</v>
      </c>
      <c r="AC67">
        <v>50000</v>
      </c>
      <c r="AD67">
        <v>900.05600000000004</v>
      </c>
      <c r="AE67">
        <v>-283205</v>
      </c>
      <c r="AF67" s="6">
        <v>1159830</v>
      </c>
      <c r="AG67">
        <v>-6.3292200000000007E-2</v>
      </c>
      <c r="AH67">
        <v>48600</v>
      </c>
      <c r="AI67">
        <v>5400</v>
      </c>
      <c r="AJ67">
        <f t="shared" ref="AJ67:AJ76" si="10">SUM(AH67:AI67)</f>
        <v>54000</v>
      </c>
    </row>
    <row r="68" spans="7:39" x14ac:dyDescent="0.2">
      <c r="H68">
        <v>1000</v>
      </c>
      <c r="I68">
        <v>1100</v>
      </c>
      <c r="J68">
        <v>1200</v>
      </c>
      <c r="K68">
        <v>1300</v>
      </c>
      <c r="L68">
        <v>1400</v>
      </c>
      <c r="O68">
        <v>100000</v>
      </c>
      <c r="P68">
        <v>1199.878367</v>
      </c>
      <c r="Q68">
        <v>-279736.81989099999</v>
      </c>
      <c r="R68">
        <v>1174617.4214300001</v>
      </c>
      <c r="S68">
        <v>-0.17283000000000001</v>
      </c>
      <c r="T68">
        <v>48552</v>
      </c>
      <c r="U68">
        <v>5306</v>
      </c>
      <c r="V68">
        <f t="shared" si="8"/>
        <v>53858</v>
      </c>
      <c r="X68">
        <f>(Q68-(V68/V67)*Q67)/N67</f>
        <v>0.11407688419522427</v>
      </c>
      <c r="Y68">
        <f>X68*16.02</f>
        <v>1.8275116848074928</v>
      </c>
      <c r="AC68">
        <v>100000</v>
      </c>
      <c r="AD68">
        <v>900.01900000000001</v>
      </c>
      <c r="AE68">
        <v>-266498</v>
      </c>
      <c r="AF68" s="6">
        <v>1159800</v>
      </c>
      <c r="AG68">
        <v>-2274.19</v>
      </c>
      <c r="AH68">
        <v>45865</v>
      </c>
      <c r="AI68">
        <v>5089</v>
      </c>
      <c r="AJ68">
        <f t="shared" si="10"/>
        <v>50954</v>
      </c>
      <c r="AL68">
        <f>(AE68-(AJ68/AJ67)*AE67)/AB67</f>
        <v>9.3266265628685896E-2</v>
      </c>
      <c r="AM68">
        <f>AL68*16.02</f>
        <v>1.4941255753715481</v>
      </c>
    </row>
    <row r="69" spans="7:39" x14ac:dyDescent="0.2">
      <c r="H69">
        <v>1.48705735031853</v>
      </c>
      <c r="I69">
        <v>1.5947598216560657</v>
      </c>
      <c r="J69">
        <v>1.6466886573248132</v>
      </c>
      <c r="K69">
        <v>1.7688239808917512</v>
      </c>
      <c r="L69">
        <v>1.9618352764331317</v>
      </c>
      <c r="M69">
        <v>11</v>
      </c>
      <c r="N69">
        <f>4*3.14*M69^2</f>
        <v>1519.76</v>
      </c>
      <c r="O69">
        <v>50000</v>
      </c>
      <c r="P69">
        <v>1200.0498720000001</v>
      </c>
      <c r="Q69">
        <v>-280590.72683900001</v>
      </c>
      <c r="R69">
        <v>1177020.9662929999</v>
      </c>
      <c r="S69">
        <v>-0.123103</v>
      </c>
      <c r="T69">
        <v>48683</v>
      </c>
      <c r="U69">
        <v>5317</v>
      </c>
      <c r="V69">
        <f t="shared" si="8"/>
        <v>54000</v>
      </c>
      <c r="AA69">
        <v>25</v>
      </c>
      <c r="AB69">
        <f>4*3.14*AA69^2</f>
        <v>7850</v>
      </c>
      <c r="AC69">
        <v>50000</v>
      </c>
      <c r="AD69">
        <v>900.03399999999999</v>
      </c>
      <c r="AE69">
        <v>-283227</v>
      </c>
      <c r="AF69" s="6">
        <v>1159770</v>
      </c>
      <c r="AG69">
        <v>2.32978E-3</v>
      </c>
      <c r="AH69">
        <v>48591</v>
      </c>
      <c r="AI69">
        <v>5409</v>
      </c>
      <c r="AJ69">
        <f t="shared" si="10"/>
        <v>54000</v>
      </c>
    </row>
    <row r="70" spans="7:39" x14ac:dyDescent="0.2">
      <c r="H70">
        <v>1.4840473740976634</v>
      </c>
      <c r="I70">
        <v>1.446078802547796</v>
      </c>
      <c r="J70">
        <v>1.5756380110403754</v>
      </c>
      <c r="K70">
        <v>1.7327074029724001</v>
      </c>
      <c r="L70">
        <v>1.9387587668789874</v>
      </c>
      <c r="O70">
        <v>100000</v>
      </c>
      <c r="P70">
        <v>1200.0310440000001</v>
      </c>
      <c r="Q70">
        <v>-279095.819472</v>
      </c>
      <c r="R70">
        <v>1174703.2486930001</v>
      </c>
      <c r="S70">
        <v>-0.186006</v>
      </c>
      <c r="T70">
        <v>48453</v>
      </c>
      <c r="U70">
        <v>5291</v>
      </c>
      <c r="V70">
        <f t="shared" si="8"/>
        <v>53744</v>
      </c>
      <c r="X70">
        <f>(Q70-(V70/V69)*Q69)/N69</f>
        <v>0.10837203032079744</v>
      </c>
      <c r="Y70">
        <f>X70*16.02</f>
        <v>1.7361199257391748</v>
      </c>
      <c r="AC70">
        <v>100000</v>
      </c>
      <c r="AD70">
        <v>900.23099999999999</v>
      </c>
      <c r="AE70">
        <v>-266561</v>
      </c>
      <c r="AF70" s="6">
        <v>1160370</v>
      </c>
      <c r="AG70">
        <v>-2500.44</v>
      </c>
      <c r="AH70">
        <v>45837</v>
      </c>
      <c r="AI70">
        <v>5122</v>
      </c>
      <c r="AJ70">
        <f t="shared" si="10"/>
        <v>50959</v>
      </c>
      <c r="AL70">
        <f>(AE70-(AJ70/AJ69)*AE69)/AB69</f>
        <v>9.1225980184008335E-2</v>
      </c>
      <c r="AM70">
        <f>AL70*16.02</f>
        <v>1.4614402025478135</v>
      </c>
    </row>
    <row r="71" spans="7:39" x14ac:dyDescent="0.2">
      <c r="H71">
        <v>1.4642089528663083</v>
      </c>
      <c r="I71">
        <v>1.5513633460721428</v>
      </c>
      <c r="J71">
        <v>1.5957768025478218</v>
      </c>
      <c r="K71">
        <v>1.7339089596603376</v>
      </c>
      <c r="L71">
        <v>1.9890094140127399</v>
      </c>
      <c r="M71">
        <v>13</v>
      </c>
      <c r="N71">
        <f>4*3.14*M71^2</f>
        <v>2122.64</v>
      </c>
      <c r="O71">
        <v>50000</v>
      </c>
      <c r="P71">
        <v>1200.0498720000001</v>
      </c>
      <c r="Q71">
        <v>-280590.72683900001</v>
      </c>
      <c r="R71">
        <v>1177020.9662929999</v>
      </c>
      <c r="S71">
        <v>-0.123103</v>
      </c>
      <c r="T71">
        <v>48683</v>
      </c>
      <c r="U71">
        <v>5317</v>
      </c>
      <c r="V71">
        <f t="shared" si="8"/>
        <v>54000</v>
      </c>
      <c r="AA71">
        <v>25</v>
      </c>
      <c r="AB71">
        <f>4*3.14*AA71^2</f>
        <v>7850</v>
      </c>
      <c r="AC71">
        <v>50000</v>
      </c>
      <c r="AD71">
        <v>899.95500000000004</v>
      </c>
      <c r="AE71">
        <v>-283218</v>
      </c>
      <c r="AF71" s="6">
        <v>1159740</v>
      </c>
      <c r="AG71">
        <v>1.8952900000000002E-2</v>
      </c>
      <c r="AH71">
        <v>48607</v>
      </c>
      <c r="AI71">
        <v>5393</v>
      </c>
      <c r="AJ71">
        <f t="shared" si="10"/>
        <v>54000</v>
      </c>
    </row>
    <row r="72" spans="7:39" x14ac:dyDescent="0.2">
      <c r="H72">
        <v>1.4820405847133342</v>
      </c>
      <c r="I72">
        <v>1.5520560343949712</v>
      </c>
      <c r="J72">
        <v>1.5875879711253023</v>
      </c>
      <c r="K72">
        <v>1.7842352662421075</v>
      </c>
      <c r="L72">
        <v>1.9937009800424506</v>
      </c>
      <c r="O72">
        <v>100000</v>
      </c>
      <c r="P72">
        <v>1199.967596</v>
      </c>
      <c r="Q72">
        <v>-278185.50629500003</v>
      </c>
      <c r="R72">
        <v>1174820.017004</v>
      </c>
      <c r="S72">
        <v>-0.161324</v>
      </c>
      <c r="T72">
        <v>48307</v>
      </c>
      <c r="U72">
        <v>5271</v>
      </c>
      <c r="V72">
        <f t="shared" si="8"/>
        <v>53578</v>
      </c>
      <c r="X72">
        <f>(Q72-(V72/V71)*Q71)/N71</f>
        <v>0.1000904416193438</v>
      </c>
      <c r="Y72">
        <f>X72*16.02</f>
        <v>1.6034488747418876</v>
      </c>
      <c r="AC72">
        <v>100000</v>
      </c>
      <c r="AD72">
        <v>899.83500000000004</v>
      </c>
      <c r="AE72">
        <v>-266513</v>
      </c>
      <c r="AF72" s="6">
        <v>1159430</v>
      </c>
      <c r="AG72">
        <v>-2085.25</v>
      </c>
      <c r="AH72">
        <v>45857</v>
      </c>
      <c r="AI72">
        <v>5093</v>
      </c>
      <c r="AJ72">
        <f t="shared" si="10"/>
        <v>50950</v>
      </c>
      <c r="AL72">
        <f>(AE72-(AJ72/AJ71)*AE71)/AB71</f>
        <v>9.0245576786977727E-2</v>
      </c>
      <c r="AM72">
        <f>AL72*16.02</f>
        <v>1.4457341401273831</v>
      </c>
    </row>
    <row r="73" spans="7:39" x14ac:dyDescent="0.2">
      <c r="H73">
        <v>1.4587251167727964</v>
      </c>
      <c r="I73">
        <v>1.5644050394904039</v>
      </c>
      <c r="J73">
        <v>1.5977280000000205</v>
      </c>
      <c r="K73">
        <v>1.6435995447982699</v>
      </c>
      <c r="L73">
        <v>1.9300282259023485</v>
      </c>
      <c r="M73">
        <v>15</v>
      </c>
      <c r="N73">
        <f>4*3.14*M73^2</f>
        <v>2826</v>
      </c>
      <c r="O73">
        <v>50000</v>
      </c>
      <c r="P73">
        <v>1200.0498720000001</v>
      </c>
      <c r="Q73">
        <v>-280590.72683900001</v>
      </c>
      <c r="R73">
        <v>1177020.9662929999</v>
      </c>
      <c r="S73">
        <v>-0.123103</v>
      </c>
      <c r="T73">
        <v>48683</v>
      </c>
      <c r="U73">
        <v>5317</v>
      </c>
      <c r="V73">
        <f t="shared" si="8"/>
        <v>54000</v>
      </c>
      <c r="AA73">
        <v>25</v>
      </c>
      <c r="AB73">
        <f>4*3.14*AA73^2</f>
        <v>7850</v>
      </c>
      <c r="AC73">
        <v>50000</v>
      </c>
      <c r="AD73">
        <v>899.94799999999998</v>
      </c>
      <c r="AE73">
        <v>-283245</v>
      </c>
      <c r="AF73" s="6">
        <v>1159730</v>
      </c>
      <c r="AG73">
        <v>2.6862199999999999E-2</v>
      </c>
      <c r="AH73">
        <v>48587</v>
      </c>
      <c r="AI73">
        <v>5413</v>
      </c>
      <c r="AJ73">
        <f t="shared" si="10"/>
        <v>54000</v>
      </c>
    </row>
    <row r="74" spans="7:39" x14ac:dyDescent="0.2">
      <c r="O74">
        <v>100000</v>
      </c>
      <c r="P74">
        <v>1200.094486</v>
      </c>
      <c r="Q74">
        <v>-276985.21311800001</v>
      </c>
      <c r="R74">
        <v>1175041.6290740001</v>
      </c>
      <c r="S74">
        <v>-0.111775</v>
      </c>
      <c r="T74">
        <v>48114</v>
      </c>
      <c r="U74">
        <v>5244</v>
      </c>
      <c r="V74">
        <f t="shared" si="8"/>
        <v>53358</v>
      </c>
      <c r="X74">
        <f>(Q74-(V74/V73)*Q73)/N73</f>
        <v>9.5400476418456989E-2</v>
      </c>
      <c r="Y74">
        <f>X74*16.02</f>
        <v>1.5283156322236808</v>
      </c>
      <c r="AC74">
        <v>100000</v>
      </c>
      <c r="AD74">
        <v>900.19299999999998</v>
      </c>
      <c r="AE74">
        <v>-266532</v>
      </c>
      <c r="AF74" s="6">
        <v>1160050</v>
      </c>
      <c r="AG74">
        <v>-2485.6</v>
      </c>
      <c r="AH74">
        <v>45848</v>
      </c>
      <c r="AI74">
        <v>5107</v>
      </c>
      <c r="AJ74">
        <f t="shared" si="10"/>
        <v>50955</v>
      </c>
      <c r="AL74">
        <f>(AE74-(AJ74/AJ73)*AE73)/AB73</f>
        <v>9.4411358811038362E-2</v>
      </c>
      <c r="AM74">
        <f>AL74*16.02</f>
        <v>1.5124699681528346</v>
      </c>
    </row>
    <row r="75" spans="7:39" x14ac:dyDescent="0.2">
      <c r="H75">
        <f>AVERAGE(H69:H73)</f>
        <v>1.4752158757537264</v>
      </c>
      <c r="I75">
        <f t="shared" ref="I75:L75" si="11">AVERAGE(I69:I73)</f>
        <v>1.5417326088322758</v>
      </c>
      <c r="J75">
        <f t="shared" si="11"/>
        <v>1.6006838884076664</v>
      </c>
      <c r="K75">
        <f t="shared" si="11"/>
        <v>1.7326550309129733</v>
      </c>
      <c r="L75">
        <f t="shared" si="11"/>
        <v>1.9626665326539317</v>
      </c>
      <c r="M75">
        <v>17</v>
      </c>
      <c r="N75">
        <f>4*3.14*M75^2</f>
        <v>3629.84</v>
      </c>
      <c r="O75">
        <v>50000</v>
      </c>
      <c r="P75">
        <v>1200.0498720000001</v>
      </c>
      <c r="Q75">
        <v>-280590.72683900001</v>
      </c>
      <c r="R75">
        <v>1177020.9662929999</v>
      </c>
      <c r="S75">
        <v>-0.123103</v>
      </c>
      <c r="T75">
        <v>48683</v>
      </c>
      <c r="U75">
        <v>5317</v>
      </c>
      <c r="V75">
        <f t="shared" si="8"/>
        <v>54000</v>
      </c>
      <c r="AA75">
        <v>25</v>
      </c>
      <c r="AB75">
        <f>4*3.14*AA75^2</f>
        <v>7850</v>
      </c>
      <c r="AC75">
        <v>50000</v>
      </c>
      <c r="AD75">
        <v>899.87800000000004</v>
      </c>
      <c r="AE75">
        <v>-283323</v>
      </c>
      <c r="AF75" s="6">
        <v>1159890</v>
      </c>
      <c r="AG75">
        <v>6.2976000000000004E-3</v>
      </c>
      <c r="AH75">
        <v>48504</v>
      </c>
      <c r="AI75">
        <v>5496</v>
      </c>
      <c r="AJ75">
        <f t="shared" si="10"/>
        <v>54000</v>
      </c>
    </row>
    <row r="76" spans="7:39" x14ac:dyDescent="0.2">
      <c r="O76">
        <v>100000</v>
      </c>
      <c r="P76">
        <v>1199.965635</v>
      </c>
      <c r="Q76">
        <v>-275394.59166799998</v>
      </c>
      <c r="R76">
        <v>1174521.103447</v>
      </c>
      <c r="S76">
        <v>-0.20494000000000001</v>
      </c>
      <c r="T76">
        <v>47846</v>
      </c>
      <c r="U76">
        <v>5218</v>
      </c>
      <c r="V76">
        <f t="shared" si="8"/>
        <v>53064</v>
      </c>
      <c r="X76">
        <f>(Q76-(V76/V75)*Q75)/N75</f>
        <v>9.1619072041016117E-2</v>
      </c>
      <c r="Y76">
        <f>X76*16.02</f>
        <v>1.4677375340970782</v>
      </c>
      <c r="AC76">
        <v>100000</v>
      </c>
      <c r="AD76">
        <v>899.94200000000001</v>
      </c>
      <c r="AE76">
        <v>-266551</v>
      </c>
      <c r="AF76" s="6">
        <v>1159370</v>
      </c>
      <c r="AG76">
        <v>-2036.9</v>
      </c>
      <c r="AH76">
        <v>45789</v>
      </c>
      <c r="AI76">
        <v>5157</v>
      </c>
      <c r="AJ76">
        <f t="shared" si="10"/>
        <v>50946</v>
      </c>
      <c r="AL76">
        <f>(AE76-(AJ76/AJ75)*AE75)/AB75</f>
        <v>9.535163481953364E-2</v>
      </c>
      <c r="AM76">
        <f>AL76*16.02</f>
        <v>1.5275331898089288</v>
      </c>
    </row>
    <row r="77" spans="7:39" x14ac:dyDescent="0.2">
      <c r="H77" t="s">
        <v>110</v>
      </c>
      <c r="M77">
        <v>19</v>
      </c>
      <c r="N77">
        <f>4*3.14*M77^2</f>
        <v>4534.16</v>
      </c>
      <c r="O77">
        <v>50000</v>
      </c>
      <c r="P77">
        <v>1200.0498720000001</v>
      </c>
      <c r="Q77">
        <v>-280590.72683900001</v>
      </c>
      <c r="R77">
        <v>1177020.9662929999</v>
      </c>
      <c r="S77">
        <v>-0.123103</v>
      </c>
      <c r="T77">
        <v>48683</v>
      </c>
      <c r="U77">
        <v>5317</v>
      </c>
      <c r="V77">
        <f t="shared" si="8"/>
        <v>54000</v>
      </c>
    </row>
    <row r="78" spans="7:39" x14ac:dyDescent="0.2">
      <c r="G78">
        <v>900</v>
      </c>
      <c r="H78">
        <v>1000</v>
      </c>
      <c r="I78">
        <v>1100</v>
      </c>
      <c r="J78">
        <v>1200</v>
      </c>
      <c r="K78">
        <v>1300</v>
      </c>
      <c r="L78">
        <v>1400</v>
      </c>
      <c r="O78">
        <v>100000</v>
      </c>
      <c r="P78">
        <v>1199.5949660000001</v>
      </c>
      <c r="Q78">
        <v>-273300.91323300003</v>
      </c>
      <c r="R78">
        <v>1174039.455876</v>
      </c>
      <c r="S78">
        <v>-0.134737</v>
      </c>
      <c r="T78">
        <v>47503</v>
      </c>
      <c r="U78">
        <v>5174</v>
      </c>
      <c r="V78">
        <f t="shared" si="8"/>
        <v>52677</v>
      </c>
      <c r="X78">
        <f>(Q78-(V78/V77)*Q77)/N77</f>
        <v>9.160258977284963E-2</v>
      </c>
      <c r="Y78">
        <f>X78*16.02</f>
        <v>1.4674734881610509</v>
      </c>
    </row>
    <row r="79" spans="7:39" x14ac:dyDescent="0.2">
      <c r="G79">
        <v>1.4941255753715481</v>
      </c>
      <c r="H79">
        <v>1.5515631898088575</v>
      </c>
      <c r="I79">
        <v>1.5702834989383587</v>
      </c>
      <c r="J79">
        <v>1.6598645121018873</v>
      </c>
      <c r="K79">
        <v>1.7359289384289265</v>
      </c>
      <c r="L79">
        <v>2.250927003821686</v>
      </c>
      <c r="M79">
        <v>21</v>
      </c>
      <c r="N79">
        <f>4*3.14*M79^2</f>
        <v>5538.96</v>
      </c>
      <c r="O79">
        <v>50000</v>
      </c>
      <c r="P79">
        <v>1200.0498720000001</v>
      </c>
      <c r="Q79">
        <v>-280590.72683900001</v>
      </c>
      <c r="R79">
        <v>1177020.9662929999</v>
      </c>
      <c r="S79">
        <v>-0.123103</v>
      </c>
      <c r="T79">
        <v>48683</v>
      </c>
      <c r="U79">
        <v>5317</v>
      </c>
      <c r="V79">
        <f t="shared" si="8"/>
        <v>54000</v>
      </c>
    </row>
    <row r="80" spans="7:39" x14ac:dyDescent="0.2">
      <c r="G80">
        <v>1.4614402025478135</v>
      </c>
      <c r="H80">
        <v>1.5603248713375231</v>
      </c>
      <c r="I80">
        <v>1.5782699923567534</v>
      </c>
      <c r="J80">
        <v>1.6130592042462961</v>
      </c>
      <c r="K80">
        <v>1.8384508539278255</v>
      </c>
      <c r="L80">
        <v>2.1097330955413951</v>
      </c>
      <c r="O80">
        <v>100000</v>
      </c>
      <c r="P80">
        <v>1199.7336660000001</v>
      </c>
      <c r="Q80">
        <v>-270802.05964499997</v>
      </c>
      <c r="R80">
        <v>1173606.3083599999</v>
      </c>
      <c r="S80">
        <v>-0.13674700000000001</v>
      </c>
      <c r="T80">
        <v>47081</v>
      </c>
      <c r="U80">
        <v>5131</v>
      </c>
      <c r="V80">
        <f t="shared" si="8"/>
        <v>52212</v>
      </c>
      <c r="X80">
        <f>(Q80-(V80/V79)*Q79)/N79</f>
        <v>8.9907935945826925E-2</v>
      </c>
      <c r="Y80">
        <f>X80*16.02</f>
        <v>1.4403251338521472</v>
      </c>
    </row>
    <row r="81" spans="6:25" x14ac:dyDescent="0.2">
      <c r="G81">
        <v>1.4457341401273831</v>
      </c>
      <c r="H81">
        <v>1.454862932484102</v>
      </c>
      <c r="I81">
        <v>1.598179538004169</v>
      </c>
      <c r="J81">
        <v>1.699398425477707</v>
      </c>
      <c r="K81">
        <v>1.6838727061570995</v>
      </c>
      <c r="L81">
        <v>2.0905287473460605</v>
      </c>
      <c r="M81">
        <v>21</v>
      </c>
      <c r="N81">
        <f>4*3.14*M81^2</f>
        <v>5538.96</v>
      </c>
      <c r="V81">
        <f t="shared" si="8"/>
        <v>0</v>
      </c>
    </row>
    <row r="82" spans="6:25" x14ac:dyDescent="0.2">
      <c r="G82">
        <v>1.5124699681528346</v>
      </c>
      <c r="H82">
        <v>1.5130243757961483</v>
      </c>
      <c r="I82">
        <v>1.5779263125264713</v>
      </c>
      <c r="J82">
        <v>1.613858201273866</v>
      </c>
      <c r="K82">
        <v>1.7986203494691724</v>
      </c>
      <c r="L82">
        <v>2.2690375779192578</v>
      </c>
      <c r="V82">
        <f t="shared" si="8"/>
        <v>0</v>
      </c>
      <c r="X82" t="e">
        <f>(Q82-(V82/V81)*Q81)/N81</f>
        <v>#DIV/0!</v>
      </c>
      <c r="Y82" t="e">
        <f>X82*16.02</f>
        <v>#DIV/0!</v>
      </c>
    </row>
    <row r="83" spans="6:25" x14ac:dyDescent="0.2">
      <c r="G83">
        <v>1.5275331898089288</v>
      </c>
      <c r="H83">
        <v>1.623372471337541</v>
      </c>
      <c r="I83">
        <v>1.6056155541401289</v>
      </c>
      <c r="J83">
        <v>1.6328631592357052</v>
      </c>
      <c r="K83">
        <v>1.7137498738853354</v>
      </c>
      <c r="L83">
        <v>2.2161981078555786</v>
      </c>
      <c r="M83">
        <v>21</v>
      </c>
      <c r="N83">
        <f>4*3.14*M83^2</f>
        <v>5538.96</v>
      </c>
      <c r="V83">
        <f t="shared" si="8"/>
        <v>0</v>
      </c>
    </row>
    <row r="84" spans="6:25" x14ac:dyDescent="0.2">
      <c r="V84">
        <f t="shared" si="8"/>
        <v>0</v>
      </c>
      <c r="X84" t="e">
        <f>(Q84-(V84/V83)*Q83)/N83</f>
        <v>#DIV/0!</v>
      </c>
      <c r="Y84" t="e">
        <f>X84*16.02</f>
        <v>#DIV/0!</v>
      </c>
    </row>
    <row r="85" spans="6:25" x14ac:dyDescent="0.2">
      <c r="F85" t="s">
        <v>23</v>
      </c>
      <c r="G85">
        <f>AVERAGE(G79:G83)</f>
        <v>1.4882606152017017</v>
      </c>
      <c r="H85">
        <f>AVERAGE(H79:H83)</f>
        <v>1.5406295681528346</v>
      </c>
      <c r="I85">
        <f t="shared" ref="I85:L85" si="12">AVERAGE(I79:I83)</f>
        <v>1.5860549791931762</v>
      </c>
      <c r="J85">
        <f t="shared" si="12"/>
        <v>1.6438087004670927</v>
      </c>
      <c r="K85">
        <f t="shared" si="12"/>
        <v>1.7541245443736717</v>
      </c>
      <c r="L85">
        <f t="shared" si="12"/>
        <v>2.1872849064967954</v>
      </c>
      <c r="M85">
        <v>21</v>
      </c>
      <c r="N85">
        <f>4*3.14*M85^2</f>
        <v>5538.96</v>
      </c>
      <c r="V85">
        <f t="shared" si="8"/>
        <v>0</v>
      </c>
    </row>
    <row r="86" spans="6:25" x14ac:dyDescent="0.2">
      <c r="F86" t="s">
        <v>24</v>
      </c>
      <c r="G86">
        <f>STDEV(G79:G83)</f>
        <v>3.4244201193625916E-2</v>
      </c>
      <c r="H86">
        <f>STDEV(H79:H83)</f>
        <v>6.2192844275829502E-2</v>
      </c>
      <c r="I86">
        <f t="shared" ref="I86:L86" si="13">STDEV(I79:I83)</f>
        <v>1.5041956736627976E-2</v>
      </c>
      <c r="J86">
        <f t="shared" si="13"/>
        <v>3.6436161318846368E-2</v>
      </c>
      <c r="K86">
        <f t="shared" si="13"/>
        <v>6.3220483270189753E-2</v>
      </c>
      <c r="L86">
        <f t="shared" si="13"/>
        <v>8.2075920289537363E-2</v>
      </c>
      <c r="V86">
        <f t="shared" si="8"/>
        <v>0</v>
      </c>
      <c r="X86" t="e">
        <f>(Q86-(V86/V85)*Q85)/N85</f>
        <v>#DIV/0!</v>
      </c>
      <c r="Y86" t="e">
        <f>X86*16.02</f>
        <v>#DIV/0!</v>
      </c>
    </row>
    <row r="87" spans="6:25" x14ac:dyDescent="0.2">
      <c r="M87">
        <v>21</v>
      </c>
      <c r="N87">
        <f>4*3.14*M87^2</f>
        <v>5538.96</v>
      </c>
      <c r="V87">
        <f t="shared" si="8"/>
        <v>0</v>
      </c>
    </row>
    <row r="88" spans="6:25" x14ac:dyDescent="0.2">
      <c r="V88">
        <f t="shared" si="8"/>
        <v>0</v>
      </c>
      <c r="X88" t="e">
        <f>(Q88-(V88/V87)*Q87)/N87</f>
        <v>#DIV/0!</v>
      </c>
      <c r="Y88" t="e">
        <f>X88*16.02</f>
        <v>#DIV/0!</v>
      </c>
    </row>
    <row r="90" spans="6:25" x14ac:dyDescent="0.2">
      <c r="N90" t="s">
        <v>7</v>
      </c>
    </row>
    <row r="91" spans="6:25" x14ac:dyDescent="0.2">
      <c r="M91">
        <v>5</v>
      </c>
      <c r="N91">
        <f>4*3.14*M91^2</f>
        <v>314</v>
      </c>
      <c r="O91">
        <v>50000</v>
      </c>
      <c r="P91">
        <v>1299.961847</v>
      </c>
      <c r="Q91">
        <v>-279650.08164699998</v>
      </c>
      <c r="R91">
        <v>1183484.1080690001</v>
      </c>
      <c r="S91">
        <v>-0.129689</v>
      </c>
      <c r="T91">
        <v>48683</v>
      </c>
      <c r="U91">
        <v>5317</v>
      </c>
      <c r="V91">
        <f t="shared" ref="V91:V116" si="14">SUM(T91:U91)</f>
        <v>54000</v>
      </c>
    </row>
    <row r="92" spans="6:25" x14ac:dyDescent="0.2">
      <c r="O92">
        <v>100000</v>
      </c>
      <c r="P92">
        <v>1299.8207179999999</v>
      </c>
      <c r="Q92">
        <v>-279514.82743</v>
      </c>
      <c r="R92">
        <v>1183150.8103169999</v>
      </c>
      <c r="S92">
        <v>-0.15560399999999999</v>
      </c>
      <c r="T92">
        <v>48662</v>
      </c>
      <c r="U92">
        <v>5316</v>
      </c>
      <c r="V92">
        <f t="shared" si="14"/>
        <v>53978</v>
      </c>
      <c r="X92">
        <f>(Q92-(V92/V91)*Q91)/N91</f>
        <v>6.7906695079380214E-2</v>
      </c>
      <c r="Y92">
        <f>X92*16.02</f>
        <v>1.087865255171671</v>
      </c>
    </row>
    <row r="93" spans="6:25" x14ac:dyDescent="0.2">
      <c r="M93">
        <v>7</v>
      </c>
      <c r="N93">
        <f>4*3.14*M93^2</f>
        <v>615.44000000000005</v>
      </c>
      <c r="O93">
        <v>50000</v>
      </c>
      <c r="P93">
        <v>1299.961847</v>
      </c>
      <c r="Q93">
        <v>-279650.08164699998</v>
      </c>
      <c r="R93">
        <v>1183484.1080690001</v>
      </c>
      <c r="S93">
        <v>-0.129689</v>
      </c>
      <c r="T93">
        <v>48683</v>
      </c>
      <c r="U93">
        <v>5317</v>
      </c>
      <c r="V93">
        <f t="shared" si="14"/>
        <v>54000</v>
      </c>
    </row>
    <row r="94" spans="6:25" x14ac:dyDescent="0.2">
      <c r="O94">
        <v>100000</v>
      </c>
      <c r="P94">
        <v>1300.293109</v>
      </c>
      <c r="Q94">
        <v>-279263.91651399998</v>
      </c>
      <c r="R94">
        <v>1182497.44123</v>
      </c>
      <c r="S94">
        <v>-0.162712</v>
      </c>
      <c r="T94">
        <v>48623</v>
      </c>
      <c r="U94">
        <v>5314</v>
      </c>
      <c r="V94">
        <f t="shared" si="14"/>
        <v>53937</v>
      </c>
      <c r="X94">
        <f>(Q94-(V94/V93)*Q93)/N93</f>
        <v>9.733963410217393E-2</v>
      </c>
      <c r="Y94">
        <f>X94*16.02</f>
        <v>1.5593809383168262</v>
      </c>
    </row>
    <row r="95" spans="6:25" x14ac:dyDescent="0.2">
      <c r="M95">
        <v>9</v>
      </c>
      <c r="N95">
        <f>4*3.14*M95^2</f>
        <v>1017.36</v>
      </c>
      <c r="O95">
        <v>50000</v>
      </c>
      <c r="P95">
        <v>1299.961847</v>
      </c>
      <c r="Q95">
        <v>-279650.08164699998</v>
      </c>
      <c r="R95">
        <v>1183484.1080690001</v>
      </c>
      <c r="S95">
        <v>-0.129689</v>
      </c>
      <c r="T95">
        <v>48683</v>
      </c>
      <c r="U95">
        <v>5317</v>
      </c>
      <c r="V95">
        <f t="shared" si="14"/>
        <v>54000</v>
      </c>
    </row>
    <row r="96" spans="6:25" x14ac:dyDescent="0.2">
      <c r="O96">
        <v>100000</v>
      </c>
      <c r="P96">
        <v>1299.7471840000001</v>
      </c>
      <c r="Q96">
        <v>-278776.74409200001</v>
      </c>
      <c r="R96">
        <v>1181146.7660050001</v>
      </c>
      <c r="S96">
        <v>-0.147672</v>
      </c>
      <c r="T96">
        <v>48550</v>
      </c>
      <c r="U96">
        <v>5306</v>
      </c>
      <c r="V96">
        <f t="shared" si="14"/>
        <v>53856</v>
      </c>
      <c r="X96">
        <f>(Q96-(V96/V95)*Q95)/N95</f>
        <v>0.12542659819659807</v>
      </c>
      <c r="Y96">
        <f>X96*16.02</f>
        <v>2.0093341031095009</v>
      </c>
    </row>
    <row r="97" spans="13:25" x14ac:dyDescent="0.2">
      <c r="M97">
        <v>11</v>
      </c>
      <c r="N97">
        <f>4*3.14*M97^2</f>
        <v>1519.76</v>
      </c>
      <c r="O97">
        <v>50000</v>
      </c>
      <c r="P97">
        <v>1299.961847</v>
      </c>
      <c r="Q97">
        <v>-279650.08164699998</v>
      </c>
      <c r="R97">
        <v>1183484.1080690001</v>
      </c>
      <c r="S97">
        <v>-0.129689</v>
      </c>
      <c r="T97">
        <v>48683</v>
      </c>
      <c r="U97">
        <v>5317</v>
      </c>
      <c r="V97">
        <f t="shared" si="14"/>
        <v>54000</v>
      </c>
    </row>
    <row r="98" spans="13:25" x14ac:dyDescent="0.2">
      <c r="O98">
        <v>100000</v>
      </c>
      <c r="P98">
        <v>1300.2340650000001</v>
      </c>
      <c r="Q98">
        <v>-278131.03531100001</v>
      </c>
      <c r="R98">
        <v>1179302.0147579999</v>
      </c>
      <c r="S98">
        <v>-0.14977299999999999</v>
      </c>
      <c r="T98">
        <v>48455</v>
      </c>
      <c r="U98">
        <v>5293</v>
      </c>
      <c r="V98">
        <f t="shared" si="14"/>
        <v>53748</v>
      </c>
      <c r="X98">
        <f>(Q98-(V98/V97)*Q97)/N97</f>
        <v>0.14082001213827899</v>
      </c>
      <c r="Y98">
        <f>X98*16.02</f>
        <v>2.2559365944552292</v>
      </c>
    </row>
    <row r="99" spans="13:25" x14ac:dyDescent="0.2">
      <c r="M99">
        <v>13</v>
      </c>
      <c r="N99">
        <f>4*3.14*M99^2</f>
        <v>2122.64</v>
      </c>
      <c r="O99">
        <v>50000</v>
      </c>
      <c r="P99">
        <v>1299.961847</v>
      </c>
      <c r="Q99">
        <v>-279650.08164699998</v>
      </c>
      <c r="R99">
        <v>1183484.1080690001</v>
      </c>
      <c r="S99">
        <v>-0.129689</v>
      </c>
      <c r="T99">
        <v>48683</v>
      </c>
      <c r="U99">
        <v>5317</v>
      </c>
      <c r="V99">
        <f t="shared" si="14"/>
        <v>54000</v>
      </c>
    </row>
    <row r="100" spans="13:25" x14ac:dyDescent="0.2">
      <c r="O100">
        <v>100000</v>
      </c>
      <c r="P100">
        <v>1299.8610550000001</v>
      </c>
      <c r="Q100">
        <v>-277247.36618399998</v>
      </c>
      <c r="R100">
        <v>1178214.7336919999</v>
      </c>
      <c r="S100">
        <v>-0.13777600000000001</v>
      </c>
      <c r="T100">
        <v>48322</v>
      </c>
      <c r="U100">
        <v>5272</v>
      </c>
      <c r="V100">
        <f t="shared" si="14"/>
        <v>53594</v>
      </c>
      <c r="X100">
        <f>(Q100-(V100/V99)*Q99)/N99</f>
        <v>0.14140935129452215</v>
      </c>
      <c r="Y100">
        <f>X100*16.02</f>
        <v>2.2653778077382447</v>
      </c>
    </row>
    <row r="101" spans="13:25" x14ac:dyDescent="0.2">
      <c r="M101">
        <v>15</v>
      </c>
      <c r="N101">
        <f>4*3.14*M101^2</f>
        <v>2826</v>
      </c>
      <c r="O101">
        <v>50000</v>
      </c>
      <c r="P101">
        <v>1299.961847</v>
      </c>
      <c r="Q101">
        <v>-279650.08164699998</v>
      </c>
      <c r="R101">
        <v>1183484.1080690001</v>
      </c>
      <c r="S101">
        <v>-0.129689</v>
      </c>
      <c r="T101">
        <v>48683</v>
      </c>
      <c r="U101">
        <v>5317</v>
      </c>
      <c r="V101">
        <f t="shared" si="14"/>
        <v>54000</v>
      </c>
    </row>
    <row r="102" spans="13:25" x14ac:dyDescent="0.2">
      <c r="O102">
        <v>100000</v>
      </c>
      <c r="P102">
        <v>1300.014316</v>
      </c>
      <c r="Q102">
        <v>-276052.002584</v>
      </c>
      <c r="R102">
        <v>1179558.119338</v>
      </c>
      <c r="S102">
        <v>-0.20175000000000001</v>
      </c>
      <c r="T102">
        <v>48125</v>
      </c>
      <c r="U102">
        <v>5246</v>
      </c>
      <c r="V102">
        <f t="shared" si="14"/>
        <v>53371</v>
      </c>
      <c r="X102">
        <f>(Q102-(V102/V101)*Q101)/N101</f>
        <v>0.12054971066313108</v>
      </c>
      <c r="Y102">
        <f>X102*16.02</f>
        <v>1.9312063648233599</v>
      </c>
    </row>
    <row r="103" spans="13:25" x14ac:dyDescent="0.2">
      <c r="M103">
        <v>17</v>
      </c>
      <c r="N103">
        <f>4*3.14*M103^2</f>
        <v>3629.84</v>
      </c>
      <c r="O103">
        <v>50000</v>
      </c>
      <c r="P103">
        <v>1299.961847</v>
      </c>
      <c r="Q103">
        <v>-279650.08164699998</v>
      </c>
      <c r="R103">
        <v>1183484.1080690001</v>
      </c>
      <c r="S103">
        <v>-0.129689</v>
      </c>
      <c r="T103">
        <v>48683</v>
      </c>
      <c r="U103">
        <v>5317</v>
      </c>
      <c r="V103">
        <f t="shared" si="14"/>
        <v>54000</v>
      </c>
    </row>
    <row r="104" spans="13:25" x14ac:dyDescent="0.2">
      <c r="O104">
        <v>100000</v>
      </c>
      <c r="P104">
        <v>1299.8988440000001</v>
      </c>
      <c r="Q104">
        <v>-274438.97184499999</v>
      </c>
      <c r="R104">
        <v>1180063.0768250001</v>
      </c>
      <c r="S104">
        <v>-0.11738</v>
      </c>
      <c r="T104">
        <v>47848</v>
      </c>
      <c r="U104">
        <v>5219</v>
      </c>
      <c r="V104">
        <f t="shared" si="14"/>
        <v>53067</v>
      </c>
      <c r="X104">
        <f>(Q104-(V104/V103)*Q103)/N103</f>
        <v>0.10451640727021407</v>
      </c>
      <c r="Y104">
        <f>X104*16.02</f>
        <v>1.6743528444688294</v>
      </c>
    </row>
    <row r="105" spans="13:25" x14ac:dyDescent="0.2">
      <c r="M105">
        <v>19</v>
      </c>
      <c r="N105">
        <f>4*3.14*M105^2</f>
        <v>4534.16</v>
      </c>
      <c r="O105">
        <v>50000</v>
      </c>
      <c r="P105">
        <v>1299.961847</v>
      </c>
      <c r="Q105">
        <v>-279650.08164699998</v>
      </c>
      <c r="R105">
        <v>1183484.1080690001</v>
      </c>
      <c r="S105">
        <v>-0.129689</v>
      </c>
      <c r="T105">
        <v>48683</v>
      </c>
      <c r="U105">
        <v>5317</v>
      </c>
      <c r="V105">
        <f t="shared" si="14"/>
        <v>54000</v>
      </c>
    </row>
    <row r="106" spans="13:25" x14ac:dyDescent="0.2">
      <c r="O106">
        <v>100000</v>
      </c>
      <c r="P106">
        <v>1299.8348080000001</v>
      </c>
      <c r="Q106">
        <v>-272360.10913900001</v>
      </c>
      <c r="R106">
        <v>1180004.946333</v>
      </c>
      <c r="S106">
        <v>-0.22977700000000001</v>
      </c>
      <c r="T106">
        <v>47505</v>
      </c>
      <c r="U106">
        <v>5173</v>
      </c>
      <c r="V106">
        <f t="shared" si="14"/>
        <v>52678</v>
      </c>
      <c r="X106">
        <f>(Q106-(V106/V105)*Q105)/N105</f>
        <v>9.786249555908505E-2</v>
      </c>
      <c r="Y106">
        <f>X106*16.02</f>
        <v>1.5677571788565425</v>
      </c>
    </row>
    <row r="107" spans="13:25" x14ac:dyDescent="0.2">
      <c r="M107">
        <v>21</v>
      </c>
      <c r="N107">
        <f>4*3.14*M107^2</f>
        <v>5538.96</v>
      </c>
      <c r="O107">
        <v>50000</v>
      </c>
      <c r="P107">
        <v>1299.961847</v>
      </c>
      <c r="Q107">
        <v>-279650.08164699998</v>
      </c>
      <c r="R107">
        <v>1183484.1080690001</v>
      </c>
      <c r="S107">
        <v>-0.129689</v>
      </c>
      <c r="T107">
        <v>48683</v>
      </c>
      <c r="U107">
        <v>5317</v>
      </c>
      <c r="V107">
        <f t="shared" si="14"/>
        <v>54000</v>
      </c>
    </row>
    <row r="108" spans="13:25" x14ac:dyDescent="0.2">
      <c r="O108">
        <v>100000</v>
      </c>
      <c r="P108">
        <v>1300.069962</v>
      </c>
      <c r="Q108">
        <v>-269869.100951</v>
      </c>
      <c r="R108">
        <v>1179074.648487</v>
      </c>
      <c r="S108">
        <v>-0.129499</v>
      </c>
      <c r="T108">
        <v>47085</v>
      </c>
      <c r="U108">
        <v>5132</v>
      </c>
      <c r="V108">
        <f t="shared" si="14"/>
        <v>52217</v>
      </c>
      <c r="X108">
        <f>(Q108-(V108/V107)*Q107)/N107</f>
        <v>9.8818062674810622E-2</v>
      </c>
      <c r="Y108">
        <f>X108*16.02</f>
        <v>1.5830653640504662</v>
      </c>
    </row>
    <row r="109" spans="13:25" x14ac:dyDescent="0.2">
      <c r="M109">
        <v>21</v>
      </c>
      <c r="N109">
        <f>4*3.14*M109^2</f>
        <v>5538.96</v>
      </c>
      <c r="V109">
        <f t="shared" si="14"/>
        <v>0</v>
      </c>
    </row>
    <row r="110" spans="13:25" x14ac:dyDescent="0.2">
      <c r="V110">
        <f t="shared" si="14"/>
        <v>0</v>
      </c>
      <c r="X110" t="e">
        <f>(Q110-(V110/V109)*Q109)/N109</f>
        <v>#DIV/0!</v>
      </c>
      <c r="Y110" t="e">
        <f>X110*16.02</f>
        <v>#DIV/0!</v>
      </c>
    </row>
    <row r="111" spans="13:25" x14ac:dyDescent="0.2">
      <c r="M111">
        <v>21</v>
      </c>
      <c r="N111">
        <f>4*3.14*M111^2</f>
        <v>5538.96</v>
      </c>
      <c r="V111">
        <f t="shared" si="14"/>
        <v>0</v>
      </c>
    </row>
    <row r="112" spans="13:25" x14ac:dyDescent="0.2">
      <c r="V112">
        <f t="shared" si="14"/>
        <v>0</v>
      </c>
      <c r="X112" t="e">
        <f>(Q112-(V112/V111)*Q111)/N111</f>
        <v>#DIV/0!</v>
      </c>
      <c r="Y112" t="e">
        <f>X112*16.02</f>
        <v>#DIV/0!</v>
      </c>
    </row>
    <row r="113" spans="13:25" x14ac:dyDescent="0.2">
      <c r="M113">
        <v>21</v>
      </c>
      <c r="N113">
        <f>4*3.14*M113^2</f>
        <v>5538.96</v>
      </c>
      <c r="V113">
        <f t="shared" si="14"/>
        <v>0</v>
      </c>
    </row>
    <row r="114" spans="13:25" x14ac:dyDescent="0.2">
      <c r="V114">
        <f t="shared" si="14"/>
        <v>0</v>
      </c>
      <c r="X114" t="e">
        <f>(Q114-(V114/V113)*Q113)/N113</f>
        <v>#DIV/0!</v>
      </c>
      <c r="Y114" t="e">
        <f>X114*16.02</f>
        <v>#DIV/0!</v>
      </c>
    </row>
    <row r="115" spans="13:25" x14ac:dyDescent="0.2">
      <c r="M115">
        <v>21</v>
      </c>
      <c r="N115">
        <f>4*3.14*M115^2</f>
        <v>5538.96</v>
      </c>
      <c r="V115">
        <f t="shared" si="14"/>
        <v>0</v>
      </c>
    </row>
    <row r="116" spans="13:25" x14ac:dyDescent="0.2">
      <c r="V116">
        <f t="shared" si="14"/>
        <v>0</v>
      </c>
      <c r="X116" t="e">
        <f>(Q116-(V116/V115)*Q115)/N115</f>
        <v>#DIV/0!</v>
      </c>
      <c r="Y116" t="e">
        <f>X116*16.02</f>
        <v>#DIV/0!</v>
      </c>
    </row>
    <row r="118" spans="13:25" x14ac:dyDescent="0.2">
      <c r="N118" t="s">
        <v>6</v>
      </c>
    </row>
    <row r="119" spans="13:25" x14ac:dyDescent="0.2">
      <c r="M119">
        <v>5</v>
      </c>
      <c r="N119">
        <f>4*3.14*M119^2</f>
        <v>314</v>
      </c>
      <c r="O119">
        <v>50000</v>
      </c>
      <c r="P119">
        <v>1400.070072</v>
      </c>
      <c r="Q119">
        <v>-278645.69591000001</v>
      </c>
      <c r="R119">
        <v>1190497.3826019999</v>
      </c>
      <c r="S119">
        <v>-6.8874000000000005E-2</v>
      </c>
      <c r="T119">
        <v>48683</v>
      </c>
      <c r="U119">
        <v>5317</v>
      </c>
      <c r="V119">
        <f t="shared" ref="V119:V144" si="15">SUM(T119:U119)</f>
        <v>54000</v>
      </c>
    </row>
    <row r="120" spans="13:25" x14ac:dyDescent="0.2">
      <c r="O120">
        <v>100000</v>
      </c>
      <c r="P120">
        <v>1400.20559</v>
      </c>
      <c r="Q120">
        <v>-278510.029667</v>
      </c>
      <c r="R120">
        <v>1190201.6248039999</v>
      </c>
      <c r="S120">
        <v>-0.121796</v>
      </c>
      <c r="T120">
        <v>48662</v>
      </c>
      <c r="U120">
        <v>5316</v>
      </c>
      <c r="V120">
        <f t="shared" si="15"/>
        <v>53978</v>
      </c>
      <c r="X120">
        <f>(Q120-(V120/V119)*Q119)/N119</f>
        <v>7.0522046000266653E-2</v>
      </c>
      <c r="Y120">
        <f>X120*16.02</f>
        <v>1.1297631769242718</v>
      </c>
    </row>
    <row r="121" spans="13:25" x14ac:dyDescent="0.2">
      <c r="M121">
        <v>7</v>
      </c>
      <c r="N121">
        <f>4*3.14*M121^2</f>
        <v>615.44000000000005</v>
      </c>
      <c r="O121">
        <v>50000</v>
      </c>
      <c r="P121">
        <v>1400.070072</v>
      </c>
      <c r="Q121">
        <v>-278645.69591000001</v>
      </c>
      <c r="R121">
        <v>1190497.3826019999</v>
      </c>
      <c r="S121">
        <v>-6.8874000000000005E-2</v>
      </c>
      <c r="T121">
        <v>48683</v>
      </c>
      <c r="U121">
        <v>5317</v>
      </c>
      <c r="V121">
        <f t="shared" si="15"/>
        <v>54000</v>
      </c>
    </row>
    <row r="122" spans="13:25" x14ac:dyDescent="0.2">
      <c r="O122">
        <v>100000</v>
      </c>
      <c r="P122">
        <v>1400.1289549999999</v>
      </c>
      <c r="Q122">
        <v>-278257.28195799998</v>
      </c>
      <c r="R122">
        <v>1189586.2605079999</v>
      </c>
      <c r="S122">
        <v>-0.124484</v>
      </c>
      <c r="T122">
        <v>48623</v>
      </c>
      <c r="U122">
        <v>5314</v>
      </c>
      <c r="V122">
        <f t="shared" si="15"/>
        <v>53937</v>
      </c>
      <c r="X122">
        <f>(Q122-(V122/V121)*Q121)/N121</f>
        <v>0.10289761271888261</v>
      </c>
      <c r="Y122">
        <f>X122*16.02</f>
        <v>1.6484197557564992</v>
      </c>
    </row>
    <row r="123" spans="13:25" x14ac:dyDescent="0.2">
      <c r="M123">
        <v>9</v>
      </c>
      <c r="N123">
        <f>4*3.14*M123^2</f>
        <v>1017.36</v>
      </c>
      <c r="O123">
        <v>50000</v>
      </c>
      <c r="P123">
        <v>1400.070072</v>
      </c>
      <c r="Q123">
        <v>-278645.69591000001</v>
      </c>
      <c r="R123">
        <v>1190497.3826019999</v>
      </c>
      <c r="S123">
        <v>-6.8874000000000005E-2</v>
      </c>
      <c r="T123">
        <v>48683</v>
      </c>
      <c r="U123">
        <v>5317</v>
      </c>
      <c r="V123">
        <f t="shared" si="15"/>
        <v>54000</v>
      </c>
    </row>
    <row r="124" spans="13:25" x14ac:dyDescent="0.2">
      <c r="O124">
        <v>100000</v>
      </c>
      <c r="P124">
        <v>1400.0780259999999</v>
      </c>
      <c r="Q124">
        <v>-277770.91632999998</v>
      </c>
      <c r="R124">
        <v>1188375.1703329999</v>
      </c>
      <c r="S124">
        <v>-0.13308</v>
      </c>
      <c r="T124">
        <v>48552</v>
      </c>
      <c r="U124">
        <v>5307</v>
      </c>
      <c r="V124">
        <f t="shared" si="15"/>
        <v>53859</v>
      </c>
      <c r="X124">
        <f>(Q124-(V124/V123)*Q123)/N123</f>
        <v>0.14469283964983692</v>
      </c>
      <c r="Y124">
        <f>X124*16.02</f>
        <v>2.3179792911903876</v>
      </c>
    </row>
    <row r="125" spans="13:25" x14ac:dyDescent="0.2">
      <c r="M125">
        <v>11</v>
      </c>
      <c r="N125">
        <f>4*3.14*M125^2</f>
        <v>1519.76</v>
      </c>
      <c r="O125">
        <v>50000</v>
      </c>
      <c r="P125">
        <v>1400.070072</v>
      </c>
      <c r="Q125">
        <v>-278645.69591000001</v>
      </c>
      <c r="R125">
        <v>1190497.3826019999</v>
      </c>
      <c r="S125">
        <v>-6.8874000000000005E-2</v>
      </c>
      <c r="T125">
        <v>48683</v>
      </c>
      <c r="U125">
        <v>5317</v>
      </c>
      <c r="V125">
        <f t="shared" si="15"/>
        <v>54000</v>
      </c>
    </row>
    <row r="126" spans="13:25" x14ac:dyDescent="0.2">
      <c r="O126">
        <v>100000</v>
      </c>
      <c r="P126">
        <v>1399.879557</v>
      </c>
      <c r="Q126">
        <v>-277032.89365599997</v>
      </c>
      <c r="R126">
        <v>1186604.7378070001</v>
      </c>
      <c r="S126">
        <v>-0.16687399999999999</v>
      </c>
      <c r="T126">
        <v>48450</v>
      </c>
      <c r="U126">
        <v>5291</v>
      </c>
      <c r="V126">
        <f t="shared" si="15"/>
        <v>53741</v>
      </c>
      <c r="X126">
        <f>(Q126-(V126/V125)*Q125)/N125</f>
        <v>0.18182800884875722</v>
      </c>
      <c r="Y126">
        <f>X126*16.02</f>
        <v>2.9128847017570907</v>
      </c>
    </row>
    <row r="127" spans="13:25" x14ac:dyDescent="0.2">
      <c r="M127">
        <v>13</v>
      </c>
      <c r="N127">
        <f>4*3.14*M127^2</f>
        <v>2122.64</v>
      </c>
      <c r="O127">
        <v>50000</v>
      </c>
      <c r="P127">
        <v>1400.070072</v>
      </c>
      <c r="Q127">
        <v>-278645.69591000001</v>
      </c>
      <c r="R127">
        <v>1190497.3826019999</v>
      </c>
      <c r="S127">
        <v>-6.8874000000000005E-2</v>
      </c>
      <c r="T127">
        <v>48683</v>
      </c>
      <c r="U127">
        <v>5317</v>
      </c>
      <c r="V127">
        <f t="shared" si="15"/>
        <v>54000</v>
      </c>
    </row>
    <row r="128" spans="13:25" x14ac:dyDescent="0.2">
      <c r="O128">
        <v>100000</v>
      </c>
      <c r="P128">
        <v>1399.830111</v>
      </c>
      <c r="Q128">
        <v>-276073.09168499999</v>
      </c>
      <c r="R128">
        <v>1183921.88356</v>
      </c>
      <c r="S128">
        <v>-0.186331</v>
      </c>
      <c r="T128">
        <v>48314</v>
      </c>
      <c r="U128">
        <v>5267</v>
      </c>
      <c r="V128">
        <f t="shared" si="15"/>
        <v>53581</v>
      </c>
      <c r="X128">
        <f>(Q128-(V128/V127)*Q127)/N127</f>
        <v>0.19340068450497092</v>
      </c>
      <c r="Y128">
        <f>X128*16.02</f>
        <v>3.0982789657696341</v>
      </c>
    </row>
    <row r="129" spans="13:25" x14ac:dyDescent="0.2">
      <c r="M129">
        <v>15</v>
      </c>
      <c r="N129">
        <f>4*3.14*M129^2</f>
        <v>2826</v>
      </c>
      <c r="O129">
        <v>50000</v>
      </c>
      <c r="P129">
        <v>1400.070072</v>
      </c>
      <c r="Q129">
        <v>-278645.69591000001</v>
      </c>
      <c r="R129">
        <v>1190497.3826019999</v>
      </c>
      <c r="S129">
        <v>-6.8874000000000005E-2</v>
      </c>
      <c r="T129">
        <v>48683</v>
      </c>
      <c r="U129">
        <v>5317</v>
      </c>
      <c r="V129">
        <f t="shared" si="15"/>
        <v>54000</v>
      </c>
    </row>
    <row r="130" spans="13:25" x14ac:dyDescent="0.2">
      <c r="O130">
        <v>100000</v>
      </c>
      <c r="P130">
        <v>1400.268744</v>
      </c>
      <c r="Q130">
        <v>-274829.56679399998</v>
      </c>
      <c r="R130">
        <v>1182008.2235659999</v>
      </c>
      <c r="S130">
        <v>-0.17396900000000001</v>
      </c>
      <c r="T130">
        <v>48115</v>
      </c>
      <c r="U130">
        <v>5247</v>
      </c>
      <c r="V130">
        <f t="shared" si="15"/>
        <v>53362</v>
      </c>
      <c r="X130">
        <f>(Q130-(V130/V129)*Q129)/N129</f>
        <v>0.18541465671555474</v>
      </c>
      <c r="Y130">
        <f>X130*16.02</f>
        <v>2.9703428005831869</v>
      </c>
    </row>
    <row r="131" spans="13:25" x14ac:dyDescent="0.2">
      <c r="M131">
        <v>17</v>
      </c>
      <c r="N131">
        <f>4*3.14*M131^2</f>
        <v>3629.84</v>
      </c>
      <c r="O131">
        <v>50000</v>
      </c>
      <c r="P131">
        <v>1400.070072</v>
      </c>
      <c r="Q131">
        <v>-278645.69591000001</v>
      </c>
      <c r="R131">
        <v>1190497.3826019999</v>
      </c>
      <c r="S131">
        <v>-6.8874000000000005E-2</v>
      </c>
      <c r="T131">
        <v>48683</v>
      </c>
      <c r="U131">
        <v>5317</v>
      </c>
      <c r="V131">
        <f t="shared" si="15"/>
        <v>54000</v>
      </c>
    </row>
    <row r="132" spans="13:25" x14ac:dyDescent="0.2">
      <c r="O132">
        <v>100000</v>
      </c>
      <c r="P132">
        <v>1399.889494</v>
      </c>
      <c r="Q132">
        <v>-273190.30275899998</v>
      </c>
      <c r="R132">
        <v>1181487.140748</v>
      </c>
      <c r="S132">
        <v>-0.20871700000000001</v>
      </c>
      <c r="T132">
        <v>47844</v>
      </c>
      <c r="U132">
        <v>5217</v>
      </c>
      <c r="V132">
        <f t="shared" si="15"/>
        <v>53061</v>
      </c>
      <c r="X132">
        <f>(Q132-(V132/V131)*Q131)/N131</f>
        <v>0.16806639010366617</v>
      </c>
      <c r="Y132">
        <f>X132*16.02</f>
        <v>2.6924235694607321</v>
      </c>
    </row>
    <row r="133" spans="13:25" x14ac:dyDescent="0.2">
      <c r="M133">
        <v>19</v>
      </c>
      <c r="N133">
        <f>4*3.14*M133^2</f>
        <v>4534.16</v>
      </c>
      <c r="O133">
        <v>50000</v>
      </c>
      <c r="P133">
        <v>1400.070072</v>
      </c>
      <c r="Q133">
        <v>-278645.69591000001</v>
      </c>
      <c r="R133">
        <v>1190497.3826019999</v>
      </c>
      <c r="S133">
        <v>-6.8874000000000005E-2</v>
      </c>
      <c r="T133">
        <v>48683</v>
      </c>
      <c r="U133">
        <v>5317</v>
      </c>
      <c r="V133">
        <f t="shared" si="15"/>
        <v>54000</v>
      </c>
    </row>
    <row r="134" spans="13:25" x14ac:dyDescent="0.2">
      <c r="O134">
        <v>100000</v>
      </c>
      <c r="P134">
        <v>1399.711765</v>
      </c>
      <c r="Q134">
        <v>-271199.21927499998</v>
      </c>
      <c r="R134">
        <v>1182112.2059279999</v>
      </c>
      <c r="S134">
        <v>-0.16078600000000001</v>
      </c>
      <c r="T134">
        <v>47508</v>
      </c>
      <c r="U134">
        <v>5177</v>
      </c>
      <c r="V134">
        <f t="shared" si="15"/>
        <v>52685</v>
      </c>
      <c r="X134">
        <f>(Q134-(V134/V133)*Q133)/N133</f>
        <v>0.14576855008282599</v>
      </c>
      <c r="Y134">
        <f>X134*16.02</f>
        <v>2.3352121723268722</v>
      </c>
    </row>
    <row r="135" spans="13:25" x14ac:dyDescent="0.2">
      <c r="M135">
        <v>21</v>
      </c>
      <c r="N135">
        <f>4*3.14*M135^2</f>
        <v>5538.96</v>
      </c>
      <c r="O135">
        <v>50000</v>
      </c>
      <c r="P135">
        <v>1400.070072</v>
      </c>
      <c r="Q135">
        <v>-278645.69591000001</v>
      </c>
      <c r="R135">
        <v>1190497.3826019999</v>
      </c>
      <c r="S135">
        <v>-6.8874000000000005E-2</v>
      </c>
      <c r="T135">
        <v>48683</v>
      </c>
      <c r="U135">
        <v>5317</v>
      </c>
      <c r="V135">
        <f t="shared" si="15"/>
        <v>54000</v>
      </c>
    </row>
    <row r="136" spans="13:25" x14ac:dyDescent="0.2">
      <c r="O136">
        <v>100000</v>
      </c>
      <c r="P136">
        <v>1399.8756530000001</v>
      </c>
      <c r="Q136">
        <v>-268779.08272399998</v>
      </c>
      <c r="R136">
        <v>1182889.321801</v>
      </c>
      <c r="S136">
        <v>-0.25265500000000002</v>
      </c>
      <c r="T136">
        <v>47094</v>
      </c>
      <c r="U136">
        <v>5133</v>
      </c>
      <c r="V136">
        <f t="shared" si="15"/>
        <v>52227</v>
      </c>
      <c r="X136">
        <f>(Q136-(V136/V135)*Q135)/N135</f>
        <v>0.12958139619862921</v>
      </c>
      <c r="Y136">
        <f>X136*16.02</f>
        <v>2.07589396710204</v>
      </c>
    </row>
    <row r="137" spans="13:25" x14ac:dyDescent="0.2">
      <c r="M137">
        <v>21</v>
      </c>
      <c r="N137">
        <f>4*3.14*M137^2</f>
        <v>5538.96</v>
      </c>
      <c r="V137">
        <f t="shared" si="15"/>
        <v>0</v>
      </c>
    </row>
    <row r="138" spans="13:25" x14ac:dyDescent="0.2">
      <c r="V138">
        <f t="shared" si="15"/>
        <v>0</v>
      </c>
      <c r="X138" t="e">
        <f>(Q138-(V138/V137)*Q137)/N137</f>
        <v>#DIV/0!</v>
      </c>
      <c r="Y138" t="e">
        <f>X138*16.02</f>
        <v>#DIV/0!</v>
      </c>
    </row>
    <row r="139" spans="13:25" x14ac:dyDescent="0.2">
      <c r="M139">
        <v>21</v>
      </c>
      <c r="N139">
        <f>4*3.14*M139^2</f>
        <v>5538.96</v>
      </c>
      <c r="V139">
        <f t="shared" si="15"/>
        <v>0</v>
      </c>
    </row>
    <row r="140" spans="13:25" x14ac:dyDescent="0.2">
      <c r="V140">
        <f t="shared" si="15"/>
        <v>0</v>
      </c>
      <c r="X140" t="e">
        <f>(Q140-(V140/V139)*Q139)/N139</f>
        <v>#DIV/0!</v>
      </c>
      <c r="Y140" t="e">
        <f>X140*16.02</f>
        <v>#DIV/0!</v>
      </c>
    </row>
    <row r="141" spans="13:25" x14ac:dyDescent="0.2">
      <c r="M141">
        <v>21</v>
      </c>
      <c r="N141">
        <f>4*3.14*M141^2</f>
        <v>5538.96</v>
      </c>
      <c r="V141">
        <f t="shared" si="15"/>
        <v>0</v>
      </c>
    </row>
    <row r="142" spans="13:25" x14ac:dyDescent="0.2">
      <c r="V142">
        <f t="shared" si="15"/>
        <v>0</v>
      </c>
      <c r="X142" t="e">
        <f>(Q142-(V142/V141)*Q141)/N141</f>
        <v>#DIV/0!</v>
      </c>
      <c r="Y142" t="e">
        <f>X142*16.02</f>
        <v>#DIV/0!</v>
      </c>
    </row>
    <row r="143" spans="13:25" x14ac:dyDescent="0.2">
      <c r="M143">
        <v>21</v>
      </c>
      <c r="N143">
        <f>4*3.14*M143^2</f>
        <v>5538.96</v>
      </c>
      <c r="V143">
        <f t="shared" si="15"/>
        <v>0</v>
      </c>
    </row>
    <row r="144" spans="13:25" x14ac:dyDescent="0.2">
      <c r="V144">
        <f t="shared" si="15"/>
        <v>0</v>
      </c>
      <c r="X144" t="e">
        <f>(Q144-(V144/V143)*Q143)/N143</f>
        <v>#DIV/0!</v>
      </c>
      <c r="Y144" t="e">
        <f>X144*16.02</f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22EE-DAFF-E943-9610-CFF9BE73B73B}">
  <dimension ref="A2:AM104"/>
  <sheetViews>
    <sheetView topLeftCell="D39" workbookViewId="0">
      <selection activeCell="G84" sqref="G84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999.77647999999999</v>
      </c>
      <c r="Q7">
        <v>-285330.409881</v>
      </c>
      <c r="R7">
        <v>1168620.0855419999</v>
      </c>
      <c r="S7">
        <v>-0.118311</v>
      </c>
      <c r="T7">
        <v>45959</v>
      </c>
      <c r="U7">
        <v>8041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1000.06</v>
      </c>
      <c r="AE7">
        <v>-285480</v>
      </c>
      <c r="AF7" s="6">
        <v>1168860</v>
      </c>
      <c r="AG7">
        <v>7.6027499999999998E-2</v>
      </c>
      <c r="AH7">
        <v>45812</v>
      </c>
      <c r="AI7">
        <v>8188</v>
      </c>
      <c r="AJ7">
        <f t="shared" ref="AJ7:AJ16" si="1">SUM(AH7:AI7)</f>
        <v>54000</v>
      </c>
    </row>
    <row r="8" spans="2:39" x14ac:dyDescent="0.2">
      <c r="O8">
        <v>100000</v>
      </c>
      <c r="P8">
        <v>1000.045239</v>
      </c>
      <c r="Q8">
        <v>-285188.30696700001</v>
      </c>
      <c r="R8">
        <v>1168264.095829</v>
      </c>
      <c r="S8">
        <v>-0.10494299999999999</v>
      </c>
      <c r="T8">
        <v>45938</v>
      </c>
      <c r="U8">
        <v>8039</v>
      </c>
      <c r="V8">
        <f t="shared" si="0"/>
        <v>53977</v>
      </c>
      <c r="X8">
        <f>(Q8-(V8/V7)*Q7)/N7</f>
        <v>6.5520047696209421E-2</v>
      </c>
      <c r="Y8">
        <f>X8*16.02</f>
        <v>1.0496311640932749</v>
      </c>
      <c r="AC8">
        <v>100000</v>
      </c>
      <c r="AD8">
        <v>999.87900000000002</v>
      </c>
      <c r="AE8">
        <v>-268765</v>
      </c>
      <c r="AF8" s="6">
        <v>1168480</v>
      </c>
      <c r="AG8">
        <v>-1992.86</v>
      </c>
      <c r="AH8">
        <v>43275</v>
      </c>
      <c r="AI8">
        <v>7712</v>
      </c>
      <c r="AJ8">
        <f t="shared" si="1"/>
        <v>50987</v>
      </c>
      <c r="AL8">
        <f>(AE8-(AJ8/AJ7)*AE7)/AB7</f>
        <v>0.10016220806793838</v>
      </c>
      <c r="AM8">
        <f>AL8*16.02</f>
        <v>1.6045985732483727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999.77647999999999</v>
      </c>
      <c r="Q9">
        <v>-285330.409881</v>
      </c>
      <c r="R9">
        <v>1168620.0855419999</v>
      </c>
      <c r="S9">
        <v>-0.118311</v>
      </c>
      <c r="T9">
        <v>45959</v>
      </c>
      <c r="U9">
        <v>8041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1000.1</v>
      </c>
      <c r="AE9">
        <v>-285321</v>
      </c>
      <c r="AF9" s="6">
        <v>1168760</v>
      </c>
      <c r="AG9">
        <v>1.22755E-3</v>
      </c>
      <c r="AH9">
        <v>45942</v>
      </c>
      <c r="AI9">
        <v>8058</v>
      </c>
      <c r="AJ9">
        <f t="shared" si="1"/>
        <v>54000</v>
      </c>
    </row>
    <row r="10" spans="2:39" x14ac:dyDescent="0.2">
      <c r="O10">
        <v>100000</v>
      </c>
      <c r="P10">
        <v>999.79002100000002</v>
      </c>
      <c r="Q10">
        <v>-284936.86887599999</v>
      </c>
      <c r="R10">
        <v>1167566.7438129999</v>
      </c>
      <c r="S10">
        <v>-0.11376500000000001</v>
      </c>
      <c r="T10">
        <v>45899</v>
      </c>
      <c r="U10">
        <v>8035</v>
      </c>
      <c r="V10">
        <f t="shared" si="0"/>
        <v>53934</v>
      </c>
      <c r="X10">
        <f>(Q10-(V10/V9)*Q9)/N9</f>
        <v>7.2799683750946823E-2</v>
      </c>
      <c r="Y10">
        <f>X10*16.02</f>
        <v>1.1662509336901681</v>
      </c>
      <c r="AC10">
        <v>100000</v>
      </c>
      <c r="AD10">
        <v>1000.18</v>
      </c>
      <c r="AE10">
        <v>-268596</v>
      </c>
      <c r="AF10" s="6">
        <v>1168970</v>
      </c>
      <c r="AG10">
        <v>-2359.7199999999998</v>
      </c>
      <c r="AH10">
        <v>43368</v>
      </c>
      <c r="AI10">
        <v>7612</v>
      </c>
      <c r="AJ10">
        <f t="shared" si="1"/>
        <v>50980</v>
      </c>
      <c r="AL10">
        <f>(AE10-(AJ10/AJ9)*AE9)/AB9</f>
        <v>9.7854635527247713E-2</v>
      </c>
      <c r="AM10">
        <f>AL10*16.02</f>
        <v>1.5676312611465084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999.77647999999999</v>
      </c>
      <c r="Q11">
        <v>-285330.409881</v>
      </c>
      <c r="R11">
        <v>1168620.0855419999</v>
      </c>
      <c r="S11">
        <v>-0.118311</v>
      </c>
      <c r="T11">
        <v>45959</v>
      </c>
      <c r="U11">
        <v>8041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999.99199999999996</v>
      </c>
      <c r="AE11">
        <v>-285377</v>
      </c>
      <c r="AF11" s="6">
        <v>1168810</v>
      </c>
      <c r="AG11">
        <v>0.10648299999999999</v>
      </c>
      <c r="AH11">
        <v>45896</v>
      </c>
      <c r="AI11">
        <v>8104</v>
      </c>
      <c r="AJ11">
        <f t="shared" si="1"/>
        <v>54000</v>
      </c>
    </row>
    <row r="12" spans="2:39" x14ac:dyDescent="0.2">
      <c r="O12">
        <v>100000</v>
      </c>
      <c r="P12">
        <v>999.90716199999997</v>
      </c>
      <c r="Q12">
        <v>-284486.85915400001</v>
      </c>
      <c r="R12">
        <v>1167907.3840030001</v>
      </c>
      <c r="S12">
        <v>-0.13245799999999999</v>
      </c>
      <c r="T12">
        <v>45832</v>
      </c>
      <c r="U12">
        <v>8024</v>
      </c>
      <c r="V12">
        <f t="shared" si="0"/>
        <v>53856</v>
      </c>
      <c r="X12">
        <f>(Q12-(V12/V11)*Q11)/N11</f>
        <v>8.1258978123755266E-2</v>
      </c>
      <c r="Y12">
        <f>X12*16.02</f>
        <v>1.3017688295425593</v>
      </c>
      <c r="AC12">
        <v>100000</v>
      </c>
      <c r="AD12">
        <v>1000.02</v>
      </c>
      <c r="AE12">
        <v>-268653</v>
      </c>
      <c r="AF12" s="6">
        <v>1168450</v>
      </c>
      <c r="AG12">
        <v>-2033.97</v>
      </c>
      <c r="AH12">
        <v>43343</v>
      </c>
      <c r="AI12">
        <v>7640</v>
      </c>
      <c r="AJ12">
        <f t="shared" si="1"/>
        <v>50983</v>
      </c>
      <c r="AL12">
        <f>(AE12-(AJ12/AJ11)*AE11)/AB11</f>
        <v>9.9347938192974189E-2</v>
      </c>
      <c r="AM12">
        <f>AL12*16.02</f>
        <v>1.5915539698514465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999.77647999999999</v>
      </c>
      <c r="Q13">
        <v>-285330.409881</v>
      </c>
      <c r="R13">
        <v>1168620.0855419999</v>
      </c>
      <c r="S13">
        <v>-0.118311</v>
      </c>
      <c r="T13">
        <v>45959</v>
      </c>
      <c r="U13">
        <v>8041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999.62800000000004</v>
      </c>
      <c r="AE13">
        <v>-285586</v>
      </c>
      <c r="AF13" s="6">
        <v>1168900</v>
      </c>
      <c r="AG13">
        <v>3.92056E-2</v>
      </c>
      <c r="AH13">
        <v>45737</v>
      </c>
      <c r="AI13">
        <v>8263</v>
      </c>
      <c r="AJ13">
        <f t="shared" si="1"/>
        <v>54000</v>
      </c>
    </row>
    <row r="14" spans="2:39" x14ac:dyDescent="0.2">
      <c r="O14">
        <v>100000</v>
      </c>
      <c r="P14">
        <v>1000.057671</v>
      </c>
      <c r="Q14">
        <v>-283819.57772100001</v>
      </c>
      <c r="R14">
        <v>1167748.6381870001</v>
      </c>
      <c r="S14">
        <v>-0.13480500000000001</v>
      </c>
      <c r="T14">
        <v>45736</v>
      </c>
      <c r="U14">
        <v>8003</v>
      </c>
      <c r="V14">
        <f t="shared" si="0"/>
        <v>53739</v>
      </c>
      <c r="X14">
        <f>(Q14-(V14/V13)*Q13)/N13</f>
        <v>8.6681567424137893E-2</v>
      </c>
      <c r="Y14">
        <f>X14*16.02</f>
        <v>1.3886387101346891</v>
      </c>
      <c r="AC14">
        <v>100000</v>
      </c>
      <c r="AD14">
        <v>1000.1</v>
      </c>
      <c r="AE14">
        <v>-268865</v>
      </c>
      <c r="AF14" s="6">
        <v>1168450</v>
      </c>
      <c r="AG14">
        <v>-1976.14</v>
      </c>
      <c r="AH14">
        <v>43216</v>
      </c>
      <c r="AI14">
        <v>7773</v>
      </c>
      <c r="AJ14">
        <f t="shared" si="1"/>
        <v>50989</v>
      </c>
      <c r="AL14">
        <f>(AE14-(AJ14/AJ13)*AE13)/AB13</f>
        <v>0.10152053314460602</v>
      </c>
      <c r="AM14">
        <f>AL14*16.02</f>
        <v>1.6263589409765884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999.77647999999999</v>
      </c>
      <c r="Q15">
        <v>-285330.409881</v>
      </c>
      <c r="R15">
        <v>1168620.0855419999</v>
      </c>
      <c r="S15">
        <v>-0.118311</v>
      </c>
      <c r="T15">
        <v>45959</v>
      </c>
      <c r="U15">
        <v>8041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999.85</v>
      </c>
      <c r="AE15">
        <v>-285392</v>
      </c>
      <c r="AF15" s="6">
        <v>1168820</v>
      </c>
      <c r="AG15">
        <v>-3.0886400000000001E-2</v>
      </c>
      <c r="AH15">
        <v>45883</v>
      </c>
      <c r="AI15">
        <v>8117</v>
      </c>
      <c r="AJ15">
        <f t="shared" si="1"/>
        <v>54000</v>
      </c>
    </row>
    <row r="16" spans="2:39" x14ac:dyDescent="0.2">
      <c r="O16">
        <v>100000</v>
      </c>
      <c r="P16">
        <v>1000.038227</v>
      </c>
      <c r="Q16">
        <v>-282914.38374600001</v>
      </c>
      <c r="R16">
        <v>1167516.139836</v>
      </c>
      <c r="S16">
        <v>-0.122458</v>
      </c>
      <c r="T16">
        <v>45601</v>
      </c>
      <c r="U16">
        <v>7976</v>
      </c>
      <c r="V16">
        <f t="shared" si="0"/>
        <v>53577</v>
      </c>
      <c r="X16">
        <f>(Q16-(V16/V15)*Q15)/N15</f>
        <v>8.5241927159345102E-2</v>
      </c>
      <c r="Y16">
        <f>X16*16.02</f>
        <v>1.3655756730927084</v>
      </c>
      <c r="AC16">
        <v>100000</v>
      </c>
      <c r="AD16">
        <v>999.99400000000003</v>
      </c>
      <c r="AE16">
        <v>-268721</v>
      </c>
      <c r="AF16" s="6">
        <v>1168880</v>
      </c>
      <c r="AG16">
        <v>-2314.0100000000002</v>
      </c>
      <c r="AH16">
        <v>43328</v>
      </c>
      <c r="AI16">
        <v>7664</v>
      </c>
      <c r="AJ16">
        <f t="shared" si="1"/>
        <v>50992</v>
      </c>
      <c r="AL16">
        <f>(AE16-(AJ16/AJ15)*AE15)/AB15</f>
        <v>9.8548865298418761E-2</v>
      </c>
      <c r="AM16">
        <f>AL16*16.02</f>
        <v>1.5787528220806686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999.77647999999999</v>
      </c>
      <c r="Q17">
        <v>-285330.409881</v>
      </c>
      <c r="R17">
        <v>1168620.0855419999</v>
      </c>
      <c r="S17">
        <v>-0.118311</v>
      </c>
      <c r="T17">
        <v>45959</v>
      </c>
      <c r="U17">
        <v>8041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999.78879600000005</v>
      </c>
      <c r="Q18">
        <v>-281700.08782399999</v>
      </c>
      <c r="R18">
        <v>1167139.848586</v>
      </c>
      <c r="S18">
        <v>-0.114084</v>
      </c>
      <c r="T18">
        <v>45410</v>
      </c>
      <c r="U18">
        <v>7948</v>
      </c>
      <c r="V18">
        <f t="shared" si="0"/>
        <v>53358</v>
      </c>
      <c r="X18">
        <f>(Q18-(V18/V17)*Q17)/N17</f>
        <v>8.4239390411784784E-2</v>
      </c>
      <c r="Y18">
        <f>X18*16.02</f>
        <v>1.3495150343967921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999.77647999999999</v>
      </c>
      <c r="Q19">
        <v>-285330.409881</v>
      </c>
      <c r="R19">
        <v>1168620.0855419999</v>
      </c>
      <c r="S19">
        <v>-0.118311</v>
      </c>
      <c r="T19">
        <v>45959</v>
      </c>
      <c r="U19">
        <v>8041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1099.8699999999999</v>
      </c>
      <c r="AE19">
        <v>-284590</v>
      </c>
      <c r="AF19" s="6">
        <v>1174270</v>
      </c>
      <c r="AG19">
        <v>2.7300600000000001E-2</v>
      </c>
      <c r="AH19">
        <v>45863</v>
      </c>
      <c r="AI19">
        <v>8137</v>
      </c>
      <c r="AJ19">
        <f t="shared" ref="AJ19:AJ28" si="2">SUM(AH19:AI19)</f>
        <v>54000</v>
      </c>
    </row>
    <row r="20" spans="2:39" x14ac:dyDescent="0.2">
      <c r="O20">
        <v>100000</v>
      </c>
      <c r="P20">
        <v>1000.069693</v>
      </c>
      <c r="Q20">
        <v>-279988.21267600002</v>
      </c>
      <c r="R20">
        <v>1166807.2437479999</v>
      </c>
      <c r="S20">
        <v>-0.122188</v>
      </c>
      <c r="T20">
        <v>45158</v>
      </c>
      <c r="U20">
        <v>7892</v>
      </c>
      <c r="V20">
        <f t="shared" si="0"/>
        <v>53050</v>
      </c>
      <c r="X20">
        <f>(Q20-(V20/V19)*Q19)/N19</f>
        <v>8.8845665287196798E-2</v>
      </c>
      <c r="Y20">
        <f>X20*16.02</f>
        <v>1.4233075579008927</v>
      </c>
      <c r="AC20">
        <v>100000</v>
      </c>
      <c r="AD20">
        <v>1100.3699999999999</v>
      </c>
      <c r="AE20">
        <v>-267936</v>
      </c>
      <c r="AF20" s="6">
        <v>1174050</v>
      </c>
      <c r="AG20">
        <v>-2144.31</v>
      </c>
      <c r="AH20">
        <v>43277</v>
      </c>
      <c r="AI20">
        <v>7707</v>
      </c>
      <c r="AJ20">
        <f t="shared" si="2"/>
        <v>50984</v>
      </c>
      <c r="AL20">
        <f>(AE20-(AJ20/AJ19)*AE19)/AB19</f>
        <v>9.6703373437130438E-2</v>
      </c>
      <c r="AM20">
        <f>AL20*16.02</f>
        <v>1.5491880424628295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999.77647999999999</v>
      </c>
      <c r="Q21">
        <v>-285330.409881</v>
      </c>
      <c r="R21">
        <v>1168620.0855419999</v>
      </c>
      <c r="S21">
        <v>-0.118311</v>
      </c>
      <c r="T21">
        <v>45959</v>
      </c>
      <c r="U21">
        <v>8041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1099.79</v>
      </c>
      <c r="AE21">
        <v>-284490</v>
      </c>
      <c r="AF21" s="6">
        <v>1174250</v>
      </c>
      <c r="AG21">
        <v>-7.4428599999999998E-2</v>
      </c>
      <c r="AH21">
        <v>45942</v>
      </c>
      <c r="AI21">
        <v>8058</v>
      </c>
      <c r="AJ21">
        <f t="shared" si="2"/>
        <v>54000</v>
      </c>
    </row>
    <row r="22" spans="2:39" x14ac:dyDescent="0.2">
      <c r="O22">
        <v>100000</v>
      </c>
      <c r="P22">
        <v>999.94939399999998</v>
      </c>
      <c r="Q22">
        <v>-277919.62302900001</v>
      </c>
      <c r="R22">
        <v>1166397.500514</v>
      </c>
      <c r="S22">
        <v>-0.11799999999999999</v>
      </c>
      <c r="T22">
        <v>44837</v>
      </c>
      <c r="U22">
        <v>7836</v>
      </c>
      <c r="V22">
        <f t="shared" si="0"/>
        <v>52673</v>
      </c>
      <c r="X22">
        <f>(Q22-(V22/V21)*Q21)/N21</f>
        <v>8.801105915944081E-2</v>
      </c>
      <c r="Y22">
        <f>X22*16.02</f>
        <v>1.4099371677342418</v>
      </c>
      <c r="AC22">
        <v>100000</v>
      </c>
      <c r="AD22">
        <v>1099.8599999999999</v>
      </c>
      <c r="AE22">
        <v>-268006</v>
      </c>
      <c r="AF22" s="6">
        <v>1174640</v>
      </c>
      <c r="AG22">
        <v>-2535.5</v>
      </c>
      <c r="AH22">
        <v>43407</v>
      </c>
      <c r="AI22">
        <v>7613</v>
      </c>
      <c r="AJ22">
        <f t="shared" si="2"/>
        <v>51020</v>
      </c>
      <c r="AL22">
        <f>(AE22-(AJ22/AJ21)*AE21)/AB21</f>
        <v>9.9919320594476363E-2</v>
      </c>
      <c r="AM22">
        <f>AL22*16.02</f>
        <v>1.6007075159235113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999.77647999999999</v>
      </c>
      <c r="Q23">
        <v>-285330.409881</v>
      </c>
      <c r="R23">
        <v>1168620.0855419999</v>
      </c>
      <c r="S23">
        <v>-0.118311</v>
      </c>
      <c r="T23">
        <v>45959</v>
      </c>
      <c r="U23">
        <v>8041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1099.99</v>
      </c>
      <c r="AE23">
        <v>-284375</v>
      </c>
      <c r="AF23" s="6">
        <v>1174210</v>
      </c>
      <c r="AG23">
        <v>-7.5753500000000001E-2</v>
      </c>
      <c r="AH23">
        <v>46025</v>
      </c>
      <c r="AI23">
        <v>7975</v>
      </c>
      <c r="AJ23">
        <f t="shared" si="2"/>
        <v>54000</v>
      </c>
    </row>
    <row r="24" spans="2:39" x14ac:dyDescent="0.2">
      <c r="O24">
        <v>100000</v>
      </c>
      <c r="P24">
        <v>999.74697100000003</v>
      </c>
      <c r="Q24">
        <v>-275286.427814</v>
      </c>
      <c r="R24">
        <v>1165795.0419590001</v>
      </c>
      <c r="S24">
        <v>-0.13075100000000001</v>
      </c>
      <c r="T24">
        <v>44417</v>
      </c>
      <c r="U24">
        <v>7773</v>
      </c>
      <c r="V24">
        <f t="shared" si="0"/>
        <v>52190</v>
      </c>
      <c r="X24">
        <f>(Q24-(V24/V23)*Q23)/N23</f>
        <v>8.6682236287534783E-2</v>
      </c>
      <c r="Y24">
        <f>X24*16.02</f>
        <v>1.3886494253263071</v>
      </c>
      <c r="AC24">
        <v>100000</v>
      </c>
      <c r="AD24">
        <v>1100.31</v>
      </c>
      <c r="AE24">
        <v>-267814</v>
      </c>
      <c r="AF24" s="6">
        <v>1174660</v>
      </c>
      <c r="AG24">
        <v>-2494.69</v>
      </c>
      <c r="AH24">
        <v>43445</v>
      </c>
      <c r="AI24">
        <v>7557</v>
      </c>
      <c r="AJ24">
        <f t="shared" si="2"/>
        <v>51002</v>
      </c>
      <c r="AL24">
        <f>(AE24-(AJ24/AJ23)*AE23)/AB23</f>
        <v>9.8461311630100884E-2</v>
      </c>
      <c r="AM24">
        <f>AL24*16.02</f>
        <v>1.577350212314216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1099.51</v>
      </c>
      <c r="AE25">
        <v>-284515</v>
      </c>
      <c r="AF25" s="6">
        <v>1174210</v>
      </c>
      <c r="AG25">
        <v>-0.26156600000000002</v>
      </c>
      <c r="AH25">
        <v>45926</v>
      </c>
      <c r="AI25">
        <v>8074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1100.1600000000001</v>
      </c>
      <c r="AE26">
        <v>-267858</v>
      </c>
      <c r="AF26" s="6">
        <v>1174120</v>
      </c>
      <c r="AG26">
        <v>-2257.1999999999998</v>
      </c>
      <c r="AH26">
        <v>43375</v>
      </c>
      <c r="AI26">
        <v>7616</v>
      </c>
      <c r="AJ26">
        <f t="shared" si="2"/>
        <v>50991</v>
      </c>
      <c r="AL26">
        <f>(AE26-(AJ26/AJ25)*AE25)/AB25</f>
        <v>0.1023174451521574</v>
      </c>
      <c r="AM26">
        <f>AL26*16.02</f>
        <v>1.6391254713375616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1100.1449829999999</v>
      </c>
      <c r="Q27">
        <v>-284483.60520799999</v>
      </c>
      <c r="R27">
        <v>1174201.6601110001</v>
      </c>
      <c r="S27">
        <v>-0.124237</v>
      </c>
      <c r="T27">
        <v>45959</v>
      </c>
      <c r="U27">
        <v>8041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1100.1300000000001</v>
      </c>
      <c r="AE27">
        <v>-284608</v>
      </c>
      <c r="AF27" s="6">
        <v>1174340</v>
      </c>
      <c r="AG27">
        <v>-2.4584000000000002E-2</v>
      </c>
      <c r="AH27">
        <v>45841</v>
      </c>
      <c r="AI27">
        <v>8159</v>
      </c>
      <c r="AJ27">
        <f t="shared" si="2"/>
        <v>54000</v>
      </c>
    </row>
    <row r="28" spans="2:39" x14ac:dyDescent="0.2">
      <c r="O28">
        <v>100000</v>
      </c>
      <c r="P28">
        <v>1100.1974680000001</v>
      </c>
      <c r="Q28">
        <v>-284344.55782400002</v>
      </c>
      <c r="R28">
        <v>1173828.871634</v>
      </c>
      <c r="S28">
        <v>-0.14962600000000001</v>
      </c>
      <c r="T28">
        <v>45940</v>
      </c>
      <c r="U28">
        <v>8038</v>
      </c>
      <c r="V28">
        <f t="shared" si="3"/>
        <v>53978</v>
      </c>
      <c r="X28">
        <f>(Q28-(V28/V27)*Q27)/N27</f>
        <v>7.3715464816136569E-2</v>
      </c>
      <c r="Y28">
        <f>X28*16.02</f>
        <v>1.1809217463545079</v>
      </c>
      <c r="AC28">
        <v>100000</v>
      </c>
      <c r="AD28">
        <v>1100.0899999999999</v>
      </c>
      <c r="AE28">
        <v>-268056</v>
      </c>
      <c r="AF28" s="6">
        <v>1174790</v>
      </c>
      <c r="AG28">
        <v>-2476.62</v>
      </c>
      <c r="AH28">
        <v>43301</v>
      </c>
      <c r="AI28">
        <v>7709</v>
      </c>
      <c r="AJ28">
        <f t="shared" si="2"/>
        <v>51010</v>
      </c>
      <c r="AL28">
        <f>(AE28-(AJ28/AJ27)*AE27)/AB27</f>
        <v>0.10103816937957001</v>
      </c>
      <c r="AM28">
        <f>AL28*16.02</f>
        <v>1.6186314734607115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1100.1449829999999</v>
      </c>
      <c r="Q29">
        <v>-284483.60520799999</v>
      </c>
      <c r="R29">
        <v>1174201.6601110001</v>
      </c>
      <c r="S29">
        <v>-0.124237</v>
      </c>
      <c r="T29">
        <v>45959</v>
      </c>
      <c r="U29">
        <v>8041</v>
      </c>
      <c r="V29">
        <f t="shared" si="3"/>
        <v>54000</v>
      </c>
    </row>
    <row r="30" spans="2:39" x14ac:dyDescent="0.2">
      <c r="O30">
        <v>100000</v>
      </c>
      <c r="P30">
        <v>1099.9274539999999</v>
      </c>
      <c r="Q30">
        <v>-284091.951351</v>
      </c>
      <c r="R30">
        <v>1172993.4837410001</v>
      </c>
      <c r="S30">
        <v>-0.13127</v>
      </c>
      <c r="T30">
        <v>45899</v>
      </c>
      <c r="U30">
        <v>8035</v>
      </c>
      <c r="V30">
        <f t="shared" si="3"/>
        <v>53934</v>
      </c>
      <c r="X30">
        <f>(Q30-(V30/V29)*Q29)/N29</f>
        <v>7.1415041038721191E-2</v>
      </c>
      <c r="Y30">
        <f>X30*16.02</f>
        <v>1.1440689574403136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1100.1449829999999</v>
      </c>
      <c r="Q31">
        <v>-284483.60520799999</v>
      </c>
      <c r="R31">
        <v>1174201.6601110001</v>
      </c>
      <c r="S31">
        <v>-0.124237</v>
      </c>
      <c r="T31">
        <v>45959</v>
      </c>
      <c r="U31">
        <v>8041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1200.05</v>
      </c>
      <c r="AE31">
        <v>-283573</v>
      </c>
      <c r="AF31" s="6">
        <v>1180000</v>
      </c>
      <c r="AG31">
        <v>-1.9273599999999998E-2</v>
      </c>
      <c r="AH31">
        <v>45976</v>
      </c>
      <c r="AI31">
        <v>8024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1100.170449</v>
      </c>
      <c r="Q32">
        <v>-283618.346105</v>
      </c>
      <c r="R32">
        <v>1172710.583205</v>
      </c>
      <c r="S32">
        <v>-8.8925000000000004E-2</v>
      </c>
      <c r="T32">
        <v>45829</v>
      </c>
      <c r="U32">
        <v>8025</v>
      </c>
      <c r="V32">
        <f t="shared" si="3"/>
        <v>53854</v>
      </c>
      <c r="X32">
        <f>(Q32-(V32/V31)*Q31)/N31</f>
        <v>9.445990205645538E-2</v>
      </c>
      <c r="Y32">
        <f>X32*16.02</f>
        <v>1.5132476309444152</v>
      </c>
      <c r="AC32">
        <v>100000</v>
      </c>
      <c r="AD32">
        <v>1199.98</v>
      </c>
      <c r="AE32">
        <v>-267101</v>
      </c>
      <c r="AF32" s="6">
        <v>1179790</v>
      </c>
      <c r="AG32">
        <v>-2286.7199999999998</v>
      </c>
      <c r="AH32">
        <v>43425</v>
      </c>
      <c r="AI32">
        <v>7591</v>
      </c>
      <c r="AJ32">
        <f t="shared" si="4"/>
        <v>51016</v>
      </c>
      <c r="AL32">
        <f>(AE32-(AJ32/AJ31)*AE31)/AB31</f>
        <v>0.10216128332154072</v>
      </c>
      <c r="AM32">
        <f>AL32*16.02</f>
        <v>1.6366237588110821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1100.1449829999999</v>
      </c>
      <c r="Q33">
        <v>-284483.60520799999</v>
      </c>
      <c r="R33">
        <v>1174201.6601110001</v>
      </c>
      <c r="S33">
        <v>-0.124237</v>
      </c>
      <c r="T33">
        <v>45959</v>
      </c>
      <c r="U33">
        <v>8041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1200.28</v>
      </c>
      <c r="AE33">
        <v>-283875</v>
      </c>
      <c r="AF33" s="6">
        <v>1180210</v>
      </c>
      <c r="AG33">
        <v>-0.26877899999999999</v>
      </c>
      <c r="AH33">
        <v>45727</v>
      </c>
      <c r="AI33">
        <v>8273</v>
      </c>
      <c r="AJ33">
        <f t="shared" si="4"/>
        <v>54000</v>
      </c>
    </row>
    <row r="34" spans="1:39" x14ac:dyDescent="0.2">
      <c r="O34">
        <v>100000</v>
      </c>
      <c r="P34">
        <v>1100.134123</v>
      </c>
      <c r="Q34">
        <v>-282954.81498199998</v>
      </c>
      <c r="R34">
        <v>1173183.2198640001</v>
      </c>
      <c r="S34">
        <v>-0.131355</v>
      </c>
      <c r="T34">
        <v>45737</v>
      </c>
      <c r="U34">
        <v>7999</v>
      </c>
      <c r="V34">
        <f t="shared" si="3"/>
        <v>53736</v>
      </c>
      <c r="X34">
        <f>(Q34-(V34/V33)*Q33)/N33</f>
        <v>9.0791631196743133E-2</v>
      </c>
      <c r="Y34">
        <f>X34*16.02</f>
        <v>1.4544819317718249</v>
      </c>
      <c r="AC34">
        <v>100000</v>
      </c>
      <c r="AD34">
        <v>1200.07</v>
      </c>
      <c r="AE34">
        <v>-267445</v>
      </c>
      <c r="AF34" s="6">
        <v>1180160</v>
      </c>
      <c r="AG34">
        <v>-2343.1999999999998</v>
      </c>
      <c r="AH34">
        <v>43214</v>
      </c>
      <c r="AI34">
        <v>7817</v>
      </c>
      <c r="AJ34">
        <f t="shared" si="4"/>
        <v>51031</v>
      </c>
      <c r="AL34">
        <f>(AE34-(AJ34/AJ33)*AE33)/AB33</f>
        <v>0.10473018400566089</v>
      </c>
      <c r="AM34">
        <f>AL34*16.02</f>
        <v>1.6777775477706875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1100.1449829999999</v>
      </c>
      <c r="Q35">
        <v>-284483.60520799999</v>
      </c>
      <c r="R35">
        <v>1174201.6601110001</v>
      </c>
      <c r="S35">
        <v>-0.124237</v>
      </c>
      <c r="T35">
        <v>45959</v>
      </c>
      <c r="U35">
        <v>8041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1199.95</v>
      </c>
      <c r="AE35">
        <v>-283600</v>
      </c>
      <c r="AF35" s="6">
        <v>1180060</v>
      </c>
      <c r="AG35">
        <v>0.19991100000000001</v>
      </c>
      <c r="AH35">
        <v>45951</v>
      </c>
      <c r="AI35">
        <v>8049</v>
      </c>
      <c r="AJ35">
        <f t="shared" si="4"/>
        <v>54000</v>
      </c>
    </row>
    <row r="36" spans="1:39" x14ac:dyDescent="0.2">
      <c r="O36">
        <v>100000</v>
      </c>
      <c r="P36">
        <v>1100.143018</v>
      </c>
      <c r="Q36">
        <v>-282066.435643</v>
      </c>
      <c r="R36">
        <v>1172876.455109</v>
      </c>
      <c r="S36">
        <v>-0.15781300000000001</v>
      </c>
      <c r="T36">
        <v>45601</v>
      </c>
      <c r="U36">
        <v>7976</v>
      </c>
      <c r="V36">
        <f t="shared" si="3"/>
        <v>53577</v>
      </c>
      <c r="X36">
        <f>(Q36-(V36/V35)*Q35)/N35</f>
        <v>8.8905635217130505E-2</v>
      </c>
      <c r="Y36">
        <f>X36*16.02</f>
        <v>1.4242682761784307</v>
      </c>
      <c r="AC36">
        <v>100000</v>
      </c>
      <c r="AD36">
        <v>1199.93</v>
      </c>
      <c r="AE36">
        <v>-267243</v>
      </c>
      <c r="AF36" s="6">
        <v>1179510</v>
      </c>
      <c r="AG36">
        <v>-2080.6</v>
      </c>
      <c r="AH36">
        <v>43404</v>
      </c>
      <c r="AI36">
        <v>7628</v>
      </c>
      <c r="AJ36">
        <f t="shared" si="4"/>
        <v>51032</v>
      </c>
      <c r="AL36">
        <f>(AE36-(AJ36/AJ35)*AE35)/AB35</f>
        <v>9.8025949516394442E-2</v>
      </c>
      <c r="AM36">
        <f>AL36*16.02</f>
        <v>1.5703757112526389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1100.1449829999999</v>
      </c>
      <c r="Q37">
        <v>-284483.60520799999</v>
      </c>
      <c r="R37">
        <v>1174201.6601110001</v>
      </c>
      <c r="S37">
        <v>-0.124237</v>
      </c>
      <c r="T37">
        <v>45959</v>
      </c>
      <c r="U37">
        <v>8041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1199.77</v>
      </c>
      <c r="AE37">
        <v>-283628</v>
      </c>
      <c r="AF37" s="6">
        <v>1180160</v>
      </c>
      <c r="AG37">
        <v>-0.144791</v>
      </c>
      <c r="AH37">
        <v>45904</v>
      </c>
      <c r="AI37">
        <v>8096</v>
      </c>
      <c r="AJ37">
        <f t="shared" si="4"/>
        <v>54000</v>
      </c>
    </row>
    <row r="38" spans="1:39" x14ac:dyDescent="0.2">
      <c r="O38">
        <v>100000</v>
      </c>
      <c r="P38">
        <v>1100.1022109999999</v>
      </c>
      <c r="Q38">
        <v>-280857.81258099998</v>
      </c>
      <c r="R38">
        <v>1172648.851574</v>
      </c>
      <c r="S38">
        <v>-0.181616</v>
      </c>
      <c r="T38">
        <v>45413</v>
      </c>
      <c r="U38">
        <v>7945</v>
      </c>
      <c r="V38">
        <f t="shared" si="3"/>
        <v>53358</v>
      </c>
      <c r="X38">
        <f>(Q38-(V38/V37)*Q37)/N37</f>
        <v>8.6199099069910412E-2</v>
      </c>
      <c r="Y38">
        <f>X38*16.02</f>
        <v>1.3809095670999647</v>
      </c>
      <c r="AC38">
        <v>100000</v>
      </c>
      <c r="AD38">
        <v>1199.8800000000001</v>
      </c>
      <c r="AE38">
        <v>-267159</v>
      </c>
      <c r="AF38" s="6">
        <v>1180640</v>
      </c>
      <c r="AG38">
        <v>-2637.92</v>
      </c>
      <c r="AH38">
        <v>43391</v>
      </c>
      <c r="AI38">
        <v>7634</v>
      </c>
      <c r="AJ38">
        <f t="shared" si="4"/>
        <v>51025</v>
      </c>
      <c r="AL38">
        <f>(AE38-(AJ38/AJ37)*AE37)/AB37</f>
        <v>0.10741377683415725</v>
      </c>
      <c r="AM38">
        <f>AL38*16.02</f>
        <v>1.720768704883199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1100.1449829999999</v>
      </c>
      <c r="Q39">
        <v>-284483.60520799999</v>
      </c>
      <c r="R39">
        <v>1174201.6601110001</v>
      </c>
      <c r="S39">
        <v>-0.124237</v>
      </c>
      <c r="T39">
        <v>45959</v>
      </c>
      <c r="U39">
        <v>8041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1199.69</v>
      </c>
      <c r="AE39">
        <v>-283621</v>
      </c>
      <c r="AF39" s="6">
        <v>1180060</v>
      </c>
      <c r="AG39">
        <v>6.9161299999999995E-2</v>
      </c>
      <c r="AH39">
        <v>45928</v>
      </c>
      <c r="AI39">
        <v>8072</v>
      </c>
      <c r="AJ39">
        <f t="shared" si="4"/>
        <v>54000</v>
      </c>
    </row>
    <row r="40" spans="1:39" x14ac:dyDescent="0.2">
      <c r="O40">
        <v>100000</v>
      </c>
      <c r="P40">
        <v>1100.0858929999999</v>
      </c>
      <c r="Q40">
        <v>-279234.29342</v>
      </c>
      <c r="R40">
        <v>1172236.001596</v>
      </c>
      <c r="S40">
        <v>-0.117427</v>
      </c>
      <c r="T40">
        <v>45168</v>
      </c>
      <c r="U40">
        <v>7897</v>
      </c>
      <c r="V40">
        <f t="shared" si="3"/>
        <v>53065</v>
      </c>
      <c r="X40">
        <f>(Q40-(V40/V39)*Q39)/N39</f>
        <v>8.9130883447367637E-2</v>
      </c>
      <c r="Y40">
        <f>X40*16.02</f>
        <v>1.4278767528268295</v>
      </c>
      <c r="AC40">
        <v>100000</v>
      </c>
      <c r="AD40">
        <v>1199.9100000000001</v>
      </c>
      <c r="AE40">
        <v>-267149</v>
      </c>
      <c r="AF40" s="6">
        <v>1179190</v>
      </c>
      <c r="AG40">
        <v>-1878.93</v>
      </c>
      <c r="AH40">
        <v>43378</v>
      </c>
      <c r="AI40">
        <v>7634</v>
      </c>
      <c r="AJ40">
        <f t="shared" si="4"/>
        <v>51012</v>
      </c>
      <c r="AL40">
        <f>(AE40-(AJ40/AJ39)*AE39)/AB39</f>
        <v>9.9147091295116341E-2</v>
      </c>
      <c r="AM40">
        <f>AL40*16.02</f>
        <v>1.5883364025477638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1100.1449829999999</v>
      </c>
      <c r="Q41">
        <v>-284483.60520799999</v>
      </c>
      <c r="R41">
        <v>1174201.6601110001</v>
      </c>
      <c r="S41">
        <v>-0.124237</v>
      </c>
      <c r="T41">
        <v>45959</v>
      </c>
      <c r="U41">
        <v>8041</v>
      </c>
      <c r="V41">
        <f t="shared" si="3"/>
        <v>54000</v>
      </c>
    </row>
    <row r="42" spans="1:39" x14ac:dyDescent="0.2">
      <c r="O42">
        <v>100000</v>
      </c>
      <c r="P42">
        <v>1100.094969</v>
      </c>
      <c r="Q42">
        <v>-277061.14540500002</v>
      </c>
      <c r="R42">
        <v>1171787.619031</v>
      </c>
      <c r="S42">
        <v>-0.14222099999999999</v>
      </c>
      <c r="T42">
        <v>44833</v>
      </c>
      <c r="U42">
        <v>7836</v>
      </c>
      <c r="V42">
        <f t="shared" si="3"/>
        <v>52669</v>
      </c>
      <c r="X42">
        <f>(Q42-(V42/V41)*Q41)/N41</f>
        <v>9.0527408850564123E-2</v>
      </c>
      <c r="Y42">
        <f>X42*16.02</f>
        <v>1.4502490897860372</v>
      </c>
      <c r="AB42" t="s">
        <v>7</v>
      </c>
    </row>
    <row r="43" spans="1:39" x14ac:dyDescent="0.2">
      <c r="M43">
        <v>21</v>
      </c>
      <c r="N43">
        <f>4*3.14*M43^2</f>
        <v>5538.96</v>
      </c>
      <c r="O43">
        <v>50000</v>
      </c>
      <c r="P43">
        <v>1100.1449829999999</v>
      </c>
      <c r="Q43">
        <v>-284483.60520799999</v>
      </c>
      <c r="R43">
        <v>1174201.6601110001</v>
      </c>
      <c r="S43">
        <v>-0.124237</v>
      </c>
      <c r="T43">
        <v>45959</v>
      </c>
      <c r="U43">
        <v>8041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1300</v>
      </c>
      <c r="AE43">
        <v>-282963</v>
      </c>
      <c r="AF43" s="6">
        <v>1186460</v>
      </c>
      <c r="AG43">
        <v>8.0380499999999994E-2</v>
      </c>
      <c r="AH43">
        <v>45698</v>
      </c>
      <c r="AI43">
        <v>8302</v>
      </c>
      <c r="AJ43">
        <f t="shared" ref="AJ43:AJ52" si="5">SUM(AH43:AI43)</f>
        <v>54000</v>
      </c>
    </row>
    <row r="44" spans="1:39" x14ac:dyDescent="0.2">
      <c r="H44" t="s">
        <v>27</v>
      </c>
      <c r="O44">
        <v>100000</v>
      </c>
      <c r="P44">
        <v>1099.959707</v>
      </c>
      <c r="Q44">
        <v>-274505.33551800001</v>
      </c>
      <c r="R44">
        <v>1171116.326959</v>
      </c>
      <c r="S44">
        <v>-9.2287999999999995E-2</v>
      </c>
      <c r="T44">
        <v>44429</v>
      </c>
      <c r="U44">
        <v>7770</v>
      </c>
      <c r="V44">
        <f t="shared" si="3"/>
        <v>52199</v>
      </c>
      <c r="X44">
        <f>(Q44-(V44/V43)*Q43)/N43</f>
        <v>8.8503010460815976E-2</v>
      </c>
      <c r="Y44">
        <f>X44*16.02</f>
        <v>1.4178182275822719</v>
      </c>
      <c r="AC44">
        <v>100000</v>
      </c>
      <c r="AD44">
        <v>1300.19</v>
      </c>
      <c r="AE44">
        <v>-266552</v>
      </c>
      <c r="AF44" s="6">
        <v>1186650</v>
      </c>
      <c r="AG44">
        <v>-2553.9499999999998</v>
      </c>
      <c r="AH44">
        <v>43198</v>
      </c>
      <c r="AI44">
        <v>7838</v>
      </c>
      <c r="AJ44">
        <f t="shared" si="5"/>
        <v>51036</v>
      </c>
      <c r="AL44">
        <f>(AE44-(AJ44/AJ43)*AE43)/AB43</f>
        <v>0.11203507430998276</v>
      </c>
      <c r="AM44">
        <f>AL44*16.02</f>
        <v>1.7948018904459238</v>
      </c>
    </row>
    <row r="45" spans="1:39" x14ac:dyDescent="0.2">
      <c r="AA45">
        <v>25</v>
      </c>
      <c r="AB45">
        <f>4*3.14*AA45^2</f>
        <v>7850</v>
      </c>
      <c r="AC45">
        <v>50000</v>
      </c>
      <c r="AD45">
        <v>1299.82</v>
      </c>
      <c r="AE45">
        <v>-282692</v>
      </c>
      <c r="AF45" s="6">
        <v>1186120</v>
      </c>
      <c r="AG45">
        <v>4.6521800000000002E-2</v>
      </c>
      <c r="AH45">
        <v>45960</v>
      </c>
      <c r="AI45">
        <v>8040</v>
      </c>
      <c r="AJ45">
        <f t="shared" si="5"/>
        <v>54000</v>
      </c>
    </row>
    <row r="46" spans="1:39" x14ac:dyDescent="0.2">
      <c r="B46">
        <v>1000</v>
      </c>
      <c r="C46">
        <v>1100</v>
      </c>
      <c r="D46">
        <v>1200</v>
      </c>
      <c r="E46">
        <v>1300</v>
      </c>
      <c r="F46">
        <v>1400</v>
      </c>
      <c r="H46">
        <v>1000</v>
      </c>
      <c r="I46">
        <v>1100</v>
      </c>
      <c r="J46">
        <v>1200</v>
      </c>
      <c r="K46">
        <v>1300</v>
      </c>
      <c r="L46">
        <v>1400</v>
      </c>
      <c r="N46" t="s">
        <v>8</v>
      </c>
      <c r="AC46">
        <v>100000</v>
      </c>
      <c r="AD46">
        <v>1299.73</v>
      </c>
      <c r="AE46">
        <v>-266254</v>
      </c>
      <c r="AF46" s="6">
        <v>1185450</v>
      </c>
      <c r="AG46">
        <v>-2184.8000000000002</v>
      </c>
      <c r="AH46">
        <v>43463</v>
      </c>
      <c r="AI46">
        <v>7565</v>
      </c>
      <c r="AJ46">
        <f t="shared" si="5"/>
        <v>51028</v>
      </c>
      <c r="AL46">
        <f>(AE46-(AJ46/AJ45)*AE45)/AB45</f>
        <v>0.11203438546827395</v>
      </c>
      <c r="AM46">
        <f>AL46*16.02</f>
        <v>1.7947908552017486</v>
      </c>
    </row>
    <row r="47" spans="1:39" x14ac:dyDescent="0.2">
      <c r="A47">
        <v>5</v>
      </c>
      <c r="B47">
        <v>1.0496311640932749</v>
      </c>
      <c r="C47">
        <v>1.1809217463545079</v>
      </c>
      <c r="D47">
        <v>0.7515427167758244</v>
      </c>
      <c r="E47">
        <v>1.0883955643769498</v>
      </c>
      <c r="F47">
        <v>1.3149092044731288</v>
      </c>
      <c r="H47">
        <v>1.4726317557411899</v>
      </c>
      <c r="I47">
        <v>1.4222159507565322</v>
      </c>
      <c r="J47">
        <v>1.5165673843814593</v>
      </c>
      <c r="K47">
        <v>1.4866953414286308</v>
      </c>
      <c r="L47">
        <v>1.7211653952069665</v>
      </c>
      <c r="M47">
        <v>5</v>
      </c>
      <c r="N47">
        <f>4*3.14*M47^2</f>
        <v>314</v>
      </c>
      <c r="O47">
        <v>50000</v>
      </c>
      <c r="P47">
        <v>1200.0155239999999</v>
      </c>
      <c r="Q47">
        <v>-283599.10658299999</v>
      </c>
      <c r="R47">
        <v>1180017.256233</v>
      </c>
      <c r="S47">
        <v>-0.12801999999999999</v>
      </c>
      <c r="T47">
        <v>45959</v>
      </c>
      <c r="U47">
        <v>8041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1300.1099999999999</v>
      </c>
      <c r="AE47">
        <v>-282769</v>
      </c>
      <c r="AF47" s="6">
        <v>1186340</v>
      </c>
      <c r="AG47">
        <v>0.106055</v>
      </c>
      <c r="AH47">
        <v>45860</v>
      </c>
      <c r="AI47">
        <v>8140</v>
      </c>
      <c r="AJ47">
        <f t="shared" si="5"/>
        <v>54000</v>
      </c>
    </row>
    <row r="48" spans="1:39" x14ac:dyDescent="0.2">
      <c r="A48">
        <v>7</v>
      </c>
      <c r="B48">
        <v>1.1662509336901681</v>
      </c>
      <c r="C48">
        <v>1.1440689574403136</v>
      </c>
      <c r="D48">
        <v>1.2720269320864701</v>
      </c>
      <c r="E48">
        <v>1.5601681949595367</v>
      </c>
      <c r="F48">
        <v>1.8180748896261514</v>
      </c>
      <c r="H48">
        <v>1.4370839334166561</v>
      </c>
      <c r="I48">
        <v>1.4337612703477676</v>
      </c>
      <c r="J48">
        <v>1.3988624121568369</v>
      </c>
      <c r="K48">
        <v>1.5785689563494913</v>
      </c>
      <c r="L48">
        <v>1.6908804383614018</v>
      </c>
      <c r="O48">
        <v>100000</v>
      </c>
      <c r="P48">
        <v>1199.7331710000001</v>
      </c>
      <c r="Q48">
        <v>-283474.08742900001</v>
      </c>
      <c r="R48">
        <v>1179674.7536319999</v>
      </c>
      <c r="S48">
        <v>-0.163548</v>
      </c>
      <c r="T48">
        <v>45940</v>
      </c>
      <c r="U48">
        <v>8039</v>
      </c>
      <c r="V48">
        <f t="shared" si="6"/>
        <v>53979</v>
      </c>
      <c r="X48">
        <f>(Q48-(V48/V47)*Q47)/N47</f>
        <v>4.6912778824957826E-2</v>
      </c>
      <c r="Y48">
        <f>X48*16.02</f>
        <v>0.7515427167758244</v>
      </c>
      <c r="AC48">
        <v>100000</v>
      </c>
      <c r="AD48">
        <v>1299.95</v>
      </c>
      <c r="AE48">
        <v>-266390</v>
      </c>
      <c r="AF48" s="6">
        <v>1186350</v>
      </c>
      <c r="AG48">
        <v>-2476.9699999999998</v>
      </c>
      <c r="AH48">
        <v>43335</v>
      </c>
      <c r="AI48">
        <v>7697</v>
      </c>
      <c r="AJ48">
        <f t="shared" si="5"/>
        <v>51032</v>
      </c>
      <c r="AL48">
        <f>(AE48-(AJ48/AJ47)*AE47)/AB47</f>
        <v>0.10664686954470505</v>
      </c>
      <c r="AM48">
        <f>AL48*16.02</f>
        <v>1.7084828501061748</v>
      </c>
    </row>
    <row r="49" spans="1:39" x14ac:dyDescent="0.2">
      <c r="A49">
        <v>9</v>
      </c>
      <c r="B49">
        <v>1.3017688295425593</v>
      </c>
      <c r="C49">
        <v>1.5132476309444152</v>
      </c>
      <c r="D49">
        <v>1.6346514069882789</v>
      </c>
      <c r="E49">
        <v>1.9090296520088075</v>
      </c>
      <c r="F49">
        <v>2.3348983142035711</v>
      </c>
      <c r="H49">
        <v>1.3961869279113281</v>
      </c>
      <c r="I49">
        <v>1.4237278617033127</v>
      </c>
      <c r="J49">
        <v>1.4726360508866001</v>
      </c>
      <c r="K49">
        <v>1.5152718341605558</v>
      </c>
      <c r="L49">
        <v>1.6685696206980332</v>
      </c>
      <c r="M49">
        <v>7</v>
      </c>
      <c r="N49">
        <f>4*3.14*M49^2</f>
        <v>615.44000000000005</v>
      </c>
      <c r="O49">
        <v>50000</v>
      </c>
      <c r="P49">
        <v>1200.0155239999999</v>
      </c>
      <c r="Q49">
        <v>-283599.10658299999</v>
      </c>
      <c r="R49">
        <v>1180017.256233</v>
      </c>
      <c r="S49">
        <v>-0.12801999999999999</v>
      </c>
      <c r="T49">
        <v>45959</v>
      </c>
      <c r="U49">
        <v>8041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1300.27</v>
      </c>
      <c r="AE49">
        <v>-282602</v>
      </c>
      <c r="AF49" s="6">
        <v>1186250</v>
      </c>
      <c r="AG49">
        <v>-0.23941200000000001</v>
      </c>
      <c r="AH49">
        <v>45995</v>
      </c>
      <c r="AI49">
        <v>8005</v>
      </c>
      <c r="AJ49">
        <f t="shared" si="5"/>
        <v>54000</v>
      </c>
    </row>
    <row r="50" spans="1:39" x14ac:dyDescent="0.2">
      <c r="A50">
        <v>11</v>
      </c>
      <c r="B50">
        <v>1.3886387101346891</v>
      </c>
      <c r="C50">
        <v>1.4544819317718249</v>
      </c>
      <c r="D50">
        <v>1.6725848690583223</v>
      </c>
      <c r="E50">
        <v>2.1074093697831868</v>
      </c>
      <c r="F50">
        <v>2.8009743960162261</v>
      </c>
      <c r="H50">
        <v>1.4137908705508038</v>
      </c>
      <c r="I50">
        <v>1.3684136093273598</v>
      </c>
      <c r="J50">
        <v>1.4799448617716964</v>
      </c>
      <c r="K50">
        <v>1.5835491235429942</v>
      </c>
      <c r="L50">
        <v>1.7046810492642401</v>
      </c>
      <c r="O50">
        <v>100000</v>
      </c>
      <c r="P50">
        <v>1199.9861559999999</v>
      </c>
      <c r="Q50">
        <v>-283219.37352700002</v>
      </c>
      <c r="R50">
        <v>1178956.404077</v>
      </c>
      <c r="S50">
        <v>-0.13496900000000001</v>
      </c>
      <c r="T50">
        <v>45902</v>
      </c>
      <c r="U50">
        <v>8035</v>
      </c>
      <c r="V50">
        <f t="shared" si="6"/>
        <v>53937</v>
      </c>
      <c r="X50">
        <f>(Q50-(V50/V49)*Q49)/N49</f>
        <v>7.9402430217632339E-2</v>
      </c>
      <c r="Y50">
        <f>X50*16.02</f>
        <v>1.2720269320864701</v>
      </c>
      <c r="AC50">
        <v>100000</v>
      </c>
      <c r="AD50">
        <v>1300.04</v>
      </c>
      <c r="AE50">
        <v>-266286</v>
      </c>
      <c r="AF50" s="6">
        <v>1186110</v>
      </c>
      <c r="AG50">
        <v>-2400.67</v>
      </c>
      <c r="AH50">
        <v>43471</v>
      </c>
      <c r="AI50">
        <v>7571</v>
      </c>
      <c r="AJ50">
        <f t="shared" si="5"/>
        <v>51042</v>
      </c>
      <c r="AL50">
        <f>(AE50-(AJ50/AJ49)*AE49)/AB49</f>
        <v>0.10645738145788823</v>
      </c>
      <c r="AM50">
        <f>AL50*16.02</f>
        <v>1.7054472509553693</v>
      </c>
    </row>
    <row r="51" spans="1:39" x14ac:dyDescent="0.2">
      <c r="A51">
        <v>13</v>
      </c>
      <c r="B51">
        <v>1.3655756730927084</v>
      </c>
      <c r="C51">
        <v>1.4242682761784307</v>
      </c>
      <c r="D51">
        <v>1.4844684885611394</v>
      </c>
      <c r="E51">
        <v>1.9068991455871775</v>
      </c>
      <c r="F51">
        <v>2.3091017784906653</v>
      </c>
      <c r="H51">
        <v>1.4650815771407839</v>
      </c>
      <c r="I51">
        <v>1.4041108739331181</v>
      </c>
      <c r="J51">
        <v>1.4525822934688095</v>
      </c>
      <c r="K51">
        <v>1.5062475846052448</v>
      </c>
      <c r="L51">
        <v>1.6610502447020903</v>
      </c>
      <c r="M51">
        <v>9</v>
      </c>
      <c r="N51">
        <f>4*3.14*M51^2</f>
        <v>1017.36</v>
      </c>
      <c r="O51">
        <v>50000</v>
      </c>
      <c r="P51">
        <v>1200.0155239999999</v>
      </c>
      <c r="Q51">
        <v>-283599.10658299999</v>
      </c>
      <c r="R51">
        <v>1180017.256233</v>
      </c>
      <c r="S51">
        <v>-0.12801999999999999</v>
      </c>
      <c r="T51">
        <v>45959</v>
      </c>
      <c r="U51">
        <v>8041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1300.07</v>
      </c>
      <c r="AE51">
        <v>-282840</v>
      </c>
      <c r="AF51" s="6">
        <v>1186350</v>
      </c>
      <c r="AG51">
        <v>8.1256099999999998E-2</v>
      </c>
      <c r="AH51">
        <v>45812</v>
      </c>
      <c r="AI51">
        <v>8188</v>
      </c>
      <c r="AJ51">
        <f t="shared" si="5"/>
        <v>54000</v>
      </c>
    </row>
    <row r="52" spans="1:39" x14ac:dyDescent="0.2">
      <c r="A52">
        <v>15</v>
      </c>
      <c r="B52">
        <v>1.3495150343967921</v>
      </c>
      <c r="C52">
        <v>1.3809095670999647</v>
      </c>
      <c r="D52">
        <v>1.4203894784289581</v>
      </c>
      <c r="E52">
        <v>1.6838429673170896</v>
      </c>
      <c r="F52">
        <v>2.1763819130251125</v>
      </c>
      <c r="O52">
        <v>100000</v>
      </c>
      <c r="P52">
        <v>1199.95029</v>
      </c>
      <c r="Q52">
        <v>-282739.03275100002</v>
      </c>
      <c r="R52">
        <v>1177534.194927</v>
      </c>
      <c r="S52">
        <v>-0.12782199999999999</v>
      </c>
      <c r="T52">
        <v>45831</v>
      </c>
      <c r="U52">
        <v>8025</v>
      </c>
      <c r="V52">
        <f t="shared" si="6"/>
        <v>53856</v>
      </c>
      <c r="X52">
        <f>(Q52-(V52/V51)*Q51)/N51</f>
        <v>0.10203816523022965</v>
      </c>
      <c r="Y52">
        <f>X52*16.02</f>
        <v>1.6346514069882789</v>
      </c>
      <c r="AC52">
        <v>100000</v>
      </c>
      <c r="AD52">
        <v>1299.6300000000001</v>
      </c>
      <c r="AE52">
        <v>-266445</v>
      </c>
      <c r="AF52" s="6">
        <v>1186630</v>
      </c>
      <c r="AG52">
        <v>-2727.01</v>
      </c>
      <c r="AH52">
        <v>43313</v>
      </c>
      <c r="AI52">
        <v>7727</v>
      </c>
      <c r="AJ52">
        <f t="shared" si="5"/>
        <v>51040</v>
      </c>
      <c r="AL52">
        <f>(AE52-(AJ52/AJ51)*AE51)/AB51</f>
        <v>0.11352583156404779</v>
      </c>
      <c r="AM52">
        <f>AL52*16.02</f>
        <v>1.8186838216560455</v>
      </c>
    </row>
    <row r="53" spans="1:39" x14ac:dyDescent="0.2">
      <c r="A53">
        <v>17</v>
      </c>
      <c r="B53">
        <v>1.4233075579008927</v>
      </c>
      <c r="C53">
        <v>1.4278767528268295</v>
      </c>
      <c r="D53">
        <v>1.4544418059242441</v>
      </c>
      <c r="E53">
        <v>1.6485790093096466</v>
      </c>
      <c r="F53">
        <v>2.0399687690970696</v>
      </c>
      <c r="H53">
        <f>AVERAGE(H47:H51)</f>
        <v>1.4369550129521522</v>
      </c>
      <c r="I53">
        <f t="shared" ref="I53:L53" si="7">AVERAGE(I47:I51)</f>
        <v>1.410445913213618</v>
      </c>
      <c r="J53">
        <f t="shared" si="7"/>
        <v>1.4641186005330806</v>
      </c>
      <c r="K53">
        <f t="shared" si="7"/>
        <v>1.5340665680173835</v>
      </c>
      <c r="L53">
        <f t="shared" si="7"/>
        <v>1.6892693496465465</v>
      </c>
      <c r="M53">
        <v>11</v>
      </c>
      <c r="N53">
        <f>4*3.14*M53^2</f>
        <v>1519.76</v>
      </c>
      <c r="O53">
        <v>50000</v>
      </c>
      <c r="P53">
        <v>1200.0155239999999</v>
      </c>
      <c r="Q53">
        <v>-283599.10658299999</v>
      </c>
      <c r="R53">
        <v>1180017.256233</v>
      </c>
      <c r="S53">
        <v>-0.12801999999999999</v>
      </c>
      <c r="T53">
        <v>45959</v>
      </c>
      <c r="U53">
        <v>8041</v>
      </c>
      <c r="V53">
        <f t="shared" si="6"/>
        <v>54000</v>
      </c>
    </row>
    <row r="54" spans="1:39" x14ac:dyDescent="0.2">
      <c r="A54">
        <v>19</v>
      </c>
      <c r="B54">
        <v>1.4099371677342418</v>
      </c>
      <c r="C54">
        <v>1.4502490897860372</v>
      </c>
      <c r="D54">
        <v>1.4629681928330791</v>
      </c>
      <c r="E54">
        <v>1.5772110319983152</v>
      </c>
      <c r="F54">
        <v>1.9594399351439971</v>
      </c>
      <c r="O54">
        <v>100000</v>
      </c>
      <c r="P54">
        <v>1200.0823929999999</v>
      </c>
      <c r="Q54">
        <v>-282048.69809299998</v>
      </c>
      <c r="R54">
        <v>1178182.3902149999</v>
      </c>
      <c r="S54">
        <v>-0.133906</v>
      </c>
      <c r="T54">
        <v>45733</v>
      </c>
      <c r="U54">
        <v>8002</v>
      </c>
      <c r="V54">
        <f t="shared" si="6"/>
        <v>53735</v>
      </c>
      <c r="X54">
        <f>(Q54-(V54/V53)*Q53)/N53</f>
        <v>0.10440604675769802</v>
      </c>
      <c r="Y54">
        <f>X54*16.02</f>
        <v>1.6725848690583223</v>
      </c>
      <c r="AB54" t="s">
        <v>6</v>
      </c>
    </row>
    <row r="55" spans="1:39" x14ac:dyDescent="0.2">
      <c r="A55">
        <v>21</v>
      </c>
      <c r="B55">
        <v>1.3886494253263071</v>
      </c>
      <c r="C55">
        <v>1.4178182275822719</v>
      </c>
      <c r="D55">
        <v>1.4273872173420119</v>
      </c>
      <c r="E55">
        <v>1.5363460161553382</v>
      </c>
      <c r="F55">
        <v>1.7959172226345494</v>
      </c>
      <c r="H55" t="s">
        <v>92</v>
      </c>
      <c r="M55">
        <v>13</v>
      </c>
      <c r="N55">
        <f>4*3.14*M55^2</f>
        <v>2122.64</v>
      </c>
      <c r="O55">
        <v>50000</v>
      </c>
      <c r="P55">
        <v>1200.0155239999999</v>
      </c>
      <c r="Q55">
        <v>-283599.10658299999</v>
      </c>
      <c r="R55">
        <v>1180017.256233</v>
      </c>
      <c r="S55">
        <v>-0.12801999999999999</v>
      </c>
      <c r="T55">
        <v>45959</v>
      </c>
      <c r="U55">
        <v>8041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1399.9</v>
      </c>
      <c r="AE55">
        <v>-281693</v>
      </c>
      <c r="AF55" s="6">
        <v>1192790</v>
      </c>
      <c r="AG55">
        <v>-6.3363299999999997E-2</v>
      </c>
      <c r="AH55">
        <v>45964</v>
      </c>
      <c r="AI55">
        <v>8036</v>
      </c>
      <c r="AJ55">
        <f t="shared" ref="AJ55:AJ64" si="8">SUM(AH55:AI55)</f>
        <v>54000</v>
      </c>
    </row>
    <row r="56" spans="1:39" x14ac:dyDescent="0.2">
      <c r="O56">
        <v>100000</v>
      </c>
      <c r="P56">
        <v>1200.227042</v>
      </c>
      <c r="Q56">
        <v>-281180.88909999997</v>
      </c>
      <c r="R56">
        <v>1178453.5307779999</v>
      </c>
      <c r="S56">
        <v>-0.14997199999999999</v>
      </c>
      <c r="T56">
        <v>45600</v>
      </c>
      <c r="U56">
        <v>7977</v>
      </c>
      <c r="V56">
        <f t="shared" si="6"/>
        <v>53577</v>
      </c>
      <c r="X56">
        <f>(Q56-(V56/V55)*Q55)/N55</f>
        <v>9.2663451221044912E-2</v>
      </c>
      <c r="Y56">
        <f>X56*16.02</f>
        <v>1.4844684885611394</v>
      </c>
      <c r="AC56">
        <v>100000</v>
      </c>
      <c r="AD56">
        <v>1400.06</v>
      </c>
      <c r="AE56">
        <v>-265325</v>
      </c>
      <c r="AF56" s="6">
        <v>1191470</v>
      </c>
      <c r="AG56">
        <v>-2277.7399999999998</v>
      </c>
      <c r="AH56">
        <v>43399</v>
      </c>
      <c r="AI56">
        <v>7636</v>
      </c>
      <c r="AJ56">
        <f t="shared" si="8"/>
        <v>51035</v>
      </c>
      <c r="AL56">
        <f>(AE56-(AJ56/AJ55)*AE55)/AB55</f>
        <v>0.11477295352677684</v>
      </c>
      <c r="AM56">
        <f>AL56*16.02</f>
        <v>1.838662715498965</v>
      </c>
    </row>
    <row r="57" spans="1:39" x14ac:dyDescent="0.2">
      <c r="H57">
        <v>1000</v>
      </c>
      <c r="I57">
        <v>1100</v>
      </c>
      <c r="J57">
        <v>1200</v>
      </c>
      <c r="K57">
        <v>1300</v>
      </c>
      <c r="L57">
        <v>1400</v>
      </c>
      <c r="M57">
        <v>15</v>
      </c>
      <c r="N57">
        <f>4*3.14*M57^2</f>
        <v>2826</v>
      </c>
      <c r="O57">
        <v>50000</v>
      </c>
      <c r="P57">
        <v>1200.0155239999999</v>
      </c>
      <c r="Q57">
        <v>-283599.10658299999</v>
      </c>
      <c r="R57">
        <v>1180017.256233</v>
      </c>
      <c r="S57">
        <v>-0.12801999999999999</v>
      </c>
      <c r="T57">
        <v>45959</v>
      </c>
      <c r="U57">
        <v>8041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1399.61</v>
      </c>
      <c r="AE57">
        <v>-281783</v>
      </c>
      <c r="AF57" s="6">
        <v>1192880</v>
      </c>
      <c r="AG57">
        <v>1.46956E-3</v>
      </c>
      <c r="AH57">
        <v>45877</v>
      </c>
      <c r="AI57">
        <v>8123</v>
      </c>
      <c r="AJ57">
        <f t="shared" si="8"/>
        <v>54000</v>
      </c>
    </row>
    <row r="58" spans="1:39" x14ac:dyDescent="0.2">
      <c r="H58">
        <v>1.5993434539278617</v>
      </c>
      <c r="I58">
        <v>1.5423879133757681</v>
      </c>
      <c r="J58">
        <v>1.6807190828024892</v>
      </c>
      <c r="K58">
        <v>1.6808076292994054</v>
      </c>
      <c r="L58">
        <v>1.8002743133758514</v>
      </c>
      <c r="O58">
        <v>100000</v>
      </c>
      <c r="P58">
        <v>1200.021841</v>
      </c>
      <c r="Q58">
        <v>-279992.620734</v>
      </c>
      <c r="R58">
        <v>1178348.7228870001</v>
      </c>
      <c r="S58">
        <v>-0.15820100000000001</v>
      </c>
      <c r="T58">
        <v>45413</v>
      </c>
      <c r="U58">
        <v>7948</v>
      </c>
      <c r="V58">
        <f t="shared" si="6"/>
        <v>53361</v>
      </c>
      <c r="X58">
        <f>(Q58-(V58/V57)*Q57)/N57</f>
        <v>8.8663513010546702E-2</v>
      </c>
      <c r="Y58">
        <f>X58*16.02</f>
        <v>1.4203894784289581</v>
      </c>
      <c r="AC58">
        <v>100000</v>
      </c>
      <c r="AD58">
        <v>1400.05</v>
      </c>
      <c r="AE58">
        <v>-265460</v>
      </c>
      <c r="AF58" s="6">
        <v>1193560</v>
      </c>
      <c r="AG58">
        <v>-3036.27</v>
      </c>
      <c r="AH58">
        <v>43389</v>
      </c>
      <c r="AI58">
        <v>7673</v>
      </c>
      <c r="AJ58">
        <f t="shared" si="8"/>
        <v>51062</v>
      </c>
      <c r="AL58">
        <f>(AE58-(AJ58/AJ57)*AE57)/AB57</f>
        <v>0.12635891955649883</v>
      </c>
      <c r="AM58">
        <f>AL58*16.02</f>
        <v>2.0242698912951114</v>
      </c>
    </row>
    <row r="59" spans="1:39" x14ac:dyDescent="0.2">
      <c r="H59">
        <v>1.6194161095540676</v>
      </c>
      <c r="I59">
        <v>1.6266834225053393</v>
      </c>
      <c r="J59">
        <v>1.6788503473460057</v>
      </c>
      <c r="K59">
        <v>1.6869350997876791</v>
      </c>
      <c r="L59">
        <v>2.0404359949044903</v>
      </c>
      <c r="M59">
        <v>17</v>
      </c>
      <c r="N59">
        <f>4*3.14*M59^2</f>
        <v>3629.84</v>
      </c>
      <c r="O59">
        <v>50000</v>
      </c>
      <c r="P59">
        <v>1200.0155239999999</v>
      </c>
      <c r="Q59">
        <v>-283599.10658299999</v>
      </c>
      <c r="R59">
        <v>1180017.256233</v>
      </c>
      <c r="S59">
        <v>-0.12801999999999999</v>
      </c>
      <c r="T59">
        <v>45959</v>
      </c>
      <c r="U59">
        <v>8041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1399.8</v>
      </c>
      <c r="AE59">
        <v>-281766</v>
      </c>
      <c r="AF59" s="6">
        <v>1192800</v>
      </c>
      <c r="AG59">
        <v>8.1286200000000003E-2</v>
      </c>
      <c r="AH59">
        <v>45904</v>
      </c>
      <c r="AI59">
        <v>8096</v>
      </c>
      <c r="AJ59">
        <f t="shared" si="8"/>
        <v>54000</v>
      </c>
    </row>
    <row r="60" spans="1:39" x14ac:dyDescent="0.2">
      <c r="H60">
        <v>1.5372279163482017</v>
      </c>
      <c r="I60">
        <v>1.6166116080678978</v>
      </c>
      <c r="J60">
        <v>1.6727936611464667</v>
      </c>
      <c r="K60">
        <v>1.6794402038216338</v>
      </c>
      <c r="L60">
        <v>2.017030393205947</v>
      </c>
      <c r="O60">
        <v>100000</v>
      </c>
      <c r="P60">
        <v>1199.8351029999999</v>
      </c>
      <c r="Q60">
        <v>-278306.57221499999</v>
      </c>
      <c r="R60">
        <v>1177844.721503</v>
      </c>
      <c r="S60">
        <v>-0.11593100000000001</v>
      </c>
      <c r="T60">
        <v>45160</v>
      </c>
      <c r="U60">
        <v>7895</v>
      </c>
      <c r="V60">
        <f t="shared" si="6"/>
        <v>53055</v>
      </c>
      <c r="X60">
        <f>(Q60-(V60/V59)*Q59)/N59</f>
        <v>9.0789126462187522E-2</v>
      </c>
      <c r="Y60">
        <f>X60*16.02</f>
        <v>1.4544418059242441</v>
      </c>
      <c r="AC60">
        <v>100000</v>
      </c>
      <c r="AD60">
        <v>1400.13</v>
      </c>
      <c r="AE60">
        <v>-265400</v>
      </c>
      <c r="AF60" s="6">
        <v>1192810</v>
      </c>
      <c r="AG60">
        <v>-2871.97</v>
      </c>
      <c r="AH60">
        <v>43404</v>
      </c>
      <c r="AI60">
        <v>7646</v>
      </c>
      <c r="AJ60">
        <f t="shared" si="8"/>
        <v>51050</v>
      </c>
      <c r="AL60">
        <f>(AE60-(AJ60/AJ59)*AE59)/AB59</f>
        <v>0.12397806086340937</v>
      </c>
      <c r="AM60">
        <f>AL60*16.02</f>
        <v>1.9861285350318181</v>
      </c>
    </row>
    <row r="61" spans="1:39" x14ac:dyDescent="0.2">
      <c r="H61">
        <v>1.5762039830148944</v>
      </c>
      <c r="I61">
        <v>1.5603803876858431</v>
      </c>
      <c r="J61">
        <v>1.6372673554139985</v>
      </c>
      <c r="K61">
        <v>1.6713884059448647</v>
      </c>
      <c r="L61">
        <v>1.9237790276008224</v>
      </c>
      <c r="M61">
        <v>19</v>
      </c>
      <c r="N61">
        <f>4*3.14*M61^2</f>
        <v>4534.16</v>
      </c>
      <c r="O61">
        <v>50000</v>
      </c>
      <c r="P61">
        <v>1200.0155239999999</v>
      </c>
      <c r="Q61">
        <v>-283599.10658299999</v>
      </c>
      <c r="R61">
        <v>1180017.256233</v>
      </c>
      <c r="S61">
        <v>-0.12801999999999999</v>
      </c>
      <c r="T61">
        <v>45959</v>
      </c>
      <c r="U61">
        <v>8041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1399.98</v>
      </c>
      <c r="AE61">
        <v>-281766</v>
      </c>
      <c r="AF61" s="6">
        <v>1192810</v>
      </c>
      <c r="AG61">
        <v>0.16958300000000001</v>
      </c>
      <c r="AH61">
        <v>45899</v>
      </c>
      <c r="AI61">
        <v>8101</v>
      </c>
      <c r="AJ61">
        <f t="shared" si="8"/>
        <v>54000</v>
      </c>
    </row>
    <row r="62" spans="1:39" x14ac:dyDescent="0.2">
      <c r="I62">
        <v>1.6314206411889107</v>
      </c>
      <c r="J62">
        <v>1.7071094912951799</v>
      </c>
      <c r="K62">
        <v>1.6189476407643661</v>
      </c>
      <c r="L62">
        <v>1.8075977851380105</v>
      </c>
      <c r="O62">
        <v>100000</v>
      </c>
      <c r="P62">
        <v>1199.877344</v>
      </c>
      <c r="Q62">
        <v>-276263.12198900001</v>
      </c>
      <c r="R62">
        <v>1177217.013822</v>
      </c>
      <c r="S62">
        <v>-0.11407200000000001</v>
      </c>
      <c r="T62">
        <v>44844</v>
      </c>
      <c r="U62">
        <v>7838</v>
      </c>
      <c r="V62">
        <f t="shared" si="6"/>
        <v>52682</v>
      </c>
      <c r="X62">
        <f>(Q62-(V62/V61)*Q61)/N61</f>
        <v>9.1321360351627912E-2</v>
      </c>
      <c r="Y62">
        <f>X62*16.02</f>
        <v>1.4629681928330791</v>
      </c>
      <c r="AC62">
        <v>100000</v>
      </c>
      <c r="AD62">
        <v>1400.29</v>
      </c>
      <c r="AE62">
        <v>-265530</v>
      </c>
      <c r="AF62" s="6">
        <v>1193550</v>
      </c>
      <c r="AG62">
        <v>-3132.79</v>
      </c>
      <c r="AH62">
        <v>43381</v>
      </c>
      <c r="AI62">
        <v>7690</v>
      </c>
      <c r="AJ62">
        <f t="shared" si="8"/>
        <v>51071</v>
      </c>
      <c r="AL62">
        <f>(AE62-(AJ62/AJ61)*AE61)/AB61</f>
        <v>0.12137623496107448</v>
      </c>
      <c r="AM62">
        <f>AL62*16.02</f>
        <v>1.9444472840764131</v>
      </c>
    </row>
    <row r="63" spans="1:39" x14ac:dyDescent="0.2">
      <c r="M63">
        <v>21</v>
      </c>
      <c r="N63">
        <f>4*3.14*M63^2</f>
        <v>5538.96</v>
      </c>
      <c r="O63">
        <v>50000</v>
      </c>
      <c r="P63">
        <v>1200.0155239999999</v>
      </c>
      <c r="Q63">
        <v>-283599.10658299999</v>
      </c>
      <c r="R63">
        <v>1180017.256233</v>
      </c>
      <c r="S63">
        <v>-0.12801999999999999</v>
      </c>
      <c r="T63">
        <v>45959</v>
      </c>
      <c r="U63">
        <v>8041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1399.91</v>
      </c>
      <c r="AE63">
        <v>-281921</v>
      </c>
      <c r="AF63" s="6">
        <v>1192870</v>
      </c>
      <c r="AG63">
        <v>-9.28965E-3</v>
      </c>
      <c r="AH63">
        <v>45776</v>
      </c>
      <c r="AI63">
        <v>8224</v>
      </c>
      <c r="AJ63">
        <f t="shared" si="8"/>
        <v>54000</v>
      </c>
    </row>
    <row r="64" spans="1:39" x14ac:dyDescent="0.2">
      <c r="H64">
        <f>AVERAGE(H58:H62)</f>
        <v>1.5830478657112561</v>
      </c>
      <c r="I64">
        <f t="shared" ref="I64:L64" si="9">AVERAGE(I58:I62)</f>
        <v>1.5954967945647518</v>
      </c>
      <c r="J64">
        <f t="shared" si="9"/>
        <v>1.6753479876008281</v>
      </c>
      <c r="K64">
        <f t="shared" si="9"/>
        <v>1.6675037959235897</v>
      </c>
      <c r="L64">
        <f t="shared" si="9"/>
        <v>1.9178235028450246</v>
      </c>
      <c r="O64">
        <v>100000</v>
      </c>
      <c r="P64">
        <v>1200.1642730000001</v>
      </c>
      <c r="Q64">
        <v>-273783.57577300002</v>
      </c>
      <c r="R64">
        <v>1176859.3259779999</v>
      </c>
      <c r="S64">
        <v>-0.17419299999999999</v>
      </c>
      <c r="T64">
        <v>44452</v>
      </c>
      <c r="U64">
        <v>7773</v>
      </c>
      <c r="V64">
        <f t="shared" si="6"/>
        <v>52225</v>
      </c>
      <c r="X64">
        <f>(Q64-(V64/V63)*Q63)/N63</f>
        <v>8.9100325676779765E-2</v>
      </c>
      <c r="Y64">
        <f>X64*16.02</f>
        <v>1.4273872173420119</v>
      </c>
      <c r="AC64">
        <v>100000</v>
      </c>
      <c r="AD64">
        <v>1400.53</v>
      </c>
      <c r="AE64">
        <v>-265566</v>
      </c>
      <c r="AF64" s="6">
        <v>1192470</v>
      </c>
      <c r="AG64">
        <v>-2492.08</v>
      </c>
      <c r="AH64">
        <v>43259</v>
      </c>
      <c r="AI64">
        <v>7784</v>
      </c>
      <c r="AJ64">
        <f t="shared" si="8"/>
        <v>51043</v>
      </c>
      <c r="AL64">
        <f>(AE64-(AJ64/AJ63)*AE63)/AB63</f>
        <v>0.11684265864590349</v>
      </c>
      <c r="AM64">
        <f>AL64*16.02</f>
        <v>1.8718193915073738</v>
      </c>
    </row>
    <row r="66" spans="7:39" x14ac:dyDescent="0.2">
      <c r="H66" t="s">
        <v>109</v>
      </c>
      <c r="N66" t="s">
        <v>7</v>
      </c>
      <c r="AB66" t="s">
        <v>78</v>
      </c>
    </row>
    <row r="67" spans="7:39" x14ac:dyDescent="0.2">
      <c r="H67">
        <v>1000</v>
      </c>
      <c r="I67">
        <v>1100</v>
      </c>
      <c r="J67">
        <v>1200</v>
      </c>
      <c r="K67">
        <v>1300</v>
      </c>
      <c r="L67">
        <v>1400</v>
      </c>
      <c r="M67">
        <v>5</v>
      </c>
      <c r="N67">
        <f>4*3.14*M67^2</f>
        <v>314</v>
      </c>
      <c r="O67">
        <v>50000</v>
      </c>
      <c r="P67">
        <v>1300.2933720000001</v>
      </c>
      <c r="Q67">
        <v>-282677.67020300002</v>
      </c>
      <c r="R67">
        <v>1186210.5164950001</v>
      </c>
      <c r="S67">
        <v>-0.15312700000000001</v>
      </c>
      <c r="T67">
        <v>45959</v>
      </c>
      <c r="U67">
        <v>8041</v>
      </c>
      <c r="V67">
        <f t="shared" ref="V67:V84" si="10">SUM(T67:U67)</f>
        <v>54000</v>
      </c>
      <c r="AA67">
        <v>25</v>
      </c>
      <c r="AB67">
        <f>4*3.14*AA67^2</f>
        <v>7850</v>
      </c>
      <c r="AC67">
        <v>50000</v>
      </c>
      <c r="AD67">
        <v>899.98900000000003</v>
      </c>
      <c r="AE67">
        <v>-286081</v>
      </c>
      <c r="AF67" s="6">
        <v>1163340</v>
      </c>
      <c r="AG67">
        <v>3.4963800000000003E-2</v>
      </c>
      <c r="AH67">
        <v>45992</v>
      </c>
      <c r="AI67">
        <v>8008</v>
      </c>
      <c r="AJ67">
        <f t="shared" ref="AJ67:AJ76" si="11">SUM(AH67:AI67)</f>
        <v>54000</v>
      </c>
    </row>
    <row r="68" spans="7:39" x14ac:dyDescent="0.2">
      <c r="H68">
        <v>1.4788296687898468</v>
      </c>
      <c r="I68">
        <v>1.4656779630572783</v>
      </c>
      <c r="J68">
        <v>1.5022168280254398</v>
      </c>
      <c r="K68">
        <v>1.6341571171975084</v>
      </c>
      <c r="L68">
        <v>1.7932526101910502</v>
      </c>
      <c r="O68">
        <v>100000</v>
      </c>
      <c r="P68">
        <v>1299.7876659999999</v>
      </c>
      <c r="Q68">
        <v>-282535.93735800002</v>
      </c>
      <c r="R68">
        <v>1185847.890744</v>
      </c>
      <c r="S68">
        <v>-0.16909099999999999</v>
      </c>
      <c r="T68">
        <v>45938</v>
      </c>
      <c r="U68">
        <v>8039</v>
      </c>
      <c r="V68">
        <f t="shared" si="10"/>
        <v>53977</v>
      </c>
      <c r="X68">
        <f>(Q68-(V68/V67)*Q67)/N67</f>
        <v>6.7939798026026829E-2</v>
      </c>
      <c r="Y68">
        <f>X68*16.02</f>
        <v>1.0883955643769498</v>
      </c>
      <c r="AC68">
        <v>100000</v>
      </c>
      <c r="AD68">
        <v>900.08399999999995</v>
      </c>
      <c r="AE68">
        <v>-269285</v>
      </c>
      <c r="AF68" s="6">
        <v>1162730</v>
      </c>
      <c r="AG68">
        <v>-1904.69</v>
      </c>
      <c r="AH68">
        <v>43401</v>
      </c>
      <c r="AI68">
        <v>7566</v>
      </c>
      <c r="AJ68">
        <f t="shared" si="11"/>
        <v>50967</v>
      </c>
      <c r="AL68">
        <f>(AE68-(AJ68/AJ67)*AE67)/AB67</f>
        <v>9.2711316348197362E-2</v>
      </c>
      <c r="AM68">
        <f>AL68*16.02</f>
        <v>1.4852352878981216</v>
      </c>
    </row>
    <row r="69" spans="7:39" x14ac:dyDescent="0.2">
      <c r="H69">
        <v>1.4567417961783218</v>
      </c>
      <c r="I69">
        <v>1.6081520730361174</v>
      </c>
      <c r="J69">
        <v>1.5602117978768113</v>
      </c>
      <c r="K69">
        <v>1.5746026632695977</v>
      </c>
      <c r="L69">
        <v>1.6707700165605139</v>
      </c>
      <c r="M69">
        <v>7</v>
      </c>
      <c r="N69">
        <f>4*3.14*M69^2</f>
        <v>615.44000000000005</v>
      </c>
      <c r="O69">
        <v>50000</v>
      </c>
      <c r="P69">
        <v>1300.2933720000001</v>
      </c>
      <c r="Q69">
        <v>-282677.67020300002</v>
      </c>
      <c r="R69">
        <v>1186210.5164950001</v>
      </c>
      <c r="S69">
        <v>-0.15312700000000001</v>
      </c>
      <c r="T69">
        <v>45959</v>
      </c>
      <c r="U69">
        <v>8041</v>
      </c>
      <c r="V69">
        <f t="shared" si="10"/>
        <v>54000</v>
      </c>
      <c r="AA69">
        <v>25</v>
      </c>
      <c r="AB69">
        <f>4*3.14*AA69^2</f>
        <v>7850</v>
      </c>
      <c r="AC69">
        <v>50000</v>
      </c>
      <c r="AD69">
        <v>899.952</v>
      </c>
      <c r="AE69">
        <v>-286101</v>
      </c>
      <c r="AF69" s="6">
        <v>1163260</v>
      </c>
      <c r="AG69">
        <v>2.0731400000000001E-2</v>
      </c>
      <c r="AH69">
        <v>45987</v>
      </c>
      <c r="AI69">
        <v>8013</v>
      </c>
      <c r="AJ69">
        <f t="shared" si="11"/>
        <v>54000</v>
      </c>
    </row>
    <row r="70" spans="7:39" x14ac:dyDescent="0.2">
      <c r="H70">
        <v>1.5403345265392927</v>
      </c>
      <c r="I70">
        <v>1.5479738632696269</v>
      </c>
      <c r="J70">
        <v>1.5504029019108017</v>
      </c>
      <c r="K70">
        <v>1.5897786182590783</v>
      </c>
      <c r="L70">
        <v>1.7481357324840843</v>
      </c>
      <c r="O70">
        <v>100000</v>
      </c>
      <c r="P70">
        <v>1300.08276</v>
      </c>
      <c r="Q70">
        <v>-282293.17741100001</v>
      </c>
      <c r="R70">
        <v>1185238.0625469999</v>
      </c>
      <c r="S70">
        <v>-0.12884499999999999</v>
      </c>
      <c r="T70">
        <v>45903</v>
      </c>
      <c r="U70">
        <v>8035</v>
      </c>
      <c r="V70">
        <f t="shared" si="10"/>
        <v>53938</v>
      </c>
      <c r="X70">
        <f>(Q70-(V70/V69)*Q69)/N69</f>
        <v>9.7388776214702669E-2</v>
      </c>
      <c r="Y70">
        <f>X70*16.02</f>
        <v>1.5601681949595367</v>
      </c>
      <c r="AC70">
        <v>100000</v>
      </c>
      <c r="AD70">
        <v>899.995</v>
      </c>
      <c r="AE70">
        <v>-269246</v>
      </c>
      <c r="AF70" s="6">
        <v>1163670</v>
      </c>
      <c r="AG70">
        <v>-2462.1999999999998</v>
      </c>
      <c r="AH70">
        <v>43411</v>
      </c>
      <c r="AI70">
        <v>7553</v>
      </c>
      <c r="AJ70">
        <f t="shared" si="11"/>
        <v>50964</v>
      </c>
      <c r="AL70">
        <f>(AE70-(AJ70/AJ69)*AE69)/AB69</f>
        <v>9.8059363057325252E-2</v>
      </c>
      <c r="AM70">
        <f>AL70*16.02</f>
        <v>1.5709109961783505</v>
      </c>
    </row>
    <row r="71" spans="7:39" x14ac:dyDescent="0.2">
      <c r="H71">
        <v>1.4188404942675652</v>
      </c>
      <c r="I71">
        <v>1.5435748823779414</v>
      </c>
      <c r="J71">
        <v>1.5627538343948875</v>
      </c>
      <c r="K71">
        <v>1.7150073248407642</v>
      </c>
      <c r="L71">
        <v>1.7706587791931996</v>
      </c>
      <c r="M71">
        <v>9</v>
      </c>
      <c r="N71">
        <f>4*3.14*M71^2</f>
        <v>1017.36</v>
      </c>
      <c r="O71">
        <v>50000</v>
      </c>
      <c r="P71">
        <v>1300.2933720000001</v>
      </c>
      <c r="Q71">
        <v>-282677.67020300002</v>
      </c>
      <c r="R71">
        <v>1186210.5164950001</v>
      </c>
      <c r="S71">
        <v>-0.15312700000000001</v>
      </c>
      <c r="T71">
        <v>45959</v>
      </c>
      <c r="U71">
        <v>8041</v>
      </c>
      <c r="V71">
        <f t="shared" si="10"/>
        <v>54000</v>
      </c>
      <c r="AA71">
        <v>25</v>
      </c>
      <c r="AB71">
        <f>4*3.14*AA71^2</f>
        <v>7850</v>
      </c>
      <c r="AC71">
        <v>50000</v>
      </c>
      <c r="AD71">
        <v>900.09500000000003</v>
      </c>
      <c r="AE71">
        <v>-286131</v>
      </c>
      <c r="AF71" s="6">
        <v>1163230</v>
      </c>
      <c r="AG71">
        <v>7.3408100000000004E-2</v>
      </c>
      <c r="AH71">
        <v>45974</v>
      </c>
      <c r="AI71">
        <v>8026</v>
      </c>
      <c r="AJ71">
        <f t="shared" si="11"/>
        <v>54000</v>
      </c>
    </row>
    <row r="72" spans="7:39" x14ac:dyDescent="0.2">
      <c r="H72">
        <v>1.5203342802547575</v>
      </c>
      <c r="I72">
        <v>1.5043828348195263</v>
      </c>
      <c r="J72">
        <v>1.5825265732484595</v>
      </c>
      <c r="K72">
        <v>1.7180774280254807</v>
      </c>
      <c r="L72">
        <v>1.830588280254851</v>
      </c>
      <c r="O72">
        <v>100000</v>
      </c>
      <c r="P72">
        <v>1300.166637</v>
      </c>
      <c r="Q72">
        <v>-281797.394203</v>
      </c>
      <c r="R72">
        <v>1183771.211257</v>
      </c>
      <c r="S72">
        <v>-0.17041000000000001</v>
      </c>
      <c r="T72">
        <v>45831</v>
      </c>
      <c r="U72">
        <v>8024</v>
      </c>
      <c r="V72">
        <f t="shared" si="10"/>
        <v>53855</v>
      </c>
      <c r="X72">
        <f>(Q72-(V72/V71)*Q71)/N71</f>
        <v>0.11916539650491932</v>
      </c>
      <c r="Y72">
        <f>X72*16.02</f>
        <v>1.9090296520088075</v>
      </c>
      <c r="AC72">
        <v>100000</v>
      </c>
      <c r="AD72">
        <v>900.149</v>
      </c>
      <c r="AE72">
        <v>-269244</v>
      </c>
      <c r="AF72" s="6">
        <v>1162790</v>
      </c>
      <c r="AG72">
        <v>-2027.91</v>
      </c>
      <c r="AH72">
        <v>43419</v>
      </c>
      <c r="AI72">
        <v>7543</v>
      </c>
      <c r="AJ72">
        <f t="shared" si="11"/>
        <v>50962</v>
      </c>
      <c r="AL72">
        <f>(AE72-(AJ72/AJ71)*AE71)/AB71</f>
        <v>0.1005709412597286</v>
      </c>
      <c r="AM72">
        <f>AL72*16.02</f>
        <v>1.6111464789808521</v>
      </c>
    </row>
    <row r="73" spans="7:39" x14ac:dyDescent="0.2">
      <c r="M73">
        <v>11</v>
      </c>
      <c r="N73">
        <f>4*3.14*M73^2</f>
        <v>1519.76</v>
      </c>
      <c r="O73">
        <v>50000</v>
      </c>
      <c r="P73">
        <v>1300.2933720000001</v>
      </c>
      <c r="Q73">
        <v>-282677.67020300002</v>
      </c>
      <c r="R73">
        <v>1186210.5164950001</v>
      </c>
      <c r="S73">
        <v>-0.15312700000000001</v>
      </c>
      <c r="T73">
        <v>45959</v>
      </c>
      <c r="U73">
        <v>8041</v>
      </c>
      <c r="V73">
        <f t="shared" si="10"/>
        <v>54000</v>
      </c>
      <c r="AA73">
        <v>25</v>
      </c>
      <c r="AB73">
        <f>4*3.14*AA73^2</f>
        <v>7850</v>
      </c>
      <c r="AC73">
        <v>50000</v>
      </c>
      <c r="AD73">
        <v>900.17600000000004</v>
      </c>
      <c r="AE73">
        <v>-286132</v>
      </c>
      <c r="AF73" s="6">
        <v>1163350</v>
      </c>
      <c r="AG73">
        <v>-2.20821E-2</v>
      </c>
      <c r="AH73">
        <v>45958</v>
      </c>
      <c r="AI73">
        <v>8042</v>
      </c>
      <c r="AJ73">
        <f t="shared" si="11"/>
        <v>54000</v>
      </c>
    </row>
    <row r="74" spans="7:39" x14ac:dyDescent="0.2">
      <c r="H74">
        <f>AVERAGE(H68:H72)</f>
        <v>1.4830161532059567</v>
      </c>
      <c r="I74">
        <f t="shared" ref="I74:L74" si="12">AVERAGE(I68:I72)</f>
        <v>1.533952323312098</v>
      </c>
      <c r="J74">
        <f t="shared" si="12"/>
        <v>1.55162238709128</v>
      </c>
      <c r="K74">
        <f t="shared" si="12"/>
        <v>1.6463246303184857</v>
      </c>
      <c r="L74">
        <f t="shared" si="12"/>
        <v>1.7626810837367402</v>
      </c>
      <c r="O74">
        <v>100000</v>
      </c>
      <c r="P74">
        <v>1300.1498349999999</v>
      </c>
      <c r="Q74">
        <v>-281111.47242100001</v>
      </c>
      <c r="R74">
        <v>1182367.8131510001</v>
      </c>
      <c r="S74">
        <v>-0.19583200000000001</v>
      </c>
      <c r="T74">
        <v>45736</v>
      </c>
      <c r="U74">
        <v>8003</v>
      </c>
      <c r="V74">
        <f t="shared" si="10"/>
        <v>53739</v>
      </c>
      <c r="X74">
        <f>(Q74-(V74/V73)*Q73)/N73</f>
        <v>0.13154864979920017</v>
      </c>
      <c r="Y74">
        <f>X74*16.02</f>
        <v>2.1074093697831868</v>
      </c>
      <c r="AC74">
        <v>100000</v>
      </c>
      <c r="AD74">
        <v>899.77300000000002</v>
      </c>
      <c r="AE74">
        <v>-269396</v>
      </c>
      <c r="AF74" s="6">
        <v>1163060</v>
      </c>
      <c r="AG74">
        <v>-1998.69</v>
      </c>
      <c r="AH74">
        <v>43352</v>
      </c>
      <c r="AI74">
        <v>7623</v>
      </c>
      <c r="AJ74">
        <f t="shared" si="11"/>
        <v>50975</v>
      </c>
      <c r="AL74">
        <f>(AE74-(AJ74/AJ73)*AE73)/AB73</f>
        <v>9.0103090351497883E-2</v>
      </c>
      <c r="AM74">
        <f>AL74*16.02</f>
        <v>1.4434515074309962</v>
      </c>
    </row>
    <row r="75" spans="7:39" x14ac:dyDescent="0.2">
      <c r="M75">
        <v>13</v>
      </c>
      <c r="N75">
        <f>4*3.14*M75^2</f>
        <v>2122.64</v>
      </c>
      <c r="O75">
        <v>50000</v>
      </c>
      <c r="P75">
        <v>1300.2933720000001</v>
      </c>
      <c r="Q75">
        <v>-282677.67020300002</v>
      </c>
      <c r="R75">
        <v>1186210.5164950001</v>
      </c>
      <c r="S75">
        <v>-0.15312700000000001</v>
      </c>
      <c r="T75">
        <v>45959</v>
      </c>
      <c r="U75">
        <v>8041</v>
      </c>
      <c r="V75">
        <f t="shared" si="10"/>
        <v>54000</v>
      </c>
      <c r="AA75">
        <v>25</v>
      </c>
      <c r="AB75">
        <f>4*3.14*AA75^2</f>
        <v>7850</v>
      </c>
      <c r="AC75">
        <v>50000</v>
      </c>
      <c r="AD75">
        <v>899.79499999999996</v>
      </c>
      <c r="AE75">
        <v>-286319</v>
      </c>
      <c r="AF75" s="6">
        <v>1163560</v>
      </c>
      <c r="AG75">
        <v>-3.29365E-3</v>
      </c>
      <c r="AH75">
        <v>45788</v>
      </c>
      <c r="AI75">
        <v>8212</v>
      </c>
      <c r="AJ75">
        <f t="shared" si="11"/>
        <v>54000</v>
      </c>
    </row>
    <row r="76" spans="7:39" x14ac:dyDescent="0.2">
      <c r="H76" t="s">
        <v>110</v>
      </c>
      <c r="O76">
        <v>100000</v>
      </c>
      <c r="P76">
        <v>1300.1168950000001</v>
      </c>
      <c r="Q76">
        <v>-280289.22041499999</v>
      </c>
      <c r="R76">
        <v>1182988.441531</v>
      </c>
      <c r="S76">
        <v>-0.16522899999999999</v>
      </c>
      <c r="T76">
        <v>45614</v>
      </c>
      <c r="U76">
        <v>7978</v>
      </c>
      <c r="V76">
        <f t="shared" si="10"/>
        <v>53592</v>
      </c>
      <c r="X76">
        <f>(Q76-(V76/V75)*Q75)/N75</f>
        <v>0.11903240609158412</v>
      </c>
      <c r="Y76">
        <f>X76*16.02</f>
        <v>1.9068991455871775</v>
      </c>
      <c r="AC76">
        <v>100000</v>
      </c>
      <c r="AD76">
        <v>899.62199999999996</v>
      </c>
      <c r="AE76">
        <v>-269581</v>
      </c>
      <c r="AF76" s="6">
        <v>1163480</v>
      </c>
      <c r="AG76">
        <v>-2184.86</v>
      </c>
      <c r="AH76">
        <v>43209</v>
      </c>
      <c r="AI76">
        <v>7771</v>
      </c>
      <c r="AJ76">
        <f t="shared" si="11"/>
        <v>50980</v>
      </c>
      <c r="AL76">
        <f>(AE76-(AJ76/AJ75)*AE75)/AB75</f>
        <v>9.240061335220405E-2</v>
      </c>
      <c r="AM76">
        <f>AL76*16.02</f>
        <v>1.4802578259023089</v>
      </c>
    </row>
    <row r="77" spans="7:39" x14ac:dyDescent="0.2">
      <c r="G77">
        <v>900</v>
      </c>
      <c r="H77">
        <v>1000</v>
      </c>
      <c r="I77">
        <v>1100</v>
      </c>
      <c r="J77">
        <v>1200</v>
      </c>
      <c r="K77">
        <v>1300</v>
      </c>
      <c r="L77">
        <v>1400</v>
      </c>
      <c r="M77">
        <v>15</v>
      </c>
      <c r="N77">
        <f>4*3.14*M77^2</f>
        <v>2826</v>
      </c>
      <c r="O77">
        <v>50000</v>
      </c>
      <c r="P77">
        <v>1300.2933720000001</v>
      </c>
      <c r="Q77">
        <v>-282677.67020300002</v>
      </c>
      <c r="R77">
        <v>1186210.5164950001</v>
      </c>
      <c r="S77">
        <v>-0.15312700000000001</v>
      </c>
      <c r="T77">
        <v>45959</v>
      </c>
      <c r="U77">
        <v>8041</v>
      </c>
      <c r="V77">
        <f t="shared" si="10"/>
        <v>54000</v>
      </c>
    </row>
    <row r="78" spans="7:39" x14ac:dyDescent="0.2">
      <c r="G78">
        <v>1.4852352878981216</v>
      </c>
      <c r="H78">
        <v>1.6045985732483727</v>
      </c>
      <c r="I78">
        <v>1.5491880424628295</v>
      </c>
      <c r="J78">
        <v>1.6366237588110821</v>
      </c>
      <c r="K78">
        <v>1.7948018904459238</v>
      </c>
      <c r="L78">
        <v>1.838662715498965</v>
      </c>
      <c r="O78">
        <v>100000</v>
      </c>
      <c r="P78">
        <v>1300.0304739999999</v>
      </c>
      <c r="Q78">
        <v>-279040.84840999998</v>
      </c>
      <c r="R78">
        <v>1183161.905064</v>
      </c>
      <c r="S78">
        <v>-0.15046899999999999</v>
      </c>
      <c r="T78">
        <v>45412</v>
      </c>
      <c r="U78">
        <v>7950</v>
      </c>
      <c r="V78">
        <f t="shared" si="10"/>
        <v>53362</v>
      </c>
      <c r="X78">
        <f>(Q78-(V78/V77)*Q77)/N77</f>
        <v>0.1051087994579956</v>
      </c>
      <c r="Y78">
        <f>X78*16.02</f>
        <v>1.6838429673170896</v>
      </c>
    </row>
    <row r="79" spans="7:39" x14ac:dyDescent="0.2">
      <c r="G79">
        <v>1.5709109961783505</v>
      </c>
      <c r="H79">
        <v>1.5676312611465084</v>
      </c>
      <c r="I79">
        <v>1.6007075159235113</v>
      </c>
      <c r="J79">
        <v>1.6777775477706875</v>
      </c>
      <c r="K79">
        <v>1.7947908552017486</v>
      </c>
      <c r="L79">
        <v>2.0242698912951114</v>
      </c>
      <c r="M79">
        <v>17</v>
      </c>
      <c r="N79">
        <f>4*3.14*M79^2</f>
        <v>3629.84</v>
      </c>
      <c r="O79">
        <v>50000</v>
      </c>
      <c r="P79">
        <v>1300.2933720000001</v>
      </c>
      <c r="Q79">
        <v>-282677.67020300002</v>
      </c>
      <c r="R79">
        <v>1186210.5164950001</v>
      </c>
      <c r="S79">
        <v>-0.15312700000000001</v>
      </c>
      <c r="T79">
        <v>45959</v>
      </c>
      <c r="U79">
        <v>8041</v>
      </c>
      <c r="V79">
        <f t="shared" si="10"/>
        <v>54000</v>
      </c>
    </row>
    <row r="80" spans="7:39" x14ac:dyDescent="0.2">
      <c r="G80">
        <v>1.6111464789808521</v>
      </c>
      <c r="H80">
        <v>1.5915539698514465</v>
      </c>
      <c r="I80">
        <v>1.577350212314216</v>
      </c>
      <c r="J80">
        <v>1.5703757112526389</v>
      </c>
      <c r="K80">
        <v>1.7084828501061748</v>
      </c>
      <c r="L80">
        <v>1.9861285350318181</v>
      </c>
      <c r="O80">
        <v>100000</v>
      </c>
      <c r="P80">
        <v>1300.2183279999999</v>
      </c>
      <c r="Q80">
        <v>-277435.79459499998</v>
      </c>
      <c r="R80">
        <v>1183096.3171379999</v>
      </c>
      <c r="S80">
        <v>-0.122812</v>
      </c>
      <c r="T80">
        <v>45172</v>
      </c>
      <c r="U80">
        <v>7898</v>
      </c>
      <c r="V80">
        <f t="shared" si="10"/>
        <v>53070</v>
      </c>
      <c r="X80">
        <f>(Q80-(V80/V79)*Q79)/N79</f>
        <v>0.10290755363980317</v>
      </c>
      <c r="Y80">
        <f>X80*16.02</f>
        <v>1.6485790093096466</v>
      </c>
    </row>
    <row r="81" spans="7:25" x14ac:dyDescent="0.2">
      <c r="G81">
        <v>1.4434515074309962</v>
      </c>
      <c r="H81">
        <v>1.6263589409765884</v>
      </c>
      <c r="I81">
        <v>1.6391254713375616</v>
      </c>
      <c r="J81">
        <v>1.720768704883199</v>
      </c>
      <c r="K81">
        <v>1.7054472509553693</v>
      </c>
      <c r="L81">
        <v>1.9444472840764131</v>
      </c>
      <c r="M81">
        <v>19</v>
      </c>
      <c r="N81">
        <f>4*3.14*M81^2</f>
        <v>4534.16</v>
      </c>
      <c r="O81">
        <v>50000</v>
      </c>
      <c r="P81">
        <v>1300.2933720000001</v>
      </c>
      <c r="Q81">
        <v>-282677.67020300002</v>
      </c>
      <c r="R81">
        <v>1186210.5164950001</v>
      </c>
      <c r="S81">
        <v>-0.15312700000000001</v>
      </c>
      <c r="T81">
        <v>45959</v>
      </c>
      <c r="U81">
        <v>8041</v>
      </c>
      <c r="V81">
        <f t="shared" si="10"/>
        <v>54000</v>
      </c>
    </row>
    <row r="82" spans="7:25" x14ac:dyDescent="0.2">
      <c r="G82">
        <v>1.4802578259023089</v>
      </c>
      <c r="H82">
        <v>1.5787528220806686</v>
      </c>
      <c r="I82">
        <v>1.6186314734607115</v>
      </c>
      <c r="J82">
        <v>1.5883364025477638</v>
      </c>
      <c r="K82">
        <v>1.8186838216560455</v>
      </c>
      <c r="L82">
        <v>1.8718193915073738</v>
      </c>
      <c r="O82">
        <v>100000</v>
      </c>
      <c r="P82">
        <v>1300.1696300000001</v>
      </c>
      <c r="Q82">
        <v>-275316.13687799999</v>
      </c>
      <c r="R82">
        <v>1182990.9990030001</v>
      </c>
      <c r="S82">
        <v>-0.14108299999999999</v>
      </c>
      <c r="T82">
        <v>44846</v>
      </c>
      <c r="U82">
        <v>7833</v>
      </c>
      <c r="V82">
        <f t="shared" si="10"/>
        <v>52679</v>
      </c>
      <c r="X82">
        <f>(Q82-(V82/V81)*Q81)/N81</f>
        <v>9.8452623720244395E-2</v>
      </c>
      <c r="Y82">
        <f>X82*16.02</f>
        <v>1.5772110319983152</v>
      </c>
    </row>
    <row r="83" spans="7:25" x14ac:dyDescent="0.2">
      <c r="M83">
        <v>21</v>
      </c>
      <c r="N83">
        <f>4*3.14*M83^2</f>
        <v>5538.96</v>
      </c>
      <c r="O83">
        <v>50000</v>
      </c>
      <c r="P83">
        <v>1300.2933720000001</v>
      </c>
      <c r="Q83">
        <v>-282677.67020300002</v>
      </c>
      <c r="R83">
        <v>1186210.5164950001</v>
      </c>
      <c r="S83">
        <v>-0.15312700000000001</v>
      </c>
      <c r="T83">
        <v>45959</v>
      </c>
      <c r="U83">
        <v>8041</v>
      </c>
      <c r="V83">
        <f t="shared" si="10"/>
        <v>54000</v>
      </c>
    </row>
    <row r="84" spans="7:25" x14ac:dyDescent="0.2">
      <c r="G84">
        <f>AVERAGE(G78:G82)</f>
        <v>1.5182004192781258</v>
      </c>
      <c r="H84">
        <f>AVERAGE(H78:H82)</f>
        <v>1.5937791134607167</v>
      </c>
      <c r="I84">
        <f t="shared" ref="I84:L84" si="13">AVERAGE(I78:I82)</f>
        <v>1.597000543099766</v>
      </c>
      <c r="J84">
        <f t="shared" si="13"/>
        <v>1.6387764250530743</v>
      </c>
      <c r="K84">
        <f t="shared" si="13"/>
        <v>1.7644413336730522</v>
      </c>
      <c r="L84">
        <f t="shared" si="13"/>
        <v>1.9330655634819363</v>
      </c>
      <c r="O84">
        <v>100000</v>
      </c>
      <c r="P84">
        <v>1300.0594599999999</v>
      </c>
      <c r="Q84">
        <v>-272859.98930900003</v>
      </c>
      <c r="R84">
        <v>1182191.645703</v>
      </c>
      <c r="S84">
        <v>-0.117605</v>
      </c>
      <c r="T84">
        <v>44453</v>
      </c>
      <c r="U84">
        <v>7773</v>
      </c>
      <c r="V84">
        <f t="shared" si="10"/>
        <v>52226</v>
      </c>
      <c r="X84">
        <f>(Q84-(V84/V83)*Q83)/N83</f>
        <v>9.5901748823679037E-2</v>
      </c>
      <c r="Y84">
        <f>X84*16.02</f>
        <v>1.5363460161553382</v>
      </c>
    </row>
    <row r="86" spans="7:25" x14ac:dyDescent="0.2">
      <c r="N86" t="s">
        <v>6</v>
      </c>
    </row>
    <row r="87" spans="7:25" x14ac:dyDescent="0.2">
      <c r="M87">
        <v>5</v>
      </c>
      <c r="N87">
        <f>4*3.14*M87^2</f>
        <v>314</v>
      </c>
      <c r="O87">
        <v>50000</v>
      </c>
      <c r="P87">
        <v>1399.9998780000001</v>
      </c>
      <c r="Q87">
        <v>-281713.054619</v>
      </c>
      <c r="R87">
        <v>1192744.875617</v>
      </c>
      <c r="S87">
        <v>-0.19994500000000001</v>
      </c>
      <c r="T87">
        <v>45959</v>
      </c>
      <c r="U87">
        <v>8041</v>
      </c>
      <c r="V87">
        <f t="shared" ref="V87:V104" si="14">SUM(T87:U87)</f>
        <v>54000</v>
      </c>
    </row>
    <row r="88" spans="7:25" x14ac:dyDescent="0.2">
      <c r="O88">
        <v>100000</v>
      </c>
      <c r="P88">
        <v>1399.9485179999999</v>
      </c>
      <c r="Q88">
        <v>-281588.16048199998</v>
      </c>
      <c r="R88">
        <v>1192496.336167</v>
      </c>
      <c r="S88">
        <v>-0.20011499999999999</v>
      </c>
      <c r="T88">
        <v>45942</v>
      </c>
      <c r="U88">
        <v>8039</v>
      </c>
      <c r="V88">
        <f t="shared" si="14"/>
        <v>53981</v>
      </c>
      <c r="X88">
        <f>(Q88-(V88/V87)*Q87)/N87</f>
        <v>8.2079226246762102E-2</v>
      </c>
      <c r="Y88">
        <f>X88*16.02</f>
        <v>1.3149092044731288</v>
      </c>
    </row>
    <row r="89" spans="7:25" x14ac:dyDescent="0.2">
      <c r="M89">
        <v>7</v>
      </c>
      <c r="N89">
        <f>4*3.14*M89^2</f>
        <v>615.44000000000005</v>
      </c>
      <c r="O89">
        <v>50000</v>
      </c>
      <c r="P89">
        <v>1399.9998780000001</v>
      </c>
      <c r="Q89">
        <v>-281713.054619</v>
      </c>
      <c r="R89">
        <v>1192744.875617</v>
      </c>
      <c r="S89">
        <v>-0.19994500000000001</v>
      </c>
      <c r="T89">
        <v>45959</v>
      </c>
      <c r="U89">
        <v>8041</v>
      </c>
      <c r="V89">
        <f t="shared" si="14"/>
        <v>54000</v>
      </c>
    </row>
    <row r="90" spans="7:25" x14ac:dyDescent="0.2">
      <c r="O90">
        <v>100000</v>
      </c>
      <c r="P90">
        <v>1400.1442239999999</v>
      </c>
      <c r="Q90">
        <v>-281324.97826100001</v>
      </c>
      <c r="R90">
        <v>1191807.343105</v>
      </c>
      <c r="S90">
        <v>-0.120227</v>
      </c>
      <c r="T90">
        <v>45904</v>
      </c>
      <c r="U90">
        <v>8035</v>
      </c>
      <c r="V90">
        <f t="shared" si="14"/>
        <v>53939</v>
      </c>
      <c r="X90">
        <f>(Q90-(V90/V89)*Q89)/N89</f>
        <v>0.11348782082560246</v>
      </c>
      <c r="Y90">
        <f>X90*16.02</f>
        <v>1.8180748896261514</v>
      </c>
    </row>
    <row r="91" spans="7:25" x14ac:dyDescent="0.2">
      <c r="M91">
        <v>9</v>
      </c>
      <c r="N91">
        <f>4*3.14*M91^2</f>
        <v>1017.36</v>
      </c>
      <c r="O91">
        <v>50000</v>
      </c>
      <c r="P91">
        <v>1399.9998780000001</v>
      </c>
      <c r="Q91">
        <v>-281713.054619</v>
      </c>
      <c r="R91">
        <v>1192744.875617</v>
      </c>
      <c r="S91">
        <v>-0.19994500000000001</v>
      </c>
      <c r="T91">
        <v>45959</v>
      </c>
      <c r="U91">
        <v>8041</v>
      </c>
      <c r="V91">
        <f t="shared" si="14"/>
        <v>54000</v>
      </c>
    </row>
    <row r="92" spans="7:25" x14ac:dyDescent="0.2">
      <c r="O92">
        <v>100000</v>
      </c>
      <c r="P92">
        <v>1400.064801</v>
      </c>
      <c r="Q92">
        <v>-280834.40827999997</v>
      </c>
      <c r="R92">
        <v>1190613.583044</v>
      </c>
      <c r="S92">
        <v>-0.16206599999999999</v>
      </c>
      <c r="T92">
        <v>45837</v>
      </c>
      <c r="U92">
        <v>8023</v>
      </c>
      <c r="V92">
        <f t="shared" si="14"/>
        <v>53860</v>
      </c>
      <c r="X92">
        <f>(Q92-(V92/V91)*Q91)/N91</f>
        <v>0.14574895843967361</v>
      </c>
      <c r="Y92">
        <f>X92*16.02</f>
        <v>2.3348983142035711</v>
      </c>
    </row>
    <row r="93" spans="7:25" x14ac:dyDescent="0.2">
      <c r="M93">
        <v>11</v>
      </c>
      <c r="N93">
        <f>4*3.14*M93^2</f>
        <v>1519.76</v>
      </c>
      <c r="O93">
        <v>50000</v>
      </c>
      <c r="P93">
        <v>1399.9998780000001</v>
      </c>
      <c r="Q93">
        <v>-281713.054619</v>
      </c>
      <c r="R93">
        <v>1192744.875617</v>
      </c>
      <c r="S93">
        <v>-0.19994500000000001</v>
      </c>
      <c r="T93">
        <v>45959</v>
      </c>
      <c r="U93">
        <v>8041</v>
      </c>
      <c r="V93">
        <f t="shared" si="14"/>
        <v>54000</v>
      </c>
    </row>
    <row r="94" spans="7:25" x14ac:dyDescent="0.2">
      <c r="O94">
        <v>100000</v>
      </c>
      <c r="P94">
        <v>1400.256529</v>
      </c>
      <c r="Q94">
        <v>-280064.85548299999</v>
      </c>
      <c r="R94">
        <v>1188607.003522</v>
      </c>
      <c r="S94">
        <v>-0.193022</v>
      </c>
      <c r="T94">
        <v>45735</v>
      </c>
      <c r="U94">
        <v>8000</v>
      </c>
      <c r="V94">
        <f t="shared" si="14"/>
        <v>53735</v>
      </c>
      <c r="X94">
        <f>(Q94-(V94/V93)*Q93)/N93</f>
        <v>0.17484234681749228</v>
      </c>
      <c r="Y94">
        <f>X94*16.02</f>
        <v>2.8009743960162261</v>
      </c>
    </row>
    <row r="95" spans="7:25" x14ac:dyDescent="0.2">
      <c r="M95">
        <v>13</v>
      </c>
      <c r="N95">
        <f>4*3.14*M95^2</f>
        <v>2122.64</v>
      </c>
      <c r="O95">
        <v>50000</v>
      </c>
      <c r="P95">
        <v>1399.9998780000001</v>
      </c>
      <c r="Q95">
        <v>-281713.054619</v>
      </c>
      <c r="R95">
        <v>1192744.875617</v>
      </c>
      <c r="S95">
        <v>-0.19994500000000001</v>
      </c>
      <c r="T95">
        <v>45959</v>
      </c>
      <c r="U95">
        <v>8041</v>
      </c>
      <c r="V95">
        <f t="shared" si="14"/>
        <v>54000</v>
      </c>
    </row>
    <row r="96" spans="7:25" x14ac:dyDescent="0.2">
      <c r="O96">
        <v>100000</v>
      </c>
      <c r="P96">
        <v>1399.7202689999999</v>
      </c>
      <c r="Q96">
        <v>-279268.16762299999</v>
      </c>
      <c r="R96">
        <v>1187729.557705</v>
      </c>
      <c r="S96">
        <v>-0.236233</v>
      </c>
      <c r="T96">
        <v>45612</v>
      </c>
      <c r="U96">
        <v>7978</v>
      </c>
      <c r="V96">
        <f t="shared" si="14"/>
        <v>53590</v>
      </c>
      <c r="X96">
        <f>(Q96-(V96/V95)*Q95)/N95</f>
        <v>0.14413868779592168</v>
      </c>
      <c r="Y96">
        <f>X96*16.02</f>
        <v>2.3091017784906653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1399.9998780000001</v>
      </c>
      <c r="Q97">
        <v>-281713.054619</v>
      </c>
      <c r="R97">
        <v>1192744.875617</v>
      </c>
      <c r="S97">
        <v>-0.19994500000000001</v>
      </c>
      <c r="T97">
        <v>45959</v>
      </c>
      <c r="U97">
        <v>8041</v>
      </c>
      <c r="V97">
        <f t="shared" si="14"/>
        <v>54000</v>
      </c>
    </row>
    <row r="98" spans="13:25" x14ac:dyDescent="0.2">
      <c r="O98">
        <v>100000</v>
      </c>
      <c r="P98">
        <v>1399.822703</v>
      </c>
      <c r="Q98">
        <v>-278052.91258100001</v>
      </c>
      <c r="R98">
        <v>1187280.1105559999</v>
      </c>
      <c r="S98">
        <v>-0.154062</v>
      </c>
      <c r="T98">
        <v>45422</v>
      </c>
      <c r="U98">
        <v>7950</v>
      </c>
      <c r="V98">
        <f t="shared" si="14"/>
        <v>53372</v>
      </c>
      <c r="X98">
        <f>(Q98-(V98/V97)*Q97)/N97</f>
        <v>0.13585405199907069</v>
      </c>
      <c r="Y98">
        <f>X98*16.02</f>
        <v>2.1763819130251125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1399.9998780000001</v>
      </c>
      <c r="Q99">
        <v>-281713.054619</v>
      </c>
      <c r="R99">
        <v>1192744.875617</v>
      </c>
      <c r="S99">
        <v>-0.19994500000000001</v>
      </c>
      <c r="T99">
        <v>45959</v>
      </c>
      <c r="U99">
        <v>8041</v>
      </c>
      <c r="V99">
        <f t="shared" si="14"/>
        <v>54000</v>
      </c>
    </row>
    <row r="100" spans="13:25" x14ac:dyDescent="0.2">
      <c r="O100">
        <v>100000</v>
      </c>
      <c r="P100">
        <v>1400.009996</v>
      </c>
      <c r="Q100">
        <v>-276419.97768299998</v>
      </c>
      <c r="R100">
        <v>1187727.8166179999</v>
      </c>
      <c r="S100">
        <v>-0.123127</v>
      </c>
      <c r="T100">
        <v>45175</v>
      </c>
      <c r="U100">
        <v>7899</v>
      </c>
      <c r="V100">
        <f t="shared" si="14"/>
        <v>53074</v>
      </c>
      <c r="X100">
        <f>(Q100-(V100/V99)*Q99)/N99</f>
        <v>0.12733887447547251</v>
      </c>
      <c r="Y100">
        <f>X100*16.02</f>
        <v>2.0399687690970696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1399.9998780000001</v>
      </c>
      <c r="Q101">
        <v>-281713.054619</v>
      </c>
      <c r="R101">
        <v>1192744.875617</v>
      </c>
      <c r="S101">
        <v>-0.19994500000000001</v>
      </c>
      <c r="T101">
        <v>45959</v>
      </c>
      <c r="U101">
        <v>8041</v>
      </c>
      <c r="V101">
        <f t="shared" si="14"/>
        <v>54000</v>
      </c>
    </row>
    <row r="102" spans="13:25" x14ac:dyDescent="0.2">
      <c r="O102">
        <v>100000</v>
      </c>
      <c r="P102">
        <v>1399.627246</v>
      </c>
      <c r="Q102">
        <v>-274329.538841</v>
      </c>
      <c r="R102">
        <v>1187165.96474</v>
      </c>
      <c r="S102">
        <v>-0.22767499999999999</v>
      </c>
      <c r="T102">
        <v>44851</v>
      </c>
      <c r="U102">
        <v>7840</v>
      </c>
      <c r="V102">
        <f t="shared" si="14"/>
        <v>52691</v>
      </c>
      <c r="X102">
        <f>(Q102-(V102/V101)*Q101)/N101</f>
        <v>0.12231210581423203</v>
      </c>
      <c r="Y102">
        <f>X102*16.02</f>
        <v>1.9594399351439971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1399.9998780000001</v>
      </c>
      <c r="Q103">
        <v>-281713.054619</v>
      </c>
      <c r="R103">
        <v>1192744.875617</v>
      </c>
      <c r="S103">
        <v>-0.19994500000000001</v>
      </c>
      <c r="T103">
        <v>45959</v>
      </c>
      <c r="U103">
        <v>8041</v>
      </c>
      <c r="V103">
        <f t="shared" si="14"/>
        <v>54000</v>
      </c>
    </row>
    <row r="104" spans="13:25" x14ac:dyDescent="0.2">
      <c r="O104">
        <v>100000</v>
      </c>
      <c r="P104">
        <v>1400.1858609999999</v>
      </c>
      <c r="Q104">
        <v>-271868.61710999999</v>
      </c>
      <c r="R104">
        <v>1187046.7850200001</v>
      </c>
      <c r="S104">
        <v>-0.160194</v>
      </c>
      <c r="T104">
        <v>44454</v>
      </c>
      <c r="U104">
        <v>7778</v>
      </c>
      <c r="V104">
        <f t="shared" si="14"/>
        <v>52232</v>
      </c>
      <c r="X104">
        <f>(Q104-(V104/V103)*Q103)/N103</f>
        <v>0.11210469554522781</v>
      </c>
      <c r="Y104">
        <f>X104*16.02</f>
        <v>1.7959172226345494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70BF-5F5D-9A42-94D2-5124CF114F3A}">
  <dimension ref="B1:CB552"/>
  <sheetViews>
    <sheetView tabSelected="1" topLeftCell="BK39" workbookViewId="0">
      <selection activeCell="BZ66" sqref="BZ66"/>
    </sheetView>
  </sheetViews>
  <sheetFormatPr baseColWidth="10" defaultRowHeight="16" x14ac:dyDescent="0.2"/>
  <sheetData>
    <row r="1" spans="2:76" x14ac:dyDescent="0.2">
      <c r="E1" t="s">
        <v>89</v>
      </c>
      <c r="F1" s="1">
        <v>350643.39199999999</v>
      </c>
    </row>
    <row r="3" spans="2:76" x14ac:dyDescent="0.2">
      <c r="D3" t="s">
        <v>10</v>
      </c>
      <c r="M3" t="s">
        <v>18</v>
      </c>
      <c r="N3" t="s">
        <v>18</v>
      </c>
    </row>
    <row r="4" spans="2:76" x14ac:dyDescent="0.2">
      <c r="B4" t="s">
        <v>1</v>
      </c>
      <c r="C4" t="s">
        <v>17</v>
      </c>
      <c r="K4" t="s">
        <v>16</v>
      </c>
      <c r="M4" t="s">
        <v>15</v>
      </c>
      <c r="N4" t="s">
        <v>14</v>
      </c>
      <c r="Q4" t="s">
        <v>13</v>
      </c>
      <c r="R4" t="s">
        <v>12</v>
      </c>
    </row>
    <row r="5" spans="2:76" x14ac:dyDescent="0.2">
      <c r="D5">
        <v>50000</v>
      </c>
      <c r="E5">
        <v>1000.191329</v>
      </c>
      <c r="F5">
        <v>-86037.255969999998</v>
      </c>
      <c r="G5">
        <v>347512.37479199999</v>
      </c>
      <c r="H5">
        <v>-0.41072500000000001</v>
      </c>
      <c r="I5">
        <v>12362</v>
      </c>
      <c r="J5">
        <v>3638</v>
      </c>
      <c r="K5">
        <f>SUM(I5:J5)</f>
        <v>16000</v>
      </c>
    </row>
    <row r="6" spans="2:76" x14ac:dyDescent="0.2">
      <c r="B6">
        <v>30</v>
      </c>
      <c r="C6">
        <f>4*3.14*B6^2</f>
        <v>11304</v>
      </c>
      <c r="D6">
        <v>100000</v>
      </c>
      <c r="E6">
        <v>1000.032877</v>
      </c>
      <c r="F6">
        <v>-82325.648092999996</v>
      </c>
      <c r="G6">
        <v>346203.50943699997</v>
      </c>
      <c r="H6">
        <v>-0.43246600000000002</v>
      </c>
      <c r="I6">
        <v>11880</v>
      </c>
      <c r="J6">
        <v>3479</v>
      </c>
      <c r="K6">
        <f>SUM(I6:J6)</f>
        <v>15359</v>
      </c>
      <c r="M6">
        <f>(F6-(K6/K5)*F5)/C6</f>
        <v>2.3420055706111397E-2</v>
      </c>
      <c r="N6">
        <f>M6*16.02</f>
        <v>0.37518929241190457</v>
      </c>
    </row>
    <row r="7" spans="2:76" x14ac:dyDescent="0.2">
      <c r="Q7" t="s">
        <v>10</v>
      </c>
      <c r="AE7" t="s">
        <v>10</v>
      </c>
      <c r="AS7" t="s">
        <v>7</v>
      </c>
      <c r="BF7" s="5"/>
      <c r="BG7" s="5" t="s">
        <v>18</v>
      </c>
      <c r="BH7" s="5" t="s">
        <v>61</v>
      </c>
      <c r="BK7" t="s">
        <v>18</v>
      </c>
      <c r="BL7" t="s">
        <v>61</v>
      </c>
      <c r="BR7" t="s">
        <v>45</v>
      </c>
      <c r="BS7" t="s">
        <v>83</v>
      </c>
      <c r="BT7" t="s">
        <v>84</v>
      </c>
      <c r="BU7" t="s">
        <v>43</v>
      </c>
      <c r="BV7" t="s">
        <v>44</v>
      </c>
      <c r="BX7" t="s">
        <v>87</v>
      </c>
    </row>
    <row r="8" spans="2:76" x14ac:dyDescent="0.2">
      <c r="B8">
        <v>5</v>
      </c>
      <c r="C8">
        <f>4*3.14*B8^2</f>
        <v>314</v>
      </c>
      <c r="D8">
        <v>50000</v>
      </c>
      <c r="E8">
        <v>1000.191329</v>
      </c>
      <c r="F8">
        <v>-86037.255969999998</v>
      </c>
      <c r="G8">
        <v>347512.37479199999</v>
      </c>
      <c r="H8">
        <v>-0.41072500000000001</v>
      </c>
      <c r="I8">
        <v>12362</v>
      </c>
      <c r="J8">
        <v>3638</v>
      </c>
      <c r="K8">
        <f t="shared" ref="K8:K19" si="0">SUM(I8:J8)</f>
        <v>16000</v>
      </c>
      <c r="P8">
        <v>25</v>
      </c>
      <c r="Q8">
        <f>4*3.14*P8^2</f>
        <v>7850</v>
      </c>
      <c r="R8">
        <v>50000</v>
      </c>
      <c r="S8">
        <v>999.84500000000003</v>
      </c>
      <c r="T8">
        <v>-290594</v>
      </c>
      <c r="U8" s="6">
        <v>1172850</v>
      </c>
      <c r="V8">
        <v>7.8893000000000005E-2</v>
      </c>
      <c r="W8">
        <v>41582</v>
      </c>
      <c r="X8">
        <v>12418</v>
      </c>
      <c r="Y8">
        <f t="shared" ref="Y8:Y17" si="1">SUM(W8:X8)</f>
        <v>54000</v>
      </c>
      <c r="AD8">
        <v>25</v>
      </c>
      <c r="AE8">
        <f>4*3.14*AD8^2</f>
        <v>7850</v>
      </c>
      <c r="AF8">
        <v>50000</v>
      </c>
      <c r="AG8">
        <v>999.84500000000003</v>
      </c>
      <c r="AH8">
        <v>-290594</v>
      </c>
      <c r="AI8" s="6">
        <v>1172850</v>
      </c>
      <c r="AJ8">
        <v>7.8893000000000005E-2</v>
      </c>
      <c r="AK8">
        <v>41582</v>
      </c>
      <c r="AL8">
        <v>12418</v>
      </c>
      <c r="AM8">
        <f>SUM(AK8:AL8)</f>
        <v>54000</v>
      </c>
      <c r="AR8">
        <v>25</v>
      </c>
      <c r="AS8">
        <f>4*3.14*AR8^2</f>
        <v>7850</v>
      </c>
      <c r="AT8">
        <v>50000</v>
      </c>
      <c r="AU8">
        <v>1299.614221</v>
      </c>
      <c r="AV8">
        <v>-288147.74196299998</v>
      </c>
      <c r="AW8">
        <v>1189209.555716</v>
      </c>
      <c r="AX8">
        <v>-9.8996000000000001E-2</v>
      </c>
      <c r="AY8">
        <v>41444</v>
      </c>
      <c r="AZ8">
        <v>12556</v>
      </c>
      <c r="BA8">
        <f t="shared" ref="BA8:BA27" si="2">SUM(AY8:AZ8)</f>
        <v>54000</v>
      </c>
      <c r="BF8" s="5">
        <v>1000</v>
      </c>
      <c r="BG8" s="5">
        <v>1.4868980759690902</v>
      </c>
      <c r="BH8" s="5">
        <v>2.7998732380121235E-2</v>
      </c>
      <c r="BJ8">
        <v>800</v>
      </c>
      <c r="BK8" s="7">
        <v>1.4823287859872669</v>
      </c>
      <c r="BL8">
        <v>1.1034521072282514E-2</v>
      </c>
      <c r="BM8">
        <f>BL8*2</f>
        <v>2.2069042144565027E-2</v>
      </c>
      <c r="BO8" s="7">
        <f>MAX(BK8:BK20)-MIN(BK8:BK20)</f>
        <v>4.8636514033983058E-2</v>
      </c>
      <c r="BR8">
        <v>800.00659999999982</v>
      </c>
      <c r="BS8">
        <v>-292182.5</v>
      </c>
      <c r="BT8">
        <v>-286598.44353191421</v>
      </c>
      <c r="BU8">
        <v>-275064.7</v>
      </c>
      <c r="BV8">
        <v>-269793.90909977385</v>
      </c>
      <c r="BX8">
        <v>50970.6</v>
      </c>
    </row>
    <row r="9" spans="2:76" x14ac:dyDescent="0.2">
      <c r="D9">
        <v>100000</v>
      </c>
      <c r="E9">
        <v>999.89967999999999</v>
      </c>
      <c r="F9">
        <v>-85886.410971999998</v>
      </c>
      <c r="G9">
        <v>347114.856776</v>
      </c>
      <c r="H9">
        <v>-0.44634699999999999</v>
      </c>
      <c r="I9">
        <v>12344</v>
      </c>
      <c r="J9">
        <v>3632</v>
      </c>
      <c r="K9">
        <f t="shared" si="0"/>
        <v>15976</v>
      </c>
      <c r="M9">
        <f>(F9-(K9/K8)*F8)/C8</f>
        <v>6.9392082945886363E-2</v>
      </c>
      <c r="N9">
        <f>M9*16.02</f>
        <v>1.1116611687930995</v>
      </c>
      <c r="R9">
        <v>100000</v>
      </c>
      <c r="S9">
        <v>1000.19</v>
      </c>
      <c r="T9">
        <v>-273614</v>
      </c>
      <c r="U9" s="6">
        <v>1172540</v>
      </c>
      <c r="V9">
        <v>-2002.49</v>
      </c>
      <c r="W9">
        <v>39285</v>
      </c>
      <c r="X9">
        <v>11712</v>
      </c>
      <c r="Y9">
        <f t="shared" si="1"/>
        <v>50997</v>
      </c>
      <c r="AA9">
        <f>(T9-(Y9/Y8)*T8)/Q8</f>
        <v>0.10442608634112284</v>
      </c>
      <c r="AB9">
        <f>AA9*16.02</f>
        <v>1.6729059031847879</v>
      </c>
      <c r="AF9">
        <v>100000</v>
      </c>
      <c r="AG9">
        <v>1000.19</v>
      </c>
      <c r="AH9">
        <v>-273614</v>
      </c>
      <c r="AI9" s="6">
        <v>1172540</v>
      </c>
      <c r="AJ9">
        <v>-2002.49</v>
      </c>
      <c r="AK9">
        <v>39285</v>
      </c>
      <c r="AL9">
        <v>11712</v>
      </c>
      <c r="AM9">
        <f t="shared" ref="AM9:AM47" si="3">SUM(AK9:AL9)</f>
        <v>50997</v>
      </c>
      <c r="AO9">
        <f>(AH9-(AM9/AM8)*AH8)/AE8</f>
        <v>0.10442608634112284</v>
      </c>
      <c r="AP9">
        <f>AO9*16.02</f>
        <v>1.6729059031847879</v>
      </c>
      <c r="AT9">
        <v>100000</v>
      </c>
      <c r="AU9">
        <v>1299.6655459999999</v>
      </c>
      <c r="AV9">
        <v>-271590.57445499999</v>
      </c>
      <c r="AW9">
        <v>1184587.140008</v>
      </c>
      <c r="AX9">
        <v>-0.17417099999999999</v>
      </c>
      <c r="AY9">
        <v>39198</v>
      </c>
      <c r="AZ9">
        <v>11845</v>
      </c>
      <c r="BA9">
        <f t="shared" si="2"/>
        <v>51043</v>
      </c>
      <c r="BC9">
        <f>(AV9-(BA9/BA8)*AV8)/AS8</f>
        <v>9.9160586099101791E-2</v>
      </c>
      <c r="BD9">
        <f>BC9*16.02</f>
        <v>1.5885525893076107</v>
      </c>
      <c r="BF9" s="5">
        <v>1025</v>
      </c>
      <c r="BG9" s="5">
        <v>1.4862355453956098</v>
      </c>
      <c r="BH9" s="5">
        <v>1.1011722165229965E-2</v>
      </c>
      <c r="BJ9">
        <v>825</v>
      </c>
      <c r="BK9" s="7">
        <v>1.5177857416348115</v>
      </c>
      <c r="BL9">
        <v>1.4867806467626947E-2</v>
      </c>
      <c r="BM9">
        <f t="shared" ref="BM9:BM32" si="4">BL9*2</f>
        <v>2.9735612935253893E-2</v>
      </c>
      <c r="BR9">
        <v>825.02714999999989</v>
      </c>
      <c r="BS9">
        <v>-292008.15000000002</v>
      </c>
      <c r="BT9">
        <v>-286249.44976764708</v>
      </c>
      <c r="BU9">
        <v>-274895.2</v>
      </c>
      <c r="BV9">
        <v>-269459.31757270923</v>
      </c>
      <c r="BX9">
        <v>50972.9</v>
      </c>
    </row>
    <row r="10" spans="2:76" x14ac:dyDescent="0.2">
      <c r="B10">
        <v>7</v>
      </c>
      <c r="C10">
        <f>4*3.14*B10^2</f>
        <v>615.44000000000005</v>
      </c>
      <c r="D10">
        <v>50000</v>
      </c>
      <c r="E10">
        <v>1000.191329</v>
      </c>
      <c r="F10">
        <v>-86037.255969999998</v>
      </c>
      <c r="G10">
        <v>347512.37479199999</v>
      </c>
      <c r="H10">
        <v>-0.41072500000000001</v>
      </c>
      <c r="I10">
        <v>12362</v>
      </c>
      <c r="J10">
        <v>3638</v>
      </c>
      <c r="K10">
        <f t="shared" si="0"/>
        <v>16000</v>
      </c>
      <c r="P10">
        <v>25</v>
      </c>
      <c r="Q10">
        <f>4*3.14*P10^2</f>
        <v>7850</v>
      </c>
      <c r="R10">
        <v>50000</v>
      </c>
      <c r="S10">
        <v>999.81700000000001</v>
      </c>
      <c r="T10">
        <v>-290806</v>
      </c>
      <c r="U10" s="6">
        <v>1172880</v>
      </c>
      <c r="V10">
        <v>2.0579500000000001E-2</v>
      </c>
      <c r="W10">
        <v>41431</v>
      </c>
      <c r="X10">
        <v>12569</v>
      </c>
      <c r="Y10">
        <f t="shared" si="1"/>
        <v>54000</v>
      </c>
      <c r="AD10">
        <v>25</v>
      </c>
      <c r="AE10">
        <f>4*3.14*AD10^2</f>
        <v>7850</v>
      </c>
      <c r="AF10">
        <v>50000</v>
      </c>
      <c r="AG10">
        <v>999.81700000000001</v>
      </c>
      <c r="AH10">
        <v>-290806</v>
      </c>
      <c r="AI10" s="6">
        <v>1172880</v>
      </c>
      <c r="AJ10">
        <v>2.0579500000000001E-2</v>
      </c>
      <c r="AK10">
        <v>41431</v>
      </c>
      <c r="AL10">
        <v>12569</v>
      </c>
      <c r="AM10">
        <f t="shared" si="3"/>
        <v>54000</v>
      </c>
      <c r="AR10">
        <v>25</v>
      </c>
      <c r="AS10">
        <f>4*3.14*AR10^2</f>
        <v>7850</v>
      </c>
      <c r="AT10">
        <v>50000</v>
      </c>
      <c r="AU10">
        <v>1299.852161</v>
      </c>
      <c r="AV10">
        <v>-288232.27427200001</v>
      </c>
      <c r="AW10">
        <v>1189140.552039</v>
      </c>
      <c r="AX10">
        <v>-0.18582699999999999</v>
      </c>
      <c r="AY10">
        <v>41397</v>
      </c>
      <c r="AZ10">
        <v>12603</v>
      </c>
      <c r="BA10">
        <f t="shared" si="2"/>
        <v>54000</v>
      </c>
      <c r="BF10" s="5">
        <v>1050</v>
      </c>
      <c r="BG10" s="5">
        <v>1.469697030410162</v>
      </c>
      <c r="BH10" s="5">
        <v>2.5391415168314124E-2</v>
      </c>
      <c r="BJ10">
        <v>850</v>
      </c>
      <c r="BK10" s="7">
        <v>1.4960361578343964</v>
      </c>
      <c r="BL10">
        <v>1.3152202102726315E-2</v>
      </c>
      <c r="BM10">
        <f t="shared" si="4"/>
        <v>2.6304404205452631E-2</v>
      </c>
      <c r="BR10">
        <v>849.99854999999991</v>
      </c>
      <c r="BS10">
        <v>-291849.25</v>
      </c>
      <c r="BT10">
        <v>-285916.24907101883</v>
      </c>
      <c r="BU10">
        <v>-274786.40000000002</v>
      </c>
      <c r="BV10">
        <v>-269185.36695355352</v>
      </c>
      <c r="BX10">
        <v>50978.55</v>
      </c>
    </row>
    <row r="11" spans="2:76" x14ac:dyDescent="0.2">
      <c r="D11">
        <v>100000</v>
      </c>
      <c r="E11">
        <v>1000.142184</v>
      </c>
      <c r="F11">
        <v>-85598.704977000001</v>
      </c>
      <c r="G11">
        <v>346886.60052099999</v>
      </c>
      <c r="H11">
        <v>-0.37829400000000002</v>
      </c>
      <c r="I11">
        <v>12311</v>
      </c>
      <c r="J11">
        <v>3619</v>
      </c>
      <c r="K11">
        <f t="shared" si="0"/>
        <v>15930</v>
      </c>
      <c r="M11">
        <f>(F11-(K11/K10)*F10)/C10</f>
        <v>0.10096516009887126</v>
      </c>
      <c r="N11">
        <f>M11*16.02</f>
        <v>1.6174618647839174</v>
      </c>
      <c r="R11">
        <v>100000</v>
      </c>
      <c r="S11">
        <v>999.83799999999997</v>
      </c>
      <c r="T11">
        <v>-273806</v>
      </c>
      <c r="U11" s="6">
        <v>1172270</v>
      </c>
      <c r="V11">
        <v>-1967.11</v>
      </c>
      <c r="W11">
        <v>39112</v>
      </c>
      <c r="X11">
        <v>11876</v>
      </c>
      <c r="Y11">
        <f t="shared" si="1"/>
        <v>50988</v>
      </c>
      <c r="AA11">
        <f>(T11-(Y11/Y10)*T10)/Q10</f>
        <v>9.9297777777774987E-2</v>
      </c>
      <c r="AB11">
        <f>AA11*16.02</f>
        <v>1.5907503999999553</v>
      </c>
      <c r="AF11">
        <v>100000</v>
      </c>
      <c r="AG11">
        <v>999.83799999999997</v>
      </c>
      <c r="AH11">
        <v>-273806</v>
      </c>
      <c r="AI11" s="6">
        <v>1172270</v>
      </c>
      <c r="AJ11">
        <v>-1967.11</v>
      </c>
      <c r="AK11">
        <v>39112</v>
      </c>
      <c r="AL11">
        <v>11876</v>
      </c>
      <c r="AM11">
        <f t="shared" si="3"/>
        <v>50988</v>
      </c>
      <c r="AO11">
        <f>(AH11-(AM11/AM10)*AH10)/AE10</f>
        <v>9.9297777777774987E-2</v>
      </c>
      <c r="AP11">
        <f>AO11*16.02</f>
        <v>1.5907503999999553</v>
      </c>
      <c r="AT11">
        <v>100000</v>
      </c>
      <c r="AU11">
        <v>1300.1651999999999</v>
      </c>
      <c r="AV11">
        <v>-271704.824181</v>
      </c>
      <c r="AW11">
        <v>1184465.6380060001</v>
      </c>
      <c r="AX11">
        <v>-0.15920200000000001</v>
      </c>
      <c r="AY11">
        <v>39111</v>
      </c>
      <c r="AZ11">
        <v>11930</v>
      </c>
      <c r="BA11">
        <f t="shared" si="2"/>
        <v>51041</v>
      </c>
      <c r="BC11">
        <f>(AV11-(BA11/BA10)*AV10)/AS10</f>
        <v>9.3425348768934643E-2</v>
      </c>
      <c r="BD11">
        <f>BC11*16.02</f>
        <v>1.4966740872783328</v>
      </c>
      <c r="BF11" s="5">
        <v>1075</v>
      </c>
      <c r="BG11" s="5">
        <v>1.5142289985745585</v>
      </c>
      <c r="BH11" s="5">
        <v>1.2162985909966945E-2</v>
      </c>
      <c r="BJ11">
        <v>875</v>
      </c>
      <c r="BK11" s="7">
        <v>1.4897005520594484</v>
      </c>
      <c r="BL11">
        <v>1.1380724246378456E-2</v>
      </c>
      <c r="BM11">
        <f t="shared" si="4"/>
        <v>2.2761448492756912E-2</v>
      </c>
      <c r="BR11">
        <v>875.02829999999994</v>
      </c>
      <c r="BS11">
        <v>-291638.7</v>
      </c>
      <c r="BT11">
        <v>-285530.9910906321</v>
      </c>
      <c r="BU11">
        <v>-274584.25</v>
      </c>
      <c r="BV11">
        <v>-268818.42009683396</v>
      </c>
      <c r="BX11">
        <v>50977.35</v>
      </c>
    </row>
    <row r="12" spans="2:76" x14ac:dyDescent="0.2">
      <c r="B12">
        <v>9</v>
      </c>
      <c r="C12">
        <f>4*3.14*B12^2</f>
        <v>1017.36</v>
      </c>
      <c r="D12">
        <v>50000</v>
      </c>
      <c r="E12">
        <v>1000.191329</v>
      </c>
      <c r="F12">
        <v>-86037.255969999998</v>
      </c>
      <c r="G12">
        <v>347512.37479199999</v>
      </c>
      <c r="H12">
        <v>-0.41072500000000001</v>
      </c>
      <c r="I12">
        <v>12362</v>
      </c>
      <c r="J12">
        <v>3638</v>
      </c>
      <c r="K12">
        <f t="shared" si="0"/>
        <v>16000</v>
      </c>
      <c r="P12">
        <v>25</v>
      </c>
      <c r="Q12">
        <f>4*3.14*P12^2</f>
        <v>7850</v>
      </c>
      <c r="R12">
        <v>50000</v>
      </c>
      <c r="S12">
        <v>999.73400000000004</v>
      </c>
      <c r="T12">
        <v>-290794</v>
      </c>
      <c r="U12" s="6">
        <v>1173000</v>
      </c>
      <c r="V12">
        <v>0.104269</v>
      </c>
      <c r="W12">
        <v>41429</v>
      </c>
      <c r="X12">
        <v>12571</v>
      </c>
      <c r="Y12">
        <f t="shared" si="1"/>
        <v>54000</v>
      </c>
      <c r="AD12">
        <v>25</v>
      </c>
      <c r="AE12">
        <f>4*3.14*AD12^2</f>
        <v>7850</v>
      </c>
      <c r="AF12">
        <v>50000</v>
      </c>
      <c r="AG12">
        <v>999.73400000000004</v>
      </c>
      <c r="AH12">
        <v>-290794</v>
      </c>
      <c r="AI12" s="6">
        <v>1173000</v>
      </c>
      <c r="AJ12">
        <v>0.104269</v>
      </c>
      <c r="AK12">
        <v>41429</v>
      </c>
      <c r="AL12">
        <v>12571</v>
      </c>
      <c r="AM12">
        <f t="shared" si="3"/>
        <v>54000</v>
      </c>
      <c r="AR12">
        <v>25</v>
      </c>
      <c r="AS12">
        <f>4*3.14*AR12^2</f>
        <v>7850</v>
      </c>
      <c r="AT12">
        <v>50000</v>
      </c>
      <c r="AU12">
        <v>1300.0203690000001</v>
      </c>
      <c r="AV12">
        <v>-288205.78882999998</v>
      </c>
      <c r="AW12">
        <v>1189178.760493</v>
      </c>
      <c r="AX12">
        <v>-0.13232099999999999</v>
      </c>
      <c r="AY12">
        <v>41424</v>
      </c>
      <c r="AZ12">
        <v>12576</v>
      </c>
      <c r="BA12">
        <f t="shared" si="2"/>
        <v>54000</v>
      </c>
      <c r="BF12" s="5">
        <v>1100</v>
      </c>
      <c r="BG12" s="5">
        <v>1.5029086337286734</v>
      </c>
      <c r="BH12" s="5">
        <v>2.1332945783427558E-2</v>
      </c>
      <c r="BJ12">
        <v>900</v>
      </c>
      <c r="BK12" s="7">
        <v>1.5009617220594513</v>
      </c>
      <c r="BL12">
        <v>1.1851551161303939E-2</v>
      </c>
      <c r="BM12">
        <f t="shared" si="4"/>
        <v>2.3703102322607878E-2</v>
      </c>
      <c r="BR12">
        <v>900.04640000000018</v>
      </c>
      <c r="BS12">
        <v>-291429.75</v>
      </c>
      <c r="BT12">
        <v>-285147.41442739678</v>
      </c>
      <c r="BU12">
        <v>-274411.7</v>
      </c>
      <c r="BV12">
        <v>-268480.36665960646</v>
      </c>
      <c r="BX12">
        <v>50982.95</v>
      </c>
    </row>
    <row r="13" spans="2:76" x14ac:dyDescent="0.2">
      <c r="D13">
        <v>100000</v>
      </c>
      <c r="E13">
        <v>1000.105908</v>
      </c>
      <c r="F13">
        <v>-85142.295241999993</v>
      </c>
      <c r="G13">
        <v>346279.24963199999</v>
      </c>
      <c r="H13">
        <v>-0.38495600000000002</v>
      </c>
      <c r="I13">
        <v>12256</v>
      </c>
      <c r="J13">
        <v>3598</v>
      </c>
      <c r="K13">
        <f t="shared" si="0"/>
        <v>15854</v>
      </c>
      <c r="M13">
        <f>(F13-(K13/K12)*F12)/C12</f>
        <v>0.10799595745237769</v>
      </c>
      <c r="N13">
        <f>M13*16.02</f>
        <v>1.7300952383870907</v>
      </c>
      <c r="R13">
        <v>100000</v>
      </c>
      <c r="S13">
        <v>1000.14</v>
      </c>
      <c r="T13">
        <v>-273748</v>
      </c>
      <c r="U13" s="6">
        <v>1172230</v>
      </c>
      <c r="V13">
        <v>-1789.01</v>
      </c>
      <c r="W13">
        <v>39143</v>
      </c>
      <c r="X13">
        <v>11845</v>
      </c>
      <c r="Y13">
        <f t="shared" si="1"/>
        <v>50988</v>
      </c>
      <c r="AA13">
        <f>(T13-(Y13/Y12)*T12)/Q12</f>
        <v>0.10524291578202011</v>
      </c>
      <c r="AB13">
        <f>AA13*16.02</f>
        <v>1.6859915108279622</v>
      </c>
      <c r="AF13">
        <v>100000</v>
      </c>
      <c r="AG13">
        <v>1000.14</v>
      </c>
      <c r="AH13">
        <v>-273748</v>
      </c>
      <c r="AI13" s="6">
        <v>1172230</v>
      </c>
      <c r="AJ13">
        <v>-1789.01</v>
      </c>
      <c r="AK13">
        <v>39143</v>
      </c>
      <c r="AL13">
        <v>11845</v>
      </c>
      <c r="AM13">
        <f t="shared" si="3"/>
        <v>50988</v>
      </c>
      <c r="AO13">
        <f>(AH13-(AM13/AM12)*AH12)/AE12</f>
        <v>0.10524291578202011</v>
      </c>
      <c r="AP13">
        <f>AO13*16.02</f>
        <v>1.6859915108279622</v>
      </c>
      <c r="AT13">
        <v>100000</v>
      </c>
      <c r="AU13">
        <v>1300.1389300000001</v>
      </c>
      <c r="AV13">
        <v>-271618.087764</v>
      </c>
      <c r="AW13">
        <v>1184617.2563789999</v>
      </c>
      <c r="AX13">
        <v>-0.113649</v>
      </c>
      <c r="AY13">
        <v>39204</v>
      </c>
      <c r="AZ13">
        <v>11837</v>
      </c>
      <c r="BA13">
        <f t="shared" si="2"/>
        <v>51041</v>
      </c>
      <c r="BC13">
        <f>(AV13-(BA13/BA12)*AV12)/AS12</f>
        <v>0.10128551171509739</v>
      </c>
      <c r="BD13">
        <f>BC13*16.02</f>
        <v>1.6225938976758603</v>
      </c>
      <c r="BF13" s="5">
        <v>1125</v>
      </c>
      <c r="BG13" s="5">
        <v>1.4920307011201852</v>
      </c>
      <c r="BH13" s="5">
        <v>2.1959468084254238E-2</v>
      </c>
      <c r="BJ13">
        <v>925</v>
      </c>
      <c r="BK13" s="7">
        <v>1.4704313245647476</v>
      </c>
      <c r="BL13">
        <v>1.4284498326186225E-2</v>
      </c>
      <c r="BM13">
        <f t="shared" si="4"/>
        <v>2.856899665237245E-2</v>
      </c>
      <c r="BR13">
        <v>924.93030000000022</v>
      </c>
      <c r="BS13">
        <v>-291229.45</v>
      </c>
      <c r="BT13">
        <v>-284773.42448190611</v>
      </c>
      <c r="BU13">
        <v>-274254</v>
      </c>
      <c r="BV13">
        <v>-268158.31635063823</v>
      </c>
      <c r="BX13">
        <v>50986</v>
      </c>
    </row>
    <row r="14" spans="2:76" x14ac:dyDescent="0.2">
      <c r="B14">
        <v>11</v>
      </c>
      <c r="C14">
        <f>4*3.14*B14^2</f>
        <v>1519.76</v>
      </c>
      <c r="D14">
        <v>50000</v>
      </c>
      <c r="E14">
        <v>1000.191329</v>
      </c>
      <c r="F14">
        <v>-86037.255969999998</v>
      </c>
      <c r="G14">
        <v>347512.37479199999</v>
      </c>
      <c r="H14">
        <v>-0.41072500000000001</v>
      </c>
      <c r="I14">
        <v>12362</v>
      </c>
      <c r="J14">
        <v>3638</v>
      </c>
      <c r="K14">
        <f t="shared" si="0"/>
        <v>16000</v>
      </c>
      <c r="P14">
        <v>25</v>
      </c>
      <c r="Q14">
        <f>4*3.14*P14^2</f>
        <v>7850</v>
      </c>
      <c r="R14">
        <v>50000</v>
      </c>
      <c r="S14">
        <v>1000.12</v>
      </c>
      <c r="T14">
        <v>-290913</v>
      </c>
      <c r="U14" s="6">
        <v>1172980</v>
      </c>
      <c r="V14">
        <v>-4.2477699999999997E-3</v>
      </c>
      <c r="W14">
        <v>41345</v>
      </c>
      <c r="X14">
        <v>12655</v>
      </c>
      <c r="Y14">
        <f t="shared" si="1"/>
        <v>54000</v>
      </c>
      <c r="AD14">
        <v>25</v>
      </c>
      <c r="AE14">
        <f>4*3.14*AD14^2</f>
        <v>7850</v>
      </c>
      <c r="AF14">
        <v>50000</v>
      </c>
      <c r="AG14">
        <v>1000.12</v>
      </c>
      <c r="AH14">
        <v>-290913</v>
      </c>
      <c r="AI14" s="6">
        <v>1172980</v>
      </c>
      <c r="AJ14">
        <v>-4.2477699999999997E-3</v>
      </c>
      <c r="AK14">
        <v>41345</v>
      </c>
      <c r="AL14">
        <v>12655</v>
      </c>
      <c r="AM14">
        <f t="shared" si="3"/>
        <v>54000</v>
      </c>
      <c r="AR14">
        <v>25</v>
      </c>
      <c r="AS14">
        <f>4*3.14*AR14^2</f>
        <v>7850</v>
      </c>
      <c r="AT14">
        <v>50000</v>
      </c>
      <c r="AU14">
        <v>1300.1047289999999</v>
      </c>
      <c r="AV14">
        <v>-288047.01545399998</v>
      </c>
      <c r="AW14">
        <v>1188999.192602</v>
      </c>
      <c r="AX14">
        <v>-0.17691499999999999</v>
      </c>
      <c r="AY14">
        <v>41563</v>
      </c>
      <c r="AZ14">
        <v>12437</v>
      </c>
      <c r="BA14">
        <f t="shared" si="2"/>
        <v>54000</v>
      </c>
      <c r="BF14" s="5">
        <v>1150</v>
      </c>
      <c r="BG14" s="5">
        <v>1.4958571097436615</v>
      </c>
      <c r="BH14" s="5">
        <v>1.7266723571447942E-2</v>
      </c>
      <c r="BJ14">
        <v>950</v>
      </c>
      <c r="BK14" s="7">
        <v>1.5190678385987306</v>
      </c>
      <c r="BL14">
        <v>1.0351631466226422E-2</v>
      </c>
      <c r="BM14">
        <f t="shared" si="4"/>
        <v>2.0703262932452844E-2</v>
      </c>
      <c r="BR14">
        <v>950.01885000000004</v>
      </c>
      <c r="BS14">
        <v>-291004.90000000002</v>
      </c>
      <c r="BT14">
        <v>-284373.75607675494</v>
      </c>
      <c r="BU14">
        <v>-274055.59999999998</v>
      </c>
      <c r="BV14">
        <v>-267793.71869405854</v>
      </c>
      <c r="BX14">
        <v>50992.95</v>
      </c>
    </row>
    <row r="15" spans="2:76" x14ac:dyDescent="0.2">
      <c r="D15">
        <v>100000</v>
      </c>
      <c r="E15">
        <v>1000.25036</v>
      </c>
      <c r="F15">
        <v>-84479.735398000004</v>
      </c>
      <c r="G15">
        <v>346679.41571799997</v>
      </c>
      <c r="H15">
        <v>-0.39157500000000001</v>
      </c>
      <c r="I15">
        <v>12170</v>
      </c>
      <c r="J15">
        <v>3568</v>
      </c>
      <c r="K15">
        <f t="shared" si="0"/>
        <v>15738</v>
      </c>
      <c r="M15">
        <f>(F15-(K15/K14)*F14)/C14</f>
        <v>9.7818409150942323E-2</v>
      </c>
      <c r="N15">
        <f>M15*16.02</f>
        <v>1.567050914598096</v>
      </c>
      <c r="R15">
        <v>100000</v>
      </c>
      <c r="S15">
        <v>1000.02</v>
      </c>
      <c r="T15">
        <v>-273899</v>
      </c>
      <c r="U15" s="6">
        <v>1173540</v>
      </c>
      <c r="V15">
        <v>-2487.8200000000002</v>
      </c>
      <c r="W15">
        <v>39072</v>
      </c>
      <c r="X15">
        <v>11928</v>
      </c>
      <c r="Y15">
        <f t="shared" si="1"/>
        <v>51000</v>
      </c>
      <c r="AA15">
        <f>(T15-(Y15/Y14)*T14)/Q14</f>
        <v>0.10855626326964153</v>
      </c>
      <c r="AB15">
        <f>AA15*16.02</f>
        <v>1.7390713375796574</v>
      </c>
      <c r="AF15">
        <v>100000</v>
      </c>
      <c r="AG15">
        <v>1000.02</v>
      </c>
      <c r="AH15">
        <v>-273899</v>
      </c>
      <c r="AI15" s="6">
        <v>1173540</v>
      </c>
      <c r="AJ15">
        <v>-2487.8200000000002</v>
      </c>
      <c r="AK15">
        <v>39072</v>
      </c>
      <c r="AL15">
        <v>11928</v>
      </c>
      <c r="AM15">
        <f t="shared" si="3"/>
        <v>51000</v>
      </c>
      <c r="AO15">
        <f>(AH15-(AM15/AM14)*AH14)/AE14</f>
        <v>0.10855626326964153</v>
      </c>
      <c r="AP15">
        <f>AO15*16.02</f>
        <v>1.7390713375796574</v>
      </c>
      <c r="AT15">
        <v>100000</v>
      </c>
      <c r="AU15">
        <v>1300.1318369999999</v>
      </c>
      <c r="AV15">
        <v>-271519.195267</v>
      </c>
      <c r="AW15">
        <v>1184214.5023030001</v>
      </c>
      <c r="AX15">
        <v>-0.199242</v>
      </c>
      <c r="AY15">
        <v>39271</v>
      </c>
      <c r="AZ15">
        <v>11767</v>
      </c>
      <c r="BA15">
        <f t="shared" si="2"/>
        <v>51038</v>
      </c>
      <c r="BC15">
        <f>(AV15-(BA15/BA14)*AV14)/AS14</f>
        <v>9.2727129802435554E-2</v>
      </c>
      <c r="BD15">
        <f>BC15*16.02</f>
        <v>1.4854886194350176</v>
      </c>
      <c r="BF15" s="5">
        <v>1175</v>
      </c>
      <c r="BG15" s="5">
        <v>1.5026375315989964</v>
      </c>
      <c r="BH15" s="5">
        <v>1.9693051115925151E-2</v>
      </c>
      <c r="BJ15">
        <v>975</v>
      </c>
      <c r="BK15" s="7">
        <v>1.4928303683864175</v>
      </c>
      <c r="BL15">
        <v>1.2333657207843667E-2</v>
      </c>
      <c r="BM15">
        <f t="shared" si="4"/>
        <v>2.4667314415687334E-2</v>
      </c>
      <c r="BR15">
        <v>975.00005000000021</v>
      </c>
      <c r="BS15">
        <v>-290813.59999999998</v>
      </c>
      <c r="BT15">
        <v>-284008.08697599935</v>
      </c>
      <c r="BU15">
        <v>-273898.05</v>
      </c>
      <c r="BV15">
        <v>-267471.27007718594</v>
      </c>
      <c r="BX15">
        <v>50994.85</v>
      </c>
    </row>
    <row r="16" spans="2:76" x14ac:dyDescent="0.2">
      <c r="B16">
        <v>13</v>
      </c>
      <c r="C16">
        <f>4*3.14*B16^2</f>
        <v>2122.64</v>
      </c>
      <c r="D16">
        <v>50000</v>
      </c>
      <c r="E16">
        <v>1000.191329</v>
      </c>
      <c r="F16">
        <v>-86037.255969999998</v>
      </c>
      <c r="G16">
        <v>347512.37479199999</v>
      </c>
      <c r="H16">
        <v>-0.41072500000000001</v>
      </c>
      <c r="I16">
        <v>12362</v>
      </c>
      <c r="J16">
        <v>3638</v>
      </c>
      <c r="K16">
        <f t="shared" si="0"/>
        <v>16000</v>
      </c>
      <c r="P16">
        <v>25</v>
      </c>
      <c r="Q16">
        <f>4*3.14*P16^2</f>
        <v>7850</v>
      </c>
      <c r="R16">
        <v>50000</v>
      </c>
      <c r="S16">
        <v>1000.22</v>
      </c>
      <c r="T16">
        <v>-290534</v>
      </c>
      <c r="U16" s="6">
        <v>1172710</v>
      </c>
      <c r="V16">
        <v>-5.9307899999999997E-2</v>
      </c>
      <c r="W16">
        <v>41663</v>
      </c>
      <c r="X16">
        <v>12337</v>
      </c>
      <c r="Y16">
        <f t="shared" si="1"/>
        <v>54000</v>
      </c>
      <c r="AD16">
        <v>25</v>
      </c>
      <c r="AE16">
        <f>4*3.14*AD16^2</f>
        <v>7850</v>
      </c>
      <c r="AF16">
        <v>50000</v>
      </c>
      <c r="AG16">
        <v>1000.22</v>
      </c>
      <c r="AH16">
        <v>-290534</v>
      </c>
      <c r="AI16" s="6">
        <v>1172710</v>
      </c>
      <c r="AJ16">
        <v>-5.9307899999999997E-2</v>
      </c>
      <c r="AK16">
        <v>41663</v>
      </c>
      <c r="AL16">
        <v>12337</v>
      </c>
      <c r="AM16">
        <f t="shared" si="3"/>
        <v>54000</v>
      </c>
      <c r="AR16">
        <v>25</v>
      </c>
      <c r="AS16">
        <f>4*3.14*AR16^2</f>
        <v>7850</v>
      </c>
      <c r="AT16">
        <v>50000</v>
      </c>
      <c r="AU16">
        <v>1300.242585</v>
      </c>
      <c r="AV16">
        <v>-287960.39702999999</v>
      </c>
      <c r="AW16">
        <v>1189067.995989</v>
      </c>
      <c r="AX16">
        <v>-0.136792</v>
      </c>
      <c r="AY16">
        <v>41613</v>
      </c>
      <c r="AZ16">
        <v>12387</v>
      </c>
      <c r="BA16">
        <f t="shared" si="2"/>
        <v>54000</v>
      </c>
      <c r="BF16" s="5">
        <v>1200</v>
      </c>
      <c r="BG16" s="5">
        <v>1.5002428724418206</v>
      </c>
      <c r="BH16" s="5">
        <v>1.5858738565880642E-2</v>
      </c>
      <c r="BJ16">
        <v>1000</v>
      </c>
      <c r="BK16" s="7">
        <v>1.4922280725705366</v>
      </c>
      <c r="BL16">
        <v>1.6691614550861083E-2</v>
      </c>
      <c r="BM16">
        <f t="shared" si="4"/>
        <v>3.3383229101722166E-2</v>
      </c>
      <c r="BR16">
        <v>1000.0081499000001</v>
      </c>
      <c r="BS16">
        <v>-290604.76150805003</v>
      </c>
      <c r="BT16">
        <v>-283624.69162164209</v>
      </c>
      <c r="BU16">
        <v>-273723.19240880001</v>
      </c>
      <c r="BV16">
        <v>-267131.03990632918</v>
      </c>
      <c r="BX16">
        <v>50998.95</v>
      </c>
    </row>
    <row r="17" spans="2:76" x14ac:dyDescent="0.2">
      <c r="D17">
        <v>100000</v>
      </c>
      <c r="E17">
        <v>1000.32913</v>
      </c>
      <c r="F17">
        <v>-83560.439605000007</v>
      </c>
      <c r="G17">
        <v>346300.57852699998</v>
      </c>
      <c r="H17">
        <v>-0.38677600000000001</v>
      </c>
      <c r="I17">
        <v>12038</v>
      </c>
      <c r="J17">
        <v>3539</v>
      </c>
      <c r="K17">
        <f t="shared" si="0"/>
        <v>15577</v>
      </c>
      <c r="M17">
        <f>(F17-(K17/K16)*F16)/C16</f>
        <v>9.5261754368672083E-2</v>
      </c>
      <c r="N17">
        <f>M17*16.02</f>
        <v>1.5260933049861267</v>
      </c>
      <c r="R17">
        <v>100000</v>
      </c>
      <c r="S17">
        <v>999.97299999999996</v>
      </c>
      <c r="T17">
        <v>-273594</v>
      </c>
      <c r="U17" s="6">
        <v>1172940</v>
      </c>
      <c r="V17">
        <v>-2394.44</v>
      </c>
      <c r="W17">
        <v>39345</v>
      </c>
      <c r="X17">
        <v>11657</v>
      </c>
      <c r="Y17">
        <f t="shared" si="1"/>
        <v>51002</v>
      </c>
      <c r="AA17">
        <f>(T17-(Y17/Y16)*T16)/Q16</f>
        <v>0.10318251474404554</v>
      </c>
      <c r="AB17">
        <f>AA17*16.02</f>
        <v>1.6529838861996093</v>
      </c>
      <c r="AF17">
        <v>100000</v>
      </c>
      <c r="AG17">
        <v>999.97299999999996</v>
      </c>
      <c r="AH17">
        <v>-273594</v>
      </c>
      <c r="AI17" s="6">
        <v>1172940</v>
      </c>
      <c r="AJ17">
        <v>-2394.44</v>
      </c>
      <c r="AK17">
        <v>39345</v>
      </c>
      <c r="AL17">
        <v>11657</v>
      </c>
      <c r="AM17">
        <f t="shared" si="3"/>
        <v>51002</v>
      </c>
      <c r="AO17">
        <f>(AH17-(AM17/AM16)*AH16)/AE16</f>
        <v>0.10318251474404554</v>
      </c>
      <c r="AP17">
        <f>AO17*16.02</f>
        <v>1.6529838861996093</v>
      </c>
      <c r="AT17">
        <v>100000</v>
      </c>
      <c r="AU17">
        <v>1299.954735</v>
      </c>
      <c r="AV17">
        <v>-271375.01821000001</v>
      </c>
      <c r="AW17">
        <v>1183994.411564</v>
      </c>
      <c r="AX17">
        <v>-0.158974</v>
      </c>
      <c r="AY17">
        <v>39328</v>
      </c>
      <c r="AZ17">
        <v>11703</v>
      </c>
      <c r="BA17">
        <f t="shared" si="2"/>
        <v>51031</v>
      </c>
      <c r="BC17">
        <f>(AV17-(BA17/BA16)*AV16)/AS16</f>
        <v>9.5909501056685137E-2</v>
      </c>
      <c r="BD17">
        <f>BC17*16.02</f>
        <v>1.5364702069280958</v>
      </c>
      <c r="BF17" s="5">
        <v>1225</v>
      </c>
      <c r="BG17" s="5">
        <v>1.4960289869388856</v>
      </c>
      <c r="BH17" s="5">
        <v>1.5121521234811017E-2</v>
      </c>
      <c r="BJ17">
        <v>1025</v>
      </c>
      <c r="BK17" s="7">
        <v>1.508291310213733</v>
      </c>
      <c r="BL17">
        <v>1.1722792819812495E-2</v>
      </c>
      <c r="BM17">
        <f t="shared" si="4"/>
        <v>2.344558563962499E-2</v>
      </c>
      <c r="BR17">
        <v>1024.9729213999999</v>
      </c>
      <c r="BS17">
        <v>-290419.05895015004</v>
      </c>
      <c r="BT17">
        <v>-283264.73463413003</v>
      </c>
      <c r="BU17">
        <v>-273569.52045275003</v>
      </c>
      <c r="BV17">
        <v>-266812.06902941252</v>
      </c>
      <c r="BX17">
        <v>51004.45</v>
      </c>
    </row>
    <row r="18" spans="2:76" x14ac:dyDescent="0.2">
      <c r="B18">
        <v>15</v>
      </c>
      <c r="C18">
        <f>4*3.14*B18^2</f>
        <v>2826</v>
      </c>
      <c r="D18">
        <v>50000</v>
      </c>
      <c r="E18">
        <v>1000.191329</v>
      </c>
      <c r="F18">
        <v>-86037.255969999998</v>
      </c>
      <c r="G18">
        <v>347512.37479199999</v>
      </c>
      <c r="H18">
        <v>-0.41072500000000001</v>
      </c>
      <c r="I18">
        <v>12362</v>
      </c>
      <c r="J18">
        <v>3638</v>
      </c>
      <c r="K18">
        <f t="shared" si="0"/>
        <v>16000</v>
      </c>
      <c r="AD18">
        <v>25</v>
      </c>
      <c r="AE18">
        <f>4*3.14*AD18^2</f>
        <v>7850</v>
      </c>
      <c r="AF18">
        <v>50000</v>
      </c>
      <c r="AG18">
        <v>999.78599999999994</v>
      </c>
      <c r="AH18">
        <v>-290621</v>
      </c>
      <c r="AI18" s="6">
        <v>1172820</v>
      </c>
      <c r="AJ18">
        <v>-2.9528499999999999E-3</v>
      </c>
      <c r="AK18">
        <v>41575</v>
      </c>
      <c r="AL18">
        <v>12425</v>
      </c>
      <c r="AM18">
        <f t="shared" si="3"/>
        <v>54000</v>
      </c>
      <c r="AR18">
        <v>25</v>
      </c>
      <c r="AS18">
        <f>4*3.14*AR18^2</f>
        <v>7850</v>
      </c>
      <c r="AT18">
        <v>50000</v>
      </c>
      <c r="AU18">
        <v>1299.630989</v>
      </c>
      <c r="AV18">
        <v>-287965.85901399999</v>
      </c>
      <c r="AW18">
        <v>1189042.4164750001</v>
      </c>
      <c r="AX18">
        <v>-0.14874100000000001</v>
      </c>
      <c r="AY18">
        <v>41606</v>
      </c>
      <c r="AZ18">
        <v>12394</v>
      </c>
      <c r="BA18">
        <f t="shared" si="2"/>
        <v>54000</v>
      </c>
      <c r="BF18" s="5">
        <v>1250</v>
      </c>
      <c r="BG18" s="5">
        <v>1.5357472548972384</v>
      </c>
      <c r="BH18" s="5">
        <v>1.6765855607702083E-2</v>
      </c>
      <c r="BJ18">
        <v>1050</v>
      </c>
      <c r="BK18" s="7">
        <v>1.4758545278802404</v>
      </c>
      <c r="BL18">
        <v>1.5690520135771182E-2</v>
      </c>
      <c r="BM18">
        <f t="shared" si="4"/>
        <v>3.1381040271542364E-2</v>
      </c>
      <c r="BR18">
        <v>1050.0093697500001</v>
      </c>
      <c r="BS18">
        <v>-290167.55685550004</v>
      </c>
      <c r="BT18">
        <v>-282838.47780452325</v>
      </c>
      <c r="BU18">
        <v>-273356.72732810001</v>
      </c>
      <c r="BV18">
        <v>-266433.99142102542</v>
      </c>
      <c r="BX18">
        <v>51006.1</v>
      </c>
    </row>
    <row r="19" spans="2:76" x14ac:dyDescent="0.2">
      <c r="D19">
        <v>100000</v>
      </c>
      <c r="E19">
        <v>1000.032877</v>
      </c>
      <c r="F19">
        <v>-82325.648092999996</v>
      </c>
      <c r="G19">
        <v>346203.50943699997</v>
      </c>
      <c r="H19">
        <v>-0.43246600000000002</v>
      </c>
      <c r="I19">
        <v>11880</v>
      </c>
      <c r="J19">
        <v>3479</v>
      </c>
      <c r="K19">
        <f t="shared" si="0"/>
        <v>15359</v>
      </c>
      <c r="M19">
        <f>(F19-(K19/K18)*F18)/C18</f>
        <v>9.3680222824445589E-2</v>
      </c>
      <c r="N19">
        <f>M19*16.02</f>
        <v>1.5007571696476183</v>
      </c>
      <c r="Q19" t="s">
        <v>9</v>
      </c>
      <c r="AF19">
        <v>100000</v>
      </c>
      <c r="AG19">
        <v>1000.08</v>
      </c>
      <c r="AH19">
        <v>-273710</v>
      </c>
      <c r="AI19" s="6">
        <v>1172850</v>
      </c>
      <c r="AJ19">
        <v>-2248.9499999999998</v>
      </c>
      <c r="AK19">
        <v>39295</v>
      </c>
      <c r="AL19">
        <v>11717</v>
      </c>
      <c r="AM19">
        <f t="shared" si="3"/>
        <v>51012</v>
      </c>
      <c r="AO19">
        <f>(AH19-(AM19/AM18)*AH18)/AE18</f>
        <v>0.10572883227176424</v>
      </c>
      <c r="AP19">
        <f>AO19*16.02</f>
        <v>1.693775892993663</v>
      </c>
      <c r="AT19">
        <v>100000</v>
      </c>
      <c r="AU19">
        <v>1300.1847680000001</v>
      </c>
      <c r="AV19">
        <v>-271404.59143600002</v>
      </c>
      <c r="AW19">
        <v>1184253.682419</v>
      </c>
      <c r="AX19">
        <v>-0.15175900000000001</v>
      </c>
      <c r="AY19">
        <v>39282</v>
      </c>
      <c r="AZ19">
        <v>11746</v>
      </c>
      <c r="BA19">
        <f t="shared" si="2"/>
        <v>51028</v>
      </c>
      <c r="BC19">
        <f>(AV19-(BA19/BA18)*AV18)/AS18</f>
        <v>9.0761774527932257E-2</v>
      </c>
      <c r="BD19">
        <f>BC19*16.02</f>
        <v>1.4540036279374746</v>
      </c>
      <c r="BF19" s="5">
        <v>1275</v>
      </c>
      <c r="BG19" s="5">
        <v>1.5177821692046807</v>
      </c>
      <c r="BH19" s="5">
        <v>2.1212920625656613E-2</v>
      </c>
      <c r="BJ19">
        <v>1075</v>
      </c>
      <c r="BK19" s="7">
        <v>1.4935183257416398</v>
      </c>
      <c r="BL19">
        <v>1.0132311638458145E-2</v>
      </c>
      <c r="BM19">
        <f t="shared" si="4"/>
        <v>2.0264623276916291E-2</v>
      </c>
      <c r="BR19">
        <v>1074.9720979999997</v>
      </c>
      <c r="BS19">
        <v>-289952.92980610003</v>
      </c>
      <c r="BT19">
        <v>-282449.61058742274</v>
      </c>
      <c r="BU19">
        <v>-273166.28504710004</v>
      </c>
      <c r="BV19">
        <v>-266078.42739256803</v>
      </c>
      <c r="BX19">
        <v>51010</v>
      </c>
    </row>
    <row r="20" spans="2:76" x14ac:dyDescent="0.2">
      <c r="P20">
        <v>25</v>
      </c>
      <c r="Q20">
        <f>4*3.14*P20^2</f>
        <v>7850</v>
      </c>
      <c r="R20">
        <v>50000</v>
      </c>
      <c r="S20">
        <v>1099.83</v>
      </c>
      <c r="T20">
        <v>-289725</v>
      </c>
      <c r="U20" s="6">
        <v>1177950</v>
      </c>
      <c r="V20">
        <v>-2.1250700000000001E-2</v>
      </c>
      <c r="W20">
        <v>41628</v>
      </c>
      <c r="X20">
        <v>12372</v>
      </c>
      <c r="Y20">
        <f t="shared" ref="Y20:Y29" si="5">SUM(W20:X20)</f>
        <v>54000</v>
      </c>
      <c r="AD20">
        <v>25</v>
      </c>
      <c r="AE20">
        <f>4*3.14*AD20^2</f>
        <v>7850</v>
      </c>
      <c r="AF20">
        <v>50000</v>
      </c>
      <c r="AG20">
        <v>999.96299999999997</v>
      </c>
      <c r="AH20">
        <v>-290630</v>
      </c>
      <c r="AI20" s="6">
        <v>1172810</v>
      </c>
      <c r="AJ20">
        <v>-1.61122E-2</v>
      </c>
      <c r="AK20">
        <v>41563</v>
      </c>
      <c r="AL20">
        <v>12437</v>
      </c>
      <c r="AM20">
        <f t="shared" si="3"/>
        <v>54000</v>
      </c>
      <c r="AR20">
        <v>25</v>
      </c>
      <c r="AS20">
        <f>4*3.14*AR20^2</f>
        <v>7850</v>
      </c>
      <c r="AT20">
        <v>50000</v>
      </c>
      <c r="AU20">
        <v>1300.24494</v>
      </c>
      <c r="AV20">
        <v>-287948.023514</v>
      </c>
      <c r="AW20">
        <v>1189000.366718</v>
      </c>
      <c r="AX20">
        <v>-0.14358699999999999</v>
      </c>
      <c r="AY20">
        <v>41646</v>
      </c>
      <c r="AZ20">
        <v>12354</v>
      </c>
      <c r="BA20">
        <f t="shared" si="2"/>
        <v>54000</v>
      </c>
      <c r="BF20" s="5">
        <v>1300</v>
      </c>
      <c r="BG20" s="5">
        <v>1.5417560976916918</v>
      </c>
      <c r="BH20" s="5">
        <v>1.7571278976838033E-2</v>
      </c>
      <c r="BJ20">
        <v>1100</v>
      </c>
      <c r="BK20" s="7">
        <v>1.4864779668431054</v>
      </c>
      <c r="BL20">
        <v>1.1845267260947033E-2</v>
      </c>
      <c r="BM20">
        <f t="shared" si="4"/>
        <v>2.3690534521894065E-2</v>
      </c>
      <c r="BR20">
        <v>1099.9341499</v>
      </c>
      <c r="BS20">
        <v>-289778.90123149997</v>
      </c>
      <c r="BT20">
        <v>-282101.34656605404</v>
      </c>
      <c r="BU20">
        <v>-273040.49264334998</v>
      </c>
      <c r="BV20">
        <v>-265787.11576432298</v>
      </c>
      <c r="BX20">
        <v>51016.55</v>
      </c>
    </row>
    <row r="21" spans="2:76" x14ac:dyDescent="0.2">
      <c r="C21" t="s">
        <v>4</v>
      </c>
      <c r="R21">
        <v>100000</v>
      </c>
      <c r="S21">
        <v>1099.97</v>
      </c>
      <c r="T21">
        <v>-272879</v>
      </c>
      <c r="U21" s="6">
        <v>1177790</v>
      </c>
      <c r="V21">
        <v>-2193.21</v>
      </c>
      <c r="W21">
        <v>39325</v>
      </c>
      <c r="X21">
        <v>11686</v>
      </c>
      <c r="Y21">
        <f t="shared" si="5"/>
        <v>51011</v>
      </c>
      <c r="AA21">
        <f>(T21-(Y21/Y20)*T20)/Q20</f>
        <v>0.10308085633403989</v>
      </c>
      <c r="AB21">
        <f>AA21*16.02</f>
        <v>1.651355318471319</v>
      </c>
      <c r="AF21">
        <v>100000</v>
      </c>
      <c r="AG21">
        <v>999.96500000000003</v>
      </c>
      <c r="AH21">
        <v>-273769</v>
      </c>
      <c r="AI21" s="6">
        <v>1172760</v>
      </c>
      <c r="AJ21">
        <v>-2170.19</v>
      </c>
      <c r="AK21">
        <v>39197</v>
      </c>
      <c r="AL21">
        <v>11806</v>
      </c>
      <c r="AM21">
        <f t="shared" si="3"/>
        <v>51003</v>
      </c>
      <c r="AO21">
        <f>(AH21-(AM21/AM20)*AH20)/AE20</f>
        <v>9.3125477707003107E-2</v>
      </c>
      <c r="AP21">
        <f>AO21*16.02</f>
        <v>1.4918701528661897</v>
      </c>
      <c r="AT21">
        <v>100000</v>
      </c>
      <c r="AU21">
        <v>1299.9554479999999</v>
      </c>
      <c r="AV21">
        <v>-271446.57167999999</v>
      </c>
      <c r="AW21">
        <v>1184363.1656569999</v>
      </c>
      <c r="AX21">
        <v>-0.15712300000000001</v>
      </c>
      <c r="AY21">
        <v>39383</v>
      </c>
      <c r="AZ21">
        <v>11666</v>
      </c>
      <c r="BA21">
        <f t="shared" si="2"/>
        <v>51049</v>
      </c>
      <c r="BC21">
        <f>(AV21-(BA21/BA20)*AV20)/AS20</f>
        <v>9.7531921788597792E-2</v>
      </c>
      <c r="BD21">
        <f>BC21*16.02</f>
        <v>1.5624613870533366</v>
      </c>
      <c r="BF21" s="5">
        <v>1325</v>
      </c>
      <c r="BG21" s="5">
        <v>1.5231674466463418</v>
      </c>
      <c r="BH21" s="5">
        <v>2.6085243934934398E-2</v>
      </c>
      <c r="BJ21">
        <v>1125</v>
      </c>
      <c r="BK21" s="7">
        <v>1.5135207201991521</v>
      </c>
      <c r="BL21">
        <v>1.4844103815684965E-2</v>
      </c>
      <c r="BM21">
        <f t="shared" si="4"/>
        <v>2.968820763136993E-2</v>
      </c>
      <c r="BR21">
        <v>1124.9878243000003</v>
      </c>
      <c r="BS21">
        <v>-289532.87812155002</v>
      </c>
      <c r="BT21">
        <v>-281680.44848309428</v>
      </c>
      <c r="BU21">
        <v>-272803.65789869998</v>
      </c>
      <c r="BV21">
        <v>-265384.82779165072</v>
      </c>
      <c r="BX21">
        <v>51018.2</v>
      </c>
    </row>
    <row r="22" spans="2:76" x14ac:dyDescent="0.2">
      <c r="B22">
        <v>5</v>
      </c>
      <c r="C22">
        <f>4*3.14*B22^2</f>
        <v>314</v>
      </c>
      <c r="D22">
        <v>50000</v>
      </c>
      <c r="E22">
        <v>1100.131611</v>
      </c>
      <c r="F22">
        <v>-85790.511102999997</v>
      </c>
      <c r="G22">
        <v>349057.51193899999</v>
      </c>
      <c r="H22">
        <v>-0.435336</v>
      </c>
      <c r="I22">
        <v>12362</v>
      </c>
      <c r="J22">
        <v>3638</v>
      </c>
      <c r="K22">
        <f t="shared" ref="K22:K33" si="6">SUM(I22:J22)</f>
        <v>16000</v>
      </c>
      <c r="P22">
        <v>25</v>
      </c>
      <c r="Q22">
        <f>4*3.14*P22^2</f>
        <v>7850</v>
      </c>
      <c r="R22">
        <v>50000</v>
      </c>
      <c r="S22">
        <v>1099.9000000000001</v>
      </c>
      <c r="T22">
        <v>-289604</v>
      </c>
      <c r="U22" s="6">
        <v>1177840</v>
      </c>
      <c r="V22">
        <v>1.49321E-2</v>
      </c>
      <c r="W22">
        <v>41717</v>
      </c>
      <c r="X22">
        <v>12283</v>
      </c>
      <c r="Y22">
        <f t="shared" si="5"/>
        <v>54000</v>
      </c>
      <c r="AD22">
        <v>25</v>
      </c>
      <c r="AE22">
        <f>4*3.14*AD22^2</f>
        <v>7850</v>
      </c>
      <c r="AF22">
        <v>50000</v>
      </c>
      <c r="AG22">
        <v>1000.08</v>
      </c>
      <c r="AH22">
        <v>-290720</v>
      </c>
      <c r="AI22" s="6">
        <v>1172870</v>
      </c>
      <c r="AJ22">
        <v>-8.3676500000000001E-2</v>
      </c>
      <c r="AK22">
        <v>41484</v>
      </c>
      <c r="AL22">
        <v>12516</v>
      </c>
      <c r="AM22">
        <f t="shared" si="3"/>
        <v>54000</v>
      </c>
      <c r="AR22">
        <v>25</v>
      </c>
      <c r="AS22">
        <f>4*3.14*AR22^2</f>
        <v>7850</v>
      </c>
      <c r="AT22">
        <v>50000</v>
      </c>
      <c r="AU22">
        <v>1299.892388</v>
      </c>
      <c r="AV22">
        <v>-288260.20088900003</v>
      </c>
      <c r="AW22">
        <v>1188944.0311680001</v>
      </c>
      <c r="AX22">
        <v>-0.14590600000000001</v>
      </c>
      <c r="AY22">
        <v>41422</v>
      </c>
      <c r="AZ22">
        <v>12578</v>
      </c>
      <c r="BA22">
        <f t="shared" si="2"/>
        <v>54000</v>
      </c>
      <c r="BF22" s="5">
        <v>1350</v>
      </c>
      <c r="BG22" s="5">
        <v>1.5482577070620827</v>
      </c>
      <c r="BH22" s="5">
        <v>1.4237991992248728E-2</v>
      </c>
      <c r="BJ22">
        <v>1150</v>
      </c>
      <c r="BK22" s="7">
        <v>1.4858324319206659</v>
      </c>
      <c r="BL22">
        <v>1.3857622998855179E-2</v>
      </c>
      <c r="BM22">
        <f t="shared" si="4"/>
        <v>2.7715245997710358E-2</v>
      </c>
      <c r="BR22">
        <v>1150.0205803000001</v>
      </c>
      <c r="BS22">
        <v>-289314.75896835001</v>
      </c>
      <c r="BT22">
        <v>-281287.60036758846</v>
      </c>
      <c r="BU22">
        <v>-272618.65041275002</v>
      </c>
      <c r="BV22">
        <v>-265034.53150631645</v>
      </c>
      <c r="BX22">
        <v>51019.6</v>
      </c>
    </row>
    <row r="23" spans="2:76" x14ac:dyDescent="0.2">
      <c r="D23">
        <v>100000</v>
      </c>
      <c r="E23">
        <v>1099.5211380000001</v>
      </c>
      <c r="F23">
        <v>-85638.636954999994</v>
      </c>
      <c r="G23">
        <v>348638.19152400002</v>
      </c>
      <c r="H23">
        <v>-0.43102600000000002</v>
      </c>
      <c r="I23">
        <v>12345</v>
      </c>
      <c r="J23">
        <v>3631</v>
      </c>
      <c r="K23">
        <f t="shared" si="6"/>
        <v>15976</v>
      </c>
      <c r="M23">
        <f>(F23-(K23/K22)*F22)/C22</f>
        <v>7.3848348234095723E-2</v>
      </c>
      <c r="N23">
        <f>M23*16.02</f>
        <v>1.1830505387102135</v>
      </c>
      <c r="R23">
        <v>100000</v>
      </c>
      <c r="S23">
        <v>1100.21</v>
      </c>
      <c r="T23">
        <v>-272786</v>
      </c>
      <c r="U23" s="6">
        <v>1177590</v>
      </c>
      <c r="V23">
        <v>-2118.81</v>
      </c>
      <c r="W23">
        <v>39436</v>
      </c>
      <c r="X23">
        <v>11584</v>
      </c>
      <c r="Y23">
        <f t="shared" si="5"/>
        <v>51020</v>
      </c>
      <c r="AA23">
        <f>(T23-(Y23/Y22)*T22)/Q22</f>
        <v>0.10651587638593943</v>
      </c>
      <c r="AB23">
        <f>AA23*16.02</f>
        <v>1.7063843397027496</v>
      </c>
      <c r="AF23">
        <v>100000</v>
      </c>
      <c r="AG23">
        <v>1000.28</v>
      </c>
      <c r="AH23">
        <v>-273751</v>
      </c>
      <c r="AI23" s="6">
        <v>1172530</v>
      </c>
      <c r="AJ23">
        <v>-2071.61</v>
      </c>
      <c r="AK23">
        <v>39166</v>
      </c>
      <c r="AL23">
        <v>11829</v>
      </c>
      <c r="AM23">
        <f t="shared" si="3"/>
        <v>50995</v>
      </c>
      <c r="AO23">
        <f>(AH23-(AM23/AM22)*AH22)/AE22</f>
        <v>0.10076055673507908</v>
      </c>
      <c r="AP23">
        <f>AO23*16.02</f>
        <v>1.6141841188959669</v>
      </c>
      <c r="AT23">
        <v>100000</v>
      </c>
      <c r="AU23">
        <v>1299.7081020000001</v>
      </c>
      <c r="AV23">
        <v>-271753.40060699999</v>
      </c>
      <c r="AW23">
        <v>1184266.4266359999</v>
      </c>
      <c r="AX23">
        <v>-0.20830099999999999</v>
      </c>
      <c r="AY23">
        <v>39200</v>
      </c>
      <c r="AZ23">
        <v>11856</v>
      </c>
      <c r="BA23">
        <f t="shared" si="2"/>
        <v>51056</v>
      </c>
      <c r="BC23">
        <f>(AV23-(BA23/BA22)*AV22)/AS22</f>
        <v>0.10080015053263729</v>
      </c>
      <c r="BD23">
        <f>BC23*16.02</f>
        <v>1.6148184115328492</v>
      </c>
      <c r="BF23" s="5">
        <v>1375</v>
      </c>
      <c r="BG23" s="5">
        <v>1.5618499013589813</v>
      </c>
      <c r="BH23" s="5">
        <v>2.0097447545956829E-2</v>
      </c>
      <c r="BJ23">
        <v>1175</v>
      </c>
      <c r="BK23" s="7">
        <v>1.4912599888992806</v>
      </c>
      <c r="BL23">
        <v>1.1516448468569526E-2</v>
      </c>
      <c r="BM23">
        <f t="shared" si="4"/>
        <v>2.3032896937139051E-2</v>
      </c>
      <c r="BR23">
        <v>1174.9992243000002</v>
      </c>
      <c r="BS23">
        <v>-289120.18373595004</v>
      </c>
      <c r="BT23">
        <v>-280918.67387534614</v>
      </c>
      <c r="BU23">
        <v>-272478.20176219998</v>
      </c>
      <c r="BV23">
        <v>-264728.04832759133</v>
      </c>
      <c r="BX23">
        <v>51028.2</v>
      </c>
    </row>
    <row r="24" spans="2:76" x14ac:dyDescent="0.2">
      <c r="B24">
        <v>7</v>
      </c>
      <c r="C24">
        <f>4*3.14*B24^2</f>
        <v>615.44000000000005</v>
      </c>
      <c r="D24">
        <v>50000</v>
      </c>
      <c r="E24">
        <v>1100.131611</v>
      </c>
      <c r="F24">
        <v>-85790.511102999997</v>
      </c>
      <c r="G24">
        <v>349057.51193899999</v>
      </c>
      <c r="H24">
        <v>-0.435336</v>
      </c>
      <c r="I24">
        <v>12362</v>
      </c>
      <c r="J24">
        <v>3638</v>
      </c>
      <c r="K24">
        <f t="shared" si="6"/>
        <v>16000</v>
      </c>
      <c r="P24">
        <v>25</v>
      </c>
      <c r="Q24">
        <f>4*3.14*P24^2</f>
        <v>7850</v>
      </c>
      <c r="R24">
        <v>50000</v>
      </c>
      <c r="S24">
        <v>1100.2</v>
      </c>
      <c r="T24">
        <v>-289768</v>
      </c>
      <c r="U24" s="6">
        <v>1178080</v>
      </c>
      <c r="V24">
        <v>3.5832900000000001E-2</v>
      </c>
      <c r="W24">
        <v>41582</v>
      </c>
      <c r="X24">
        <v>12418</v>
      </c>
      <c r="Y24">
        <f t="shared" si="5"/>
        <v>54000</v>
      </c>
      <c r="AD24">
        <v>25</v>
      </c>
      <c r="AE24">
        <f>4*3.14*AD24^2</f>
        <v>7850</v>
      </c>
      <c r="AF24">
        <v>50000</v>
      </c>
      <c r="AG24">
        <v>1000.03</v>
      </c>
      <c r="AH24">
        <v>-290743</v>
      </c>
      <c r="AI24" s="6">
        <v>1172840</v>
      </c>
      <c r="AJ24">
        <v>-7.4141200000000004E-2</v>
      </c>
      <c r="AK24">
        <v>41490</v>
      </c>
      <c r="AL24">
        <v>12510</v>
      </c>
      <c r="AM24">
        <f t="shared" si="3"/>
        <v>54000</v>
      </c>
      <c r="AR24">
        <v>25</v>
      </c>
      <c r="AS24">
        <f>4*3.14*AR24^2</f>
        <v>7850</v>
      </c>
      <c r="AT24">
        <v>50000</v>
      </c>
      <c r="AU24">
        <v>1299.9539460000001</v>
      </c>
      <c r="AV24">
        <v>-287839.48988100002</v>
      </c>
      <c r="AW24">
        <v>1188921.7069920001</v>
      </c>
      <c r="AX24">
        <v>-0.14748600000000001</v>
      </c>
      <c r="AY24">
        <v>41724</v>
      </c>
      <c r="AZ24">
        <v>12276</v>
      </c>
      <c r="BA24">
        <f t="shared" si="2"/>
        <v>54000</v>
      </c>
      <c r="BF24" s="5">
        <v>1400</v>
      </c>
      <c r="BG24" s="5">
        <v>1.6052281912010211</v>
      </c>
      <c r="BH24" s="5">
        <v>1.941669312604109E-2</v>
      </c>
      <c r="BJ24">
        <v>1200</v>
      </c>
      <c r="BK24" s="7">
        <v>1.5051085930574295</v>
      </c>
      <c r="BL24">
        <v>9.6387394810045386E-3</v>
      </c>
      <c r="BM24">
        <f t="shared" si="4"/>
        <v>1.9277478962009077E-2</v>
      </c>
      <c r="BR24">
        <v>1200.0484295000001</v>
      </c>
      <c r="BS24">
        <v>-288966.21376069996</v>
      </c>
      <c r="BT24">
        <v>-280589.8601221604</v>
      </c>
      <c r="BU24">
        <v>-272332.3366175</v>
      </c>
      <c r="BV24">
        <v>-264416.77549967606</v>
      </c>
      <c r="BX24">
        <v>51029.4</v>
      </c>
    </row>
    <row r="25" spans="2:76" x14ac:dyDescent="0.2">
      <c r="D25">
        <v>100000</v>
      </c>
      <c r="E25">
        <v>1099.455927</v>
      </c>
      <c r="F25">
        <v>-85377.333308000001</v>
      </c>
      <c r="G25">
        <v>347898.23362700001</v>
      </c>
      <c r="H25">
        <v>-0.51013399999999998</v>
      </c>
      <c r="I25">
        <v>12314</v>
      </c>
      <c r="J25">
        <v>3620</v>
      </c>
      <c r="K25">
        <f t="shared" si="6"/>
        <v>15934</v>
      </c>
      <c r="M25">
        <f>(F25-(K25/K24)*F24)/C24</f>
        <v>9.6340726472305835E-2</v>
      </c>
      <c r="N25">
        <f>M25*16.02</f>
        <v>1.5433784380863393</v>
      </c>
      <c r="R25">
        <v>100000</v>
      </c>
      <c r="S25">
        <v>1100.3</v>
      </c>
      <c r="T25">
        <v>-272936</v>
      </c>
      <c r="U25" s="6">
        <v>1177010</v>
      </c>
      <c r="V25">
        <v>-1653.6</v>
      </c>
      <c r="W25">
        <v>39280</v>
      </c>
      <c r="X25">
        <v>11733</v>
      </c>
      <c r="Y25">
        <f t="shared" si="5"/>
        <v>51013</v>
      </c>
      <c r="AA25">
        <f>(T25-(Y25/Y24)*T24)/Q24</f>
        <v>0.10236136824723072</v>
      </c>
      <c r="AB25">
        <f>AA25*16.02</f>
        <v>1.639829119320636</v>
      </c>
      <c r="AF25">
        <v>100000</v>
      </c>
      <c r="AG25">
        <v>1000.07</v>
      </c>
      <c r="AH25">
        <v>-273722</v>
      </c>
      <c r="AI25" s="6">
        <v>1173120</v>
      </c>
      <c r="AJ25">
        <v>-2395.91</v>
      </c>
      <c r="AK25">
        <v>39221</v>
      </c>
      <c r="AL25">
        <v>11778</v>
      </c>
      <c r="AM25">
        <f t="shared" si="3"/>
        <v>50999</v>
      </c>
      <c r="AO25">
        <f>(AH25-(AM25/AM24)*AH24)/AE24</f>
        <v>0.10996522057088905</v>
      </c>
      <c r="AP25">
        <f>AO25*16.02</f>
        <v>1.7616428335456424</v>
      </c>
      <c r="AT25">
        <v>100000</v>
      </c>
      <c r="AU25">
        <v>1300.2592569999999</v>
      </c>
      <c r="AV25">
        <v>-271356.12022699998</v>
      </c>
      <c r="AW25">
        <v>1184216.4577210001</v>
      </c>
      <c r="AX25">
        <v>-0.161056</v>
      </c>
      <c r="AY25">
        <v>39441</v>
      </c>
      <c r="AZ25">
        <v>11607</v>
      </c>
      <c r="BA25">
        <f t="shared" si="2"/>
        <v>51048</v>
      </c>
      <c r="BC25">
        <f>(AV25-(BA25/BA24)*AV24)/AS24</f>
        <v>9.5304994544208613E-2</v>
      </c>
      <c r="BD25">
        <f>BC25*16.02</f>
        <v>1.526786012598222</v>
      </c>
      <c r="BJ25">
        <v>1225</v>
      </c>
      <c r="BK25" s="7">
        <v>1.5045865418983129</v>
      </c>
      <c r="BL25">
        <v>9.6829692635750902E-3</v>
      </c>
      <c r="BM25">
        <f t="shared" si="4"/>
        <v>1.936593852715018E-2</v>
      </c>
      <c r="BR25">
        <v>1225.0270857</v>
      </c>
      <c r="BS25">
        <v>-288674.49826569995</v>
      </c>
      <c r="BT25">
        <v>-280123.79328216182</v>
      </c>
      <c r="BU25">
        <v>-272072.43242899998</v>
      </c>
      <c r="BV25">
        <v>-263991.65202286269</v>
      </c>
      <c r="BX25">
        <v>51032.3</v>
      </c>
    </row>
    <row r="26" spans="2:76" x14ac:dyDescent="0.2">
      <c r="B26">
        <v>9</v>
      </c>
      <c r="C26">
        <f>4*3.14*B26^2</f>
        <v>1017.36</v>
      </c>
      <c r="D26">
        <v>50000</v>
      </c>
      <c r="E26">
        <v>1100.131611</v>
      </c>
      <c r="F26">
        <v>-85790.511102999997</v>
      </c>
      <c r="G26">
        <v>349057.51193899999</v>
      </c>
      <c r="H26">
        <v>-0.435336</v>
      </c>
      <c r="I26">
        <v>12362</v>
      </c>
      <c r="J26">
        <v>3638</v>
      </c>
      <c r="K26">
        <f t="shared" si="6"/>
        <v>16000</v>
      </c>
      <c r="P26">
        <v>25</v>
      </c>
      <c r="Q26">
        <f>4*3.14*P26^2</f>
        <v>7850</v>
      </c>
      <c r="R26">
        <v>50000</v>
      </c>
      <c r="S26">
        <v>1099.96</v>
      </c>
      <c r="T26">
        <v>-289783</v>
      </c>
      <c r="U26" s="6">
        <v>1178080</v>
      </c>
      <c r="V26">
        <v>2.75112E-2</v>
      </c>
      <c r="W26">
        <v>41562</v>
      </c>
      <c r="X26">
        <v>12438</v>
      </c>
      <c r="Y26">
        <f t="shared" si="5"/>
        <v>54000</v>
      </c>
      <c r="AD26">
        <v>25</v>
      </c>
      <c r="AE26">
        <f>4*3.14*AD26^2</f>
        <v>7850</v>
      </c>
      <c r="AF26">
        <v>50000</v>
      </c>
      <c r="AG26">
        <v>999.88699999999994</v>
      </c>
      <c r="AH26">
        <v>-290483</v>
      </c>
      <c r="AI26" s="6">
        <v>1172730</v>
      </c>
      <c r="AJ26">
        <v>1.2773899999999999E-2</v>
      </c>
      <c r="AK26">
        <v>41681</v>
      </c>
      <c r="AL26">
        <v>12319</v>
      </c>
      <c r="AM26">
        <f t="shared" si="3"/>
        <v>54000</v>
      </c>
      <c r="AR26">
        <v>25</v>
      </c>
      <c r="AS26">
        <f>4*3.14*AR26^2</f>
        <v>7850</v>
      </c>
      <c r="AT26">
        <v>50000</v>
      </c>
      <c r="AU26">
        <v>1299.8072950000001</v>
      </c>
      <c r="AV26">
        <v>-287955.28025299998</v>
      </c>
      <c r="AW26">
        <v>1189099.8895050001</v>
      </c>
      <c r="AX26">
        <v>-0.14996699999999999</v>
      </c>
      <c r="AY26">
        <v>41617</v>
      </c>
      <c r="AZ26">
        <v>12383</v>
      </c>
      <c r="BA26">
        <f t="shared" si="2"/>
        <v>54000</v>
      </c>
      <c r="BJ26">
        <v>1250</v>
      </c>
      <c r="BK26" s="7">
        <v>1.5366255148371482</v>
      </c>
      <c r="BL26">
        <v>1.280916688188641E-2</v>
      </c>
      <c r="BM26">
        <f t="shared" si="4"/>
        <v>2.5618333763772819E-2</v>
      </c>
      <c r="BR26">
        <v>1249.9748149000002</v>
      </c>
      <c r="BS26">
        <v>-288447.60118150001</v>
      </c>
      <c r="BT26">
        <v>-279722.76072382543</v>
      </c>
      <c r="BU26">
        <v>-271860.98851925001</v>
      </c>
      <c r="BV26">
        <v>-263615.07717425394</v>
      </c>
      <c r="BX26">
        <v>51035.8</v>
      </c>
    </row>
    <row r="27" spans="2:76" x14ac:dyDescent="0.2">
      <c r="D27">
        <v>100000</v>
      </c>
      <c r="E27">
        <v>1100.342715</v>
      </c>
      <c r="F27">
        <v>-84924.897767999995</v>
      </c>
      <c r="G27">
        <v>347347.82697400003</v>
      </c>
      <c r="H27">
        <v>-0.51497800000000005</v>
      </c>
      <c r="I27">
        <v>12259</v>
      </c>
      <c r="J27">
        <v>3600</v>
      </c>
      <c r="K27">
        <f t="shared" si="6"/>
        <v>15859</v>
      </c>
      <c r="M27">
        <f>(F27-(K27/K26)*F26)/C26</f>
        <v>0.10771453163561845</v>
      </c>
      <c r="N27">
        <f>M27*16.02</f>
        <v>1.7255867968026075</v>
      </c>
      <c r="R27">
        <v>100000</v>
      </c>
      <c r="S27">
        <v>1099.95</v>
      </c>
      <c r="T27">
        <v>-272937</v>
      </c>
      <c r="U27" s="6">
        <v>1178120</v>
      </c>
      <c r="V27">
        <v>-2301.9</v>
      </c>
      <c r="W27">
        <v>39309</v>
      </c>
      <c r="X27">
        <v>11713</v>
      </c>
      <c r="Y27">
        <f t="shared" si="5"/>
        <v>51022</v>
      </c>
      <c r="AA27">
        <f>(T27-(Y27/Y26)*T26)/Q26</f>
        <v>0.1101916159471574</v>
      </c>
      <c r="AB27">
        <f>AA27*16.02</f>
        <v>1.7652696874734615</v>
      </c>
      <c r="AF27">
        <v>100000</v>
      </c>
      <c r="AG27">
        <v>1000.15</v>
      </c>
      <c r="AH27">
        <v>-273523</v>
      </c>
      <c r="AI27" s="6">
        <v>1173510</v>
      </c>
      <c r="AJ27">
        <v>-2655.3</v>
      </c>
      <c r="AK27">
        <v>39356</v>
      </c>
      <c r="AL27">
        <v>11644</v>
      </c>
      <c r="AM27">
        <f t="shared" si="3"/>
        <v>51000</v>
      </c>
      <c r="AO27">
        <f>(AH27-(AM27/AM26)*AH26)/AE26</f>
        <v>0.10472045293701428</v>
      </c>
      <c r="AP27">
        <f>AO27*16.02</f>
        <v>1.6776216560509687</v>
      </c>
      <c r="AT27">
        <v>100000</v>
      </c>
      <c r="AU27">
        <v>1299.9996639999999</v>
      </c>
      <c r="AV27">
        <v>-271442.81686700002</v>
      </c>
      <c r="AW27">
        <v>1184365.9916119999</v>
      </c>
      <c r="AX27">
        <v>-0.185223</v>
      </c>
      <c r="AY27">
        <v>39334</v>
      </c>
      <c r="AZ27">
        <v>11710</v>
      </c>
      <c r="BA27">
        <f t="shared" si="2"/>
        <v>51044</v>
      </c>
      <c r="BC27">
        <f>(AV27-(BA27/BA26)*AV26)/AS26</f>
        <v>9.5487649011867612E-2</v>
      </c>
      <c r="BD27">
        <f>BC27*16.02</f>
        <v>1.529712137170119</v>
      </c>
      <c r="BJ27">
        <v>1275</v>
      </c>
      <c r="BK27" s="7">
        <v>1.522462603222285</v>
      </c>
      <c r="BL27">
        <v>1.1028672379656566E-2</v>
      </c>
      <c r="BM27">
        <f t="shared" si="4"/>
        <v>2.2057344759313133E-2</v>
      </c>
      <c r="BR27">
        <v>1275.0302045999997</v>
      </c>
      <c r="BS27">
        <v>-288255.67311979999</v>
      </c>
      <c r="BT27">
        <v>-279355.94571629935</v>
      </c>
      <c r="BU27">
        <v>-271699.88493189996</v>
      </c>
      <c r="BV27">
        <v>-263288.27461452794</v>
      </c>
      <c r="BX27">
        <v>51038.3</v>
      </c>
    </row>
    <row r="28" spans="2:76" x14ac:dyDescent="0.2">
      <c r="B28">
        <v>11</v>
      </c>
      <c r="C28">
        <f>4*3.14*B28^2</f>
        <v>1519.76</v>
      </c>
      <c r="D28">
        <v>50000</v>
      </c>
      <c r="E28">
        <v>1100.131611</v>
      </c>
      <c r="F28">
        <v>-85790.511102999997</v>
      </c>
      <c r="G28">
        <v>349057.51193899999</v>
      </c>
      <c r="H28">
        <v>-0.435336</v>
      </c>
      <c r="I28">
        <v>12362</v>
      </c>
      <c r="J28">
        <v>3638</v>
      </c>
      <c r="K28">
        <f t="shared" si="6"/>
        <v>16000</v>
      </c>
      <c r="P28">
        <v>25</v>
      </c>
      <c r="Q28">
        <f>4*3.14*P28^2</f>
        <v>7850</v>
      </c>
      <c r="R28">
        <v>50000</v>
      </c>
      <c r="S28">
        <v>1099.98</v>
      </c>
      <c r="T28">
        <v>-289806</v>
      </c>
      <c r="U28" s="6">
        <v>1178050</v>
      </c>
      <c r="V28">
        <v>-5.2461500000000001E-2</v>
      </c>
      <c r="W28">
        <v>41556</v>
      </c>
      <c r="X28">
        <v>12444</v>
      </c>
      <c r="Y28">
        <f t="shared" si="5"/>
        <v>54000</v>
      </c>
      <c r="AD28">
        <v>25</v>
      </c>
      <c r="AE28">
        <f>4*3.14*AD28^2</f>
        <v>7850</v>
      </c>
      <c r="AF28">
        <v>50000</v>
      </c>
      <c r="AG28">
        <v>999.947</v>
      </c>
      <c r="AH28">
        <v>-290855</v>
      </c>
      <c r="AI28" s="6">
        <v>1173100</v>
      </c>
      <c r="AJ28">
        <v>9.0688900000000003E-2</v>
      </c>
      <c r="AK28">
        <v>41361</v>
      </c>
      <c r="AL28">
        <v>12639</v>
      </c>
      <c r="AM28">
        <f t="shared" si="3"/>
        <v>54000</v>
      </c>
      <c r="AR28">
        <v>25</v>
      </c>
      <c r="AS28">
        <f>4*3.14*AR28^2</f>
        <v>7850</v>
      </c>
      <c r="AT28">
        <v>50000</v>
      </c>
      <c r="AU28">
        <v>1300.1099999999999</v>
      </c>
      <c r="AV28">
        <v>-288120</v>
      </c>
      <c r="AW28" s="6">
        <v>1189160</v>
      </c>
      <c r="AX28">
        <v>-4.0081499999999999E-2</v>
      </c>
      <c r="AY28">
        <v>41481</v>
      </c>
      <c r="AZ28">
        <v>12519</v>
      </c>
      <c r="BA28">
        <f t="shared" ref="BA28:BA47" si="7">SUM(AY28:AZ28)</f>
        <v>54000</v>
      </c>
      <c r="BJ28">
        <v>1300</v>
      </c>
      <c r="BK28" s="7">
        <v>1.537122700416971</v>
      </c>
      <c r="BL28">
        <v>1.2521086259601355E-2</v>
      </c>
      <c r="BM28">
        <f t="shared" si="4"/>
        <v>2.504217251920271E-2</v>
      </c>
      <c r="BR28">
        <v>1300.0101811499999</v>
      </c>
      <c r="BS28">
        <v>-288061.80355499999</v>
      </c>
      <c r="BT28">
        <v>-278987.71559044061</v>
      </c>
      <c r="BU28">
        <v>-271529.21003469999</v>
      </c>
      <c r="BV28">
        <v>-262952.1804441993</v>
      </c>
      <c r="BX28">
        <v>51042</v>
      </c>
    </row>
    <row r="29" spans="2:76" x14ac:dyDescent="0.2">
      <c r="D29">
        <v>100000</v>
      </c>
      <c r="E29">
        <v>1099.6283980000001</v>
      </c>
      <c r="F29">
        <v>-84300.222764000006</v>
      </c>
      <c r="G29">
        <v>348180.835555</v>
      </c>
      <c r="H29">
        <v>-0.49449500000000002</v>
      </c>
      <c r="I29">
        <v>12178</v>
      </c>
      <c r="J29">
        <v>3571</v>
      </c>
      <c r="K29">
        <f t="shared" si="6"/>
        <v>15749</v>
      </c>
      <c r="M29">
        <f>(F29-(K29/K28)*F28)/C28</f>
        <v>9.5047702315943811E-2</v>
      </c>
      <c r="N29">
        <f>M29*16.02</f>
        <v>1.5226641911014198</v>
      </c>
      <c r="R29">
        <v>100000</v>
      </c>
      <c r="S29">
        <v>1099.9000000000001</v>
      </c>
      <c r="T29">
        <v>-272953</v>
      </c>
      <c r="U29" s="6">
        <v>1177290</v>
      </c>
      <c r="V29">
        <v>-1866.41</v>
      </c>
      <c r="W29">
        <v>39287</v>
      </c>
      <c r="X29">
        <v>11728</v>
      </c>
      <c r="Y29">
        <f t="shared" si="5"/>
        <v>51015</v>
      </c>
      <c r="AA29">
        <f>(T29-(Y29/Y28)*T28)/Q28</f>
        <v>0.10613609341825922</v>
      </c>
      <c r="AB29">
        <f>AA29*16.02</f>
        <v>1.7003002165605126</v>
      </c>
      <c r="AF29">
        <v>100000</v>
      </c>
      <c r="AG29">
        <v>999.97199999999998</v>
      </c>
      <c r="AH29">
        <v>-273842</v>
      </c>
      <c r="AI29" s="6">
        <v>1173040</v>
      </c>
      <c r="AJ29">
        <v>-2164.21</v>
      </c>
      <c r="AK29">
        <v>39100</v>
      </c>
      <c r="AL29">
        <v>11900</v>
      </c>
      <c r="AM29">
        <f t="shared" si="3"/>
        <v>51000</v>
      </c>
      <c r="AO29">
        <f>(AH29-(AM29/AM28)*AH28)/AE28</f>
        <v>0.10883934890304152</v>
      </c>
      <c r="AP29">
        <f>AO29*16.02</f>
        <v>1.743606369426725</v>
      </c>
      <c r="AT29">
        <v>100000</v>
      </c>
      <c r="AU29">
        <v>1300.2</v>
      </c>
      <c r="AV29">
        <v>-271615</v>
      </c>
      <c r="AW29" s="6">
        <v>1184260</v>
      </c>
      <c r="AX29">
        <v>-0.170795</v>
      </c>
      <c r="AY29">
        <v>39224</v>
      </c>
      <c r="AZ29">
        <v>11827</v>
      </c>
      <c r="BA29">
        <f t="shared" si="7"/>
        <v>51051</v>
      </c>
      <c r="BC29">
        <f>(AV29-(BA29/BA28)*AV28)/AS28</f>
        <v>9.8146072186835132E-2</v>
      </c>
      <c r="BD29">
        <f>BC29*16.02</f>
        <v>1.5723000764330988</v>
      </c>
      <c r="BJ29">
        <v>1325</v>
      </c>
      <c r="BK29" s="7">
        <v>1.5270081047881296</v>
      </c>
      <c r="BL29">
        <v>1.5276705557161778E-2</v>
      </c>
      <c r="BM29">
        <f t="shared" si="4"/>
        <v>3.0553411114323557E-2</v>
      </c>
      <c r="BR29">
        <v>1324.9488041000002</v>
      </c>
      <c r="BS29">
        <v>-287777.63925994997</v>
      </c>
      <c r="BT29">
        <v>-278529.4793829975</v>
      </c>
      <c r="BU29">
        <v>-271304.73514590005</v>
      </c>
      <c r="BV29">
        <v>-262561.91013822408</v>
      </c>
      <c r="BX29">
        <v>51049.35</v>
      </c>
    </row>
    <row r="30" spans="2:76" x14ac:dyDescent="0.2">
      <c r="B30">
        <v>13</v>
      </c>
      <c r="C30">
        <f>4*3.14*B30^2</f>
        <v>2122.64</v>
      </c>
      <c r="D30">
        <v>50000</v>
      </c>
      <c r="E30">
        <v>1100.131611</v>
      </c>
      <c r="F30">
        <v>-85790.511102999997</v>
      </c>
      <c r="G30">
        <v>349057.51193899999</v>
      </c>
      <c r="H30">
        <v>-0.435336</v>
      </c>
      <c r="I30">
        <v>12362</v>
      </c>
      <c r="J30">
        <v>3638</v>
      </c>
      <c r="K30">
        <f t="shared" si="6"/>
        <v>16000</v>
      </c>
      <c r="AD30">
        <v>25</v>
      </c>
      <c r="AE30">
        <f>4*3.14*AD30^2</f>
        <v>7850</v>
      </c>
      <c r="AF30">
        <v>50000</v>
      </c>
      <c r="AG30">
        <v>1000.15</v>
      </c>
      <c r="AH30">
        <v>-290850</v>
      </c>
      <c r="AI30" s="6">
        <v>1173000</v>
      </c>
      <c r="AJ30">
        <v>0.15054699999999999</v>
      </c>
      <c r="AK30">
        <v>41394</v>
      </c>
      <c r="AL30">
        <v>12606</v>
      </c>
      <c r="AM30">
        <f t="shared" si="3"/>
        <v>54000</v>
      </c>
      <c r="AR30">
        <v>25</v>
      </c>
      <c r="AS30">
        <f>4*3.14*AR30^2</f>
        <v>7850</v>
      </c>
      <c r="AT30">
        <v>50000</v>
      </c>
      <c r="AU30">
        <v>1300.05</v>
      </c>
      <c r="AV30">
        <v>-288077</v>
      </c>
      <c r="AW30" s="6">
        <v>1189080</v>
      </c>
      <c r="AX30">
        <v>0.17031199999999999</v>
      </c>
      <c r="AY30">
        <v>41530</v>
      </c>
      <c r="AZ30">
        <v>12470</v>
      </c>
      <c r="BA30">
        <f t="shared" si="7"/>
        <v>54000</v>
      </c>
      <c r="BJ30">
        <v>1350</v>
      </c>
      <c r="BK30" s="7">
        <v>1.5488881086478123</v>
      </c>
      <c r="BL30">
        <v>1.2653510698113248E-2</v>
      </c>
      <c r="BM30">
        <f t="shared" si="4"/>
        <v>2.5307021396226495E-2</v>
      </c>
      <c r="BR30">
        <v>1350.0466999499999</v>
      </c>
      <c r="BS30">
        <v>-287589.9404127</v>
      </c>
      <c r="BT30">
        <v>-278166.59689644189</v>
      </c>
      <c r="BU30">
        <v>-271131.49039644998</v>
      </c>
      <c r="BV30">
        <v>-262222.56545768079</v>
      </c>
      <c r="BX30">
        <v>51052.15</v>
      </c>
    </row>
    <row r="31" spans="2:76" x14ac:dyDescent="0.2">
      <c r="D31">
        <v>100000</v>
      </c>
      <c r="E31">
        <v>1100.064179</v>
      </c>
      <c r="F31">
        <v>-83347.581873999996</v>
      </c>
      <c r="G31">
        <v>347758.43000300002</v>
      </c>
      <c r="H31">
        <v>-0.496477</v>
      </c>
      <c r="I31">
        <v>12039</v>
      </c>
      <c r="J31">
        <v>3542</v>
      </c>
      <c r="K31">
        <f t="shared" si="6"/>
        <v>15581</v>
      </c>
      <c r="M31">
        <f>(F31-(K31/K30)*F30)/C30</f>
        <v>9.2474569163957868E-2</v>
      </c>
      <c r="N31">
        <f>M31*16.02</f>
        <v>1.481442598006605</v>
      </c>
      <c r="Q31" t="s">
        <v>8</v>
      </c>
      <c r="AF31">
        <v>100000</v>
      </c>
      <c r="AG31">
        <v>999.90599999999995</v>
      </c>
      <c r="AH31">
        <v>-273799</v>
      </c>
      <c r="AI31" s="6">
        <v>1173230</v>
      </c>
      <c r="AJ31">
        <v>-2382.6</v>
      </c>
      <c r="AK31">
        <v>39110</v>
      </c>
      <c r="AL31">
        <v>11881</v>
      </c>
      <c r="AM31">
        <f t="shared" si="3"/>
        <v>50991</v>
      </c>
      <c r="AO31">
        <f>(AH31-(AM31/AM30)*AH30)/AE30</f>
        <v>0.10754033970275811</v>
      </c>
      <c r="AP31">
        <f>AO31*16.02</f>
        <v>1.722796242038185</v>
      </c>
      <c r="AT31">
        <v>100000</v>
      </c>
      <c r="AU31">
        <v>1299.92</v>
      </c>
      <c r="AV31">
        <v>-271556</v>
      </c>
      <c r="AW31" s="6">
        <v>1184430</v>
      </c>
      <c r="AX31">
        <v>0.11734600000000001</v>
      </c>
      <c r="AY31">
        <v>39275</v>
      </c>
      <c r="AZ31">
        <v>11773</v>
      </c>
      <c r="BA31">
        <f t="shared" si="7"/>
        <v>51048</v>
      </c>
      <c r="BC31">
        <f>(AV31-(BA31/BA30)*AV30)/AS30</f>
        <v>9.8444670912955001E-2</v>
      </c>
      <c r="BD31">
        <f>BC31*16.02</f>
        <v>1.5770836280255391</v>
      </c>
      <c r="BJ31">
        <v>1375</v>
      </c>
      <c r="BK31" s="7">
        <v>1.5705609601699357</v>
      </c>
      <c r="BL31">
        <v>1.1213836673991704E-2</v>
      </c>
      <c r="BM31">
        <f t="shared" si="4"/>
        <v>2.2427673347983408E-2</v>
      </c>
      <c r="BR31">
        <v>1375.0191939000001</v>
      </c>
      <c r="BS31">
        <v>-287280.64384399995</v>
      </c>
      <c r="BT31">
        <v>-277682.9919953284</v>
      </c>
      <c r="BU31">
        <v>-270864.62827790005</v>
      </c>
      <c r="BV31">
        <v>-261789.7018731088</v>
      </c>
      <c r="BX31">
        <v>51058.95</v>
      </c>
    </row>
    <row r="32" spans="2:76" x14ac:dyDescent="0.2">
      <c r="B32">
        <v>15</v>
      </c>
      <c r="C32">
        <f>4*3.14*B32^2</f>
        <v>2826</v>
      </c>
      <c r="D32">
        <v>50000</v>
      </c>
      <c r="E32">
        <v>1100.131611</v>
      </c>
      <c r="F32">
        <v>-85790.511102999997</v>
      </c>
      <c r="G32">
        <v>349057.51193899999</v>
      </c>
      <c r="H32">
        <v>-0.435336</v>
      </c>
      <c r="I32">
        <v>12362</v>
      </c>
      <c r="J32">
        <v>3638</v>
      </c>
      <c r="K32">
        <f t="shared" si="6"/>
        <v>16000</v>
      </c>
      <c r="P32">
        <v>25</v>
      </c>
      <c r="Q32">
        <f>4*3.14*P32^2</f>
        <v>7850</v>
      </c>
      <c r="R32">
        <v>50000</v>
      </c>
      <c r="S32">
        <v>1199.97</v>
      </c>
      <c r="T32">
        <v>-288863</v>
      </c>
      <c r="U32" s="6">
        <v>1183380</v>
      </c>
      <c r="V32">
        <v>0.111919</v>
      </c>
      <c r="W32">
        <v>41617</v>
      </c>
      <c r="X32">
        <v>12383</v>
      </c>
      <c r="Y32">
        <f t="shared" ref="Y32:Y41" si="8">SUM(W32:X32)</f>
        <v>54000</v>
      </c>
      <c r="AD32">
        <v>25</v>
      </c>
      <c r="AE32">
        <f>4*3.14*AD32^2</f>
        <v>7850</v>
      </c>
      <c r="AF32">
        <v>50000</v>
      </c>
      <c r="AG32">
        <v>1000.12</v>
      </c>
      <c r="AH32">
        <v>-290636</v>
      </c>
      <c r="AI32" s="6">
        <v>1172850</v>
      </c>
      <c r="AJ32">
        <v>7.8025800000000006E-2</v>
      </c>
      <c r="AK32">
        <v>41561</v>
      </c>
      <c r="AL32">
        <v>12439</v>
      </c>
      <c r="AM32">
        <f t="shared" si="3"/>
        <v>54000</v>
      </c>
      <c r="AR32">
        <v>25</v>
      </c>
      <c r="AS32">
        <f>4*3.14*AR32^2</f>
        <v>7850</v>
      </c>
      <c r="AT32">
        <v>50000</v>
      </c>
      <c r="AU32">
        <v>1300.3399999999999</v>
      </c>
      <c r="AV32">
        <v>-288176</v>
      </c>
      <c r="AW32" s="6">
        <v>1189150</v>
      </c>
      <c r="AX32">
        <v>-1.09535E-2</v>
      </c>
      <c r="AY32">
        <v>41449</v>
      </c>
      <c r="AZ32">
        <v>12551</v>
      </c>
      <c r="BA32">
        <f t="shared" si="7"/>
        <v>54000</v>
      </c>
      <c r="BJ32">
        <v>1400</v>
      </c>
      <c r="BK32" s="7">
        <v>1.6071230991673899</v>
      </c>
      <c r="BL32">
        <v>1.4248453749010284E-2</v>
      </c>
      <c r="BM32">
        <f t="shared" si="4"/>
        <v>2.8496907498020568E-2</v>
      </c>
      <c r="BR32">
        <v>1400.0292777999998</v>
      </c>
      <c r="BS32">
        <v>-287092.75649934995</v>
      </c>
      <c r="BT32">
        <v>-277320.53393992537</v>
      </c>
      <c r="BU32">
        <v>-270686.07087185001</v>
      </c>
      <c r="BV32">
        <v>-261445.50246142922</v>
      </c>
      <c r="BX32">
        <v>51062.15</v>
      </c>
    </row>
    <row r="33" spans="2:80" x14ac:dyDescent="0.2">
      <c r="D33">
        <v>100000</v>
      </c>
      <c r="E33">
        <v>1099.820191</v>
      </c>
      <c r="F33">
        <v>-82102.779928000004</v>
      </c>
      <c r="G33">
        <v>347462.21278300002</v>
      </c>
      <c r="H33">
        <v>-0.47153899999999999</v>
      </c>
      <c r="I33">
        <v>11882</v>
      </c>
      <c r="J33">
        <v>3481</v>
      </c>
      <c r="K33">
        <f t="shared" si="6"/>
        <v>15363</v>
      </c>
      <c r="M33">
        <f>(F33-(K33/K32)*F32)/C32</f>
        <v>9.6318631178981984E-2</v>
      </c>
      <c r="N33">
        <f>M33*16.02</f>
        <v>1.5430244714872914</v>
      </c>
      <c r="R33">
        <v>100000</v>
      </c>
      <c r="S33">
        <v>1199.97</v>
      </c>
      <c r="T33">
        <v>-272130</v>
      </c>
      <c r="U33" s="6">
        <v>1184090</v>
      </c>
      <c r="V33">
        <v>-2737.59</v>
      </c>
      <c r="W33">
        <v>39309</v>
      </c>
      <c r="X33">
        <v>11717</v>
      </c>
      <c r="Y33">
        <f t="shared" si="8"/>
        <v>51026</v>
      </c>
      <c r="AA33">
        <f>(T33-(Y33/Y32)*T32)/Q32</f>
        <v>0.10498569945741747</v>
      </c>
      <c r="AB33">
        <f>AA33*16.02</f>
        <v>1.6818709053078278</v>
      </c>
      <c r="AF33">
        <v>100000</v>
      </c>
      <c r="AG33">
        <v>999.83</v>
      </c>
      <c r="AH33">
        <v>-273749</v>
      </c>
      <c r="AI33" s="6">
        <v>1172510</v>
      </c>
      <c r="AJ33">
        <v>-1992.18</v>
      </c>
      <c r="AK33">
        <v>39261</v>
      </c>
      <c r="AL33">
        <v>11747</v>
      </c>
      <c r="AM33">
        <f t="shared" si="3"/>
        <v>51008</v>
      </c>
      <c r="AO33">
        <f>(AH33-(AM33/AM32)*AH32)/AE32</f>
        <v>9.9823279075248905E-2</v>
      </c>
      <c r="AP33">
        <f>AO33*16.02</f>
        <v>1.5991689307854875</v>
      </c>
      <c r="AT33">
        <v>100000</v>
      </c>
      <c r="AU33">
        <v>1300.25</v>
      </c>
      <c r="AV33">
        <v>-271682</v>
      </c>
      <c r="AW33" s="6">
        <v>1184600</v>
      </c>
      <c r="AX33">
        <v>0.226077</v>
      </c>
      <c r="AY33">
        <v>39150</v>
      </c>
      <c r="AZ33">
        <v>11894</v>
      </c>
      <c r="BA33">
        <f t="shared" si="7"/>
        <v>51044</v>
      </c>
      <c r="BC33">
        <f>(AV33-(BA33/BA32)*AV32)/AS32</f>
        <v>9.1596470865766541E-2</v>
      </c>
      <c r="BD33">
        <f>BC33*16.02</f>
        <v>1.4673754632695799</v>
      </c>
    </row>
    <row r="34" spans="2:80" x14ac:dyDescent="0.2">
      <c r="P34">
        <v>25</v>
      </c>
      <c r="Q34">
        <f>4*3.14*P34^2</f>
        <v>7850</v>
      </c>
      <c r="R34">
        <v>50000</v>
      </c>
      <c r="S34">
        <v>1200.22</v>
      </c>
      <c r="T34">
        <v>-288922</v>
      </c>
      <c r="U34" s="6">
        <v>1183430</v>
      </c>
      <c r="V34">
        <v>-6.6004199999999999E-2</v>
      </c>
      <c r="W34">
        <v>41576</v>
      </c>
      <c r="X34">
        <v>12424</v>
      </c>
      <c r="Y34">
        <f t="shared" si="8"/>
        <v>54000</v>
      </c>
      <c r="AD34">
        <v>25</v>
      </c>
      <c r="AE34">
        <f>4*3.14*AD34^2</f>
        <v>7850</v>
      </c>
      <c r="AF34">
        <v>50000</v>
      </c>
      <c r="AG34">
        <v>999.95799999999997</v>
      </c>
      <c r="AH34">
        <v>-290568</v>
      </c>
      <c r="AI34" s="6">
        <v>1172780</v>
      </c>
      <c r="AJ34">
        <v>2.8354399999999998E-2</v>
      </c>
      <c r="AK34">
        <v>41624</v>
      </c>
      <c r="AL34">
        <v>12376</v>
      </c>
      <c r="AM34">
        <f t="shared" si="3"/>
        <v>54000</v>
      </c>
      <c r="AR34">
        <v>25</v>
      </c>
      <c r="AS34">
        <f>4*3.14*AR34^2</f>
        <v>7850</v>
      </c>
      <c r="AT34">
        <v>50000</v>
      </c>
      <c r="AU34">
        <v>1299.8900000000001</v>
      </c>
      <c r="AV34">
        <v>-288019</v>
      </c>
      <c r="AW34" s="6">
        <v>1189110</v>
      </c>
      <c r="AX34">
        <v>-5.4921400000000002E-2</v>
      </c>
      <c r="AY34">
        <v>41568</v>
      </c>
      <c r="AZ34">
        <v>12432</v>
      </c>
      <c r="BA34">
        <f t="shared" si="7"/>
        <v>54000</v>
      </c>
    </row>
    <row r="35" spans="2:80" x14ac:dyDescent="0.2">
      <c r="C35" t="s">
        <v>3</v>
      </c>
      <c r="R35">
        <v>100000</v>
      </c>
      <c r="S35">
        <v>1199.8900000000001</v>
      </c>
      <c r="T35">
        <v>-272196</v>
      </c>
      <c r="U35" s="6">
        <v>1183050</v>
      </c>
      <c r="V35">
        <v>-2149.9</v>
      </c>
      <c r="W35">
        <v>39259</v>
      </c>
      <c r="X35">
        <v>11764</v>
      </c>
      <c r="Y35">
        <f t="shared" si="8"/>
        <v>51023</v>
      </c>
      <c r="AA35">
        <f>(T35-(Y35/Y34)*T34)/Q34</f>
        <v>0.10163530549658077</v>
      </c>
      <c r="AB35">
        <f>AA35*16.02</f>
        <v>1.628197594055224</v>
      </c>
      <c r="AF35">
        <v>100000</v>
      </c>
      <c r="AG35">
        <v>999.53700000000003</v>
      </c>
      <c r="AH35">
        <v>-273722</v>
      </c>
      <c r="AI35" s="6">
        <v>1172660</v>
      </c>
      <c r="AJ35">
        <v>-2164.04</v>
      </c>
      <c r="AK35">
        <v>39306</v>
      </c>
      <c r="AL35">
        <v>11708</v>
      </c>
      <c r="AM35">
        <f t="shared" si="3"/>
        <v>51014</v>
      </c>
      <c r="AO35">
        <f>(AH35-(AM35/AM34)*AH34)/AE34</f>
        <v>9.9193092710546146E-2</v>
      </c>
      <c r="AP35">
        <f>AO35*16.02</f>
        <v>1.5890733452229493</v>
      </c>
      <c r="AT35">
        <v>100000</v>
      </c>
      <c r="AU35">
        <v>1299.6300000000001</v>
      </c>
      <c r="AV35">
        <v>-271505</v>
      </c>
      <c r="AW35" s="6">
        <v>1184220</v>
      </c>
      <c r="AX35">
        <v>-0.115079</v>
      </c>
      <c r="AY35">
        <v>39314</v>
      </c>
      <c r="AZ35">
        <v>11735</v>
      </c>
      <c r="BA35">
        <f t="shared" si="7"/>
        <v>51049</v>
      </c>
      <c r="BC35">
        <f>(AV35-(BA35/BA34)*AV34)/AS34</f>
        <v>9.8636308091530983E-2</v>
      </c>
      <c r="BD35">
        <f>BC35*16.02</f>
        <v>1.5801536556263263</v>
      </c>
      <c r="BR35" t="s">
        <v>116</v>
      </c>
    </row>
    <row r="36" spans="2:80" x14ac:dyDescent="0.2">
      <c r="B36">
        <v>5</v>
      </c>
      <c r="C36">
        <f>4*3.14*B36^2</f>
        <v>314</v>
      </c>
      <c r="D36">
        <v>50000</v>
      </c>
      <c r="E36">
        <v>1199.5358369999999</v>
      </c>
      <c r="F36">
        <v>-85534.237527000005</v>
      </c>
      <c r="G36">
        <v>350643.39155399997</v>
      </c>
      <c r="H36">
        <v>-0.47391800000000001</v>
      </c>
      <c r="I36">
        <v>12362</v>
      </c>
      <c r="J36">
        <v>3638</v>
      </c>
      <c r="K36">
        <f t="shared" ref="K36:K47" si="9">SUM(I36:J36)</f>
        <v>16000</v>
      </c>
      <c r="P36">
        <v>25</v>
      </c>
      <c r="Q36">
        <f>4*3.14*P36^2</f>
        <v>7850</v>
      </c>
      <c r="R36">
        <v>50000</v>
      </c>
      <c r="S36">
        <v>1200.1600000000001</v>
      </c>
      <c r="T36">
        <v>-288873</v>
      </c>
      <c r="U36" s="6">
        <v>1183360</v>
      </c>
      <c r="V36">
        <v>0.105225</v>
      </c>
      <c r="W36">
        <v>41614</v>
      </c>
      <c r="X36">
        <v>12386</v>
      </c>
      <c r="Y36">
        <f t="shared" si="8"/>
        <v>54000</v>
      </c>
      <c r="AD36">
        <v>25</v>
      </c>
      <c r="AE36">
        <f>4*3.14*AD36^2</f>
        <v>7850</v>
      </c>
      <c r="AF36">
        <v>50000</v>
      </c>
      <c r="AG36">
        <v>1000.12</v>
      </c>
      <c r="AH36">
        <v>-290692</v>
      </c>
      <c r="AI36" s="6">
        <v>1172900</v>
      </c>
      <c r="AJ36">
        <v>-2.52911E-2</v>
      </c>
      <c r="AK36">
        <v>41516</v>
      </c>
      <c r="AL36">
        <v>12484</v>
      </c>
      <c r="AM36">
        <f t="shared" si="3"/>
        <v>54000</v>
      </c>
      <c r="AR36">
        <v>25</v>
      </c>
      <c r="AS36">
        <f>4*3.14*AR36^2</f>
        <v>7850</v>
      </c>
      <c r="AT36">
        <v>50000</v>
      </c>
      <c r="AU36">
        <v>1299.77</v>
      </c>
      <c r="AV36">
        <v>-288034</v>
      </c>
      <c r="AW36" s="6">
        <v>1189020</v>
      </c>
      <c r="AX36">
        <v>1.0868600000000001E-2</v>
      </c>
      <c r="AY36">
        <v>41573</v>
      </c>
      <c r="AZ36">
        <v>12427</v>
      </c>
      <c r="BA36">
        <f t="shared" si="7"/>
        <v>54000</v>
      </c>
      <c r="BR36" t="s">
        <v>115</v>
      </c>
      <c r="BS36">
        <v>7850</v>
      </c>
      <c r="BV36" t="s">
        <v>114</v>
      </c>
      <c r="BY36">
        <v>800</v>
      </c>
      <c r="BZ36">
        <v>1.5948576121803131</v>
      </c>
    </row>
    <row r="37" spans="2:80" x14ac:dyDescent="0.2">
      <c r="D37">
        <v>100000</v>
      </c>
      <c r="E37">
        <v>1200.2796310000001</v>
      </c>
      <c r="F37">
        <v>-85374.868161999999</v>
      </c>
      <c r="G37">
        <v>350255.31659</v>
      </c>
      <c r="H37">
        <v>-0.51990400000000003</v>
      </c>
      <c r="I37">
        <v>12344</v>
      </c>
      <c r="J37">
        <v>3631</v>
      </c>
      <c r="K37">
        <f t="shared" si="9"/>
        <v>15975</v>
      </c>
      <c r="M37">
        <f>(F37-(K37/K36)*F36)/C36</f>
        <v>8.1917576000218983E-2</v>
      </c>
      <c r="N37">
        <f>M37*16.02</f>
        <v>1.312319567523508</v>
      </c>
      <c r="R37">
        <v>100000</v>
      </c>
      <c r="S37">
        <v>1200.1199999999999</v>
      </c>
      <c r="T37">
        <v>-272247</v>
      </c>
      <c r="U37" s="6">
        <v>1183880</v>
      </c>
      <c r="V37">
        <v>-2509.4</v>
      </c>
      <c r="W37">
        <v>39291</v>
      </c>
      <c r="X37">
        <v>11749</v>
      </c>
      <c r="Y37">
        <f t="shared" si="8"/>
        <v>51040</v>
      </c>
      <c r="AA37">
        <f>(T37-(Y37/Y36)*T36)/Q36</f>
        <v>0.10082547770701142</v>
      </c>
      <c r="AB37">
        <f>AA37*16.02</f>
        <v>1.6152241528663229</v>
      </c>
      <c r="AF37">
        <v>100000</v>
      </c>
      <c r="AG37">
        <v>999.90700000000004</v>
      </c>
      <c r="AH37">
        <v>-273672</v>
      </c>
      <c r="AI37" s="6">
        <v>1172780</v>
      </c>
      <c r="AJ37">
        <v>-2260.92</v>
      </c>
      <c r="AK37">
        <v>39221</v>
      </c>
      <c r="AL37">
        <v>11771</v>
      </c>
      <c r="AM37">
        <f t="shared" si="3"/>
        <v>50992</v>
      </c>
      <c r="AO37">
        <f>(AH37-(AM37/AM36)*AH36)/AE36</f>
        <v>0.10539859400801865</v>
      </c>
      <c r="AP37">
        <f>AO37*16.02</f>
        <v>1.6884854760084589</v>
      </c>
      <c r="AT37">
        <v>100000</v>
      </c>
      <c r="AU37">
        <v>1300.17</v>
      </c>
      <c r="AV37">
        <v>-271397</v>
      </c>
      <c r="AW37" s="6">
        <v>1184370</v>
      </c>
      <c r="AX37">
        <v>6.8519999999999998E-2</v>
      </c>
      <c r="AY37">
        <v>39288</v>
      </c>
      <c r="AZ37">
        <v>11737</v>
      </c>
      <c r="BA37">
        <f t="shared" si="7"/>
        <v>51025</v>
      </c>
      <c r="BC37">
        <f>(AV37-(BA37/BA36)*AV36)/AS36</f>
        <v>9.7893017221043474E-2</v>
      </c>
      <c r="BD37">
        <f>BC37*16.02</f>
        <v>1.5682461358811164</v>
      </c>
      <c r="BR37">
        <v>800</v>
      </c>
      <c r="BS37">
        <v>-292179.18</v>
      </c>
      <c r="BT37">
        <v>0.22974481481481501</v>
      </c>
      <c r="BU37">
        <v>54000</v>
      </c>
      <c r="BY37">
        <v>825</v>
      </c>
      <c r="BZ37">
        <v>1.6023139967617821</v>
      </c>
    </row>
    <row r="38" spans="2:80" x14ac:dyDescent="0.2">
      <c r="B38">
        <v>7</v>
      </c>
      <c r="C38">
        <f>4*3.14*B38^2</f>
        <v>615.44000000000005</v>
      </c>
      <c r="D38">
        <v>50000</v>
      </c>
      <c r="E38">
        <v>1199.5358369999999</v>
      </c>
      <c r="F38">
        <v>-85534.237527000005</v>
      </c>
      <c r="G38">
        <v>350643.39155399997</v>
      </c>
      <c r="H38">
        <v>-0.47391800000000001</v>
      </c>
      <c r="I38">
        <v>12362</v>
      </c>
      <c r="J38">
        <v>3638</v>
      </c>
      <c r="K38">
        <f t="shared" si="9"/>
        <v>16000</v>
      </c>
      <c r="P38">
        <v>25</v>
      </c>
      <c r="Q38">
        <f>4*3.14*P38^2</f>
        <v>7850</v>
      </c>
      <c r="R38">
        <v>50000</v>
      </c>
      <c r="S38">
        <v>1199.9100000000001</v>
      </c>
      <c r="T38">
        <v>-288932</v>
      </c>
      <c r="U38" s="6">
        <v>1183450</v>
      </c>
      <c r="V38">
        <v>3.00624E-2</v>
      </c>
      <c r="W38">
        <v>41559</v>
      </c>
      <c r="X38">
        <v>12441</v>
      </c>
      <c r="Y38">
        <f t="shared" si="8"/>
        <v>54000</v>
      </c>
      <c r="AD38">
        <v>25</v>
      </c>
      <c r="AE38">
        <f>4*3.14*AD38^2</f>
        <v>7850</v>
      </c>
      <c r="AF38">
        <v>50000</v>
      </c>
      <c r="AG38">
        <v>1000.11</v>
      </c>
      <c r="AH38">
        <v>-290499</v>
      </c>
      <c r="AI38" s="6">
        <v>1172750</v>
      </c>
      <c r="AJ38">
        <v>-4.4774799999999998E-3</v>
      </c>
      <c r="AK38">
        <v>41676</v>
      </c>
      <c r="AL38">
        <v>12324</v>
      </c>
      <c r="AM38">
        <f t="shared" si="3"/>
        <v>54000</v>
      </c>
      <c r="AR38">
        <v>25</v>
      </c>
      <c r="AS38">
        <f>4*3.14*AR38^2</f>
        <v>7850</v>
      </c>
      <c r="AT38">
        <v>50000</v>
      </c>
      <c r="AU38">
        <v>1300.1199999999999</v>
      </c>
      <c r="AV38">
        <v>-288081</v>
      </c>
      <c r="AW38" s="6">
        <v>1189060</v>
      </c>
      <c r="AX38">
        <v>-2.3917399999999998E-2</v>
      </c>
      <c r="AY38">
        <v>41535</v>
      </c>
      <c r="AZ38">
        <v>12465</v>
      </c>
      <c r="BA38">
        <f t="shared" si="7"/>
        <v>54000</v>
      </c>
      <c r="BS38">
        <v>-275004.48</v>
      </c>
      <c r="BT38">
        <v>0.22978663628030799</v>
      </c>
      <c r="BU38">
        <v>50970.239999999998</v>
      </c>
      <c r="BV38">
        <f>(BS38-(BU38/BU37)*BS37)/$BS$36</f>
        <v>9.955415806368996E-2</v>
      </c>
      <c r="BW38">
        <f>BV38*16.02</f>
        <v>1.5948576121803131</v>
      </c>
      <c r="BY38">
        <v>850</v>
      </c>
      <c r="BZ38">
        <v>1.6305751363516983</v>
      </c>
    </row>
    <row r="39" spans="2:80" x14ac:dyDescent="0.2">
      <c r="D39">
        <v>100000</v>
      </c>
      <c r="E39">
        <v>1199.9563430000001</v>
      </c>
      <c r="F39">
        <v>-85115.486707000004</v>
      </c>
      <c r="G39">
        <v>349507.51737700001</v>
      </c>
      <c r="H39">
        <v>-0.52302899999999997</v>
      </c>
      <c r="I39">
        <v>12314</v>
      </c>
      <c r="J39">
        <v>3619</v>
      </c>
      <c r="K39">
        <f t="shared" si="9"/>
        <v>15933</v>
      </c>
      <c r="M39">
        <f>(F39-(K39/K38)*F38)/C38</f>
        <v>9.8427467105954014E-2</v>
      </c>
      <c r="N39">
        <f>M39*16.02</f>
        <v>1.5768080230373833</v>
      </c>
      <c r="R39">
        <v>100000</v>
      </c>
      <c r="S39">
        <v>1200.08</v>
      </c>
      <c r="T39">
        <v>-272208</v>
      </c>
      <c r="U39" s="6">
        <v>1183720</v>
      </c>
      <c r="V39">
        <v>-2600.87</v>
      </c>
      <c r="W39">
        <v>39294</v>
      </c>
      <c r="X39">
        <v>11744</v>
      </c>
      <c r="Y39">
        <f t="shared" si="8"/>
        <v>51038</v>
      </c>
      <c r="AA39">
        <f>(T39-(Y39/Y38)*T38)/Q38</f>
        <v>0.11153436187780047</v>
      </c>
      <c r="AB39">
        <f>AA39*16.02</f>
        <v>1.7867804772823634</v>
      </c>
      <c r="AF39">
        <v>100000</v>
      </c>
      <c r="AG39">
        <v>999.85599999999999</v>
      </c>
      <c r="AH39">
        <v>-273632</v>
      </c>
      <c r="AI39" s="6">
        <v>1172580</v>
      </c>
      <c r="AJ39">
        <v>-2072.64</v>
      </c>
      <c r="AK39">
        <v>39329</v>
      </c>
      <c r="AL39">
        <v>11674</v>
      </c>
      <c r="AM39">
        <f t="shared" si="3"/>
        <v>51003</v>
      </c>
      <c r="AO39">
        <f>(AH39-(AM39/AM38)*AH38)/AE38</f>
        <v>9.4815987261148635E-2</v>
      </c>
      <c r="AP39">
        <f>AO39*16.02</f>
        <v>1.518952115923601</v>
      </c>
      <c r="AT39">
        <v>100000</v>
      </c>
      <c r="AU39">
        <v>1299.74</v>
      </c>
      <c r="AV39">
        <v>-271621</v>
      </c>
      <c r="AW39" s="6">
        <v>1184390</v>
      </c>
      <c r="AX39">
        <v>6.6456899999999999E-2</v>
      </c>
      <c r="AY39">
        <v>39242</v>
      </c>
      <c r="AZ39">
        <v>11806</v>
      </c>
      <c r="BA39">
        <f t="shared" si="7"/>
        <v>51048</v>
      </c>
      <c r="BC39">
        <f>(AV39-(BA39/BA38)*AV38)/AS38</f>
        <v>9.0646114649679685E-2</v>
      </c>
      <c r="BD39">
        <f>BC39*16.02</f>
        <v>1.4521507566878684</v>
      </c>
      <c r="BR39">
        <v>825</v>
      </c>
      <c r="BS39">
        <v>-292018.90000000002</v>
      </c>
      <c r="BT39">
        <v>0.23022703703703701</v>
      </c>
      <c r="BU39">
        <v>54000</v>
      </c>
      <c r="BY39">
        <v>875</v>
      </c>
      <c r="BZ39">
        <v>1.6004436864398677</v>
      </c>
    </row>
    <row r="40" spans="2:80" x14ac:dyDescent="0.2">
      <c r="B40">
        <v>9</v>
      </c>
      <c r="C40">
        <f>4*3.14*B40^2</f>
        <v>1017.36</v>
      </c>
      <c r="D40">
        <v>50000</v>
      </c>
      <c r="E40">
        <v>1199.5358369999999</v>
      </c>
      <c r="F40">
        <v>-85534.237527000005</v>
      </c>
      <c r="G40">
        <v>350643.39155399997</v>
      </c>
      <c r="H40">
        <v>-0.47391800000000001</v>
      </c>
      <c r="I40">
        <v>12362</v>
      </c>
      <c r="J40">
        <v>3638</v>
      </c>
      <c r="K40">
        <f t="shared" si="9"/>
        <v>16000</v>
      </c>
      <c r="P40">
        <v>25</v>
      </c>
      <c r="Q40">
        <f>4*3.14*P40^2</f>
        <v>7850</v>
      </c>
      <c r="R40">
        <v>50000</v>
      </c>
      <c r="S40">
        <v>1200.19</v>
      </c>
      <c r="T40">
        <v>-288824</v>
      </c>
      <c r="U40" s="6">
        <v>1183410</v>
      </c>
      <c r="V40">
        <v>3.8635099999999999E-2</v>
      </c>
      <c r="W40">
        <v>41628</v>
      </c>
      <c r="X40">
        <v>12372</v>
      </c>
      <c r="Y40">
        <f t="shared" si="8"/>
        <v>54000</v>
      </c>
      <c r="AD40">
        <v>25</v>
      </c>
      <c r="AE40">
        <f>4*3.14*AD40^2</f>
        <v>7850</v>
      </c>
      <c r="AF40">
        <v>50000</v>
      </c>
      <c r="AG40">
        <v>999.88199999999995</v>
      </c>
      <c r="AH40">
        <v>-290449</v>
      </c>
      <c r="AI40" s="6">
        <v>1172780</v>
      </c>
      <c r="AJ40">
        <v>-5.5347500000000001E-2</v>
      </c>
      <c r="AK40">
        <v>41703</v>
      </c>
      <c r="AL40">
        <v>12297</v>
      </c>
      <c r="AM40">
        <f t="shared" si="3"/>
        <v>54000</v>
      </c>
      <c r="AR40">
        <v>25</v>
      </c>
      <c r="AS40">
        <f>4*3.14*AR40^2</f>
        <v>7850</v>
      </c>
      <c r="AT40">
        <v>50000</v>
      </c>
      <c r="AU40">
        <v>1300.1400000000001</v>
      </c>
      <c r="AV40">
        <v>-288171</v>
      </c>
      <c r="AW40" s="6">
        <v>1189210</v>
      </c>
      <c r="AX40">
        <v>-7.4763899999999994E-2</v>
      </c>
      <c r="AY40">
        <v>41438</v>
      </c>
      <c r="AZ40">
        <v>12562</v>
      </c>
      <c r="BA40">
        <f t="shared" si="7"/>
        <v>54000</v>
      </c>
      <c r="BS40">
        <v>-274864.14</v>
      </c>
      <c r="BT40">
        <v>0.23023902486299599</v>
      </c>
      <c r="BU40">
        <v>50972.94</v>
      </c>
      <c r="BV40">
        <f>(BS40-(BU40/BU39)*BS39)/$BS$36</f>
        <v>0.10001960029723983</v>
      </c>
      <c r="BW40">
        <f>BV40*16.02</f>
        <v>1.6023139967617821</v>
      </c>
      <c r="BY40">
        <v>900</v>
      </c>
      <c r="BZ40">
        <v>1.6079789631305965</v>
      </c>
      <c r="CB40">
        <f>MAX(BZ36:BZ48)-MIN(BZ36:BZ48)</f>
        <v>7.9543909587811212E-2</v>
      </c>
    </row>
    <row r="41" spans="2:80" x14ac:dyDescent="0.2">
      <c r="D41">
        <v>100000</v>
      </c>
      <c r="E41">
        <v>1200.262737</v>
      </c>
      <c r="F41">
        <v>-84661.572664000007</v>
      </c>
      <c r="G41">
        <v>348291.11786300002</v>
      </c>
      <c r="H41">
        <v>-0.450762</v>
      </c>
      <c r="I41">
        <v>12259</v>
      </c>
      <c r="J41">
        <v>3600</v>
      </c>
      <c r="K41">
        <f t="shared" si="9"/>
        <v>15859</v>
      </c>
      <c r="M41">
        <f>(F41-(K41/K40)*F40)/C40</f>
        <v>0.11686560784119177</v>
      </c>
      <c r="N41">
        <f>M41*16.02</f>
        <v>1.872187037615892</v>
      </c>
      <c r="R41">
        <v>100000</v>
      </c>
      <c r="S41">
        <v>1200.1400000000001</v>
      </c>
      <c r="T41">
        <v>-272123</v>
      </c>
      <c r="U41" s="6">
        <v>1182990</v>
      </c>
      <c r="V41">
        <v>-2066.1999999999998</v>
      </c>
      <c r="W41">
        <v>39384</v>
      </c>
      <c r="X41">
        <v>11656</v>
      </c>
      <c r="Y41">
        <f t="shared" si="8"/>
        <v>51040</v>
      </c>
      <c r="AA41">
        <f>(T41-(Y41/Y40)*T40)/Q40</f>
        <v>0.11072177400330532</v>
      </c>
      <c r="AB41">
        <f>AA41*16.02</f>
        <v>1.7737628195329513</v>
      </c>
      <c r="AF41">
        <v>100000</v>
      </c>
      <c r="AG41">
        <v>1000.14</v>
      </c>
      <c r="AH41">
        <v>-273535</v>
      </c>
      <c r="AI41" s="6">
        <v>1173640</v>
      </c>
      <c r="AJ41">
        <v>-2695.21</v>
      </c>
      <c r="AK41">
        <v>39422</v>
      </c>
      <c r="AL41">
        <v>11591</v>
      </c>
      <c r="AM41">
        <f t="shared" si="3"/>
        <v>51013</v>
      </c>
      <c r="AO41">
        <f>(AH41-(AM41/AM40)*AH40)/AE40</f>
        <v>0.10800857985373676</v>
      </c>
      <c r="AP41">
        <f>AO41*16.02</f>
        <v>1.7302974492568628</v>
      </c>
      <c r="AT41">
        <v>100000</v>
      </c>
      <c r="AU41">
        <v>1300.1199999999999</v>
      </c>
      <c r="AV41">
        <v>-271582</v>
      </c>
      <c r="AW41" s="6">
        <v>1184390</v>
      </c>
      <c r="AX41">
        <v>-0.17266999999999999</v>
      </c>
      <c r="AY41">
        <v>39138</v>
      </c>
      <c r="AZ41">
        <v>11891</v>
      </c>
      <c r="BA41">
        <f t="shared" si="7"/>
        <v>51029</v>
      </c>
      <c r="BC41">
        <f>(AV41-(BA41/BA40)*AV40)/AS40</f>
        <v>9.3536114649681049E-2</v>
      </c>
      <c r="BD41">
        <f>BC41*16.02</f>
        <v>1.4984485566878905</v>
      </c>
      <c r="BR41">
        <v>850</v>
      </c>
      <c r="BS41">
        <v>-291825.78000000003</v>
      </c>
      <c r="BT41">
        <v>0.23023888888888899</v>
      </c>
      <c r="BU41">
        <v>54000</v>
      </c>
      <c r="BY41">
        <v>925</v>
      </c>
      <c r="BZ41">
        <v>1.6256436710372422</v>
      </c>
    </row>
    <row r="42" spans="2:80" x14ac:dyDescent="0.2">
      <c r="B42">
        <v>11</v>
      </c>
      <c r="C42">
        <f>4*3.14*B42^2</f>
        <v>1519.76</v>
      </c>
      <c r="D42">
        <v>50000</v>
      </c>
      <c r="E42">
        <v>1199.5358369999999</v>
      </c>
      <c r="F42">
        <v>-85534.237527000005</v>
      </c>
      <c r="G42">
        <v>350643.39155399997</v>
      </c>
      <c r="H42">
        <v>-0.47391800000000001</v>
      </c>
      <c r="I42">
        <v>12362</v>
      </c>
      <c r="J42">
        <v>3638</v>
      </c>
      <c r="K42">
        <f t="shared" si="9"/>
        <v>16000</v>
      </c>
      <c r="AD42">
        <v>25</v>
      </c>
      <c r="AE42">
        <f>4*3.14*AD42^2</f>
        <v>7850</v>
      </c>
      <c r="AF42">
        <v>50000</v>
      </c>
      <c r="AG42">
        <v>999.88599999999997</v>
      </c>
      <c r="AH42">
        <v>-290896</v>
      </c>
      <c r="AI42" s="6">
        <v>1173030</v>
      </c>
      <c r="AJ42">
        <v>-2.2675600000000001E-2</v>
      </c>
      <c r="AK42">
        <v>41349</v>
      </c>
      <c r="AL42">
        <v>12651</v>
      </c>
      <c r="AM42">
        <f t="shared" si="3"/>
        <v>54000</v>
      </c>
      <c r="AR42">
        <v>25</v>
      </c>
      <c r="AS42">
        <f>4*3.14*AR42^2</f>
        <v>7850</v>
      </c>
      <c r="AT42">
        <v>50000</v>
      </c>
      <c r="AU42">
        <v>1300.05</v>
      </c>
      <c r="AV42">
        <v>-288076</v>
      </c>
      <c r="AW42" s="6">
        <v>1189090</v>
      </c>
      <c r="AX42">
        <v>8.9777199999999998E-3</v>
      </c>
      <c r="AY42">
        <v>41539</v>
      </c>
      <c r="AZ42">
        <v>12461</v>
      </c>
      <c r="BA42">
        <f t="shared" si="7"/>
        <v>54000</v>
      </c>
      <c r="BS42">
        <v>-274692.09999999998</v>
      </c>
      <c r="BT42">
        <v>0.23009529713167001</v>
      </c>
      <c r="BU42">
        <v>50977.4</v>
      </c>
      <c r="BV42">
        <f>(BS42-(BU42/BU41)*BS41)/$BS$36</f>
        <v>0.1017837163765105</v>
      </c>
      <c r="BW42">
        <f>BV42*16.02</f>
        <v>1.6305751363516983</v>
      </c>
      <c r="BY42">
        <v>950</v>
      </c>
      <c r="BZ42">
        <v>1.6449316549551571</v>
      </c>
    </row>
    <row r="43" spans="2:80" x14ac:dyDescent="0.2">
      <c r="D43">
        <v>100000</v>
      </c>
      <c r="E43">
        <v>1199.5182850000001</v>
      </c>
      <c r="F43">
        <v>-84018.810748000004</v>
      </c>
      <c r="G43">
        <v>349506.33013199997</v>
      </c>
      <c r="H43">
        <v>-0.47510200000000002</v>
      </c>
      <c r="I43">
        <v>12173</v>
      </c>
      <c r="J43">
        <v>3572</v>
      </c>
      <c r="K43">
        <f t="shared" si="9"/>
        <v>15745</v>
      </c>
      <c r="M43">
        <f>(F43-(K43/K42)*F42)/C42</f>
        <v>0.10016375507543247</v>
      </c>
      <c r="N43">
        <f>M43*16.02</f>
        <v>1.6046233563084282</v>
      </c>
      <c r="Q43" t="s">
        <v>7</v>
      </c>
      <c r="AF43">
        <v>100000</v>
      </c>
      <c r="AG43">
        <v>999.86400000000003</v>
      </c>
      <c r="AH43">
        <v>-273915</v>
      </c>
      <c r="AI43" s="6">
        <v>1172900</v>
      </c>
      <c r="AJ43">
        <v>-2169.9499999999998</v>
      </c>
      <c r="AK43">
        <v>39041</v>
      </c>
      <c r="AL43">
        <v>11957</v>
      </c>
      <c r="AM43">
        <f t="shared" si="3"/>
        <v>50998</v>
      </c>
      <c r="AO43">
        <f>(AH43-(AM43/AM42)*AH42)/AE42</f>
        <v>0.10310027836753756</v>
      </c>
      <c r="AP43">
        <f>AO43*16.02</f>
        <v>1.6516664594479518</v>
      </c>
      <c r="AT43">
        <v>100000</v>
      </c>
      <c r="AU43">
        <v>1300.25</v>
      </c>
      <c r="AV43">
        <v>-271566</v>
      </c>
      <c r="AW43" s="6">
        <v>1184570</v>
      </c>
      <c r="AX43">
        <v>0.14694399999999999</v>
      </c>
      <c r="AY43">
        <v>39219</v>
      </c>
      <c r="AZ43">
        <v>11819</v>
      </c>
      <c r="BA43">
        <f t="shared" si="7"/>
        <v>51038</v>
      </c>
      <c r="BC43">
        <f>(AV43-(BA43/BA42)*AV42)/AS42</f>
        <v>9.0254512856807856E-2</v>
      </c>
      <c r="BD43">
        <f>BC43*16.02</f>
        <v>1.4458772959660617</v>
      </c>
      <c r="BR43">
        <v>875</v>
      </c>
      <c r="BS43">
        <v>-291610.42</v>
      </c>
      <c r="BT43">
        <v>0.22995703703703699</v>
      </c>
      <c r="BU43">
        <v>54000</v>
      </c>
      <c r="BY43">
        <v>975</v>
      </c>
      <c r="BZ43">
        <v>1.6179292376867354</v>
      </c>
    </row>
    <row r="44" spans="2:80" x14ac:dyDescent="0.2">
      <c r="B44">
        <v>13</v>
      </c>
      <c r="C44">
        <f>4*3.14*B44^2</f>
        <v>2122.64</v>
      </c>
      <c r="D44">
        <v>50000</v>
      </c>
      <c r="E44">
        <v>1199.5358369999999</v>
      </c>
      <c r="F44">
        <v>-85534.237527000005</v>
      </c>
      <c r="G44">
        <v>350643.39155399997</v>
      </c>
      <c r="H44">
        <v>-0.47391800000000001</v>
      </c>
      <c r="I44">
        <v>12362</v>
      </c>
      <c r="J44">
        <v>3638</v>
      </c>
      <c r="K44">
        <f t="shared" si="9"/>
        <v>16000</v>
      </c>
      <c r="P44">
        <v>25</v>
      </c>
      <c r="Q44">
        <f>4*3.14*P44^2</f>
        <v>7850</v>
      </c>
      <c r="R44">
        <v>50000</v>
      </c>
      <c r="S44">
        <v>1299.93</v>
      </c>
      <c r="T44">
        <v>-288031</v>
      </c>
      <c r="U44" s="6">
        <v>1189110</v>
      </c>
      <c r="V44">
        <v>0.15720600000000001</v>
      </c>
      <c r="W44">
        <v>41564</v>
      </c>
      <c r="X44">
        <v>12436</v>
      </c>
      <c r="Y44">
        <f t="shared" ref="Y44:Y53" si="10">SUM(W44:X44)</f>
        <v>54000</v>
      </c>
      <c r="AD44">
        <v>25</v>
      </c>
      <c r="AE44">
        <f>4*3.14*AD44^2</f>
        <v>7850</v>
      </c>
      <c r="AF44">
        <v>50000</v>
      </c>
      <c r="AG44">
        <v>999.92399999999998</v>
      </c>
      <c r="AH44">
        <v>-290587</v>
      </c>
      <c r="AI44" s="6">
        <v>1172920</v>
      </c>
      <c r="AJ44">
        <v>5.2002600000000003E-2</v>
      </c>
      <c r="AK44">
        <v>41573</v>
      </c>
      <c r="AL44">
        <v>12427</v>
      </c>
      <c r="AM44">
        <f t="shared" si="3"/>
        <v>54000</v>
      </c>
      <c r="AR44">
        <v>25</v>
      </c>
      <c r="AS44">
        <f>4*3.14*AR44^2</f>
        <v>7850</v>
      </c>
      <c r="AT44">
        <v>50000</v>
      </c>
      <c r="AU44">
        <v>1300.1600000000001</v>
      </c>
      <c r="AV44">
        <v>-287857</v>
      </c>
      <c r="AW44" s="6">
        <v>1189040</v>
      </c>
      <c r="AX44">
        <v>9.7738000000000005E-2</v>
      </c>
      <c r="AY44">
        <v>41707</v>
      </c>
      <c r="AZ44">
        <v>12293</v>
      </c>
      <c r="BA44">
        <f t="shared" si="7"/>
        <v>54000</v>
      </c>
      <c r="BS44">
        <v>-274521.38</v>
      </c>
      <c r="BT44">
        <v>0.23007216456423699</v>
      </c>
      <c r="BU44">
        <v>50980.7</v>
      </c>
      <c r="BV44">
        <f>(BS44-(BU44/BU43)*BS43)/$BS$36</f>
        <v>9.9902851837694609E-2</v>
      </c>
      <c r="BW44">
        <f>BV44*16.02</f>
        <v>1.6004436864398677</v>
      </c>
      <c r="BY44">
        <v>1000</v>
      </c>
      <c r="BZ44">
        <v>1.6300572933095343</v>
      </c>
    </row>
    <row r="45" spans="2:80" x14ac:dyDescent="0.2">
      <c r="D45">
        <v>100000</v>
      </c>
      <c r="E45">
        <v>1199.862721</v>
      </c>
      <c r="F45">
        <v>-83100.570882</v>
      </c>
      <c r="G45">
        <v>349098.70531500003</v>
      </c>
      <c r="H45">
        <v>-0.49515599999999999</v>
      </c>
      <c r="I45">
        <v>12043</v>
      </c>
      <c r="J45">
        <v>3540</v>
      </c>
      <c r="K45">
        <f t="shared" si="9"/>
        <v>15583</v>
      </c>
      <c r="M45">
        <f>(F45-(K45/K44)*F44)/C44</f>
        <v>9.6309585917805987E-2</v>
      </c>
      <c r="N45">
        <f>M45*16.02</f>
        <v>1.542879566403252</v>
      </c>
      <c r="R45">
        <v>100000</v>
      </c>
      <c r="S45">
        <v>1299.8900000000001</v>
      </c>
      <c r="T45">
        <v>-271352</v>
      </c>
      <c r="U45" s="6">
        <v>1189330</v>
      </c>
      <c r="V45">
        <v>-2488.54</v>
      </c>
      <c r="W45">
        <v>39354</v>
      </c>
      <c r="X45">
        <v>11695</v>
      </c>
      <c r="Y45">
        <f t="shared" si="10"/>
        <v>51049</v>
      </c>
      <c r="AA45">
        <f>(T45-(Y45/Y44)*T44)/Q44</f>
        <v>0.11957187780136817</v>
      </c>
      <c r="AB45">
        <f>AA45*16.02</f>
        <v>1.915541482377918</v>
      </c>
      <c r="AF45">
        <v>100000</v>
      </c>
      <c r="AG45">
        <v>999.81200000000001</v>
      </c>
      <c r="AH45">
        <v>-273600</v>
      </c>
      <c r="AI45" s="6">
        <v>1172810</v>
      </c>
      <c r="AJ45">
        <v>-2229</v>
      </c>
      <c r="AK45">
        <v>39265</v>
      </c>
      <c r="AL45">
        <v>11732</v>
      </c>
      <c r="AM45">
        <f t="shared" si="3"/>
        <v>50997</v>
      </c>
      <c r="AO45">
        <f>(AH45-(AM45/AM44)*AH44)/AE44</f>
        <v>0.10536739561217393</v>
      </c>
      <c r="AP45">
        <f>AO45*16.02</f>
        <v>1.6879856777070263</v>
      </c>
      <c r="AT45">
        <v>100000</v>
      </c>
      <c r="AU45">
        <v>1299.8699999999999</v>
      </c>
      <c r="AV45">
        <v>-271338</v>
      </c>
      <c r="AW45" s="6">
        <v>1184190</v>
      </c>
      <c r="AX45">
        <v>-9.19793E-2</v>
      </c>
      <c r="AY45">
        <v>39456</v>
      </c>
      <c r="AZ45">
        <v>11591</v>
      </c>
      <c r="BA45">
        <f t="shared" si="7"/>
        <v>51047</v>
      </c>
      <c r="BC45">
        <f>(AV45-(BA45/BA44)*AV44)/AS44</f>
        <v>9.90428851144151E-2</v>
      </c>
      <c r="BD45">
        <f>BC45*16.02</f>
        <v>1.5866670195329298</v>
      </c>
      <c r="BR45">
        <v>900</v>
      </c>
      <c r="BS45">
        <v>-291403.92</v>
      </c>
      <c r="BT45">
        <v>0.22981629629629599</v>
      </c>
      <c r="BU45">
        <v>54000</v>
      </c>
      <c r="BY45">
        <v>1025</v>
      </c>
      <c r="BZ45">
        <v>1.6591748670880018</v>
      </c>
    </row>
    <row r="46" spans="2:80" x14ac:dyDescent="0.2">
      <c r="B46">
        <v>15</v>
      </c>
      <c r="C46">
        <f>4*3.14*B46^2</f>
        <v>2826</v>
      </c>
      <c r="D46">
        <v>50000</v>
      </c>
      <c r="E46">
        <v>1199.5358369999999</v>
      </c>
      <c r="F46">
        <v>-85534.237527000005</v>
      </c>
      <c r="G46">
        <v>350643.39155399997</v>
      </c>
      <c r="H46">
        <v>-0.47391800000000001</v>
      </c>
      <c r="I46">
        <v>12362</v>
      </c>
      <c r="J46">
        <v>3638</v>
      </c>
      <c r="K46">
        <f t="shared" si="9"/>
        <v>16000</v>
      </c>
      <c r="P46">
        <v>25</v>
      </c>
      <c r="Q46">
        <f>4*3.14*P46^2</f>
        <v>7850</v>
      </c>
      <c r="R46">
        <v>50000</v>
      </c>
      <c r="S46">
        <v>1300.08</v>
      </c>
      <c r="T46">
        <v>-287844</v>
      </c>
      <c r="U46" s="6">
        <v>1188990</v>
      </c>
      <c r="V46">
        <v>7.7063699999999999E-2</v>
      </c>
      <c r="W46">
        <v>41714</v>
      </c>
      <c r="X46">
        <v>12286</v>
      </c>
      <c r="Y46">
        <f t="shared" si="10"/>
        <v>54000</v>
      </c>
      <c r="AD46">
        <v>25</v>
      </c>
      <c r="AE46">
        <f>4*3.14*AD46^2</f>
        <v>7850</v>
      </c>
      <c r="AF46">
        <v>50000</v>
      </c>
      <c r="AG46">
        <v>999.95600000000002</v>
      </c>
      <c r="AH46">
        <v>-290779</v>
      </c>
      <c r="AI46" s="6">
        <v>1172880</v>
      </c>
      <c r="AJ46">
        <v>8.6126499999999995E-3</v>
      </c>
      <c r="AK46">
        <v>41450</v>
      </c>
      <c r="AL46">
        <v>12550</v>
      </c>
      <c r="AM46">
        <f t="shared" si="3"/>
        <v>54000</v>
      </c>
      <c r="AR46">
        <v>25</v>
      </c>
      <c r="AS46">
        <f>4*3.14*AR46^2</f>
        <v>7850</v>
      </c>
      <c r="AT46">
        <v>50000</v>
      </c>
      <c r="AU46">
        <v>1300.21</v>
      </c>
      <c r="AV46">
        <v>-288063</v>
      </c>
      <c r="AW46" s="6">
        <v>1189050</v>
      </c>
      <c r="AX46">
        <v>-7.9714099999999996E-2</v>
      </c>
      <c r="AY46">
        <v>41540</v>
      </c>
      <c r="AZ46">
        <v>12460</v>
      </c>
      <c r="BA46">
        <f t="shared" si="7"/>
        <v>54000</v>
      </c>
      <c r="BS46">
        <v>-274348.96000000002</v>
      </c>
      <c r="BT46">
        <v>0.22988351996133799</v>
      </c>
      <c r="BU46">
        <v>50985.56</v>
      </c>
      <c r="BV46">
        <f>(BS46-(BU46/BU45)*BS45)/$BS$36</f>
        <v>0.10037321867232188</v>
      </c>
      <c r="BW46">
        <f>BV46*16.02</f>
        <v>1.6079789631305965</v>
      </c>
      <c r="BY46">
        <v>1050</v>
      </c>
      <c r="BZ46">
        <v>1.6584731219740498</v>
      </c>
    </row>
    <row r="47" spans="2:80" x14ac:dyDescent="0.2">
      <c r="D47">
        <v>100000</v>
      </c>
      <c r="E47">
        <v>1200.048675</v>
      </c>
      <c r="F47">
        <v>-81811.340230000002</v>
      </c>
      <c r="G47">
        <v>348962.38133499998</v>
      </c>
      <c r="H47">
        <v>-0.49002499999999999</v>
      </c>
      <c r="I47">
        <v>11875</v>
      </c>
      <c r="J47">
        <v>3480</v>
      </c>
      <c r="K47">
        <f t="shared" si="9"/>
        <v>15355</v>
      </c>
      <c r="M47">
        <f>(F47-(K47/K46)*F46)/C46</f>
        <v>9.7239330039919539E-2</v>
      </c>
      <c r="N47">
        <f>M47*16.02</f>
        <v>1.5577740672395111</v>
      </c>
      <c r="R47">
        <v>100000</v>
      </c>
      <c r="S47">
        <v>1299.99</v>
      </c>
      <c r="T47">
        <v>-271249</v>
      </c>
      <c r="U47" s="6">
        <v>1189020</v>
      </c>
      <c r="V47">
        <v>-2434.41</v>
      </c>
      <c r="W47">
        <v>39434</v>
      </c>
      <c r="X47">
        <v>11614</v>
      </c>
      <c r="Y47">
        <f t="shared" si="10"/>
        <v>51048</v>
      </c>
      <c r="AA47">
        <f>(T47-(Y47/Y46)*T46)/Q46</f>
        <v>0.10949401273885237</v>
      </c>
      <c r="AB47">
        <f>AA47*16.02</f>
        <v>1.754094084076415</v>
      </c>
      <c r="AF47">
        <v>100000</v>
      </c>
      <c r="AG47">
        <v>1000.13</v>
      </c>
      <c r="AH47">
        <v>-273827</v>
      </c>
      <c r="AI47" s="6">
        <v>1173120</v>
      </c>
      <c r="AJ47">
        <v>-2406.04</v>
      </c>
      <c r="AK47">
        <v>39171</v>
      </c>
      <c r="AL47">
        <v>11837</v>
      </c>
      <c r="AM47">
        <f t="shared" si="3"/>
        <v>51008</v>
      </c>
      <c r="AO47">
        <f>(AH47-(AM47/AM46)*AH46)/AE46</f>
        <v>0.10709420146260434</v>
      </c>
      <c r="AP47">
        <f>AO47*16.02</f>
        <v>1.7156491074309215</v>
      </c>
      <c r="AT47">
        <v>100000</v>
      </c>
      <c r="AU47">
        <v>1300.02</v>
      </c>
      <c r="AV47">
        <v>-271511</v>
      </c>
      <c r="AW47" s="6">
        <v>1184220</v>
      </c>
      <c r="AX47">
        <v>-0.12964800000000001</v>
      </c>
      <c r="AY47">
        <v>39275</v>
      </c>
      <c r="AZ47">
        <v>11767</v>
      </c>
      <c r="BA47">
        <f t="shared" si="7"/>
        <v>51042</v>
      </c>
      <c r="BC47">
        <f>(AV47-(BA47/BA46)*AV46)/AS46</f>
        <v>9.841388535031835E-2</v>
      </c>
      <c r="BD47">
        <f>BC47*16.02</f>
        <v>1.5765904433120999</v>
      </c>
      <c r="BR47">
        <v>925</v>
      </c>
      <c r="BS47">
        <v>-291212.48</v>
      </c>
      <c r="BT47">
        <v>0.22997888888888901</v>
      </c>
      <c r="BU47">
        <v>54000</v>
      </c>
      <c r="BY47">
        <v>1075</v>
      </c>
      <c r="BZ47">
        <v>1.6587559765360953</v>
      </c>
    </row>
    <row r="48" spans="2:80" x14ac:dyDescent="0.2">
      <c r="P48">
        <v>25</v>
      </c>
      <c r="Q48">
        <f>4*3.14*P48^2</f>
        <v>7850</v>
      </c>
      <c r="R48">
        <v>50000</v>
      </c>
      <c r="S48">
        <v>1299.53</v>
      </c>
      <c r="T48">
        <v>-288100</v>
      </c>
      <c r="U48" s="6">
        <v>1189070</v>
      </c>
      <c r="V48">
        <v>-1.3263799999999999E-2</v>
      </c>
      <c r="W48">
        <v>41511</v>
      </c>
      <c r="X48">
        <v>12489</v>
      </c>
      <c r="Y48">
        <f t="shared" si="10"/>
        <v>54000</v>
      </c>
      <c r="AG48">
        <f>AVERAGE(AG8,AG10,AG12,AG14,AG16,AG18,AG20,AG22,AG24,AG26,AG28,AG30,AG32,AG34,AG36,AG38,AG40,AG42,AG44,AG46)</f>
        <v>999.97675000000004</v>
      </c>
      <c r="AH48">
        <f>AVERAGE(AH8,AH10,AH12,AH14,AH16,AH18,AH20,AH22,AH24,AH26,AH28,AH30,AH32,AH34,AH36,AH38,AH40,AH42,AH44,AH46)</f>
        <v>-290682.45</v>
      </c>
      <c r="AI48">
        <f>AH48+(3/2)*(8.6173*10^-5)*AG48*54000</f>
        <v>-283702.59928530228</v>
      </c>
      <c r="AJ48">
        <f>AVERAGE(AH9,AH11,AH13,AH15,AH17,AH19,AH21,AH23,AH25,AH27,AH29,AH31,AH33,AH35,AH37,AH39,AH41,AH43,AH45,AH47)</f>
        <v>-273721.45</v>
      </c>
      <c r="AK48">
        <f>AJ48+(3/2)*(8.6173*10^-5)*AG48*AM48</f>
        <v>-267129.31706685427</v>
      </c>
      <c r="AM48">
        <f>AVERAGE(AM9,AM11,AM13,AM15,AM17,AM19,AM21,AM23,AM25,AM27,AM29,AM31,AM33,AM35,AM37,AM39,AM41,AM43,AM45,AM47)</f>
        <v>51000.4</v>
      </c>
      <c r="AP48">
        <f>AVERAGE(AP9:AP47)</f>
        <v>1.6614239432696287</v>
      </c>
      <c r="AQ48">
        <f>STDEV(AP9:AP47)/SQRT(COUNT(AP9:AP47))</f>
        <v>1.6488388955758909E-2</v>
      </c>
      <c r="AU48">
        <f>AVERAGE(AU8,AU10,AU12,AU14,AU16,AU18,AU20,AU22,AU24,AU26,AU28,AU30,AU32,AU34,AU36,AU38,AU40,AU42,AU44,AU46)</f>
        <v>1300.0101811499999</v>
      </c>
      <c r="AV48">
        <f>AVERAGE(AV8,AV10,AV12,AV14,AV16,AV18,AV20,AV22,AV24,AV26,AV28,AV30,AV32,AV34,AV36,AV38,AV40,AV42,AV44,AV46)</f>
        <v>-288061.80355499999</v>
      </c>
      <c r="AW48">
        <f>AV48+(3/2)*(8.6173*10^-5)*AU48*54000</f>
        <v>-278987.71559044061</v>
      </c>
      <c r="AX48">
        <f>AVERAGE(AV9,AV11,AV13,AV15,AV17,AV19,AV21,AV23,AV25,AV27,AV29,AV31,AV33,AV35,AV37,AV39,AV41,AV43,AV45,AV47)</f>
        <v>-271529.21003469999</v>
      </c>
      <c r="AY48">
        <f>AX48+(3/2)*(8.6173*10^-5)*AU48*BA48</f>
        <v>-262952.1804441993</v>
      </c>
      <c r="BA48">
        <f>AVERAGE(BA9,BA11,BA13,BA15,BA17,BA19,BA21,BA23,BA25,BA27,BA29,BA31,BA33,BA35,BA37,BA39,BA41,BA43,BA45,BA47)</f>
        <v>51042</v>
      </c>
      <c r="BD48">
        <f>AVERAGE(BD9:BD47)</f>
        <v>1.537122700416971</v>
      </c>
      <c r="BE48">
        <f>STDEV(BD9:BD47)/SQRT(COUNT(BD9:BD47))</f>
        <v>1.2521086259601355E-2</v>
      </c>
      <c r="BS48">
        <v>-274176.7</v>
      </c>
      <c r="BT48">
        <v>0.22994998503591199</v>
      </c>
      <c r="BU48">
        <v>50988.74</v>
      </c>
      <c r="BV48">
        <f>(BS48-(BU48/BU47)*BS47)/$BS$36</f>
        <v>0.10147588458409752</v>
      </c>
      <c r="BW48">
        <f>BV48*16.02</f>
        <v>1.6256436710372422</v>
      </c>
      <c r="BY48">
        <v>1100</v>
      </c>
      <c r="BZ48">
        <v>1.6744015217681243</v>
      </c>
    </row>
    <row r="49" spans="2:78" x14ac:dyDescent="0.2">
      <c r="C49" t="s">
        <v>2</v>
      </c>
      <c r="R49">
        <v>100000</v>
      </c>
      <c r="S49">
        <v>1299.93</v>
      </c>
      <c r="T49">
        <v>-271443</v>
      </c>
      <c r="U49" s="6">
        <v>1189590</v>
      </c>
      <c r="V49">
        <v>-2638.88</v>
      </c>
      <c r="W49">
        <v>39240</v>
      </c>
      <c r="X49">
        <v>11803</v>
      </c>
      <c r="Y49">
        <f t="shared" si="10"/>
        <v>51043</v>
      </c>
      <c r="AA49">
        <f>(T49-(Y49/Y48)*T48)/Q48</f>
        <v>0.11221113470158314</v>
      </c>
      <c r="AB49">
        <f>AA49*16.02</f>
        <v>1.7976223779193619</v>
      </c>
      <c r="AE49" t="s">
        <v>28</v>
      </c>
      <c r="AS49" t="s">
        <v>39</v>
      </c>
      <c r="BR49">
        <v>950</v>
      </c>
      <c r="BS49">
        <v>-291014.98</v>
      </c>
      <c r="BT49">
        <v>0.230046296296296</v>
      </c>
      <c r="BU49">
        <v>54000</v>
      </c>
      <c r="BY49">
        <v>1125</v>
      </c>
      <c r="BZ49">
        <v>1.7019437631210328</v>
      </c>
    </row>
    <row r="50" spans="2:78" x14ac:dyDescent="0.2">
      <c r="B50">
        <v>5</v>
      </c>
      <c r="C50">
        <f>4*3.14*B50^2</f>
        <v>314</v>
      </c>
      <c r="D50">
        <v>50000</v>
      </c>
      <c r="E50">
        <v>1299.951845</v>
      </c>
      <c r="F50">
        <v>-85266.782913000003</v>
      </c>
      <c r="G50">
        <v>352341.45238099998</v>
      </c>
      <c r="H50">
        <v>-0.37460199999999999</v>
      </c>
      <c r="I50">
        <v>12362</v>
      </c>
      <c r="J50">
        <v>3638</v>
      </c>
      <c r="K50">
        <f t="shared" ref="K50:K61" si="11">SUM(I50:J50)</f>
        <v>16000</v>
      </c>
      <c r="P50">
        <v>25</v>
      </c>
      <c r="Q50">
        <f>4*3.14*P50^2</f>
        <v>7850</v>
      </c>
      <c r="R50">
        <v>50000</v>
      </c>
      <c r="S50">
        <v>1299.92</v>
      </c>
      <c r="T50">
        <v>-287989</v>
      </c>
      <c r="U50" s="6">
        <v>1188970</v>
      </c>
      <c r="V50">
        <v>-2.52579E-2</v>
      </c>
      <c r="W50">
        <v>41616</v>
      </c>
      <c r="X50">
        <v>12384</v>
      </c>
      <c r="Y50">
        <f t="shared" si="10"/>
        <v>54000</v>
      </c>
      <c r="AD50">
        <v>25</v>
      </c>
      <c r="AE50">
        <f>4*3.14*AD50^2</f>
        <v>7850</v>
      </c>
      <c r="AF50">
        <v>50000</v>
      </c>
      <c r="AG50">
        <v>1024.855789</v>
      </c>
      <c r="AH50">
        <v>-290369.38701599999</v>
      </c>
      <c r="AI50">
        <v>1174057.9003969999</v>
      </c>
      <c r="AJ50">
        <v>-0.105085</v>
      </c>
      <c r="AK50">
        <v>41608</v>
      </c>
      <c r="AL50">
        <v>12392</v>
      </c>
      <c r="AM50">
        <f t="shared" ref="AM50:AM89" si="12">SUM(AK50:AL50)</f>
        <v>54000</v>
      </c>
      <c r="AR50">
        <v>25</v>
      </c>
      <c r="AS50">
        <f>4*3.14*AR50^2</f>
        <v>7850</v>
      </c>
      <c r="AT50">
        <v>50000</v>
      </c>
      <c r="AU50">
        <v>1324.726073</v>
      </c>
      <c r="AV50">
        <v>-287735.52132699999</v>
      </c>
      <c r="AW50">
        <v>1190437.7136669999</v>
      </c>
      <c r="AX50">
        <v>-0.16225200000000001</v>
      </c>
      <c r="AY50">
        <v>41623</v>
      </c>
      <c r="AZ50">
        <v>12377</v>
      </c>
      <c r="BA50">
        <f t="shared" ref="BA50:BA69" si="13">SUM(AY50:AZ50)</f>
        <v>54000</v>
      </c>
      <c r="BS50">
        <v>-274005.65999999997</v>
      </c>
      <c r="BT50">
        <v>0.22999308145217301</v>
      </c>
      <c r="BU50">
        <v>50993.36</v>
      </c>
      <c r="BV50">
        <f>(BS50-(BU50/BU49)*BS49)/$BS$36</f>
        <v>0.10267987858646424</v>
      </c>
      <c r="BW50">
        <f>BV50*16.02</f>
        <v>1.6449316549551571</v>
      </c>
      <c r="BY50">
        <v>1150</v>
      </c>
      <c r="BZ50">
        <v>1.695368065579538</v>
      </c>
    </row>
    <row r="51" spans="2:78" x14ac:dyDescent="0.2">
      <c r="D51">
        <v>100000</v>
      </c>
      <c r="E51">
        <v>1299.9690909999999</v>
      </c>
      <c r="F51">
        <v>-85114.330329999997</v>
      </c>
      <c r="G51">
        <v>352006.91772299999</v>
      </c>
      <c r="H51">
        <v>-0.46141599999999999</v>
      </c>
      <c r="I51">
        <v>12346</v>
      </c>
      <c r="J51">
        <v>3631</v>
      </c>
      <c r="K51">
        <f t="shared" si="11"/>
        <v>15977</v>
      </c>
      <c r="M51">
        <f>(F51-(K51/K50)*F50)/C50</f>
        <v>9.5164275676956345E-2</v>
      </c>
      <c r="N51">
        <f>M51*16.02</f>
        <v>1.5245316963448405</v>
      </c>
      <c r="R51">
        <v>100000</v>
      </c>
      <c r="S51">
        <v>1299.72</v>
      </c>
      <c r="T51">
        <v>-271295</v>
      </c>
      <c r="U51" s="6">
        <v>1188790</v>
      </c>
      <c r="V51">
        <v>-2353.0700000000002</v>
      </c>
      <c r="W51">
        <v>39331</v>
      </c>
      <c r="X51">
        <v>11698</v>
      </c>
      <c r="Y51">
        <f t="shared" si="10"/>
        <v>51029</v>
      </c>
      <c r="AA51">
        <f>(T51-(Y51/Y50)*T50)/Q50</f>
        <v>0.1081874994102385</v>
      </c>
      <c r="AB51">
        <f>AA51*16.02</f>
        <v>1.7331637405520208</v>
      </c>
      <c r="AF51">
        <v>100000</v>
      </c>
      <c r="AG51">
        <v>1024.7846019999999</v>
      </c>
      <c r="AH51">
        <v>-273599.611255</v>
      </c>
      <c r="AI51">
        <v>1170344.3109520001</v>
      </c>
      <c r="AJ51">
        <v>-0.17144499999999999</v>
      </c>
      <c r="AK51">
        <v>39283</v>
      </c>
      <c r="AL51">
        <v>11729</v>
      </c>
      <c r="AM51">
        <f t="shared" si="12"/>
        <v>51012</v>
      </c>
      <c r="AO51">
        <f>(AH51-(AM51/AM50)*AH50)/AE50</f>
        <v>8.9512061076179428E-2</v>
      </c>
      <c r="AP51">
        <f>AO51*16.02</f>
        <v>1.4339832184403944</v>
      </c>
      <c r="AT51">
        <v>100000</v>
      </c>
      <c r="AU51">
        <v>1324.995821</v>
      </c>
      <c r="AV51">
        <v>-271356.349368</v>
      </c>
      <c r="AW51">
        <v>1185749.5774360001</v>
      </c>
      <c r="AX51">
        <v>-0.12597900000000001</v>
      </c>
      <c r="AY51">
        <v>39312</v>
      </c>
      <c r="AZ51">
        <v>11745</v>
      </c>
      <c r="BA51">
        <f t="shared" si="13"/>
        <v>51057</v>
      </c>
      <c r="BC51">
        <f>(AV51-(BA51/BA50)*AV50)/AS50</f>
        <v>8.8864464545029276E-2</v>
      </c>
      <c r="BD51">
        <f>BC51*16.02</f>
        <v>1.4236087220113689</v>
      </c>
      <c r="BR51">
        <v>975</v>
      </c>
      <c r="BS51">
        <v>-290825.34000000003</v>
      </c>
      <c r="BT51">
        <v>0.23020148148148101</v>
      </c>
      <c r="BU51">
        <v>54000</v>
      </c>
      <c r="BY51">
        <v>1175</v>
      </c>
      <c r="BZ51">
        <v>1.6908663660048655</v>
      </c>
    </row>
    <row r="52" spans="2:78" x14ac:dyDescent="0.2">
      <c r="B52">
        <v>7</v>
      </c>
      <c r="C52">
        <f>4*3.14*B52^2</f>
        <v>615.44000000000005</v>
      </c>
      <c r="D52">
        <v>50000</v>
      </c>
      <c r="E52">
        <v>1299.951845</v>
      </c>
      <c r="F52">
        <v>-85266.782913000003</v>
      </c>
      <c r="G52">
        <v>352341.45238099998</v>
      </c>
      <c r="H52">
        <v>-0.37460199999999999</v>
      </c>
      <c r="I52">
        <v>12362</v>
      </c>
      <c r="J52">
        <v>3638</v>
      </c>
      <c r="K52">
        <f t="shared" si="11"/>
        <v>16000</v>
      </c>
      <c r="P52">
        <v>25</v>
      </c>
      <c r="Q52">
        <f>4*3.14*P52^2</f>
        <v>7850</v>
      </c>
      <c r="R52">
        <v>50000</v>
      </c>
      <c r="S52">
        <v>1299.95</v>
      </c>
      <c r="T52">
        <v>-287928</v>
      </c>
      <c r="U52" s="6">
        <v>1189110</v>
      </c>
      <c r="V52">
        <v>-6.2927700000000003E-2</v>
      </c>
      <c r="W52">
        <v>41636</v>
      </c>
      <c r="X52">
        <v>12364</v>
      </c>
      <c r="Y52">
        <f t="shared" si="10"/>
        <v>54000</v>
      </c>
      <c r="AD52">
        <v>25</v>
      </c>
      <c r="AE52">
        <f>4*3.14*AD52^2</f>
        <v>7850</v>
      </c>
      <c r="AF52">
        <v>50000</v>
      </c>
      <c r="AG52">
        <v>1025.103846</v>
      </c>
      <c r="AH52">
        <v>-290312.065244</v>
      </c>
      <c r="AI52">
        <v>1174051.307726</v>
      </c>
      <c r="AJ52">
        <v>-9.8280000000000006E-2</v>
      </c>
      <c r="AK52">
        <v>41651</v>
      </c>
      <c r="AL52">
        <v>12349</v>
      </c>
      <c r="AM52">
        <f t="shared" si="12"/>
        <v>54000</v>
      </c>
      <c r="AR52">
        <v>25</v>
      </c>
      <c r="AS52">
        <f>4*3.14*AR52^2</f>
        <v>7850</v>
      </c>
      <c r="AT52">
        <v>50000</v>
      </c>
      <c r="AU52">
        <v>1324.5863139999999</v>
      </c>
      <c r="AV52">
        <v>-287840.11301700003</v>
      </c>
      <c r="AW52">
        <v>1190599.5761500001</v>
      </c>
      <c r="AX52">
        <v>-0.11182599999999999</v>
      </c>
      <c r="AY52">
        <v>41521</v>
      </c>
      <c r="AZ52">
        <v>12479</v>
      </c>
      <c r="BA52">
        <f t="shared" si="13"/>
        <v>54000</v>
      </c>
      <c r="BS52">
        <v>-273849.71999999997</v>
      </c>
      <c r="BT52">
        <v>0.23034913089859399</v>
      </c>
      <c r="BU52">
        <v>50995.199999999997</v>
      </c>
      <c r="BV52">
        <f>(BS52-(BU52/BU51)*BS51)/$BS$36</f>
        <v>0.10099433443737424</v>
      </c>
      <c r="BW52">
        <f>BV52*16.02</f>
        <v>1.6179292376867354</v>
      </c>
      <c r="BY52">
        <v>1200</v>
      </c>
      <c r="BZ52">
        <v>1.7115937513443673</v>
      </c>
    </row>
    <row r="53" spans="2:78" x14ac:dyDescent="0.2">
      <c r="D53">
        <v>100000</v>
      </c>
      <c r="E53">
        <v>1299.6881969999999</v>
      </c>
      <c r="F53">
        <v>-84846.880241999999</v>
      </c>
      <c r="G53">
        <v>351240.79591400002</v>
      </c>
      <c r="H53">
        <v>-0.47889700000000002</v>
      </c>
      <c r="I53">
        <v>12311</v>
      </c>
      <c r="J53">
        <v>3622</v>
      </c>
      <c r="K53">
        <f t="shared" si="11"/>
        <v>15933</v>
      </c>
      <c r="M53">
        <f>(F53-(K53/K52)*F52)/C52</f>
        <v>0.10211883782630279</v>
      </c>
      <c r="N53">
        <f>M53*16.02</f>
        <v>1.6359437819773708</v>
      </c>
      <c r="R53">
        <v>100000</v>
      </c>
      <c r="S53">
        <v>1300.1400000000001</v>
      </c>
      <c r="T53">
        <v>-271280</v>
      </c>
      <c r="U53" s="6">
        <v>1188410</v>
      </c>
      <c r="V53">
        <v>-2137.7199999999998</v>
      </c>
      <c r="W53">
        <v>39385</v>
      </c>
      <c r="X53">
        <v>11658</v>
      </c>
      <c r="Y53">
        <f t="shared" si="10"/>
        <v>51043</v>
      </c>
      <c r="AA53">
        <f>(T53-(Y53/Y52)*T52)/Q52</f>
        <v>0.11226445859872772</v>
      </c>
      <c r="AB53">
        <f>AA53*16.02</f>
        <v>1.7984766267516179</v>
      </c>
      <c r="AF53">
        <v>100000</v>
      </c>
      <c r="AG53">
        <v>1025.0431289999999</v>
      </c>
      <c r="AH53">
        <v>-273439.75162900001</v>
      </c>
      <c r="AI53">
        <v>1170250.3054170001</v>
      </c>
      <c r="AJ53">
        <v>-0.13717399999999999</v>
      </c>
      <c r="AK53">
        <v>39334</v>
      </c>
      <c r="AL53">
        <v>11664</v>
      </c>
      <c r="AM53">
        <f t="shared" si="12"/>
        <v>50998</v>
      </c>
      <c r="AO53">
        <f>(AH53-(AM53/AM52)*AH52)/AE52</f>
        <v>9.3390222570204892E-2</v>
      </c>
      <c r="AP53">
        <f>AO53*16.02</f>
        <v>1.4961113655746823</v>
      </c>
      <c r="AT53">
        <v>100000</v>
      </c>
      <c r="AU53">
        <v>1324.99153</v>
      </c>
      <c r="AV53">
        <v>-271404.47395100002</v>
      </c>
      <c r="AW53">
        <v>1185817.9892440001</v>
      </c>
      <c r="AX53">
        <v>-0.126114</v>
      </c>
      <c r="AY53">
        <v>39184</v>
      </c>
      <c r="AZ53">
        <v>11861</v>
      </c>
      <c r="BA53">
        <f t="shared" si="13"/>
        <v>51045</v>
      </c>
      <c r="BC53">
        <f>(AV53-(BA53/BA52)*AV52)/AS52</f>
        <v>8.7183240383973196E-2</v>
      </c>
      <c r="BD53">
        <f>BC53*16.02</f>
        <v>1.3966755109512505</v>
      </c>
      <c r="BR53">
        <v>1000</v>
      </c>
      <c r="BS53">
        <v>-290604.59999999998</v>
      </c>
      <c r="BT53">
        <v>0.23004333333333299</v>
      </c>
      <c r="BU53">
        <v>54000</v>
      </c>
      <c r="BY53">
        <v>1225</v>
      </c>
      <c r="BZ53">
        <v>1.712419179444528</v>
      </c>
    </row>
    <row r="54" spans="2:78" x14ac:dyDescent="0.2">
      <c r="B54">
        <v>9</v>
      </c>
      <c r="C54">
        <f>4*3.14*B54^2</f>
        <v>1017.36</v>
      </c>
      <c r="D54">
        <v>50000</v>
      </c>
      <c r="E54">
        <v>1299.951845</v>
      </c>
      <c r="F54">
        <v>-85266.782913000003</v>
      </c>
      <c r="G54">
        <v>352341.45238099998</v>
      </c>
      <c r="H54">
        <v>-0.37460199999999999</v>
      </c>
      <c r="I54">
        <v>12362</v>
      </c>
      <c r="J54">
        <v>3638</v>
      </c>
      <c r="K54">
        <f t="shared" si="11"/>
        <v>16000</v>
      </c>
      <c r="AD54">
        <v>25</v>
      </c>
      <c r="AE54">
        <f>4*3.14*AD54^2</f>
        <v>7850</v>
      </c>
      <c r="AF54">
        <v>50000</v>
      </c>
      <c r="AG54">
        <v>1025.1874640000001</v>
      </c>
      <c r="AH54">
        <v>-290448.599284</v>
      </c>
      <c r="AI54">
        <v>1174146.16481</v>
      </c>
      <c r="AJ54">
        <v>-0.129552</v>
      </c>
      <c r="AK54">
        <v>41544</v>
      </c>
      <c r="AL54">
        <v>12456</v>
      </c>
      <c r="AM54">
        <f t="shared" si="12"/>
        <v>54000</v>
      </c>
      <c r="AR54">
        <v>25</v>
      </c>
      <c r="AS54">
        <f>4*3.14*AR54^2</f>
        <v>7850</v>
      </c>
      <c r="AT54">
        <v>50000</v>
      </c>
      <c r="AU54">
        <v>1325.0098049999999</v>
      </c>
      <c r="AV54">
        <v>-287537.97895999998</v>
      </c>
      <c r="AW54">
        <v>1190479.2421560001</v>
      </c>
      <c r="AX54">
        <v>-0.18850700000000001</v>
      </c>
      <c r="AY54">
        <v>41758</v>
      </c>
      <c r="AZ54">
        <v>12242</v>
      </c>
      <c r="BA54">
        <f t="shared" si="13"/>
        <v>54000</v>
      </c>
      <c r="BS54">
        <v>-273659.86</v>
      </c>
      <c r="BT54">
        <v>0.23010108282862499</v>
      </c>
      <c r="BU54">
        <v>50999.76</v>
      </c>
      <c r="BV54">
        <f t="shared" ref="BV54" si="14">(BS54-(BU54/BU53)*BS53)/$BS$36</f>
        <v>0.10175139159235545</v>
      </c>
      <c r="BW54">
        <f t="shared" ref="BW54" si="15">BV54*16.02</f>
        <v>1.6300572933095343</v>
      </c>
      <c r="BY54">
        <v>1250</v>
      </c>
      <c r="BZ54">
        <v>1.7327839375001739</v>
      </c>
    </row>
    <row r="55" spans="2:78" x14ac:dyDescent="0.2">
      <c r="D55">
        <v>100000</v>
      </c>
      <c r="E55">
        <v>1299.666352</v>
      </c>
      <c r="F55">
        <v>-84392.693593000004</v>
      </c>
      <c r="G55">
        <v>349925.99309900001</v>
      </c>
      <c r="H55">
        <v>-0.55257100000000003</v>
      </c>
      <c r="I55">
        <v>12257</v>
      </c>
      <c r="J55">
        <v>3602</v>
      </c>
      <c r="K55">
        <f t="shared" si="11"/>
        <v>15859</v>
      </c>
      <c r="M55">
        <f>(F55-(K55/K54)*F54)/C54</f>
        <v>0.12058248366279745</v>
      </c>
      <c r="N55">
        <f>M55*16.02</f>
        <v>1.9317313882780149</v>
      </c>
      <c r="Q55" t="s">
        <v>6</v>
      </c>
      <c r="AF55">
        <v>100000</v>
      </c>
      <c r="AG55">
        <v>1025.374039</v>
      </c>
      <c r="AH55">
        <v>-273534.94058499997</v>
      </c>
      <c r="AI55">
        <v>1170418.328334</v>
      </c>
      <c r="AJ55">
        <v>-0.11537699999999999</v>
      </c>
      <c r="AK55">
        <v>39208</v>
      </c>
      <c r="AL55">
        <v>11779</v>
      </c>
      <c r="AM55">
        <f t="shared" si="12"/>
        <v>50987</v>
      </c>
      <c r="AO55">
        <f>(AH55-(AM55/AM54)*AH54)/AE54</f>
        <v>9.0153196752323486E-2</v>
      </c>
      <c r="AP55">
        <f>AO55*16.02</f>
        <v>1.4442542119722221</v>
      </c>
      <c r="AT55">
        <v>100000</v>
      </c>
      <c r="AU55">
        <v>1324.8463879999999</v>
      </c>
      <c r="AV55">
        <v>-271084.99428899999</v>
      </c>
      <c r="AW55">
        <v>1185362.7019499999</v>
      </c>
      <c r="AX55">
        <v>-0.124069</v>
      </c>
      <c r="AY55">
        <v>39472</v>
      </c>
      <c r="AZ55">
        <v>11581</v>
      </c>
      <c r="BA55">
        <f t="shared" si="13"/>
        <v>51053</v>
      </c>
      <c r="BC55">
        <f>(AV55-(BA55/BA54)*AV54)/AS54</f>
        <v>9.6925567914316557E-2</v>
      </c>
      <c r="BD55">
        <f>BC55*16.02</f>
        <v>1.5527475979873513</v>
      </c>
      <c r="BR55">
        <v>1025</v>
      </c>
      <c r="BS55">
        <v>-290407.8</v>
      </c>
      <c r="BT55">
        <v>0.230146666666667</v>
      </c>
      <c r="BU55">
        <v>54000</v>
      </c>
      <c r="BY55">
        <v>1275</v>
      </c>
      <c r="BZ55">
        <v>1.7488332310243748</v>
      </c>
    </row>
    <row r="56" spans="2:78" x14ac:dyDescent="0.2">
      <c r="B56">
        <v>11</v>
      </c>
      <c r="C56">
        <f>4*3.14*B56^2</f>
        <v>1519.76</v>
      </c>
      <c r="D56">
        <v>50000</v>
      </c>
      <c r="E56">
        <v>1299.951845</v>
      </c>
      <c r="F56">
        <v>-85266.782913000003</v>
      </c>
      <c r="G56">
        <v>352341.45238099998</v>
      </c>
      <c r="H56">
        <v>-0.37460199999999999</v>
      </c>
      <c r="I56">
        <v>12362</v>
      </c>
      <c r="J56">
        <v>3638</v>
      </c>
      <c r="K56">
        <f t="shared" si="11"/>
        <v>16000</v>
      </c>
      <c r="P56">
        <v>25</v>
      </c>
      <c r="Q56">
        <f>4*3.14*P56^2</f>
        <v>7850</v>
      </c>
      <c r="R56">
        <v>50000</v>
      </c>
      <c r="S56">
        <v>1400.03</v>
      </c>
      <c r="T56">
        <v>-286804</v>
      </c>
      <c r="U56" s="6">
        <v>1194950</v>
      </c>
      <c r="V56">
        <v>-2.7999599999999999E-2</v>
      </c>
      <c r="W56">
        <v>41803</v>
      </c>
      <c r="X56">
        <v>12197</v>
      </c>
      <c r="Y56">
        <f t="shared" ref="Y56:Y65" si="16">SUM(W56:X56)</f>
        <v>54000</v>
      </c>
      <c r="AD56">
        <v>25</v>
      </c>
      <c r="AE56">
        <f>4*3.14*AD56^2</f>
        <v>7850</v>
      </c>
      <c r="AF56">
        <v>50000</v>
      </c>
      <c r="AG56">
        <v>1025.1983110000001</v>
      </c>
      <c r="AH56">
        <v>-290512.09123100003</v>
      </c>
      <c r="AI56">
        <v>1174222.3204959999</v>
      </c>
      <c r="AJ56">
        <v>-0.130994</v>
      </c>
      <c r="AK56">
        <v>41492</v>
      </c>
      <c r="AL56">
        <v>12508</v>
      </c>
      <c r="AM56">
        <f t="shared" si="12"/>
        <v>54000</v>
      </c>
      <c r="AR56">
        <v>25</v>
      </c>
      <c r="AS56">
        <f>4*3.14*AR56^2</f>
        <v>7850</v>
      </c>
      <c r="AT56">
        <v>50000</v>
      </c>
      <c r="AU56">
        <v>1325.171026</v>
      </c>
      <c r="AV56">
        <v>-287905.38918100001</v>
      </c>
      <c r="AW56">
        <v>1190634.433735</v>
      </c>
      <c r="AX56">
        <v>-0.20310400000000001</v>
      </c>
      <c r="AY56">
        <v>41479</v>
      </c>
      <c r="AZ56">
        <v>12521</v>
      </c>
      <c r="BA56">
        <f t="shared" si="13"/>
        <v>54000</v>
      </c>
      <c r="BS56">
        <v>-273475.86</v>
      </c>
      <c r="BT56">
        <v>0.23005147172427501</v>
      </c>
      <c r="BU56">
        <v>51002.76</v>
      </c>
      <c r="BV56">
        <f t="shared" ref="BV56" si="17">(BS56-(BU56/BU55)*BS55)/$BS$36</f>
        <v>0.10356896798302134</v>
      </c>
      <c r="BW56">
        <f t="shared" ref="BW56" si="18">BV56*16.02</f>
        <v>1.6591748670880018</v>
      </c>
      <c r="BY56">
        <v>1300</v>
      </c>
      <c r="BZ56">
        <v>1.7656953634003432</v>
      </c>
    </row>
    <row r="57" spans="2:78" x14ac:dyDescent="0.2">
      <c r="D57">
        <v>100000</v>
      </c>
      <c r="E57">
        <v>1299.9328439999999</v>
      </c>
      <c r="F57">
        <v>-83757.166964999997</v>
      </c>
      <c r="G57">
        <v>350595.64510800003</v>
      </c>
      <c r="H57">
        <v>-0.50064500000000001</v>
      </c>
      <c r="I57">
        <v>12178</v>
      </c>
      <c r="J57">
        <v>3571</v>
      </c>
      <c r="K57">
        <f t="shared" si="11"/>
        <v>15749</v>
      </c>
      <c r="M57">
        <f>(F57-(K57/K56)*F56)/C56</f>
        <v>0.1131713501160185</v>
      </c>
      <c r="N57">
        <f>M57*16.02</f>
        <v>1.8130050288586164</v>
      </c>
      <c r="R57">
        <v>100000</v>
      </c>
      <c r="S57">
        <v>1399.73</v>
      </c>
      <c r="T57">
        <v>-270294</v>
      </c>
      <c r="U57" s="6">
        <v>1193350</v>
      </c>
      <c r="V57">
        <v>-1900.6</v>
      </c>
      <c r="W57">
        <v>39548</v>
      </c>
      <c r="X57">
        <v>11512</v>
      </c>
      <c r="Y57">
        <f t="shared" si="16"/>
        <v>51060</v>
      </c>
      <c r="AA57">
        <f>(T57-(Y57/Y56)*T56)/Q56</f>
        <v>0.11402745930644073</v>
      </c>
      <c r="AB57">
        <f>AA57*16.02</f>
        <v>1.8267198980891806</v>
      </c>
      <c r="AF57">
        <v>100000</v>
      </c>
      <c r="AG57">
        <v>1024.9963150000001</v>
      </c>
      <c r="AH57">
        <v>-273664.88090300001</v>
      </c>
      <c r="AI57">
        <v>1170419.079373</v>
      </c>
      <c r="AJ57">
        <v>-0.126608</v>
      </c>
      <c r="AK57">
        <v>39187</v>
      </c>
      <c r="AL57">
        <v>11818</v>
      </c>
      <c r="AM57">
        <f t="shared" si="12"/>
        <v>51005</v>
      </c>
      <c r="AO57">
        <f>(AH57-(AM57/AM56)*AH56)/AE56</f>
        <v>9.3573117421926616E-2</v>
      </c>
      <c r="AP57">
        <f>AO57*16.02</f>
        <v>1.4990413410992645</v>
      </c>
      <c r="AT57">
        <v>100000</v>
      </c>
      <c r="AU57">
        <v>1324.5440450000001</v>
      </c>
      <c r="AV57">
        <v>-271381.12711499998</v>
      </c>
      <c r="AW57">
        <v>1185468.015744</v>
      </c>
      <c r="AX57">
        <v>-0.118671</v>
      </c>
      <c r="AY57">
        <v>39233</v>
      </c>
      <c r="AZ57">
        <v>11817</v>
      </c>
      <c r="BA57">
        <f t="shared" si="13"/>
        <v>51050</v>
      </c>
      <c r="BC57">
        <f>(AV57-(BA57/BA56)*AV56)/AS56</f>
        <v>0.10141366709141612</v>
      </c>
      <c r="BD57">
        <f>BC57*16.02</f>
        <v>1.6246469468044862</v>
      </c>
      <c r="BR57">
        <v>1050</v>
      </c>
      <c r="BS57">
        <v>-290177.71999999997</v>
      </c>
      <c r="BT57">
        <v>0.22977592592592599</v>
      </c>
      <c r="BU57">
        <v>54000</v>
      </c>
      <c r="BY57">
        <v>1325</v>
      </c>
      <c r="BZ57">
        <v>1.7850305083841507</v>
      </c>
    </row>
    <row r="58" spans="2:78" x14ac:dyDescent="0.2">
      <c r="B58">
        <v>13</v>
      </c>
      <c r="C58">
        <f>4*3.14*B58^2</f>
        <v>2122.64</v>
      </c>
      <c r="D58">
        <v>50000</v>
      </c>
      <c r="E58">
        <v>1299.951845</v>
      </c>
      <c r="F58">
        <v>-85266.782913000003</v>
      </c>
      <c r="G58">
        <v>352341.45238099998</v>
      </c>
      <c r="H58">
        <v>-0.37460199999999999</v>
      </c>
      <c r="I58">
        <v>12362</v>
      </c>
      <c r="J58">
        <v>3638</v>
      </c>
      <c r="K58">
        <f t="shared" si="11"/>
        <v>16000</v>
      </c>
      <c r="P58">
        <v>25</v>
      </c>
      <c r="Q58">
        <f>4*3.14*P58^2</f>
        <v>7850</v>
      </c>
      <c r="R58">
        <v>50000</v>
      </c>
      <c r="S58">
        <v>1400.18</v>
      </c>
      <c r="T58">
        <v>-287275</v>
      </c>
      <c r="U58" s="6">
        <v>1195220</v>
      </c>
      <c r="V58">
        <v>-2.1618000000000002E-3</v>
      </c>
      <c r="W58">
        <v>41402</v>
      </c>
      <c r="X58">
        <v>12598</v>
      </c>
      <c r="Y58">
        <f t="shared" si="16"/>
        <v>54000</v>
      </c>
      <c r="AD58">
        <v>25</v>
      </c>
      <c r="AE58">
        <f>4*3.14*AD58^2</f>
        <v>7850</v>
      </c>
      <c r="AF58">
        <v>50000</v>
      </c>
      <c r="AG58">
        <v>1024.7187240000001</v>
      </c>
      <c r="AH58">
        <v>-290468.36005999998</v>
      </c>
      <c r="AI58">
        <v>1174184.8209520001</v>
      </c>
      <c r="AJ58">
        <v>-0.110163</v>
      </c>
      <c r="AK58">
        <v>41519</v>
      </c>
      <c r="AL58">
        <v>12481</v>
      </c>
      <c r="AM58">
        <f t="shared" si="12"/>
        <v>54000</v>
      </c>
      <c r="AR58">
        <v>25</v>
      </c>
      <c r="AS58">
        <f>4*3.14*AR58^2</f>
        <v>7850</v>
      </c>
      <c r="AT58">
        <v>50000</v>
      </c>
      <c r="AU58">
        <v>1325.0004469999999</v>
      </c>
      <c r="AV58">
        <v>-287512.11928300001</v>
      </c>
      <c r="AW58">
        <v>1190453.773325</v>
      </c>
      <c r="AX58">
        <v>-0.16939000000000001</v>
      </c>
      <c r="AY58">
        <v>41790</v>
      </c>
      <c r="AZ58">
        <v>12210</v>
      </c>
      <c r="BA58">
        <f t="shared" si="13"/>
        <v>54000</v>
      </c>
      <c r="BS58">
        <v>-273286.3</v>
      </c>
      <c r="BT58">
        <v>0.229768902282903</v>
      </c>
      <c r="BU58">
        <v>51007.86</v>
      </c>
      <c r="BV58">
        <f t="shared" ref="BV58" si="19">(BS58-(BU58/BU57)*BS57)/$BS$36</f>
        <v>0.10352516366879212</v>
      </c>
      <c r="BW58">
        <f t="shared" ref="BW58" si="20">BV58*16.02</f>
        <v>1.6584731219740498</v>
      </c>
      <c r="BY58">
        <v>1350</v>
      </c>
      <c r="BZ58">
        <v>1.7969551096594114</v>
      </c>
    </row>
    <row r="59" spans="2:78" x14ac:dyDescent="0.2">
      <c r="D59">
        <v>100000</v>
      </c>
      <c r="E59">
        <v>1300.376616</v>
      </c>
      <c r="F59">
        <v>-82772.748517</v>
      </c>
      <c r="G59">
        <v>349203.93489400001</v>
      </c>
      <c r="H59">
        <v>-0.57621599999999995</v>
      </c>
      <c r="I59">
        <v>12043</v>
      </c>
      <c r="J59">
        <v>3536</v>
      </c>
      <c r="K59">
        <f t="shared" si="11"/>
        <v>15579</v>
      </c>
      <c r="M59">
        <f>(F59-(K59/K58)*F58)/C58</f>
        <v>0.11799088427698372</v>
      </c>
      <c r="N59">
        <f>M59*16.02</f>
        <v>1.8902139661172792</v>
      </c>
      <c r="R59">
        <v>100000</v>
      </c>
      <c r="S59">
        <v>1399.78</v>
      </c>
      <c r="T59">
        <v>-270644</v>
      </c>
      <c r="U59" s="6">
        <v>1196890</v>
      </c>
      <c r="V59">
        <v>-3361.46</v>
      </c>
      <c r="W59">
        <v>39143</v>
      </c>
      <c r="X59">
        <v>11909</v>
      </c>
      <c r="Y59">
        <f t="shared" si="16"/>
        <v>51052</v>
      </c>
      <c r="AA59">
        <f>(T59-(Y59/Y58)*T58)/Q58</f>
        <v>0.12075324368954542</v>
      </c>
      <c r="AB59">
        <f>AA59*16.02</f>
        <v>1.9344669639065175</v>
      </c>
      <c r="AF59">
        <v>100000</v>
      </c>
      <c r="AG59">
        <v>1025.2232509999999</v>
      </c>
      <c r="AH59">
        <v>-273691.72300599999</v>
      </c>
      <c r="AI59">
        <v>1170389.2158260001</v>
      </c>
      <c r="AJ59">
        <v>-0.12839500000000001</v>
      </c>
      <c r="AK59">
        <v>39242</v>
      </c>
      <c r="AL59">
        <v>11779</v>
      </c>
      <c r="AM59">
        <f t="shared" si="12"/>
        <v>51021</v>
      </c>
      <c r="AO59">
        <f>(AH59-(AM59/AM58)*AH58)/AE58</f>
        <v>9.5855523230149078E-2</v>
      </c>
      <c r="AP59">
        <f>AO59*16.02</f>
        <v>1.5356054821469882</v>
      </c>
      <c r="AT59">
        <v>100000</v>
      </c>
      <c r="AU59">
        <v>1325.108256</v>
      </c>
      <c r="AV59">
        <v>-271050.089423</v>
      </c>
      <c r="AW59">
        <v>1185898.405272</v>
      </c>
      <c r="AX59">
        <v>-0.13683600000000001</v>
      </c>
      <c r="AY59">
        <v>39480</v>
      </c>
      <c r="AZ59">
        <v>11564</v>
      </c>
      <c r="BA59">
        <f t="shared" si="13"/>
        <v>51044</v>
      </c>
      <c r="BC59">
        <f>(AV59-(BA59/BA58)*AV58)/AS58</f>
        <v>9.2153309364120958E-2</v>
      </c>
      <c r="BD59">
        <f>BC59*16.02</f>
        <v>1.4762960160132177</v>
      </c>
      <c r="BR59">
        <v>1075</v>
      </c>
      <c r="BS59">
        <v>-289976.88</v>
      </c>
      <c r="BT59">
        <v>0.22990962962962999</v>
      </c>
      <c r="BU59">
        <v>54000</v>
      </c>
      <c r="BY59">
        <v>1375</v>
      </c>
      <c r="BZ59">
        <v>1.8389114834614948</v>
      </c>
    </row>
    <row r="60" spans="2:78" x14ac:dyDescent="0.2">
      <c r="B60">
        <v>15</v>
      </c>
      <c r="C60">
        <f>4*3.14*B60^2</f>
        <v>2826</v>
      </c>
      <c r="D60">
        <v>50000</v>
      </c>
      <c r="E60">
        <v>1299.951845</v>
      </c>
      <c r="F60">
        <v>-85266.782913000003</v>
      </c>
      <c r="G60">
        <v>352341.45238099998</v>
      </c>
      <c r="H60">
        <v>-0.37460199999999999</v>
      </c>
      <c r="I60">
        <v>12362</v>
      </c>
      <c r="J60">
        <v>3638</v>
      </c>
      <c r="K60">
        <f t="shared" si="11"/>
        <v>16000</v>
      </c>
      <c r="P60">
        <v>25</v>
      </c>
      <c r="Q60">
        <f>4*3.14*P60^2</f>
        <v>7850</v>
      </c>
      <c r="R60">
        <v>50000</v>
      </c>
      <c r="S60">
        <v>1399.81</v>
      </c>
      <c r="T60">
        <v>-287142</v>
      </c>
      <c r="U60" s="6">
        <v>1194890</v>
      </c>
      <c r="V60">
        <v>-0.17592099999999999</v>
      </c>
      <c r="W60">
        <v>41556</v>
      </c>
      <c r="X60">
        <v>12444</v>
      </c>
      <c r="Y60">
        <f t="shared" si="16"/>
        <v>54000</v>
      </c>
      <c r="AD60">
        <v>25</v>
      </c>
      <c r="AE60">
        <f>4*3.14*AD60^2</f>
        <v>7850</v>
      </c>
      <c r="AF60">
        <v>50000</v>
      </c>
      <c r="AG60">
        <v>1024.664121</v>
      </c>
      <c r="AH60">
        <v>-290292.078484</v>
      </c>
      <c r="AI60">
        <v>1174110.7094749999</v>
      </c>
      <c r="AJ60">
        <v>-0.131971</v>
      </c>
      <c r="AK60">
        <v>41651</v>
      </c>
      <c r="AL60">
        <v>12349</v>
      </c>
      <c r="AM60">
        <f t="shared" si="12"/>
        <v>54000</v>
      </c>
      <c r="AR60">
        <v>25</v>
      </c>
      <c r="AS60">
        <f>4*3.14*AR60^2</f>
        <v>7850</v>
      </c>
      <c r="AT60">
        <v>50000</v>
      </c>
      <c r="AU60">
        <v>1325.0536959999999</v>
      </c>
      <c r="AV60">
        <v>-287863.25894199999</v>
      </c>
      <c r="AW60">
        <v>1190649.4341529999</v>
      </c>
      <c r="AX60">
        <v>-0.16028500000000001</v>
      </c>
      <c r="AY60">
        <v>41509</v>
      </c>
      <c r="AZ60">
        <v>12491</v>
      </c>
      <c r="BA60">
        <f t="shared" si="13"/>
        <v>54000</v>
      </c>
      <c r="BS60">
        <v>-273109.65999999997</v>
      </c>
      <c r="BT60">
        <v>0.22993974552600299</v>
      </c>
      <c r="BU60">
        <v>51010.32</v>
      </c>
      <c r="BV60">
        <f t="shared" ref="BV60" si="21">(BS60-(BU60/BU59)*BS59)/$BS$36</f>
        <v>0.10354282000849534</v>
      </c>
      <c r="BW60">
        <f t="shared" ref="BW60" si="22">BV60*16.02</f>
        <v>1.6587559765360953</v>
      </c>
      <c r="BY60">
        <v>1400</v>
      </c>
      <c r="BZ60">
        <v>0.87802720771124576</v>
      </c>
    </row>
    <row r="61" spans="2:78" x14ac:dyDescent="0.2">
      <c r="D61">
        <v>100000</v>
      </c>
      <c r="E61">
        <v>1299.6497870000001</v>
      </c>
      <c r="F61">
        <v>-81616.818599999999</v>
      </c>
      <c r="G61">
        <v>350326.17938300001</v>
      </c>
      <c r="H61">
        <v>-0.557222</v>
      </c>
      <c r="I61">
        <v>11883</v>
      </c>
      <c r="J61">
        <v>3484</v>
      </c>
      <c r="K61">
        <f t="shared" si="11"/>
        <v>15367</v>
      </c>
      <c r="M61">
        <f>(F61-(K61/K60)*F60)/C60</f>
        <v>9.7875871905324444E-2</v>
      </c>
      <c r="N61">
        <f>M61*16.02</f>
        <v>1.5679714679232974</v>
      </c>
      <c r="R61">
        <v>100000</v>
      </c>
      <c r="S61">
        <v>1399.94</v>
      </c>
      <c r="T61">
        <v>-270636</v>
      </c>
      <c r="U61" s="6">
        <v>1193880</v>
      </c>
      <c r="V61">
        <v>-2198.1799999999998</v>
      </c>
      <c r="W61">
        <v>39283</v>
      </c>
      <c r="X61">
        <v>11778</v>
      </c>
      <c r="Y61">
        <f t="shared" si="16"/>
        <v>51061</v>
      </c>
      <c r="AA61">
        <f>(T61-(Y61/Y60)*T60)/Q60</f>
        <v>0.11185105449398446</v>
      </c>
      <c r="AB61">
        <f>AA61*16.02</f>
        <v>1.791853892993631</v>
      </c>
      <c r="AF61">
        <v>100000</v>
      </c>
      <c r="AG61">
        <v>1024.8880690000001</v>
      </c>
      <c r="AH61">
        <v>-273490.28052299999</v>
      </c>
      <c r="AI61">
        <v>1170345.7412709999</v>
      </c>
      <c r="AJ61">
        <v>-0.11960999999999999</v>
      </c>
      <c r="AK61">
        <v>39334</v>
      </c>
      <c r="AL61">
        <v>11675</v>
      </c>
      <c r="AM61">
        <f t="shared" si="12"/>
        <v>51009</v>
      </c>
      <c r="AO61">
        <f>(AH61-(AM61/AM60)*AH60)/AE60</f>
        <v>9.2081819175168653E-2</v>
      </c>
      <c r="AP61">
        <f>AO61*16.02</f>
        <v>1.4751507431862019</v>
      </c>
      <c r="AT61">
        <v>100000</v>
      </c>
      <c r="AU61">
        <v>1325.125217</v>
      </c>
      <c r="AV61">
        <v>-271417.727641</v>
      </c>
      <c r="AW61">
        <v>1185527.092184</v>
      </c>
      <c r="AX61">
        <v>-0.15300800000000001</v>
      </c>
      <c r="AY61">
        <v>39237</v>
      </c>
      <c r="AZ61">
        <v>11819</v>
      </c>
      <c r="BA61">
        <f t="shared" si="13"/>
        <v>51056</v>
      </c>
      <c r="BC61">
        <f>(AV61-(BA61/BA60)*AV60)/AS60</f>
        <v>9.5751960199929861E-2</v>
      </c>
      <c r="BD61">
        <f>BC61*16.02</f>
        <v>1.5339464024028764</v>
      </c>
      <c r="BR61">
        <v>1100</v>
      </c>
      <c r="BS61">
        <v>-289755.24</v>
      </c>
      <c r="BT61">
        <v>0.229744444444444</v>
      </c>
      <c r="BU61">
        <v>54000</v>
      </c>
    </row>
    <row r="62" spans="2:78" x14ac:dyDescent="0.2">
      <c r="P62">
        <v>25</v>
      </c>
      <c r="Q62">
        <f>4*3.14*P62^2</f>
        <v>7850</v>
      </c>
      <c r="R62">
        <v>50000</v>
      </c>
      <c r="S62">
        <v>1400.03</v>
      </c>
      <c r="T62">
        <v>-286811</v>
      </c>
      <c r="U62" s="6">
        <v>1195030</v>
      </c>
      <c r="V62">
        <v>7.8656599999999993E-2</v>
      </c>
      <c r="W62">
        <v>41781</v>
      </c>
      <c r="X62">
        <v>12219</v>
      </c>
      <c r="Y62">
        <f t="shared" si="16"/>
        <v>54000</v>
      </c>
      <c r="AD62">
        <v>25</v>
      </c>
      <c r="AE62">
        <f>4*3.14*AD62^2</f>
        <v>7850</v>
      </c>
      <c r="AF62">
        <v>50000</v>
      </c>
      <c r="AG62">
        <v>1025.204653</v>
      </c>
      <c r="AH62">
        <v>-290690.69117800001</v>
      </c>
      <c r="AI62">
        <v>1174319.8145649999</v>
      </c>
      <c r="AJ62">
        <v>-0.105324</v>
      </c>
      <c r="AK62">
        <v>41346</v>
      </c>
      <c r="AL62">
        <v>12654</v>
      </c>
      <c r="AM62">
        <f t="shared" si="12"/>
        <v>54000</v>
      </c>
      <c r="AR62">
        <v>25</v>
      </c>
      <c r="AS62">
        <f>4*3.14*AR62^2</f>
        <v>7850</v>
      </c>
      <c r="AT62">
        <v>50000</v>
      </c>
      <c r="AU62">
        <v>1324.76322</v>
      </c>
      <c r="AV62">
        <v>-287962.351731</v>
      </c>
      <c r="AW62">
        <v>1190559.6918200001</v>
      </c>
      <c r="AX62">
        <v>-0.12231300000000001</v>
      </c>
      <c r="AY62">
        <v>41441</v>
      </c>
      <c r="AZ62">
        <v>12559</v>
      </c>
      <c r="BA62">
        <f t="shared" si="13"/>
        <v>54000</v>
      </c>
      <c r="BS62">
        <v>-272917.2</v>
      </c>
      <c r="BT62">
        <v>0.22973484217356099</v>
      </c>
      <c r="BU62">
        <v>51014.9</v>
      </c>
      <c r="BV62">
        <f t="shared" ref="BV62" si="23">(BS62-(BU62/BU61)*BS61)/$BS$36</f>
        <v>0.1045194458032537</v>
      </c>
      <c r="BW62">
        <f t="shared" ref="BW62:BW64" si="24">BV62*16.02</f>
        <v>1.6744015217681243</v>
      </c>
    </row>
    <row r="63" spans="2:78" x14ac:dyDescent="0.2">
      <c r="C63" t="s">
        <v>0</v>
      </c>
      <c r="R63">
        <v>100000</v>
      </c>
      <c r="S63">
        <v>1399.87</v>
      </c>
      <c r="T63">
        <v>-270338</v>
      </c>
      <c r="U63" s="6">
        <v>1195240</v>
      </c>
      <c r="V63">
        <v>-2661.96</v>
      </c>
      <c r="W63">
        <v>39529</v>
      </c>
      <c r="X63">
        <v>11542</v>
      </c>
      <c r="Y63">
        <f t="shared" si="16"/>
        <v>51071</v>
      </c>
      <c r="AA63">
        <f>(T63-(Y63/Y62)*T62)/Q62</f>
        <v>0.11670814107101007</v>
      </c>
      <c r="AB63">
        <f>AA63*16.02</f>
        <v>1.8696644199575814</v>
      </c>
      <c r="AF63">
        <v>100000</v>
      </c>
      <c r="AG63">
        <v>1024.811635</v>
      </c>
      <c r="AH63">
        <v>-273823.40028599999</v>
      </c>
      <c r="AI63">
        <v>1170527.36947</v>
      </c>
      <c r="AJ63">
        <v>-0.144979</v>
      </c>
      <c r="AK63">
        <v>39058</v>
      </c>
      <c r="AL63">
        <v>11947</v>
      </c>
      <c r="AM63">
        <f t="shared" si="12"/>
        <v>51005</v>
      </c>
      <c r="AO63">
        <f>(AH63-(AM63/AM62)*AH62)/AE62</f>
        <v>9.4869280702739978E-2</v>
      </c>
      <c r="AP63">
        <f>AO63*16.02</f>
        <v>1.5198058768578944</v>
      </c>
      <c r="AT63">
        <v>100000</v>
      </c>
      <c r="AU63">
        <v>1324.7582629999999</v>
      </c>
      <c r="AV63">
        <v>-271427.83878200001</v>
      </c>
      <c r="AW63">
        <v>1185818.6666560001</v>
      </c>
      <c r="AX63">
        <v>-0.148641</v>
      </c>
      <c r="AY63">
        <v>39197</v>
      </c>
      <c r="AZ63">
        <v>11849</v>
      </c>
      <c r="BA63">
        <f t="shared" si="13"/>
        <v>51046</v>
      </c>
      <c r="BC63">
        <f>(AV63-(BA63/BA62)*AV62)/AS62</f>
        <v>9.9605832112824047E-2</v>
      </c>
      <c r="BD63">
        <f>BC63*16.02</f>
        <v>1.5956854304474413</v>
      </c>
      <c r="BR63">
        <v>1125</v>
      </c>
      <c r="BS63">
        <v>-289574.82</v>
      </c>
      <c r="BT63">
        <v>0.23020370370370399</v>
      </c>
      <c r="BU63">
        <v>54000</v>
      </c>
    </row>
    <row r="64" spans="2:78" x14ac:dyDescent="0.2">
      <c r="B64">
        <v>5</v>
      </c>
      <c r="C64">
        <f>4*3.14*B64^2</f>
        <v>314</v>
      </c>
      <c r="D64">
        <v>50000</v>
      </c>
      <c r="E64">
        <v>1399.0513249999999</v>
      </c>
      <c r="F64">
        <v>-84993.050780000005</v>
      </c>
      <c r="G64">
        <v>354097.68703600002</v>
      </c>
      <c r="H64">
        <v>-0.53488999999999998</v>
      </c>
      <c r="I64">
        <v>12362</v>
      </c>
      <c r="J64">
        <v>3638</v>
      </c>
      <c r="K64">
        <f t="shared" ref="K64:K75" si="25">SUM(I64:J64)</f>
        <v>16000</v>
      </c>
      <c r="P64">
        <v>25</v>
      </c>
      <c r="Q64">
        <f>4*3.14*P64^2</f>
        <v>7850</v>
      </c>
      <c r="R64">
        <v>50000</v>
      </c>
      <c r="S64">
        <v>1400.16</v>
      </c>
      <c r="T64">
        <v>-287023</v>
      </c>
      <c r="U64" s="6">
        <v>1195050</v>
      </c>
      <c r="V64">
        <v>0.15932099999999999</v>
      </c>
      <c r="W64">
        <v>41616</v>
      </c>
      <c r="X64">
        <v>12384</v>
      </c>
      <c r="Y64">
        <f t="shared" si="16"/>
        <v>54000</v>
      </c>
      <c r="AD64">
        <v>25</v>
      </c>
      <c r="AE64">
        <f>4*3.14*AD64^2</f>
        <v>7850</v>
      </c>
      <c r="AF64">
        <v>50000</v>
      </c>
      <c r="AG64">
        <v>1025.026963</v>
      </c>
      <c r="AH64">
        <v>-290399.189824</v>
      </c>
      <c r="AI64">
        <v>1174120.4699319999</v>
      </c>
      <c r="AJ64">
        <v>-0.16131400000000001</v>
      </c>
      <c r="AK64">
        <v>41585</v>
      </c>
      <c r="AL64">
        <v>12415</v>
      </c>
      <c r="AM64">
        <f t="shared" si="12"/>
        <v>54000</v>
      </c>
      <c r="AR64">
        <v>25</v>
      </c>
      <c r="AS64">
        <f>4*3.14*AR64^2</f>
        <v>7850</v>
      </c>
      <c r="AT64">
        <v>50000</v>
      </c>
      <c r="AU64">
        <v>1324.7949329999999</v>
      </c>
      <c r="AV64">
        <v>-287696.27783899999</v>
      </c>
      <c r="AW64">
        <v>1190612.83238</v>
      </c>
      <c r="AX64">
        <v>-0.15290200000000001</v>
      </c>
      <c r="AY64">
        <v>41631</v>
      </c>
      <c r="AZ64">
        <v>12369</v>
      </c>
      <c r="BA64">
        <f t="shared" si="13"/>
        <v>54000</v>
      </c>
      <c r="BS64">
        <v>-272747.2</v>
      </c>
      <c r="BT64">
        <v>0.23007673837408699</v>
      </c>
      <c r="BU64">
        <v>51017.5</v>
      </c>
      <c r="BV64">
        <f t="shared" ref="BV64" si="26">(BS64-(BU64/BU63)*BS63)/$BS$36</f>
        <v>0.10623868683651891</v>
      </c>
      <c r="BW64">
        <f t="shared" si="24"/>
        <v>1.7019437631210328</v>
      </c>
    </row>
    <row r="65" spans="2:75" x14ac:dyDescent="0.2">
      <c r="D65">
        <v>100000</v>
      </c>
      <c r="E65">
        <v>1400.556235</v>
      </c>
      <c r="F65">
        <v>-84849.928457999995</v>
      </c>
      <c r="G65">
        <v>353827.88125199999</v>
      </c>
      <c r="H65">
        <v>-0.47717300000000001</v>
      </c>
      <c r="I65">
        <v>12346</v>
      </c>
      <c r="J65">
        <v>3633</v>
      </c>
      <c r="K65">
        <f t="shared" si="25"/>
        <v>15979</v>
      </c>
      <c r="M65">
        <f>(F65-(K65/K64)*F64)/C64</f>
        <v>0.10053803455814012</v>
      </c>
      <c r="N65">
        <f>M65*16.02</f>
        <v>1.6106193136214046</v>
      </c>
      <c r="R65">
        <v>100000</v>
      </c>
      <c r="S65">
        <v>1400.12</v>
      </c>
      <c r="T65">
        <v>-270460</v>
      </c>
      <c r="U65" s="6">
        <v>1195030</v>
      </c>
      <c r="V65">
        <v>-2674.79</v>
      </c>
      <c r="W65">
        <v>39356</v>
      </c>
      <c r="X65">
        <v>11700</v>
      </c>
      <c r="Y65">
        <f t="shared" si="16"/>
        <v>51056</v>
      </c>
      <c r="AA65">
        <f>(T65-(Y65/Y64)*T64)/Q64</f>
        <v>0.11655175277187672</v>
      </c>
      <c r="AB65">
        <f>AA65*16.02</f>
        <v>1.8671590794054651</v>
      </c>
      <c r="AF65">
        <v>100000</v>
      </c>
      <c r="AG65">
        <v>1025.031956</v>
      </c>
      <c r="AH65">
        <v>-273542.28995499999</v>
      </c>
      <c r="AI65">
        <v>1170541.4682400001</v>
      </c>
      <c r="AJ65">
        <v>-0.117607</v>
      </c>
      <c r="AK65">
        <v>39257</v>
      </c>
      <c r="AL65">
        <v>11742</v>
      </c>
      <c r="AM65">
        <f t="shared" si="12"/>
        <v>50999</v>
      </c>
      <c r="AO65">
        <f>(AH65-(AM65/AM64)*AH64)/AE64</f>
        <v>9.1494749384705323E-2</v>
      </c>
      <c r="AP65">
        <f>AO65*16.02</f>
        <v>1.4657458851429792</v>
      </c>
      <c r="AT65">
        <v>100000</v>
      </c>
      <c r="AU65">
        <v>1324.9492540000001</v>
      </c>
      <c r="AV65">
        <v>-271255.30147100001</v>
      </c>
      <c r="AW65">
        <v>1185773.4468670001</v>
      </c>
      <c r="AX65">
        <v>-0.17254900000000001</v>
      </c>
      <c r="AY65">
        <v>39317</v>
      </c>
      <c r="AZ65">
        <v>11730</v>
      </c>
      <c r="BA65">
        <f t="shared" si="13"/>
        <v>51047</v>
      </c>
      <c r="BC65">
        <f>(AV65-(BA65/BA64)*AV64)/AS64</f>
        <v>9.0223202202009384E-2</v>
      </c>
      <c r="BD65">
        <f>BC65*16.02</f>
        <v>1.4453756992761904</v>
      </c>
      <c r="BR65">
        <v>1150</v>
      </c>
      <c r="BS65">
        <v>-289347.59999999998</v>
      </c>
      <c r="BT65">
        <v>0.23007592592592599</v>
      </c>
      <c r="BU65">
        <v>54000</v>
      </c>
    </row>
    <row r="66" spans="2:75" x14ac:dyDescent="0.2">
      <c r="B66">
        <v>7</v>
      </c>
      <c r="C66">
        <f>4*3.14*B66^2</f>
        <v>615.44000000000005</v>
      </c>
      <c r="D66">
        <v>50000</v>
      </c>
      <c r="E66">
        <v>1399.0513249999999</v>
      </c>
      <c r="F66">
        <v>-84993.050780000005</v>
      </c>
      <c r="G66">
        <v>354097.68703600002</v>
      </c>
      <c r="H66">
        <v>-0.53488999999999998</v>
      </c>
      <c r="I66">
        <v>12362</v>
      </c>
      <c r="J66">
        <v>3638</v>
      </c>
      <c r="K66">
        <f t="shared" si="25"/>
        <v>16000</v>
      </c>
      <c r="AD66">
        <v>25</v>
      </c>
      <c r="AE66">
        <f>4*3.14*AD66^2</f>
        <v>7850</v>
      </c>
      <c r="AF66">
        <v>50000</v>
      </c>
      <c r="AG66">
        <v>1024.717427</v>
      </c>
      <c r="AH66">
        <v>-290374.602105</v>
      </c>
      <c r="AI66">
        <v>1174052.653107</v>
      </c>
      <c r="AJ66">
        <v>-0.110018</v>
      </c>
      <c r="AK66">
        <v>41611</v>
      </c>
      <c r="AL66">
        <v>12389</v>
      </c>
      <c r="AM66">
        <f t="shared" si="12"/>
        <v>54000</v>
      </c>
      <c r="AR66">
        <v>25</v>
      </c>
      <c r="AS66">
        <f>4*3.14*AR66^2</f>
        <v>7850</v>
      </c>
      <c r="AT66">
        <v>50000</v>
      </c>
      <c r="AU66">
        <v>1325.17516</v>
      </c>
      <c r="AV66">
        <v>-287764.714278</v>
      </c>
      <c r="AW66">
        <v>1190540.984681</v>
      </c>
      <c r="AX66">
        <v>-0.114618</v>
      </c>
      <c r="AY66">
        <v>41587</v>
      </c>
      <c r="AZ66">
        <v>12413</v>
      </c>
      <c r="BA66">
        <f t="shared" si="13"/>
        <v>54000</v>
      </c>
      <c r="BS66">
        <v>-272560.40000000002</v>
      </c>
      <c r="BT66">
        <v>0.230003077097963</v>
      </c>
      <c r="BU66">
        <v>51022.1</v>
      </c>
      <c r="BV66">
        <f>(BS66-(BU66/BU65)*BS65)/$BS$36</f>
        <v>0.10582821882518964</v>
      </c>
      <c r="BW66">
        <f>BV66*16.02</f>
        <v>1.695368065579538</v>
      </c>
    </row>
    <row r="67" spans="2:75" x14ac:dyDescent="0.2">
      <c r="D67">
        <v>100000</v>
      </c>
      <c r="E67">
        <v>1400.39536</v>
      </c>
      <c r="F67">
        <v>-84546.824599</v>
      </c>
      <c r="G67">
        <v>352979.37054999999</v>
      </c>
      <c r="H67">
        <v>-0.63726000000000005</v>
      </c>
      <c r="I67">
        <v>12311</v>
      </c>
      <c r="J67">
        <v>3619</v>
      </c>
      <c r="K67">
        <f t="shared" si="25"/>
        <v>15930</v>
      </c>
      <c r="M67">
        <f>(F67-(K67/K66)*F66)/C66</f>
        <v>0.12085919640826276</v>
      </c>
      <c r="N67">
        <f>M67*16.02</f>
        <v>1.9361643264603694</v>
      </c>
      <c r="Q67" t="s">
        <v>78</v>
      </c>
      <c r="AF67">
        <v>100000</v>
      </c>
      <c r="AG67">
        <v>1024.9120399999999</v>
      </c>
      <c r="AH67">
        <v>-273516.07351399999</v>
      </c>
      <c r="AI67">
        <v>1170281.9016789999</v>
      </c>
      <c r="AJ67">
        <v>-7.6615000000000003E-2</v>
      </c>
      <c r="AK67">
        <v>39308</v>
      </c>
      <c r="AL67">
        <v>11696</v>
      </c>
      <c r="AM67">
        <f t="shared" si="12"/>
        <v>51004</v>
      </c>
      <c r="AO67">
        <f>(AH67-(AM67/AM66)*AH66)/AE66</f>
        <v>9.5301335238077475E-2</v>
      </c>
      <c r="AP67">
        <f>AO67*16.02</f>
        <v>1.5267273905140011</v>
      </c>
      <c r="AT67">
        <v>100000</v>
      </c>
      <c r="AU67">
        <v>1325.0409360000001</v>
      </c>
      <c r="AV67">
        <v>-271319.259487</v>
      </c>
      <c r="AW67">
        <v>1185903.443278</v>
      </c>
      <c r="AX67">
        <v>-0.20968100000000001</v>
      </c>
      <c r="AY67">
        <v>39345</v>
      </c>
      <c r="AZ67">
        <v>11713</v>
      </c>
      <c r="BA67">
        <f t="shared" si="13"/>
        <v>51058</v>
      </c>
      <c r="BC67">
        <f>(AV67-(BA67/BA66)*AV66)/AS66</f>
        <v>9.7784310705651328E-2</v>
      </c>
      <c r="BD67">
        <f>BC67*16.02</f>
        <v>1.5665046575045343</v>
      </c>
      <c r="BR67">
        <v>1175</v>
      </c>
      <c r="BS67">
        <v>-289121.32</v>
      </c>
      <c r="BT67">
        <v>0.22997814814814799</v>
      </c>
      <c r="BU67">
        <v>54000</v>
      </c>
    </row>
    <row r="68" spans="2:75" x14ac:dyDescent="0.2">
      <c r="B68">
        <v>9</v>
      </c>
      <c r="C68">
        <f>4*3.14*B68^2</f>
        <v>1017.36</v>
      </c>
      <c r="D68">
        <v>50000</v>
      </c>
      <c r="E68">
        <v>1399.0513249999999</v>
      </c>
      <c r="F68">
        <v>-84993.050780000005</v>
      </c>
      <c r="G68">
        <v>354097.68703600002</v>
      </c>
      <c r="H68">
        <v>-0.53488999999999998</v>
      </c>
      <c r="I68">
        <v>12362</v>
      </c>
      <c r="J68">
        <v>3638</v>
      </c>
      <c r="K68">
        <f t="shared" si="25"/>
        <v>16000</v>
      </c>
      <c r="P68">
        <v>25</v>
      </c>
      <c r="Q68">
        <f>4*3.14*P68^2</f>
        <v>7850</v>
      </c>
      <c r="R68">
        <v>50000</v>
      </c>
      <c r="S68">
        <v>899.81600000000003</v>
      </c>
      <c r="T68">
        <v>-291683</v>
      </c>
      <c r="U68" s="6">
        <v>1168080</v>
      </c>
      <c r="V68">
        <v>-0.125165</v>
      </c>
      <c r="W68">
        <v>41358</v>
      </c>
      <c r="X68">
        <v>12642</v>
      </c>
      <c r="Y68">
        <f t="shared" ref="Y68:Y77" si="27">SUM(W68:X68)</f>
        <v>54000</v>
      </c>
      <c r="AD68">
        <v>25</v>
      </c>
      <c r="AE68">
        <f>4*3.14*AD68^2</f>
        <v>7850</v>
      </c>
      <c r="AF68">
        <v>50000</v>
      </c>
      <c r="AG68">
        <v>1025.0511300000001</v>
      </c>
      <c r="AH68">
        <v>-290470.11457699997</v>
      </c>
      <c r="AI68">
        <v>1174256.5528279999</v>
      </c>
      <c r="AJ68">
        <v>-0.121131</v>
      </c>
      <c r="AK68">
        <v>41504</v>
      </c>
      <c r="AL68">
        <v>12496</v>
      </c>
      <c r="AM68">
        <f t="shared" si="12"/>
        <v>54000</v>
      </c>
      <c r="AR68">
        <v>25</v>
      </c>
      <c r="AS68">
        <f>4*3.14*AR68^2</f>
        <v>7850</v>
      </c>
      <c r="AT68">
        <v>50000</v>
      </c>
      <c r="AU68">
        <v>1325.1254080000001</v>
      </c>
      <c r="AV68">
        <v>-287925.06064099999</v>
      </c>
      <c r="AW68">
        <v>1190609.7607100001</v>
      </c>
      <c r="AX68">
        <v>-0.162576</v>
      </c>
      <c r="AY68">
        <v>41468</v>
      </c>
      <c r="AZ68">
        <v>12532</v>
      </c>
      <c r="BA68">
        <f t="shared" si="13"/>
        <v>54000</v>
      </c>
      <c r="BS68">
        <v>-272366.58</v>
      </c>
      <c r="BT68">
        <v>0.23002730795748499</v>
      </c>
      <c r="BU68">
        <v>51025.42</v>
      </c>
      <c r="BV68">
        <f>(BS68-(BU68/BU67)*BS67)/$BS$36</f>
        <v>0.10554721385798162</v>
      </c>
      <c r="BW68">
        <f>BV68*16.02</f>
        <v>1.6908663660048655</v>
      </c>
    </row>
    <row r="69" spans="2:75" x14ac:dyDescent="0.2">
      <c r="D69">
        <v>100000</v>
      </c>
      <c r="E69">
        <v>1399.7592810000001</v>
      </c>
      <c r="F69">
        <v>-84147.714932999996</v>
      </c>
      <c r="G69">
        <v>351842.31731200003</v>
      </c>
      <c r="H69">
        <v>-0.58276499999999998</v>
      </c>
      <c r="I69">
        <v>12260</v>
      </c>
      <c r="J69">
        <v>3604</v>
      </c>
      <c r="K69">
        <f t="shared" si="25"/>
        <v>15864</v>
      </c>
      <c r="M69">
        <f>(F69-(K69/K68)*F68)/C68</f>
        <v>0.12079786444327345</v>
      </c>
      <c r="N69">
        <f>M69*16.02</f>
        <v>1.9351817883812406</v>
      </c>
      <c r="R69">
        <v>100000</v>
      </c>
      <c r="S69">
        <v>899.89700000000005</v>
      </c>
      <c r="T69">
        <v>-274653</v>
      </c>
      <c r="U69" s="6">
        <v>1168390</v>
      </c>
      <c r="V69">
        <v>-2497.1799999999998</v>
      </c>
      <c r="W69">
        <v>39070</v>
      </c>
      <c r="X69">
        <v>11928</v>
      </c>
      <c r="Y69">
        <f t="shared" si="27"/>
        <v>50998</v>
      </c>
      <c r="AA69">
        <f>(T69-(Y69/Y68)*T68)/Q68</f>
        <v>0.10376889360697857</v>
      </c>
      <c r="AB69">
        <f>AA69*16.02</f>
        <v>1.6623776755837967</v>
      </c>
      <c r="AF69">
        <v>100000</v>
      </c>
      <c r="AG69">
        <v>1024.992778</v>
      </c>
      <c r="AH69">
        <v>-273641.45739900001</v>
      </c>
      <c r="AI69">
        <v>1170572.416896</v>
      </c>
      <c r="AJ69">
        <v>-0.13065099999999999</v>
      </c>
      <c r="AK69">
        <v>39181</v>
      </c>
      <c r="AL69">
        <v>11824</v>
      </c>
      <c r="AM69">
        <f t="shared" si="12"/>
        <v>51005</v>
      </c>
      <c r="AO69">
        <f>(AH69-(AM69/AM68)*AH68)/AE68</f>
        <v>9.1506238390853228E-2</v>
      </c>
      <c r="AP69">
        <f>AO69*16.02</f>
        <v>1.4659299390214686</v>
      </c>
      <c r="AT69">
        <v>100000</v>
      </c>
      <c r="AU69">
        <v>1324.953986</v>
      </c>
      <c r="AV69">
        <v>-271382.54139099998</v>
      </c>
      <c r="AW69">
        <v>1185937.982238</v>
      </c>
      <c r="AX69">
        <v>-0.17546200000000001</v>
      </c>
      <c r="AY69">
        <v>39231</v>
      </c>
      <c r="AZ69">
        <v>11815</v>
      </c>
      <c r="BA69">
        <f t="shared" si="13"/>
        <v>51046</v>
      </c>
      <c r="BC69">
        <f>(AV69-(BA69/BA68)*AV68)/AS68</f>
        <v>0.10088561067819612</v>
      </c>
      <c r="BD69">
        <f>BC69*16.02</f>
        <v>1.6161874830647018</v>
      </c>
      <c r="BR69">
        <v>1200</v>
      </c>
      <c r="BS69">
        <v>-288919.03999999998</v>
      </c>
      <c r="BT69">
        <v>0.23020074074074101</v>
      </c>
      <c r="BU69">
        <v>54000</v>
      </c>
    </row>
    <row r="70" spans="2:75" x14ac:dyDescent="0.2">
      <c r="B70">
        <v>11</v>
      </c>
      <c r="C70">
        <f>4*3.14*B70^2</f>
        <v>1519.76</v>
      </c>
      <c r="D70">
        <v>50000</v>
      </c>
      <c r="E70">
        <v>1399.0513249999999</v>
      </c>
      <c r="F70">
        <v>-84993.050780000005</v>
      </c>
      <c r="G70">
        <v>354097.68703600002</v>
      </c>
      <c r="H70">
        <v>-0.53488999999999998</v>
      </c>
      <c r="I70">
        <v>12362</v>
      </c>
      <c r="J70">
        <v>3638</v>
      </c>
      <c r="K70">
        <f t="shared" si="25"/>
        <v>16000</v>
      </c>
      <c r="P70">
        <v>25</v>
      </c>
      <c r="Q70">
        <f>4*3.14*P70^2</f>
        <v>7850</v>
      </c>
      <c r="R70">
        <v>50000</v>
      </c>
      <c r="S70">
        <v>900.05700000000002</v>
      </c>
      <c r="T70">
        <v>-291293</v>
      </c>
      <c r="U70" s="6">
        <v>1167750</v>
      </c>
      <c r="V70">
        <v>1.19487E-2</v>
      </c>
      <c r="W70">
        <v>41685</v>
      </c>
      <c r="X70">
        <v>12315</v>
      </c>
      <c r="Y70">
        <f t="shared" si="27"/>
        <v>54000</v>
      </c>
      <c r="AD70">
        <v>25</v>
      </c>
      <c r="AE70">
        <f>4*3.14*AD70^2</f>
        <v>7850</v>
      </c>
      <c r="AF70">
        <v>50000</v>
      </c>
      <c r="AG70">
        <v>1024.8900000000001</v>
      </c>
      <c r="AH70">
        <v>-290469</v>
      </c>
      <c r="AI70" s="6">
        <v>1174200</v>
      </c>
      <c r="AJ70">
        <v>-2.8041099999999999E-2</v>
      </c>
      <c r="AK70">
        <v>41521</v>
      </c>
      <c r="AL70">
        <v>12479</v>
      </c>
      <c r="AM70">
        <f t="shared" si="12"/>
        <v>54000</v>
      </c>
      <c r="AR70">
        <v>25</v>
      </c>
      <c r="AS70">
        <f>4*3.14*AR70^2</f>
        <v>7850</v>
      </c>
      <c r="AT70">
        <v>50000</v>
      </c>
      <c r="AU70">
        <v>1324.85</v>
      </c>
      <c r="AV70">
        <v>-287706</v>
      </c>
      <c r="AW70" s="6">
        <v>1190360</v>
      </c>
      <c r="AX70">
        <v>8.2085400000000003E-2</v>
      </c>
      <c r="AY70">
        <v>41664</v>
      </c>
      <c r="AZ70">
        <v>12336</v>
      </c>
      <c r="BA70">
        <f t="shared" ref="BA70:BA89" si="28">SUM(AY70:AZ70)</f>
        <v>54000</v>
      </c>
      <c r="BS70">
        <v>-272182.3</v>
      </c>
      <c r="BT70">
        <v>0.230188560924658</v>
      </c>
      <c r="BU70">
        <v>51028.6</v>
      </c>
      <c r="BV70">
        <f>(BS70-(BU70/BU69)*BS69)/$BS$36</f>
        <v>0.10684105813635252</v>
      </c>
      <c r="BW70">
        <f>BV70*16.02</f>
        <v>1.7115937513443673</v>
      </c>
    </row>
    <row r="71" spans="2:75" x14ac:dyDescent="0.2">
      <c r="D71">
        <v>100000</v>
      </c>
      <c r="E71">
        <v>1400.0766490000001</v>
      </c>
      <c r="F71">
        <v>-83422.007316999996</v>
      </c>
      <c r="G71">
        <v>349853.303441</v>
      </c>
      <c r="H71">
        <v>-0.64625900000000003</v>
      </c>
      <c r="I71">
        <v>12175</v>
      </c>
      <c r="J71">
        <v>3572</v>
      </c>
      <c r="K71">
        <f t="shared" si="25"/>
        <v>15747</v>
      </c>
      <c r="M71">
        <f>(F71-(K71/K70)*F70)/C70</f>
        <v>0.14942546687717664</v>
      </c>
      <c r="N71">
        <f>M71*16.02</f>
        <v>2.3937959793723698</v>
      </c>
      <c r="R71">
        <v>100000</v>
      </c>
      <c r="S71">
        <v>900.01400000000001</v>
      </c>
      <c r="T71">
        <v>-274225</v>
      </c>
      <c r="U71" s="6">
        <v>1167210</v>
      </c>
      <c r="V71">
        <v>-1948.74</v>
      </c>
      <c r="W71">
        <v>39365</v>
      </c>
      <c r="X71">
        <v>11619</v>
      </c>
      <c r="Y71">
        <f t="shared" si="27"/>
        <v>50984</v>
      </c>
      <c r="AA71">
        <f>(T71-(Y71/Y70)*T70)/Q70</f>
        <v>0.10175114885586534</v>
      </c>
      <c r="AB71">
        <f>AA71*16.02</f>
        <v>1.6300534046709627</v>
      </c>
      <c r="AF71">
        <v>100000</v>
      </c>
      <c r="AG71">
        <v>1024.97</v>
      </c>
      <c r="AH71">
        <v>-273522</v>
      </c>
      <c r="AI71" s="6">
        <v>1170280</v>
      </c>
      <c r="AJ71">
        <v>0.149565</v>
      </c>
      <c r="AK71">
        <v>39240</v>
      </c>
      <c r="AL71">
        <v>11754</v>
      </c>
      <c r="AM71">
        <f t="shared" si="12"/>
        <v>50994</v>
      </c>
      <c r="AO71">
        <f>(AH71-(AM71/AM70)*AH70)/AE70</f>
        <v>9.9052101910829096E-2</v>
      </c>
      <c r="AP71">
        <f>AO71*16.02</f>
        <v>1.586814672611482</v>
      </c>
      <c r="AT71">
        <v>100000</v>
      </c>
      <c r="AU71">
        <v>1324.92</v>
      </c>
      <c r="AV71">
        <v>-271200</v>
      </c>
      <c r="AW71" s="6">
        <v>1185230</v>
      </c>
      <c r="AX71">
        <v>-0.108609</v>
      </c>
      <c r="AY71">
        <v>39401</v>
      </c>
      <c r="AZ71">
        <v>11649</v>
      </c>
      <c r="BA71">
        <f t="shared" si="28"/>
        <v>51050</v>
      </c>
      <c r="BC71">
        <f>(AV71-(BA71/BA70)*AV70)/AS70</f>
        <v>0.10047487615003357</v>
      </c>
      <c r="BD71">
        <f>BC71*16.02</f>
        <v>1.6096075159235379</v>
      </c>
      <c r="BR71">
        <v>1225</v>
      </c>
      <c r="BS71">
        <v>-288697.52</v>
      </c>
      <c r="BT71">
        <v>0.23018259259259299</v>
      </c>
      <c r="BU71">
        <v>54000</v>
      </c>
    </row>
    <row r="72" spans="2:75" x14ac:dyDescent="0.2">
      <c r="B72">
        <v>13</v>
      </c>
      <c r="C72">
        <f>4*3.14*B72^2</f>
        <v>2122.64</v>
      </c>
      <c r="D72">
        <v>50000</v>
      </c>
      <c r="E72">
        <v>1399.0513249999999</v>
      </c>
      <c r="F72">
        <v>-84993.050780000005</v>
      </c>
      <c r="G72">
        <v>354097.68703600002</v>
      </c>
      <c r="H72">
        <v>-0.53488999999999998</v>
      </c>
      <c r="I72">
        <v>12362</v>
      </c>
      <c r="J72">
        <v>3638</v>
      </c>
      <c r="K72">
        <f t="shared" si="25"/>
        <v>16000</v>
      </c>
      <c r="P72">
        <v>25</v>
      </c>
      <c r="Q72">
        <f>4*3.14*P72^2</f>
        <v>7850</v>
      </c>
      <c r="R72">
        <v>50000</v>
      </c>
      <c r="S72">
        <v>900.01499999999999</v>
      </c>
      <c r="T72">
        <v>-291459</v>
      </c>
      <c r="U72" s="6">
        <v>1167770</v>
      </c>
      <c r="V72">
        <v>-8.0884700000000004E-2</v>
      </c>
      <c r="W72">
        <v>41552</v>
      </c>
      <c r="X72">
        <v>12448</v>
      </c>
      <c r="Y72">
        <f t="shared" si="27"/>
        <v>54000</v>
      </c>
      <c r="AD72">
        <v>25</v>
      </c>
      <c r="AE72">
        <f>4*3.14*AD72^2</f>
        <v>7850</v>
      </c>
      <c r="AF72">
        <v>50000</v>
      </c>
      <c r="AG72">
        <v>1024.9000000000001</v>
      </c>
      <c r="AH72">
        <v>-290357</v>
      </c>
      <c r="AI72" s="6">
        <v>1174050</v>
      </c>
      <c r="AJ72">
        <v>0.13047500000000001</v>
      </c>
      <c r="AK72">
        <v>41626</v>
      </c>
      <c r="AL72">
        <v>12374</v>
      </c>
      <c r="AM72">
        <f t="shared" si="12"/>
        <v>54000</v>
      </c>
      <c r="AR72">
        <v>25</v>
      </c>
      <c r="AS72">
        <f>4*3.14*AR72^2</f>
        <v>7850</v>
      </c>
      <c r="AT72">
        <v>50000</v>
      </c>
      <c r="AU72">
        <v>1325</v>
      </c>
      <c r="AV72">
        <v>-287984</v>
      </c>
      <c r="AW72" s="6">
        <v>1190570</v>
      </c>
      <c r="AX72">
        <v>-4.0934600000000002E-2</v>
      </c>
      <c r="AY72">
        <v>41430</v>
      </c>
      <c r="AZ72">
        <v>12570</v>
      </c>
      <c r="BA72">
        <f t="shared" si="28"/>
        <v>54000</v>
      </c>
      <c r="BS72">
        <v>-272000.90000000002</v>
      </c>
      <c r="BT72">
        <v>0.230211290926227</v>
      </c>
      <c r="BU72">
        <v>51033.9</v>
      </c>
      <c r="BV72">
        <f>(BS72-(BU72/BU71)*BS71)/$BS$36</f>
        <v>0.10689258298654981</v>
      </c>
      <c r="BW72">
        <f>BV72*16.02</f>
        <v>1.712419179444528</v>
      </c>
    </row>
    <row r="73" spans="2:75" x14ac:dyDescent="0.2">
      <c r="D73">
        <v>100000</v>
      </c>
      <c r="E73">
        <v>1400.0827670000001</v>
      </c>
      <c r="F73">
        <v>-82526.697570000004</v>
      </c>
      <c r="G73">
        <v>348745.91842</v>
      </c>
      <c r="H73">
        <v>-0.65743499999999999</v>
      </c>
      <c r="I73">
        <v>12049</v>
      </c>
      <c r="J73">
        <v>3542</v>
      </c>
      <c r="K73">
        <f t="shared" si="25"/>
        <v>15591</v>
      </c>
      <c r="M73">
        <f>(F73-(K73/K72)*F72)/C72</f>
        <v>0.13837407635597859</v>
      </c>
      <c r="N73">
        <f>M73*16.02</f>
        <v>2.216752703222777</v>
      </c>
      <c r="R73">
        <v>100000</v>
      </c>
      <c r="S73">
        <v>900.11699999999996</v>
      </c>
      <c r="T73">
        <v>-274404</v>
      </c>
      <c r="U73" s="6">
        <v>1168090</v>
      </c>
      <c r="V73">
        <v>-2426.12</v>
      </c>
      <c r="W73">
        <v>39227</v>
      </c>
      <c r="X73">
        <v>11761</v>
      </c>
      <c r="Y73">
        <f t="shared" si="27"/>
        <v>50988</v>
      </c>
      <c r="AA73">
        <f>(T73-(Y73/Y72)*T72)/Q72</f>
        <v>0.10166428874734683</v>
      </c>
      <c r="AB73">
        <f>AA73*16.02</f>
        <v>1.6286619057324963</v>
      </c>
      <c r="AF73">
        <v>100000</v>
      </c>
      <c r="AG73">
        <v>1024.92</v>
      </c>
      <c r="AH73">
        <v>-273480</v>
      </c>
      <c r="AI73" s="6">
        <v>1170190</v>
      </c>
      <c r="AJ73">
        <v>-0.12052</v>
      </c>
      <c r="AK73">
        <v>39358</v>
      </c>
      <c r="AL73">
        <v>11651</v>
      </c>
      <c r="AM73">
        <f t="shared" si="12"/>
        <v>51009</v>
      </c>
      <c r="AO73">
        <f>(AH73-(AM73/AM72)*AH72)/AE72</f>
        <v>0.10120361641896176</v>
      </c>
      <c r="AP73">
        <f>AO73*16.02</f>
        <v>1.6212819350317673</v>
      </c>
      <c r="AT73">
        <v>100000</v>
      </c>
      <c r="AU73">
        <v>1325.11</v>
      </c>
      <c r="AV73">
        <v>-271469</v>
      </c>
      <c r="AW73" s="6">
        <v>1185590</v>
      </c>
      <c r="AX73">
        <v>7.7247200000000002E-2</v>
      </c>
      <c r="AY73">
        <v>39153</v>
      </c>
      <c r="AZ73">
        <v>11891</v>
      </c>
      <c r="BA73">
        <f t="shared" si="28"/>
        <v>51044</v>
      </c>
      <c r="BC73">
        <f>(AV73-(BA73/BA72)*AV72)/AS72</f>
        <v>9.561051191318673E-2</v>
      </c>
      <c r="BD73">
        <f>BC73*16.02</f>
        <v>1.5316804008492513</v>
      </c>
      <c r="BR73">
        <v>1250</v>
      </c>
      <c r="BS73">
        <v>-288498.71999999997</v>
      </c>
      <c r="BT73">
        <v>0.23051481481481501</v>
      </c>
      <c r="BU73">
        <v>54000</v>
      </c>
    </row>
    <row r="74" spans="2:75" x14ac:dyDescent="0.2">
      <c r="B74">
        <v>15</v>
      </c>
      <c r="C74">
        <f>4*3.14*B74^2</f>
        <v>2826</v>
      </c>
      <c r="D74">
        <v>50000</v>
      </c>
      <c r="E74">
        <v>1399.0513249999999</v>
      </c>
      <c r="F74">
        <v>-84993.050780000005</v>
      </c>
      <c r="G74">
        <v>354097.68703600002</v>
      </c>
      <c r="H74">
        <v>-0.53488999999999998</v>
      </c>
      <c r="I74">
        <v>12362</v>
      </c>
      <c r="J74">
        <v>3638</v>
      </c>
      <c r="K74">
        <f t="shared" si="25"/>
        <v>16000</v>
      </c>
      <c r="P74">
        <v>25</v>
      </c>
      <c r="Q74">
        <f>4*3.14*P74^2</f>
        <v>7850</v>
      </c>
      <c r="R74">
        <v>50000</v>
      </c>
      <c r="S74">
        <v>899.89599999999996</v>
      </c>
      <c r="T74">
        <v>-291284</v>
      </c>
      <c r="U74" s="6">
        <v>1167740</v>
      </c>
      <c r="V74">
        <v>4.6997299999999999E-2</v>
      </c>
      <c r="W74">
        <v>41692</v>
      </c>
      <c r="X74">
        <v>12308</v>
      </c>
      <c r="Y74">
        <f t="shared" si="27"/>
        <v>54000</v>
      </c>
      <c r="AD74">
        <v>25</v>
      </c>
      <c r="AE74">
        <f>4*3.14*AD74^2</f>
        <v>7850</v>
      </c>
      <c r="AF74">
        <v>50000</v>
      </c>
      <c r="AG74">
        <v>1025.01</v>
      </c>
      <c r="AH74">
        <v>-290402</v>
      </c>
      <c r="AI74" s="6">
        <v>1174100</v>
      </c>
      <c r="AJ74">
        <v>0.108052</v>
      </c>
      <c r="AK74">
        <v>41579</v>
      </c>
      <c r="AL74">
        <v>12421</v>
      </c>
      <c r="AM74">
        <f t="shared" si="12"/>
        <v>54000</v>
      </c>
      <c r="AR74">
        <v>25</v>
      </c>
      <c r="AS74">
        <f>4*3.14*AR74^2</f>
        <v>7850</v>
      </c>
      <c r="AT74">
        <v>50000</v>
      </c>
      <c r="AU74">
        <v>1324.78</v>
      </c>
      <c r="AV74">
        <v>-287886</v>
      </c>
      <c r="AW74" s="6">
        <v>1190480</v>
      </c>
      <c r="AX74">
        <v>-6.2796400000000004E-3</v>
      </c>
      <c r="AY74">
        <v>41509</v>
      </c>
      <c r="AZ74">
        <v>12491</v>
      </c>
      <c r="BA74">
        <f t="shared" si="28"/>
        <v>54000</v>
      </c>
      <c r="BM74" t="s">
        <v>122</v>
      </c>
      <c r="BS74">
        <v>-271825.8</v>
      </c>
      <c r="BT74">
        <v>0.23053417286203101</v>
      </c>
      <c r="BU74">
        <v>51038.16</v>
      </c>
      <c r="BV74">
        <f>(BS74-(BU74/BU73)*BS73)/$BS$36</f>
        <v>0.10816379135456766</v>
      </c>
      <c r="BW74">
        <f>BV74*16.02</f>
        <v>1.7327839375001739</v>
      </c>
    </row>
    <row r="75" spans="2:75" x14ac:dyDescent="0.2">
      <c r="D75">
        <v>100000</v>
      </c>
      <c r="E75">
        <v>1399.8439350000001</v>
      </c>
      <c r="F75">
        <v>-81273.645204999993</v>
      </c>
      <c r="G75">
        <v>350091.34047300002</v>
      </c>
      <c r="H75">
        <v>-0.63536000000000004</v>
      </c>
      <c r="I75">
        <v>11885</v>
      </c>
      <c r="J75">
        <v>3481</v>
      </c>
      <c r="K75">
        <f t="shared" si="25"/>
        <v>15366</v>
      </c>
      <c r="M75">
        <f>(F75-(K75/K74)*F74)/C74</f>
        <v>0.12440054417640113</v>
      </c>
      <c r="N75">
        <f>M75*16.02</f>
        <v>1.992896717705946</v>
      </c>
      <c r="R75">
        <v>100000</v>
      </c>
      <c r="S75">
        <v>899.78499999999997</v>
      </c>
      <c r="T75">
        <v>-274161</v>
      </c>
      <c r="U75" s="6">
        <v>1167850</v>
      </c>
      <c r="V75">
        <v>-2282.1999999999998</v>
      </c>
      <c r="W75">
        <v>39381</v>
      </c>
      <c r="X75">
        <v>11598</v>
      </c>
      <c r="Y75">
        <f t="shared" si="27"/>
        <v>50979</v>
      </c>
      <c r="AA75">
        <f>(T75-(Y75/Y74)*T74)/Q74</f>
        <v>0.1053857891011989</v>
      </c>
      <c r="AB75">
        <f>AA75*16.02</f>
        <v>1.6882803414012064</v>
      </c>
      <c r="AF75">
        <v>100000</v>
      </c>
      <c r="AG75">
        <v>1024.93</v>
      </c>
      <c r="AH75">
        <v>-273586</v>
      </c>
      <c r="AI75" s="6">
        <v>1170320</v>
      </c>
      <c r="AJ75">
        <v>1.8269500000000001E-2</v>
      </c>
      <c r="AK75">
        <v>39272</v>
      </c>
      <c r="AL75">
        <v>11735</v>
      </c>
      <c r="AM75">
        <f t="shared" si="12"/>
        <v>51007</v>
      </c>
      <c r="AO75">
        <f>(AH75-(AM75/AM74)*AH74)/AE74</f>
        <v>9.1745255956593844E-2</v>
      </c>
      <c r="AP75">
        <f>AO75*16.02</f>
        <v>1.4697590004246333</v>
      </c>
      <c r="AT75">
        <v>100000</v>
      </c>
      <c r="AU75">
        <v>1324.72</v>
      </c>
      <c r="AV75">
        <v>-271426</v>
      </c>
      <c r="AW75" s="6">
        <v>1185750</v>
      </c>
      <c r="AX75">
        <v>0.110509</v>
      </c>
      <c r="AY75">
        <v>39206</v>
      </c>
      <c r="AZ75">
        <v>11840</v>
      </c>
      <c r="BA75">
        <f t="shared" si="28"/>
        <v>51046</v>
      </c>
      <c r="BC75">
        <f>(AV75-(BA75/BA74)*AV74)/AS74</f>
        <v>9.0645803255481341E-2</v>
      </c>
      <c r="BD75">
        <f>BC75*16.02</f>
        <v>1.4521457681528112</v>
      </c>
      <c r="BL75">
        <v>800</v>
      </c>
      <c r="BM75" s="5">
        <v>0</v>
      </c>
      <c r="BR75">
        <v>1275</v>
      </c>
      <c r="BS75">
        <v>-288236.32</v>
      </c>
      <c r="BT75">
        <v>0.23002740740740699</v>
      </c>
      <c r="BU75">
        <v>54000</v>
      </c>
    </row>
    <row r="76" spans="2:75" x14ac:dyDescent="0.2">
      <c r="P76">
        <v>25</v>
      </c>
      <c r="Q76">
        <f>4*3.14*P76^2</f>
        <v>7850</v>
      </c>
      <c r="R76">
        <v>50000</v>
      </c>
      <c r="S76">
        <v>900.08600000000001</v>
      </c>
      <c r="T76">
        <v>-291422</v>
      </c>
      <c r="U76" s="6">
        <v>1167830</v>
      </c>
      <c r="V76">
        <v>-1.8812800000000001E-2</v>
      </c>
      <c r="W76">
        <v>41582</v>
      </c>
      <c r="X76">
        <v>12418</v>
      </c>
      <c r="Y76">
        <f t="shared" si="27"/>
        <v>54000</v>
      </c>
      <c r="AD76">
        <v>25</v>
      </c>
      <c r="AE76">
        <f>4*3.14*AD76^2</f>
        <v>7850</v>
      </c>
      <c r="AF76">
        <v>50000</v>
      </c>
      <c r="AG76">
        <v>1025.21</v>
      </c>
      <c r="AH76">
        <v>-290331</v>
      </c>
      <c r="AI76" s="6">
        <v>1174080</v>
      </c>
      <c r="AJ76">
        <v>-3.9217299999999997E-2</v>
      </c>
      <c r="AK76">
        <v>41638</v>
      </c>
      <c r="AL76">
        <v>12362</v>
      </c>
      <c r="AM76">
        <f t="shared" si="12"/>
        <v>54000</v>
      </c>
      <c r="AR76">
        <v>25</v>
      </c>
      <c r="AS76">
        <f>4*3.14*AR76^2</f>
        <v>7850</v>
      </c>
      <c r="AT76">
        <v>50000</v>
      </c>
      <c r="AU76">
        <v>1325.06</v>
      </c>
      <c r="AV76">
        <v>-287694</v>
      </c>
      <c r="AW76" s="6">
        <v>1190450</v>
      </c>
      <c r="AX76">
        <v>-2.73376E-2</v>
      </c>
      <c r="AY76">
        <v>41659</v>
      </c>
      <c r="AZ76">
        <v>12341</v>
      </c>
      <c r="BA76">
        <f t="shared" si="28"/>
        <v>54000</v>
      </c>
      <c r="BL76">
        <v>825</v>
      </c>
      <c r="BM76" s="5">
        <v>9.17781284916039E-3</v>
      </c>
      <c r="BS76">
        <v>-271576.44</v>
      </c>
      <c r="BT76">
        <v>0.23004315491293201</v>
      </c>
      <c r="BU76">
        <v>51039.38</v>
      </c>
      <c r="BV76">
        <f>(BS76-(BU76/BU75)*BS75)/$BS$36</f>
        <v>0.10916561991413076</v>
      </c>
      <c r="BW76">
        <f>BV76*16.02</f>
        <v>1.7488332310243748</v>
      </c>
    </row>
    <row r="77" spans="2:75" x14ac:dyDescent="0.2">
      <c r="R77">
        <v>100000</v>
      </c>
      <c r="S77">
        <v>900.10400000000004</v>
      </c>
      <c r="T77">
        <v>-274284</v>
      </c>
      <c r="U77" s="6">
        <v>1167900</v>
      </c>
      <c r="V77">
        <v>-2316.16</v>
      </c>
      <c r="W77">
        <v>39290</v>
      </c>
      <c r="X77">
        <v>11691</v>
      </c>
      <c r="Y77">
        <f t="shared" si="27"/>
        <v>50981</v>
      </c>
      <c r="AA77">
        <f>(T77-(Y77/Y76)*T76)/Q76</f>
        <v>0.1076880915310222</v>
      </c>
      <c r="AB77">
        <f>AA77*16.02</f>
        <v>1.7251632263269756</v>
      </c>
      <c r="AF77">
        <v>100000</v>
      </c>
      <c r="AG77">
        <v>1025.03</v>
      </c>
      <c r="AH77">
        <v>-273487</v>
      </c>
      <c r="AI77" s="6">
        <v>1170270</v>
      </c>
      <c r="AJ77">
        <v>-8.9285400000000001E-2</v>
      </c>
      <c r="AK77">
        <v>39317</v>
      </c>
      <c r="AL77">
        <v>11684</v>
      </c>
      <c r="AM77">
        <f t="shared" si="12"/>
        <v>51001</v>
      </c>
      <c r="AO77">
        <f>(AH77-(AM77/AM76)*AH76)/AE76</f>
        <v>9.1704012738855159E-2</v>
      </c>
      <c r="AP77">
        <f>AO77*16.02</f>
        <v>1.4690982840764597</v>
      </c>
      <c r="AT77">
        <v>100000</v>
      </c>
      <c r="AU77">
        <v>1324.9</v>
      </c>
      <c r="AV77">
        <v>-271157</v>
      </c>
      <c r="AW77" s="6">
        <v>1185470</v>
      </c>
      <c r="AX77">
        <v>-0.22291800000000001</v>
      </c>
      <c r="AY77">
        <v>39350</v>
      </c>
      <c r="AZ77">
        <v>11683</v>
      </c>
      <c r="BA77">
        <f t="shared" si="28"/>
        <v>51033</v>
      </c>
      <c r="BC77">
        <f>(AV77-(BA77/BA76)*AV76)/AS76</f>
        <v>9.2969808917200483E-2</v>
      </c>
      <c r="BD77">
        <f>BC77*16.02</f>
        <v>1.4893763388535517</v>
      </c>
      <c r="BL77">
        <v>850</v>
      </c>
      <c r="BM77" s="5">
        <v>4.2924963198991591E-2</v>
      </c>
      <c r="BR77">
        <v>1300</v>
      </c>
      <c r="BS77">
        <v>-288029.86</v>
      </c>
      <c r="BT77">
        <v>0.23031703703703699</v>
      </c>
      <c r="BU77">
        <v>54000</v>
      </c>
    </row>
    <row r="78" spans="2:75" x14ac:dyDescent="0.2">
      <c r="C78" t="s">
        <v>11</v>
      </c>
      <c r="AD78">
        <v>25</v>
      </c>
      <c r="AE78">
        <f>4*3.14*AD78^2</f>
        <v>7850</v>
      </c>
      <c r="AF78">
        <v>50000</v>
      </c>
      <c r="AG78">
        <v>1024.97</v>
      </c>
      <c r="AH78">
        <v>-290514</v>
      </c>
      <c r="AI78" s="6">
        <v>1174180</v>
      </c>
      <c r="AJ78">
        <v>-5.3727200000000003E-2</v>
      </c>
      <c r="AK78">
        <v>41483</v>
      </c>
      <c r="AL78">
        <v>12517</v>
      </c>
      <c r="AM78">
        <f t="shared" si="12"/>
        <v>54000</v>
      </c>
      <c r="AR78">
        <v>25</v>
      </c>
      <c r="AS78">
        <f>4*3.14*AR78^2</f>
        <v>7850</v>
      </c>
      <c r="AT78">
        <v>50000</v>
      </c>
      <c r="AU78">
        <v>1324.82</v>
      </c>
      <c r="AV78">
        <v>-287880</v>
      </c>
      <c r="AW78" s="6">
        <v>1190510</v>
      </c>
      <c r="AX78">
        <v>-6.9869199999999998E-3</v>
      </c>
      <c r="AY78">
        <v>41506</v>
      </c>
      <c r="AZ78">
        <v>12494</v>
      </c>
      <c r="BA78">
        <f t="shared" si="28"/>
        <v>54000</v>
      </c>
      <c r="BL78">
        <v>875</v>
      </c>
      <c r="BM78" s="5">
        <v>7.9875025844427898E-3</v>
      </c>
      <c r="BS78">
        <v>-271404.08</v>
      </c>
      <c r="BT78">
        <v>0.23033977729541699</v>
      </c>
      <c r="BU78">
        <v>51045.2</v>
      </c>
      <c r="BV78">
        <f>(BS78-(BU78/BU77)*BS77)/$BS$36</f>
        <v>0.11021818747817373</v>
      </c>
      <c r="BW78">
        <f>BV78*16.02</f>
        <v>1.7656953634003432</v>
      </c>
    </row>
    <row r="79" spans="2:75" x14ac:dyDescent="0.2">
      <c r="C79" t="s">
        <v>5</v>
      </c>
      <c r="D79" t="s">
        <v>4</v>
      </c>
      <c r="E79" t="s">
        <v>3</v>
      </c>
      <c r="F79" t="s">
        <v>2</v>
      </c>
      <c r="G79" t="s">
        <v>0</v>
      </c>
      <c r="H79" t="s">
        <v>118</v>
      </c>
      <c r="J79" t="s">
        <v>27</v>
      </c>
      <c r="AF79">
        <v>100000</v>
      </c>
      <c r="AG79">
        <v>1025.3900000000001</v>
      </c>
      <c r="AH79">
        <v>-273633</v>
      </c>
      <c r="AI79" s="6">
        <v>1170290</v>
      </c>
      <c r="AJ79">
        <v>-1.26281E-2</v>
      </c>
      <c r="AK79">
        <v>39177</v>
      </c>
      <c r="AL79">
        <v>11822</v>
      </c>
      <c r="AM79">
        <f t="shared" si="12"/>
        <v>50999</v>
      </c>
      <c r="AO79">
        <f>(AH79-(AM79/AM78)*AH78)/AE78</f>
        <v>9.3752031139421405E-2</v>
      </c>
      <c r="AP79">
        <f>AO79*16.02</f>
        <v>1.5019075388535308</v>
      </c>
      <c r="AT79">
        <v>100000</v>
      </c>
      <c r="AU79">
        <v>1325.24</v>
      </c>
      <c r="AV79">
        <v>-271462</v>
      </c>
      <c r="AW79" s="6">
        <v>1185700</v>
      </c>
      <c r="AX79">
        <v>-0.21035799999999999</v>
      </c>
      <c r="AY79">
        <v>39195</v>
      </c>
      <c r="AZ79">
        <v>11858</v>
      </c>
      <c r="BA79">
        <f t="shared" si="28"/>
        <v>51053</v>
      </c>
      <c r="BC79">
        <f>(AV79-(BA79/BA78)*AV78)/AS78</f>
        <v>9.0091153573953683E-2</v>
      </c>
      <c r="BD79">
        <f>BC79*16.02</f>
        <v>1.4432602802547381</v>
      </c>
      <c r="BL79">
        <v>900</v>
      </c>
      <c r="BM79" s="5">
        <v>1.6478516687024422E-2</v>
      </c>
      <c r="BR79">
        <v>1325</v>
      </c>
      <c r="BS79">
        <v>-287791.68</v>
      </c>
      <c r="BT79">
        <v>0.23014999999999999</v>
      </c>
      <c r="BU79">
        <v>54000</v>
      </c>
    </row>
    <row r="80" spans="2:75" x14ac:dyDescent="0.2">
      <c r="J80">
        <v>1000</v>
      </c>
      <c r="K80">
        <v>1100</v>
      </c>
      <c r="L80">
        <v>1200</v>
      </c>
      <c r="M80">
        <v>1300</v>
      </c>
      <c r="N80">
        <v>1400</v>
      </c>
      <c r="AD80">
        <v>25</v>
      </c>
      <c r="AE80">
        <f>4*3.14*AD80^2</f>
        <v>7850</v>
      </c>
      <c r="AF80">
        <v>50000</v>
      </c>
      <c r="AG80">
        <v>1024.77</v>
      </c>
      <c r="AH80">
        <v>-290127</v>
      </c>
      <c r="AI80" s="6">
        <v>1173950</v>
      </c>
      <c r="AJ80">
        <v>-3.7102900000000001E-2</v>
      </c>
      <c r="AK80">
        <v>41798</v>
      </c>
      <c r="AL80">
        <v>12202</v>
      </c>
      <c r="AM80">
        <f t="shared" si="12"/>
        <v>54000</v>
      </c>
      <c r="AR80">
        <v>25</v>
      </c>
      <c r="AS80">
        <f>4*3.14*AR80^2</f>
        <v>7850</v>
      </c>
      <c r="AT80">
        <v>50000</v>
      </c>
      <c r="AU80">
        <v>1325.22</v>
      </c>
      <c r="AV80">
        <v>-287742</v>
      </c>
      <c r="AW80" s="6">
        <v>1190470</v>
      </c>
      <c r="AX80">
        <v>2.51141E-2</v>
      </c>
      <c r="AY80">
        <v>41631</v>
      </c>
      <c r="AZ80">
        <v>12369</v>
      </c>
      <c r="BA80">
        <f t="shared" si="28"/>
        <v>54000</v>
      </c>
      <c r="BL80">
        <v>925</v>
      </c>
      <c r="BM80" s="5">
        <v>3.5838311726014711E-2</v>
      </c>
      <c r="BS80">
        <v>-271185.65999999997</v>
      </c>
      <c r="BT80">
        <v>0.230143487806827</v>
      </c>
      <c r="BU80">
        <v>51048.24</v>
      </c>
      <c r="BV80">
        <f>(BS80-(BU80/BU79)*BS79)/$BS$36</f>
        <v>0.1114251253673003</v>
      </c>
      <c r="BW80">
        <f>BV80*16.02</f>
        <v>1.7850305083841507</v>
      </c>
    </row>
    <row r="81" spans="2:75" x14ac:dyDescent="0.2">
      <c r="B81">
        <v>5</v>
      </c>
      <c r="C81">
        <v>1.2971135881106455</v>
      </c>
      <c r="D81">
        <v>0.66155308041706751</v>
      </c>
      <c r="E81">
        <v>1.044509026774036</v>
      </c>
      <c r="F81">
        <v>1.3274778754352021</v>
      </c>
      <c r="G81">
        <v>1.2827373509375737</v>
      </c>
      <c r="H81">
        <v>1.5329626433117534</v>
      </c>
      <c r="J81">
        <v>1.5477506146800495</v>
      </c>
      <c r="K81">
        <v>1.4651728180614263</v>
      </c>
      <c r="L81">
        <v>1.5871806341124624</v>
      </c>
      <c r="M81">
        <v>1.5885525893076107</v>
      </c>
      <c r="N81">
        <v>1.7086183774895034</v>
      </c>
      <c r="AF81">
        <v>100000</v>
      </c>
      <c r="AG81">
        <v>1025.08</v>
      </c>
      <c r="AH81">
        <v>-273265</v>
      </c>
      <c r="AI81" s="6">
        <v>1170390</v>
      </c>
      <c r="AJ81">
        <v>6.5979700000000002E-2</v>
      </c>
      <c r="AK81">
        <v>39466</v>
      </c>
      <c r="AL81">
        <v>11531</v>
      </c>
      <c r="AM81">
        <f t="shared" si="12"/>
        <v>50997</v>
      </c>
      <c r="AO81">
        <f>(AH81-(AM81/AM80)*AH80)/AE80</f>
        <v>9.2702569002122467E-2</v>
      </c>
      <c r="AP81">
        <f>AO81*16.02</f>
        <v>1.4850951554140019</v>
      </c>
      <c r="AT81">
        <v>100000</v>
      </c>
      <c r="AU81">
        <v>1325.1</v>
      </c>
      <c r="AV81">
        <v>-271266</v>
      </c>
      <c r="AW81" s="6">
        <v>1185500</v>
      </c>
      <c r="AX81">
        <v>3.7392700000000001E-2</v>
      </c>
      <c r="AY81">
        <v>39357</v>
      </c>
      <c r="AZ81">
        <v>11694</v>
      </c>
      <c r="BA81">
        <f t="shared" si="28"/>
        <v>51051</v>
      </c>
      <c r="BC81">
        <f>(AV81-(BA81/BA80)*AV80)/AS80</f>
        <v>9.7081486199571673E-2</v>
      </c>
      <c r="BD81">
        <f>BC81*16.02</f>
        <v>1.5552454089171381</v>
      </c>
      <c r="BL81">
        <v>950</v>
      </c>
      <c r="BM81" s="5">
        <v>5.6413380559603467E-2</v>
      </c>
      <c r="BR81">
        <v>1350</v>
      </c>
      <c r="BS81">
        <v>-287520.68</v>
      </c>
      <c r="BT81">
        <v>0.22955370370370401</v>
      </c>
      <c r="BU81">
        <v>54000</v>
      </c>
      <c r="BW81" s="6"/>
    </row>
    <row r="82" spans="2:75" x14ac:dyDescent="0.2">
      <c r="B82">
        <v>7</v>
      </c>
      <c r="C82">
        <v>1.7341459497804634</v>
      </c>
      <c r="D82">
        <v>1.1676513410746931</v>
      </c>
      <c r="E82">
        <v>1.0461539691069159</v>
      </c>
      <c r="F82">
        <v>1.3134040436497849</v>
      </c>
      <c r="G82">
        <v>1.5643058743501981</v>
      </c>
      <c r="H82">
        <v>1.7441333355001121</v>
      </c>
      <c r="J82">
        <v>1.5312271458547964</v>
      </c>
      <c r="K82">
        <v>1.4878191119375177</v>
      </c>
      <c r="L82">
        <v>1.5160506646584224</v>
      </c>
      <c r="M82">
        <v>1.4966740872783328</v>
      </c>
      <c r="N82">
        <v>1.5543327646325922</v>
      </c>
      <c r="AD82">
        <v>25</v>
      </c>
      <c r="AE82">
        <f>4*3.14*AD82^2</f>
        <v>7850</v>
      </c>
      <c r="AF82">
        <v>50000</v>
      </c>
      <c r="AG82">
        <v>1024.97</v>
      </c>
      <c r="AH82">
        <v>-290404</v>
      </c>
      <c r="AI82" s="6">
        <v>1174080</v>
      </c>
      <c r="AJ82">
        <v>-0.126059</v>
      </c>
      <c r="AK82">
        <v>41592</v>
      </c>
      <c r="AL82">
        <v>12408</v>
      </c>
      <c r="AM82">
        <f t="shared" si="12"/>
        <v>54000</v>
      </c>
      <c r="AR82">
        <v>25</v>
      </c>
      <c r="AS82">
        <f>4*3.14*AR82^2</f>
        <v>7850</v>
      </c>
      <c r="AT82">
        <v>50000</v>
      </c>
      <c r="AU82">
        <v>1325.24</v>
      </c>
      <c r="AV82">
        <v>-287784</v>
      </c>
      <c r="AW82" s="6">
        <v>1190630</v>
      </c>
      <c r="AX82">
        <v>-6.24416E-2</v>
      </c>
      <c r="AY82">
        <v>41563</v>
      </c>
      <c r="AZ82">
        <v>12437</v>
      </c>
      <c r="BA82">
        <f t="shared" si="28"/>
        <v>54000</v>
      </c>
      <c r="BL82">
        <v>975</v>
      </c>
      <c r="BM82" s="5">
        <v>2.8357343655161054E-2</v>
      </c>
      <c r="BS82">
        <v>-270945.78000000003</v>
      </c>
      <c r="BT82">
        <v>0.229562958842288</v>
      </c>
      <c r="BU82">
        <v>51052.4</v>
      </c>
      <c r="BV82">
        <f>(BS82-(BU82/BU81)*BS81)/$BS$36</f>
        <v>0.11216948250058748</v>
      </c>
      <c r="BW82">
        <f>BV82*16.02</f>
        <v>1.7969551096594114</v>
      </c>
    </row>
    <row r="83" spans="2:75" x14ac:dyDescent="0.2">
      <c r="B83">
        <v>9</v>
      </c>
      <c r="C83">
        <v>1.7213743905794008</v>
      </c>
      <c r="D83">
        <v>1.3455476768951744</v>
      </c>
      <c r="E83">
        <v>1.6475538977817121</v>
      </c>
      <c r="F83">
        <v>1.7681840333429488</v>
      </c>
      <c r="G83">
        <v>1.9333486329861735</v>
      </c>
      <c r="H83">
        <v>1.7356172249743711</v>
      </c>
      <c r="J83">
        <v>1.5202835884746917</v>
      </c>
      <c r="K83">
        <v>1.505885329886067</v>
      </c>
      <c r="L83">
        <v>1.5504571995499288</v>
      </c>
      <c r="M83">
        <v>1.6225938976758603</v>
      </c>
      <c r="N83">
        <v>1.6064548216642545</v>
      </c>
      <c r="AF83">
        <v>100000</v>
      </c>
      <c r="AG83">
        <v>1024.72</v>
      </c>
      <c r="AH83">
        <v>-273547</v>
      </c>
      <c r="AI83" s="6">
        <v>1170390</v>
      </c>
      <c r="AJ83">
        <v>-0.12776899999999999</v>
      </c>
      <c r="AK83">
        <v>39316</v>
      </c>
      <c r="AL83">
        <v>11691</v>
      </c>
      <c r="AM83">
        <f t="shared" si="12"/>
        <v>51007</v>
      </c>
      <c r="AO83">
        <f>(AH83-(AM83/AM82)*AH82)/AE82</f>
        <v>9.6954064637891191E-2</v>
      </c>
      <c r="AP83">
        <f>AO83*16.02</f>
        <v>1.5532041154990168</v>
      </c>
      <c r="AT83">
        <v>100000</v>
      </c>
      <c r="AU83">
        <v>1325.39</v>
      </c>
      <c r="AV83">
        <v>-271308</v>
      </c>
      <c r="AW83" s="6">
        <v>1185720</v>
      </c>
      <c r="AX83">
        <v>0.11773599999999999</v>
      </c>
      <c r="AY83">
        <v>39295</v>
      </c>
      <c r="AZ83">
        <v>11758</v>
      </c>
      <c r="BA83">
        <f t="shared" si="28"/>
        <v>51053</v>
      </c>
      <c r="BC83">
        <f>(AV83-(BA83/BA82)*AV82)/AS82</f>
        <v>9.8147091295111885E-2</v>
      </c>
      <c r="BD83">
        <f>BC83*16.02</f>
        <v>1.5723164025476923</v>
      </c>
      <c r="BL83">
        <v>1000</v>
      </c>
      <c r="BM83" s="5">
        <v>4.0639574994393315E-2</v>
      </c>
      <c r="BR83">
        <v>1375</v>
      </c>
      <c r="BS83">
        <v>-287315.59999999998</v>
      </c>
      <c r="BT83">
        <v>0.23000740740740699</v>
      </c>
      <c r="BU83">
        <v>54000</v>
      </c>
      <c r="BW83" s="6"/>
    </row>
    <row r="84" spans="2:75" x14ac:dyDescent="0.2">
      <c r="B84">
        <v>11</v>
      </c>
      <c r="C84">
        <v>1.7170645255393073</v>
      </c>
      <c r="D84">
        <v>1.3685989822081666</v>
      </c>
      <c r="E84">
        <v>1.5061384457790361</v>
      </c>
      <c r="F84">
        <v>1.7195791483872591</v>
      </c>
      <c r="G84">
        <v>2.3952389111061039</v>
      </c>
      <c r="H84">
        <v>1.8289132231406289</v>
      </c>
      <c r="J84">
        <v>1.3525204465340745</v>
      </c>
      <c r="K84">
        <v>1.372714340132434</v>
      </c>
      <c r="L84">
        <v>1.5440556393890077</v>
      </c>
      <c r="M84">
        <v>1.4854886194350176</v>
      </c>
      <c r="N84">
        <v>1.5080230200563225</v>
      </c>
      <c r="AD84">
        <v>25</v>
      </c>
      <c r="AE84">
        <f>4*3.14*AD84^2</f>
        <v>7850</v>
      </c>
      <c r="AF84">
        <v>50000</v>
      </c>
      <c r="AG84">
        <v>1024.8800000000001</v>
      </c>
      <c r="AH84">
        <v>-290434</v>
      </c>
      <c r="AI84" s="6">
        <v>1174120</v>
      </c>
      <c r="AJ84">
        <v>-0.196548</v>
      </c>
      <c r="AK84">
        <v>41563</v>
      </c>
      <c r="AL84">
        <v>12437</v>
      </c>
      <c r="AM84">
        <f t="shared" si="12"/>
        <v>54000</v>
      </c>
      <c r="AR84">
        <v>25</v>
      </c>
      <c r="AS84">
        <f>4*3.14*AR84^2</f>
        <v>7850</v>
      </c>
      <c r="AT84">
        <v>50000</v>
      </c>
      <c r="AU84">
        <v>1324.72</v>
      </c>
      <c r="AV84">
        <v>-287751</v>
      </c>
      <c r="AW84" s="6">
        <v>1190480</v>
      </c>
      <c r="AX84">
        <v>6.0974E-2</v>
      </c>
      <c r="AY84">
        <v>41611</v>
      </c>
      <c r="AZ84">
        <v>12389</v>
      </c>
      <c r="BA84">
        <f t="shared" si="28"/>
        <v>54000</v>
      </c>
      <c r="BL84">
        <v>1025</v>
      </c>
      <c r="BM84" s="5">
        <v>6.9399133749724326E-2</v>
      </c>
      <c r="BS84">
        <v>-270757.3</v>
      </c>
      <c r="BT84">
        <v>0.22998796645649699</v>
      </c>
      <c r="BU84">
        <v>51057.279999999999</v>
      </c>
      <c r="BV84">
        <f>(BS84-(BU84/BU83)*BS83)/$BS$36</f>
        <v>0.1147884821137013</v>
      </c>
      <c r="BW84">
        <f>BV84*16.02</f>
        <v>1.8389114834614948</v>
      </c>
    </row>
    <row r="85" spans="2:75" x14ac:dyDescent="0.2">
      <c r="B85">
        <v>13</v>
      </c>
      <c r="C85">
        <v>1.7388034397415857</v>
      </c>
      <c r="D85">
        <v>1.4943721661787301</v>
      </c>
      <c r="E85">
        <v>1.4853668732564187</v>
      </c>
      <c r="F85">
        <v>1.5730953663466809</v>
      </c>
      <c r="G85">
        <v>1.7898862540391789</v>
      </c>
      <c r="H85">
        <v>1.8069653261975915</v>
      </c>
      <c r="J85">
        <v>1.4438505718917498</v>
      </c>
      <c r="K85">
        <v>1.5201860630016597</v>
      </c>
      <c r="L85">
        <v>1.4595736054628858</v>
      </c>
      <c r="M85">
        <v>1.5364702069280958</v>
      </c>
      <c r="N85">
        <v>1.6123074690152803</v>
      </c>
      <c r="AF85">
        <v>100000</v>
      </c>
      <c r="AG85">
        <v>1024.94</v>
      </c>
      <c r="AH85">
        <v>-273577</v>
      </c>
      <c r="AI85" s="6">
        <v>1170350</v>
      </c>
      <c r="AJ85">
        <v>-9.7166699999999995E-2</v>
      </c>
      <c r="AK85">
        <v>39260</v>
      </c>
      <c r="AL85">
        <v>11743</v>
      </c>
      <c r="AM85">
        <f t="shared" si="12"/>
        <v>51003</v>
      </c>
      <c r="AO85">
        <f>(AH85-(AM85/AM84)*AH84)/AE84</f>
        <v>9.4001656050955479E-2</v>
      </c>
      <c r="AP85">
        <f>AO85*16.02</f>
        <v>1.5059065299363068</v>
      </c>
      <c r="AT85">
        <v>100000</v>
      </c>
      <c r="AU85">
        <v>1325.12</v>
      </c>
      <c r="AV85">
        <v>-271264</v>
      </c>
      <c r="AW85" s="6">
        <v>1185410</v>
      </c>
      <c r="AX85">
        <v>-0.197628</v>
      </c>
      <c r="AY85">
        <v>39320</v>
      </c>
      <c r="AZ85">
        <v>11727</v>
      </c>
      <c r="BA85">
        <f t="shared" si="28"/>
        <v>51047</v>
      </c>
      <c r="BC85">
        <f>(AV85-(BA85/BA84)*AV84)/AS84</f>
        <v>9.5704876150035714E-2</v>
      </c>
      <c r="BD85">
        <f>BC85*16.02</f>
        <v>1.5331921159235722</v>
      </c>
      <c r="BL85">
        <v>1050</v>
      </c>
      <c r="BM85" s="5">
        <v>6.8722720186571926E-2</v>
      </c>
      <c r="BR85">
        <v>1400</v>
      </c>
      <c r="BS85">
        <v>-277360.74</v>
      </c>
      <c r="BT85">
        <v>0.22988150449758901</v>
      </c>
      <c r="BU85">
        <v>52214.64</v>
      </c>
      <c r="BW85" s="6"/>
    </row>
    <row r="86" spans="2:75" x14ac:dyDescent="0.2">
      <c r="B86">
        <v>15</v>
      </c>
      <c r="C86">
        <v>1.7030970924745972</v>
      </c>
      <c r="D86">
        <v>1.4681858544627124</v>
      </c>
      <c r="E86">
        <v>1.5318178342589714</v>
      </c>
      <c r="F86">
        <v>1.6281823463953591</v>
      </c>
      <c r="G86">
        <v>1.8379994304927181</v>
      </c>
      <c r="H86">
        <v>1.7373798336873718</v>
      </c>
      <c r="AD86">
        <v>25</v>
      </c>
      <c r="AE86">
        <f>4*3.14*AD86^2</f>
        <v>7850</v>
      </c>
      <c r="AF86">
        <v>50000</v>
      </c>
      <c r="AG86">
        <v>1024.98</v>
      </c>
      <c r="AH86">
        <v>-290480</v>
      </c>
      <c r="AI86" s="6">
        <v>1174200</v>
      </c>
      <c r="AJ86">
        <v>-0.14022399999999999</v>
      </c>
      <c r="AK86">
        <v>41513</v>
      </c>
      <c r="AL86">
        <v>12487</v>
      </c>
      <c r="AM86">
        <f t="shared" si="12"/>
        <v>54000</v>
      </c>
      <c r="AR86">
        <v>25</v>
      </c>
      <c r="AS86">
        <f>4*3.14*AR86^2</f>
        <v>7850</v>
      </c>
      <c r="AT86">
        <v>50000</v>
      </c>
      <c r="AU86">
        <v>1324.89</v>
      </c>
      <c r="AV86">
        <v>-287646</v>
      </c>
      <c r="AW86" s="6">
        <v>1190460</v>
      </c>
      <c r="AX86">
        <v>-1.49058E-2</v>
      </c>
      <c r="AY86">
        <v>41707</v>
      </c>
      <c r="AZ86">
        <v>12293</v>
      </c>
      <c r="BA86">
        <f t="shared" si="28"/>
        <v>54000</v>
      </c>
      <c r="BL86">
        <v>1075</v>
      </c>
      <c r="BM86" s="5">
        <v>6.8988948528158817E-2</v>
      </c>
      <c r="BS86">
        <v>-264024.62</v>
      </c>
      <c r="BT86">
        <v>0.22986583921595699</v>
      </c>
      <c r="BU86">
        <v>49785.04</v>
      </c>
      <c r="BV86">
        <f>(BS86-(BU86/BU85)*BS85)/$BS$36</f>
        <v>5.4808190244147674E-2</v>
      </c>
      <c r="BW86">
        <f>BV86*16.02</f>
        <v>0.87802720771124576</v>
      </c>
    </row>
    <row r="87" spans="2:75" x14ac:dyDescent="0.2">
      <c r="B87">
        <v>17</v>
      </c>
      <c r="C87">
        <v>1.6905044712716151</v>
      </c>
      <c r="D87">
        <v>1.5223007405739988</v>
      </c>
      <c r="E87">
        <v>1.5224624267886653</v>
      </c>
      <c r="F87">
        <v>1.6115864917350904</v>
      </c>
      <c r="G87">
        <v>1.727225528153663</v>
      </c>
      <c r="H87">
        <v>1.7096690019393794</v>
      </c>
      <c r="J87">
        <f>AVERAGE(J81:J85)</f>
        <v>1.4791264734870726</v>
      </c>
      <c r="K87">
        <f t="shared" ref="K87:N87" si="29">AVERAGE(K81:K85)</f>
        <v>1.4703555326038209</v>
      </c>
      <c r="L87">
        <f t="shared" si="29"/>
        <v>1.5314635486345414</v>
      </c>
      <c r="M87">
        <f t="shared" si="29"/>
        <v>1.5459558801249833</v>
      </c>
      <c r="N87">
        <f t="shared" si="29"/>
        <v>1.5979472905715906</v>
      </c>
      <c r="AF87">
        <v>100000</v>
      </c>
      <c r="AG87">
        <v>1025.01</v>
      </c>
      <c r="AH87">
        <v>-273647</v>
      </c>
      <c r="AI87" s="6">
        <v>1170300</v>
      </c>
      <c r="AJ87">
        <v>-4.4412600000000003E-2</v>
      </c>
      <c r="AK87">
        <v>39254</v>
      </c>
      <c r="AL87">
        <v>11764</v>
      </c>
      <c r="AM87">
        <f t="shared" si="12"/>
        <v>51018</v>
      </c>
      <c r="AO87">
        <f>(AH87-(AM87/AM86)*AH86)/AE86</f>
        <v>0.10089794762916032</v>
      </c>
      <c r="AP87">
        <f>AO87*16.02</f>
        <v>1.6163851210191482</v>
      </c>
      <c r="AT87">
        <v>100000</v>
      </c>
      <c r="AU87">
        <v>1324.89</v>
      </c>
      <c r="AV87">
        <v>-271222</v>
      </c>
      <c r="AW87" s="6">
        <v>1185850</v>
      </c>
      <c r="AX87">
        <v>-0.16617000000000001</v>
      </c>
      <c r="AY87">
        <v>39441</v>
      </c>
      <c r="AZ87">
        <v>11617</v>
      </c>
      <c r="BA87">
        <f t="shared" si="28"/>
        <v>51058</v>
      </c>
      <c r="BC87">
        <f>(AV87-(BA87/BA86)*AV86)/AS86</f>
        <v>9.5875130927102689E-2</v>
      </c>
      <c r="BD87">
        <f>BC87*16.02</f>
        <v>1.5359195974521851</v>
      </c>
      <c r="BL87">
        <v>1100</v>
      </c>
      <c r="BM87" s="5">
        <v>8.3376290418041912E-2</v>
      </c>
      <c r="BW87" s="6"/>
    </row>
    <row r="88" spans="2:75" x14ac:dyDescent="0.2">
      <c r="B88">
        <v>19</v>
      </c>
      <c r="C88">
        <v>1.7333060919773791</v>
      </c>
      <c r="D88">
        <v>1.5302373222149603</v>
      </c>
      <c r="E88">
        <v>1.5353565367393807</v>
      </c>
      <c r="F88">
        <v>1.5962517596419421</v>
      </c>
      <c r="G88">
        <v>1.7208446960846442</v>
      </c>
      <c r="H88">
        <v>1.7323158203503179</v>
      </c>
      <c r="AD88">
        <v>25</v>
      </c>
      <c r="AE88">
        <f>4*3.14*AD88^2</f>
        <v>7850</v>
      </c>
      <c r="AF88">
        <v>50000</v>
      </c>
      <c r="AG88">
        <v>1025.1500000000001</v>
      </c>
      <c r="AH88">
        <v>-290526</v>
      </c>
      <c r="AI88" s="6">
        <v>1174190</v>
      </c>
      <c r="AJ88">
        <v>-0.102296</v>
      </c>
      <c r="AK88">
        <v>41477</v>
      </c>
      <c r="AL88">
        <v>12523</v>
      </c>
      <c r="AM88">
        <f t="shared" si="12"/>
        <v>54000</v>
      </c>
      <c r="AR88">
        <v>25</v>
      </c>
      <c r="AS88">
        <f>4*3.14*AR88^2</f>
        <v>7850</v>
      </c>
      <c r="AT88">
        <v>50000</v>
      </c>
      <c r="AU88">
        <v>1324.99</v>
      </c>
      <c r="AV88">
        <v>-287737</v>
      </c>
      <c r="AW88" s="6">
        <v>1190500</v>
      </c>
      <c r="AX88">
        <v>-4.0988400000000003E-3</v>
      </c>
      <c r="AY88">
        <v>41610</v>
      </c>
      <c r="AZ88">
        <v>12390</v>
      </c>
      <c r="BA88">
        <f t="shared" si="28"/>
        <v>54000</v>
      </c>
      <c r="BL88">
        <v>1125</v>
      </c>
      <c r="BM88" s="5">
        <v>0.10813440320870321</v>
      </c>
      <c r="BW88" s="6"/>
    </row>
    <row r="89" spans="2:75" x14ac:dyDescent="0.2">
      <c r="B89">
        <v>21</v>
      </c>
      <c r="C89">
        <v>1.73990150678098</v>
      </c>
      <c r="D89">
        <v>1.5263202993884029</v>
      </c>
      <c r="E89">
        <v>1.5280425276912279</v>
      </c>
      <c r="F89">
        <v>1.5913974287039871</v>
      </c>
      <c r="G89">
        <v>1.6970668682767747</v>
      </c>
      <c r="H89">
        <v>1.7543525824341955</v>
      </c>
      <c r="AF89">
        <v>100000</v>
      </c>
      <c r="AG89">
        <v>1025.1600000000001</v>
      </c>
      <c r="AH89">
        <v>-273702</v>
      </c>
      <c r="AI89" s="6">
        <v>1170440</v>
      </c>
      <c r="AJ89">
        <v>-2.36764E-2</v>
      </c>
      <c r="AK89">
        <v>39188</v>
      </c>
      <c r="AL89">
        <v>11821</v>
      </c>
      <c r="AM89">
        <f t="shared" si="12"/>
        <v>51009</v>
      </c>
      <c r="AO89">
        <f>(AH89-(AM89/AM88)*AH88)/AE88</f>
        <v>9.3259575371548928E-2</v>
      </c>
      <c r="AP89">
        <f>AO89*16.02</f>
        <v>1.4940183974522139</v>
      </c>
      <c r="AT89">
        <v>100000</v>
      </c>
      <c r="AU89">
        <v>1324.99</v>
      </c>
      <c r="AV89">
        <v>-271241</v>
      </c>
      <c r="AW89" s="6">
        <v>1185590</v>
      </c>
      <c r="AX89">
        <v>6.3568600000000003E-2</v>
      </c>
      <c r="AY89">
        <v>39344</v>
      </c>
      <c r="AZ89">
        <v>11706</v>
      </c>
      <c r="BA89">
        <f t="shared" si="28"/>
        <v>51050</v>
      </c>
      <c r="BC89">
        <f>(AV89-(BA89/BA88)*AV88)/AS88</f>
        <v>9.8985255956597878E-2</v>
      </c>
      <c r="BD89">
        <f>BC89*16.02</f>
        <v>1.585743800424698</v>
      </c>
      <c r="BL89">
        <v>1150</v>
      </c>
      <c r="BM89" s="5">
        <v>0.10235333749368741</v>
      </c>
      <c r="BW89" s="6"/>
    </row>
    <row r="90" spans="2:75" x14ac:dyDescent="0.2">
      <c r="B90">
        <v>23</v>
      </c>
      <c r="C90">
        <v>1.7034023530155153</v>
      </c>
      <c r="H90">
        <v>1.7143066024105307</v>
      </c>
      <c r="J90" t="s">
        <v>92</v>
      </c>
      <c r="AG90">
        <f>AVERAGE(AG50,AG52,AG54,AG56,AG58,AG60,AG62,AG64,AG66,AG68,AG70,AG72,AG74,AG76,AG78,AG80,AG82,AG84,AG86,AG88)</f>
        <v>1024.9729213999999</v>
      </c>
      <c r="AH90">
        <f>AVERAGE(AH50,AH52,AH54,AH56,AH58,AH60,AH62,AH64,AH66,AH68,AH70,AH72,AH74,AH76,AH78,AH80,AH82,AH84,AH86,AH88)</f>
        <v>-290419.05895015004</v>
      </c>
      <c r="AI90">
        <f>AH90+(3/2)*(8.6173*10^-5)*AG90*54000</f>
        <v>-283264.73463413003</v>
      </c>
      <c r="AJ90">
        <f>AVERAGE(AH51,AH53,AH55,AH57,AH59,AH61,AH63,AH65,AH67,AH69,AH71,AH73,AH75,AH77,AH79,AH81,AH83,AH85,AH87,AH89)</f>
        <v>-273569.52045275003</v>
      </c>
      <c r="AK90">
        <f>AJ90+(3/2)*(8.6173*10^-5)*AG90*AM90</f>
        <v>-266812.06902941252</v>
      </c>
      <c r="AM90">
        <f>AVERAGE(AM51,AM53,AM55,AM57,AM59,AM61,AM63,AM65,AM67,AM69,AM71,AM73,AM75,AM77,AM79,AM81,AM83,AM85,AM87,AM89)</f>
        <v>51004.45</v>
      </c>
      <c r="AP90">
        <f>AVERAGE(AP51:AP89)</f>
        <v>1.508291310213733</v>
      </c>
      <c r="AQ90">
        <f>STDEV(AP51:AP89)/SQRT(COUNT(AP51:AP89))</f>
        <v>1.1722792819812495E-2</v>
      </c>
      <c r="AU90">
        <f>AVERAGE(AU50,AU52,AU54,AU56,AU58,AU60,AU62,AU64,AU66,AU68,AU70,AU72,AU74,AU76,AU78,AU80,AU82,AU84,AU86,AU88)</f>
        <v>1324.9488041000002</v>
      </c>
      <c r="AV90">
        <f>AVERAGE(AV50,AV52,AV54,AV56,AV58,AV60,AV62,AV64,AV66,AV68,AV70,AV72,AV74,AV76,AV78,AV80,AV82,AV84,AV86,AV88)</f>
        <v>-287777.63925994997</v>
      </c>
      <c r="AW90">
        <f>AV90+(3/2)*(8.6173*10^-5)*AU90*54000</f>
        <v>-278529.4793829975</v>
      </c>
      <c r="AX90">
        <f>AVERAGE(AV51,AV53,AV55,AV57,AV59,AV61,AV63,AV65,AV67,AV69,AV71,AV73,AV75,AV77,AV79,AV81,AV83,AV85,AV87,AV89)</f>
        <v>-271304.73514590005</v>
      </c>
      <c r="AY90">
        <f>AX90+(3/2)*(8.6173*10^-5)*AU90*BA90</f>
        <v>-262561.91013822408</v>
      </c>
      <c r="BA90">
        <f>AVERAGE(BA51,BA53,BA55,BA57,BA59,BA61,BA63,BA65,BA67,BA69,BA71,BA73,BA75,BA77,BA79,BA81,BA83,BA85,BA87,BA89)</f>
        <v>51049.35</v>
      </c>
      <c r="BD90">
        <f>AVERAGE(BD51:BD89)</f>
        <v>1.5270081047881296</v>
      </c>
      <c r="BE90">
        <f>STDEV(BD51:BD89)/SQRT(COUNT(BD51:BD89))</f>
        <v>1.5276705557161778E-2</v>
      </c>
      <c r="BL90">
        <v>1175</v>
      </c>
      <c r="BM90" s="5">
        <v>9.8480758497846196E-2</v>
      </c>
      <c r="BW90" s="6"/>
    </row>
    <row r="91" spans="2:75" x14ac:dyDescent="0.2">
      <c r="B91">
        <v>25</v>
      </c>
      <c r="C91">
        <v>1.6527821528662061</v>
      </c>
      <c r="H91">
        <v>1.6510724458598942</v>
      </c>
      <c r="J91">
        <v>1000</v>
      </c>
      <c r="K91">
        <v>1100</v>
      </c>
      <c r="L91">
        <v>1200</v>
      </c>
      <c r="M91">
        <v>1300</v>
      </c>
      <c r="N91">
        <v>1400</v>
      </c>
      <c r="Q91" t="s">
        <v>93</v>
      </c>
      <c r="AE91" t="s">
        <v>29</v>
      </c>
      <c r="AS91" t="s">
        <v>38</v>
      </c>
      <c r="BL91">
        <v>1200</v>
      </c>
      <c r="BM91" s="5">
        <v>0.11593604350399345</v>
      </c>
      <c r="BW91" s="6"/>
    </row>
    <row r="92" spans="2:75" x14ac:dyDescent="0.2">
      <c r="J92">
        <v>1.7053449104033529</v>
      </c>
      <c r="K92">
        <v>1.5352371507431053</v>
      </c>
      <c r="L92">
        <v>1.6461430929936254</v>
      </c>
      <c r="M92">
        <v>1.7383461859872271</v>
      </c>
      <c r="N92">
        <v>1.7931035210191479</v>
      </c>
      <c r="P92" s="5">
        <v>1000</v>
      </c>
      <c r="Q92" s="5">
        <v>1.4868980759690902</v>
      </c>
      <c r="AD92">
        <v>25</v>
      </c>
      <c r="AE92">
        <f>4*3.14*AD92^2</f>
        <v>7850</v>
      </c>
      <c r="AF92">
        <v>50000</v>
      </c>
      <c r="AG92">
        <v>1049.9118739999999</v>
      </c>
      <c r="AH92">
        <v>-290193.97185199999</v>
      </c>
      <c r="AI92">
        <v>1175367.8354209999</v>
      </c>
      <c r="AJ92">
        <v>-0.16745499999999999</v>
      </c>
      <c r="AK92">
        <v>41584</v>
      </c>
      <c r="AL92">
        <v>12416</v>
      </c>
      <c r="AM92">
        <f t="shared" ref="AM92:AM111" si="30">SUM(AK92:AL92)</f>
        <v>54000</v>
      </c>
      <c r="AR92">
        <v>25</v>
      </c>
      <c r="AS92">
        <f>4*3.14*AR92^2</f>
        <v>7850</v>
      </c>
      <c r="AT92">
        <v>50000</v>
      </c>
      <c r="AU92">
        <v>1350.2214329999999</v>
      </c>
      <c r="AV92">
        <v>-287515.83755699999</v>
      </c>
      <c r="AW92">
        <v>1192134.466397</v>
      </c>
      <c r="AX92">
        <v>-0.14507</v>
      </c>
      <c r="AY92">
        <v>41576</v>
      </c>
      <c r="AZ92">
        <v>12424</v>
      </c>
      <c r="BA92">
        <f t="shared" ref="BA92:BA111" si="31">SUM(AY92:AZ92)</f>
        <v>54000</v>
      </c>
      <c r="BL92">
        <v>1225</v>
      </c>
      <c r="BM92" s="5">
        <v>0.11661683306649033</v>
      </c>
      <c r="BW92" s="6"/>
    </row>
    <row r="93" spans="2:75" x14ac:dyDescent="0.2">
      <c r="J93">
        <v>1.6115980169851192</v>
      </c>
      <c r="K93">
        <v>1.6717877910828152</v>
      </c>
      <c r="L93">
        <v>1.6825887252654115</v>
      </c>
      <c r="M93">
        <v>1.6803618734607406</v>
      </c>
      <c r="N93">
        <v>1.8158018089172532</v>
      </c>
      <c r="P93" s="5">
        <v>1100</v>
      </c>
      <c r="Q93" s="5">
        <v>1.5029086337286734</v>
      </c>
      <c r="AF93">
        <v>100000</v>
      </c>
      <c r="AG93">
        <v>1049.9482840000001</v>
      </c>
      <c r="AH93">
        <v>-273395.69507700001</v>
      </c>
      <c r="AI93">
        <v>1171484.593931</v>
      </c>
      <c r="AJ93">
        <v>-0.13187199999999999</v>
      </c>
      <c r="AK93">
        <v>39311</v>
      </c>
      <c r="AL93">
        <v>11704</v>
      </c>
      <c r="AM93">
        <f t="shared" si="30"/>
        <v>51015</v>
      </c>
      <c r="AO93">
        <f>(AH93-(AM93/AM92)*AH92)/AE92</f>
        <v>9.6432979173815936E-2</v>
      </c>
      <c r="AP93">
        <f>AO93*16.02</f>
        <v>1.5448563263645312</v>
      </c>
      <c r="AT93">
        <v>100000</v>
      </c>
      <c r="AU93">
        <v>1350.2001660000001</v>
      </c>
      <c r="AV93">
        <v>-271088.25231700001</v>
      </c>
      <c r="AW93">
        <v>1187169.356628</v>
      </c>
      <c r="AX93">
        <v>-0.17857799999999999</v>
      </c>
      <c r="AY93">
        <v>39319</v>
      </c>
      <c r="AZ93">
        <v>11740</v>
      </c>
      <c r="BA93">
        <f t="shared" si="31"/>
        <v>51059</v>
      </c>
      <c r="BC93">
        <f>(AV93-(BA93/BA92)*AV92)/AS92</f>
        <v>9.7913481257047658E-2</v>
      </c>
      <c r="BD93">
        <f>BC93*16.02</f>
        <v>1.5685739697379035</v>
      </c>
      <c r="BL93">
        <v>1250</v>
      </c>
      <c r="BM93" s="5">
        <v>0.13307376293010276</v>
      </c>
      <c r="BW93" s="6"/>
    </row>
    <row r="94" spans="2:75" x14ac:dyDescent="0.2">
      <c r="G94">
        <v>5</v>
      </c>
      <c r="H94">
        <v>1.1626013312131245</v>
      </c>
      <c r="J94">
        <v>1.6912789044586076</v>
      </c>
      <c r="K94">
        <v>1.6601061915074786</v>
      </c>
      <c r="L94">
        <v>1.6767229261146865</v>
      </c>
      <c r="M94">
        <v>1.6281523949044634</v>
      </c>
      <c r="N94">
        <v>1.8068238063694206</v>
      </c>
      <c r="P94" s="5">
        <v>1200</v>
      </c>
      <c r="Q94" s="5">
        <v>1.5002428724418206</v>
      </c>
      <c r="AD94">
        <v>25</v>
      </c>
      <c r="AE94">
        <f>4*3.14*AD94^2</f>
        <v>7850</v>
      </c>
      <c r="AF94">
        <v>50000</v>
      </c>
      <c r="AG94">
        <v>1049.9662579999999</v>
      </c>
      <c r="AH94">
        <v>-290269.64003399998</v>
      </c>
      <c r="AI94">
        <v>1175442.530583</v>
      </c>
      <c r="AJ94">
        <v>-0.120059</v>
      </c>
      <c r="AK94">
        <v>41528</v>
      </c>
      <c r="AL94">
        <v>12472</v>
      </c>
      <c r="AM94">
        <f t="shared" si="30"/>
        <v>54000</v>
      </c>
      <c r="AR94">
        <v>25</v>
      </c>
      <c r="AS94">
        <f>4*3.14*AR94^2</f>
        <v>7850</v>
      </c>
      <c r="AT94">
        <v>50000</v>
      </c>
      <c r="AU94">
        <v>1349.989591</v>
      </c>
      <c r="AV94">
        <v>-287560.95362300001</v>
      </c>
      <c r="AW94">
        <v>1192108.9445179999</v>
      </c>
      <c r="AX94">
        <v>-0.20630200000000001</v>
      </c>
      <c r="AY94">
        <v>41551</v>
      </c>
      <c r="AZ94">
        <v>12449</v>
      </c>
      <c r="BA94">
        <f t="shared" si="31"/>
        <v>54000</v>
      </c>
      <c r="BL94">
        <v>1275</v>
      </c>
      <c r="BM94" s="5">
        <v>0.14578649005117245</v>
      </c>
      <c r="BW94" s="6"/>
    </row>
    <row r="95" spans="2:75" x14ac:dyDescent="0.2">
      <c r="G95">
        <v>7</v>
      </c>
      <c r="H95">
        <v>1.573608811040397</v>
      </c>
      <c r="J95">
        <v>1.605532563057265</v>
      </c>
      <c r="K95">
        <v>1.5388455244161274</v>
      </c>
      <c r="L95">
        <v>1.6682647515923272</v>
      </c>
      <c r="M95">
        <v>1.7223851414012896</v>
      </c>
      <c r="N95">
        <v>1.7437004713375748</v>
      </c>
      <c r="P95" s="5">
        <v>1300</v>
      </c>
      <c r="Q95" s="5">
        <v>1.5417560976916918</v>
      </c>
      <c r="AF95">
        <v>100000</v>
      </c>
      <c r="AG95">
        <v>1050.284756</v>
      </c>
      <c r="AH95">
        <v>-273488.24711599998</v>
      </c>
      <c r="AI95">
        <v>1171666.5950829999</v>
      </c>
      <c r="AJ95">
        <v>-0.13001799999999999</v>
      </c>
      <c r="AK95">
        <v>39207</v>
      </c>
      <c r="AL95">
        <v>11803</v>
      </c>
      <c r="AM95">
        <f t="shared" si="30"/>
        <v>51010</v>
      </c>
      <c r="AO95">
        <f>(AH95-(AM95/AM94)*AH94)/AE94</f>
        <v>9.0325534018260795E-2</v>
      </c>
      <c r="AP95">
        <f>AO95*16.02</f>
        <v>1.4470150549725378</v>
      </c>
      <c r="AT95">
        <v>100000</v>
      </c>
      <c r="AU95">
        <v>1349.9778180000001</v>
      </c>
      <c r="AV95">
        <v>-271066.18427199998</v>
      </c>
      <c r="AW95">
        <v>1186963.1255290001</v>
      </c>
      <c r="AX95">
        <v>-0.159274</v>
      </c>
      <c r="AY95">
        <v>39279</v>
      </c>
      <c r="AZ95">
        <v>11767</v>
      </c>
      <c r="BA95">
        <f t="shared" si="31"/>
        <v>51046</v>
      </c>
      <c r="BC95">
        <f>(AV95-(BA95/BA94)*AV94)/AS94</f>
        <v>9.7340146146876333E-2</v>
      </c>
      <c r="BD95">
        <f>BC95*16.02</f>
        <v>1.5593891412729588</v>
      </c>
      <c r="BL95">
        <v>1300</v>
      </c>
      <c r="BM95" s="5">
        <v>0.15888370341958724</v>
      </c>
      <c r="BW95" s="6"/>
    </row>
    <row r="96" spans="2:75" x14ac:dyDescent="0.2">
      <c r="G96">
        <v>9</v>
      </c>
      <c r="H96">
        <v>1.5857679685990413</v>
      </c>
      <c r="J96">
        <v>1.7275228789809198</v>
      </c>
      <c r="K96">
        <v>1.6300322789808972</v>
      </c>
      <c r="L96">
        <v>1.6706924675159269</v>
      </c>
      <c r="M96">
        <v>1.6552633821655438</v>
      </c>
      <c r="N96">
        <v>1.6932301019108063</v>
      </c>
      <c r="P96" s="5">
        <v>1400</v>
      </c>
      <c r="Q96" s="5">
        <v>1.6052281912010211</v>
      </c>
      <c r="AD96">
        <v>25</v>
      </c>
      <c r="AE96">
        <f>4*3.14*AD96^2</f>
        <v>7850</v>
      </c>
      <c r="AF96">
        <v>50000</v>
      </c>
      <c r="AG96">
        <v>1050.122848</v>
      </c>
      <c r="AH96">
        <v>-290212.04707899998</v>
      </c>
      <c r="AI96">
        <v>1175467.886533</v>
      </c>
      <c r="AJ96">
        <v>-0.14408299999999999</v>
      </c>
      <c r="AK96">
        <v>41551</v>
      </c>
      <c r="AL96">
        <v>12449</v>
      </c>
      <c r="AM96">
        <f t="shared" si="30"/>
        <v>54000</v>
      </c>
      <c r="AR96">
        <v>25</v>
      </c>
      <c r="AS96">
        <f>4*3.14*AR96^2</f>
        <v>7850</v>
      </c>
      <c r="AT96">
        <v>50000</v>
      </c>
      <c r="AU96">
        <v>1349.793995</v>
      </c>
      <c r="AV96">
        <v>-287566.16971500003</v>
      </c>
      <c r="AW96">
        <v>1192072.1214070001</v>
      </c>
      <c r="AX96">
        <v>-0.19312399999999999</v>
      </c>
      <c r="AY96">
        <v>41561</v>
      </c>
      <c r="AZ96">
        <v>12439</v>
      </c>
      <c r="BA96">
        <f t="shared" si="31"/>
        <v>54000</v>
      </c>
      <c r="BW96" s="6"/>
    </row>
    <row r="97" spans="7:75" x14ac:dyDescent="0.2">
      <c r="G97">
        <v>11</v>
      </c>
      <c r="H97">
        <v>1.472765506658442</v>
      </c>
      <c r="AF97">
        <v>100000</v>
      </c>
      <c r="AG97">
        <v>1049.907719</v>
      </c>
      <c r="AH97">
        <v>-273369.25563500001</v>
      </c>
      <c r="AI97">
        <v>1171413.8777590001</v>
      </c>
      <c r="AJ97">
        <v>-0.14768300000000001</v>
      </c>
      <c r="AK97">
        <v>39247</v>
      </c>
      <c r="AL97">
        <v>11757</v>
      </c>
      <c r="AM97">
        <f t="shared" si="30"/>
        <v>51004</v>
      </c>
      <c r="AO97">
        <f>(AH97-(AM97/AM96)*AH96)/AE96</f>
        <v>9.4445494048869844E-2</v>
      </c>
      <c r="AP97">
        <f>AO97*16.02</f>
        <v>1.5130168146628948</v>
      </c>
      <c r="AT97">
        <v>100000</v>
      </c>
      <c r="AU97">
        <v>1349.7020749999999</v>
      </c>
      <c r="AV97">
        <v>-271142.12126699998</v>
      </c>
      <c r="AW97">
        <v>1186992.876007</v>
      </c>
      <c r="AX97">
        <v>-0.184341</v>
      </c>
      <c r="AY97">
        <v>39276</v>
      </c>
      <c r="AZ97">
        <v>11778</v>
      </c>
      <c r="BA97">
        <f t="shared" si="31"/>
        <v>51054</v>
      </c>
      <c r="BC97">
        <f>(AV97-(BA97/BA96)*AV96)/AS96</f>
        <v>9.372182168344563E-2</v>
      </c>
      <c r="BD97">
        <f>BC97*16.02</f>
        <v>1.501423583368799</v>
      </c>
      <c r="BW97" s="6"/>
    </row>
    <row r="98" spans="7:75" x14ac:dyDescent="0.2">
      <c r="G98">
        <v>13</v>
      </c>
      <c r="H98">
        <v>1.6590101190339486</v>
      </c>
      <c r="I98" t="s">
        <v>23</v>
      </c>
      <c r="J98">
        <f>AVERAGE(J92:J96)</f>
        <v>1.6682554547770529</v>
      </c>
      <c r="K98">
        <f t="shared" ref="K98:N98" si="32">AVERAGE(K92:K96)</f>
        <v>1.6072017873460847</v>
      </c>
      <c r="L98">
        <f t="shared" si="32"/>
        <v>1.6688823926963956</v>
      </c>
      <c r="M98">
        <f t="shared" si="32"/>
        <v>1.684901795583853</v>
      </c>
      <c r="N98">
        <f t="shared" si="32"/>
        <v>1.7705319419108405</v>
      </c>
      <c r="AD98">
        <v>25</v>
      </c>
      <c r="AE98">
        <f>4*3.14*AD98^2</f>
        <v>7850</v>
      </c>
      <c r="AF98">
        <v>50000</v>
      </c>
      <c r="AG98">
        <v>1049.999822</v>
      </c>
      <c r="AH98">
        <v>-290206.96045700001</v>
      </c>
      <c r="AI98">
        <v>1175409.425389</v>
      </c>
      <c r="AJ98">
        <v>-0.14108200000000001</v>
      </c>
      <c r="AK98">
        <v>41573</v>
      </c>
      <c r="AL98">
        <v>12427</v>
      </c>
      <c r="AM98">
        <f t="shared" si="30"/>
        <v>54000</v>
      </c>
      <c r="AR98">
        <v>25</v>
      </c>
      <c r="AS98">
        <f>4*3.14*AR98^2</f>
        <v>7850</v>
      </c>
      <c r="AT98">
        <v>50000</v>
      </c>
      <c r="AU98">
        <v>1350.1733160000001</v>
      </c>
      <c r="AV98">
        <v>-287399.05579800002</v>
      </c>
      <c r="AW98">
        <v>1191940.183</v>
      </c>
      <c r="AX98">
        <v>-0.1522</v>
      </c>
      <c r="AY98">
        <v>41696</v>
      </c>
      <c r="AZ98">
        <v>12304</v>
      </c>
      <c r="BA98">
        <f t="shared" si="31"/>
        <v>54000</v>
      </c>
      <c r="BW98" s="6"/>
    </row>
    <row r="99" spans="7:75" x14ac:dyDescent="0.2">
      <c r="G99">
        <v>15</v>
      </c>
      <c r="H99">
        <v>1.6577317118190176</v>
      </c>
      <c r="I99" t="s">
        <v>24</v>
      </c>
      <c r="J99">
        <f>STDEV(J92:J96)</f>
        <v>5.6041415329411849E-2</v>
      </c>
      <c r="K99">
        <f t="shared" ref="K99:N99" si="33">STDEV(K92:K96)</f>
        <v>6.5846311228854454E-2</v>
      </c>
      <c r="L99">
        <f t="shared" si="33"/>
        <v>1.3875077649638077E-2</v>
      </c>
      <c r="M99">
        <f t="shared" si="33"/>
        <v>4.5773477581363242E-2</v>
      </c>
      <c r="N99">
        <f t="shared" si="33"/>
        <v>5.1408751075609063E-2</v>
      </c>
      <c r="AF99">
        <v>100000</v>
      </c>
      <c r="AG99">
        <v>1050.093345</v>
      </c>
      <c r="AH99">
        <v>-273359.42654299998</v>
      </c>
      <c r="AI99">
        <v>1171613.728808</v>
      </c>
      <c r="AJ99">
        <v>-0.112043</v>
      </c>
      <c r="AK99">
        <v>39287</v>
      </c>
      <c r="AL99">
        <v>11720</v>
      </c>
      <c r="AM99">
        <f t="shared" si="30"/>
        <v>51007</v>
      </c>
      <c r="AO99">
        <f>(AH99-(AM99/AM98)*AH98)/AE98</f>
        <v>9.7139416627035693E-2</v>
      </c>
      <c r="AP99">
        <f>AO99*16.02</f>
        <v>1.5561734543651118</v>
      </c>
      <c r="AT99">
        <v>100000</v>
      </c>
      <c r="AU99">
        <v>1350.197142</v>
      </c>
      <c r="AV99">
        <v>-270922.91889099998</v>
      </c>
      <c r="AW99">
        <v>1186412.5731230001</v>
      </c>
      <c r="AX99">
        <v>-0.119384</v>
      </c>
      <c r="AY99">
        <v>39410</v>
      </c>
      <c r="AZ99">
        <v>11639</v>
      </c>
      <c r="BA99">
        <f t="shared" si="31"/>
        <v>51049</v>
      </c>
      <c r="BC99">
        <f>(AV99-(BA99/BA98)*AV98)/AS98</f>
        <v>9.8128755173637019E-2</v>
      </c>
      <c r="BD99">
        <f>BC99*16.02</f>
        <v>1.572022657881665</v>
      </c>
      <c r="BW99" s="6"/>
    </row>
    <row r="100" spans="7:75" x14ac:dyDescent="0.2">
      <c r="G100">
        <v>17</v>
      </c>
      <c r="H100">
        <v>1.6412051280130173</v>
      </c>
      <c r="AD100">
        <v>25</v>
      </c>
      <c r="AE100">
        <f>4*3.14*AD100^2</f>
        <v>7850</v>
      </c>
      <c r="AF100">
        <v>50000</v>
      </c>
      <c r="AG100">
        <v>1050.179353</v>
      </c>
      <c r="AH100">
        <v>-290421.37339000002</v>
      </c>
      <c r="AI100">
        <v>1175623.951353</v>
      </c>
      <c r="AJ100">
        <v>-0.15231</v>
      </c>
      <c r="AK100">
        <v>41388</v>
      </c>
      <c r="AL100">
        <v>12612</v>
      </c>
      <c r="AM100">
        <f t="shared" si="30"/>
        <v>54000</v>
      </c>
      <c r="AR100">
        <v>25</v>
      </c>
      <c r="AS100">
        <f>4*3.14*AR100^2</f>
        <v>7850</v>
      </c>
      <c r="AT100">
        <v>50000</v>
      </c>
      <c r="AU100">
        <v>1349.7094950000001</v>
      </c>
      <c r="AV100">
        <v>-287496.15174599999</v>
      </c>
      <c r="AW100">
        <v>1192034.024701</v>
      </c>
      <c r="AX100">
        <v>-0.117579</v>
      </c>
      <c r="AY100">
        <v>41613</v>
      </c>
      <c r="AZ100">
        <v>12387</v>
      </c>
      <c r="BA100">
        <f t="shared" si="31"/>
        <v>54000</v>
      </c>
      <c r="BW100" s="6"/>
    </row>
    <row r="101" spans="7:75" x14ac:dyDescent="0.2">
      <c r="G101">
        <v>19</v>
      </c>
      <c r="H101">
        <v>1.6982226584860092</v>
      </c>
      <c r="J101" t="s">
        <v>107</v>
      </c>
      <c r="AF101">
        <v>100000</v>
      </c>
      <c r="AG101">
        <v>1049.949028</v>
      </c>
      <c r="AH101">
        <v>-273589.23541299999</v>
      </c>
      <c r="AI101">
        <v>1171795.504893</v>
      </c>
      <c r="AJ101">
        <v>-0.14333099999999999</v>
      </c>
      <c r="AK101">
        <v>39127</v>
      </c>
      <c r="AL101">
        <v>11883</v>
      </c>
      <c r="AM101">
        <f t="shared" si="30"/>
        <v>51010</v>
      </c>
      <c r="AO101">
        <f>(AH101-(AM101/AM100)*AH100)/AE100</f>
        <v>9.5719613875677678E-2</v>
      </c>
      <c r="AP101">
        <f>AO101*16.02</f>
        <v>1.5334282142883564</v>
      </c>
      <c r="AT101">
        <v>100000</v>
      </c>
      <c r="AU101">
        <v>1350.2435740000001</v>
      </c>
      <c r="AV101">
        <v>-270988.93004000001</v>
      </c>
      <c r="AW101">
        <v>1187045.1725969999</v>
      </c>
      <c r="AX101">
        <v>-0.14172899999999999</v>
      </c>
      <c r="AY101">
        <v>39344</v>
      </c>
      <c r="AZ101">
        <v>11702</v>
      </c>
      <c r="BA101">
        <f t="shared" si="31"/>
        <v>51046</v>
      </c>
      <c r="BC101">
        <f>(AV101-(BA101/BA100)*AV100)/AS100</f>
        <v>9.9378013367101753E-2</v>
      </c>
      <c r="BD101">
        <f>BC101*16.02</f>
        <v>1.5920357741409701</v>
      </c>
      <c r="BW101" s="6"/>
    </row>
    <row r="102" spans="7:75" x14ac:dyDescent="0.2">
      <c r="G102">
        <v>21</v>
      </c>
      <c r="H102">
        <v>1.6458855126112344</v>
      </c>
      <c r="J102">
        <v>1000</v>
      </c>
      <c r="K102">
        <v>1100</v>
      </c>
      <c r="L102">
        <v>1200</v>
      </c>
      <c r="M102">
        <v>1300</v>
      </c>
      <c r="N102">
        <v>1400</v>
      </c>
      <c r="AD102">
        <v>25</v>
      </c>
      <c r="AE102">
        <f>4*3.14*AD102^2</f>
        <v>7850</v>
      </c>
      <c r="AF102">
        <v>50000</v>
      </c>
      <c r="AG102">
        <v>1050.1817490000001</v>
      </c>
      <c r="AH102">
        <v>-290282.54005299998</v>
      </c>
      <c r="AI102">
        <v>1175511.0174759999</v>
      </c>
      <c r="AJ102">
        <v>-0.105339</v>
      </c>
      <c r="AK102">
        <v>41494</v>
      </c>
      <c r="AL102">
        <v>12506</v>
      </c>
      <c r="AM102">
        <f t="shared" si="30"/>
        <v>54000</v>
      </c>
      <c r="AR102">
        <v>25</v>
      </c>
      <c r="AS102">
        <f>4*3.14*AR102^2</f>
        <v>7850</v>
      </c>
      <c r="AT102">
        <v>50000</v>
      </c>
      <c r="AU102">
        <v>1350.2974280000001</v>
      </c>
      <c r="AV102">
        <v>-287791.56378899998</v>
      </c>
      <c r="AW102">
        <v>1192208.3684050001</v>
      </c>
      <c r="AX102">
        <v>-0.149118</v>
      </c>
      <c r="AY102">
        <v>41373</v>
      </c>
      <c r="AZ102">
        <v>12627</v>
      </c>
      <c r="BA102">
        <f t="shared" si="31"/>
        <v>54000</v>
      </c>
      <c r="BW102" s="6"/>
    </row>
    <row r="103" spans="7:75" x14ac:dyDescent="0.2">
      <c r="G103">
        <v>23</v>
      </c>
      <c r="H103">
        <v>1.6459480234708972</v>
      </c>
      <c r="J103">
        <v>1.6804942963907237</v>
      </c>
      <c r="K103">
        <v>1.6303304573248203</v>
      </c>
      <c r="L103">
        <v>1.6215580806794239</v>
      </c>
      <c r="M103">
        <v>1.6015190976645004</v>
      </c>
      <c r="N103">
        <v>1.7904721443736105</v>
      </c>
      <c r="AF103">
        <v>100000</v>
      </c>
      <c r="AG103">
        <v>1049.9878940000001</v>
      </c>
      <c r="AH103">
        <v>-273453.37683099997</v>
      </c>
      <c r="AI103">
        <v>1171621.573083</v>
      </c>
      <c r="AJ103">
        <v>-0.13853399999999999</v>
      </c>
      <c r="AK103">
        <v>39192</v>
      </c>
      <c r="AL103">
        <v>11814</v>
      </c>
      <c r="AM103">
        <f t="shared" si="30"/>
        <v>51006</v>
      </c>
      <c r="AO103">
        <f>(AH103-(AM103/AM102)*AH102)/AE102</f>
        <v>9.3580771571879454E-2</v>
      </c>
      <c r="AP103">
        <f>AO103*16.02</f>
        <v>1.4991639605815088</v>
      </c>
      <c r="AT103">
        <v>100000</v>
      </c>
      <c r="AU103">
        <v>1349.84869</v>
      </c>
      <c r="AV103">
        <v>-271257.32472999999</v>
      </c>
      <c r="AW103">
        <v>1187075.8784719999</v>
      </c>
      <c r="AX103">
        <v>-0.15315599999999999</v>
      </c>
      <c r="AY103">
        <v>39072</v>
      </c>
      <c r="AZ103">
        <v>11962</v>
      </c>
      <c r="BA103">
        <f t="shared" si="31"/>
        <v>51034</v>
      </c>
      <c r="BC103">
        <f>(AV103-(BA103/BA102)*AV102)/AS102</f>
        <v>9.2614133021524353E-2</v>
      </c>
      <c r="BD103">
        <f>BC103*16.02</f>
        <v>1.48367841100482</v>
      </c>
      <c r="BW103" s="6"/>
    </row>
    <row r="104" spans="7:75" x14ac:dyDescent="0.2">
      <c r="G104">
        <v>25</v>
      </c>
      <c r="H104">
        <v>1.6738736986328064</v>
      </c>
      <c r="J104">
        <v>1.5307312942675655</v>
      </c>
      <c r="K104">
        <v>1.6616176420382842</v>
      </c>
      <c r="L104">
        <v>1.5253009715499102</v>
      </c>
      <c r="M104">
        <v>1.5196501707006587</v>
      </c>
      <c r="N104">
        <v>1.6302185554140622</v>
      </c>
      <c r="AD104">
        <v>25</v>
      </c>
      <c r="AE104">
        <f>4*3.14*AD104^2</f>
        <v>7850</v>
      </c>
      <c r="AF104">
        <v>50000</v>
      </c>
      <c r="AG104">
        <v>1050.150574</v>
      </c>
      <c r="AH104">
        <v>-290153.284293</v>
      </c>
      <c r="AI104">
        <v>1175434.7517230001</v>
      </c>
      <c r="AJ104">
        <v>-0.13094</v>
      </c>
      <c r="AK104">
        <v>41595</v>
      </c>
      <c r="AL104">
        <v>12405</v>
      </c>
      <c r="AM104">
        <f t="shared" si="30"/>
        <v>54000</v>
      </c>
      <c r="AR104">
        <v>25</v>
      </c>
      <c r="AS104">
        <f>4*3.14*AR104^2</f>
        <v>7850</v>
      </c>
      <c r="AT104">
        <v>50000</v>
      </c>
      <c r="AU104">
        <v>1349.909907</v>
      </c>
      <c r="AV104">
        <v>-287840.33475400001</v>
      </c>
      <c r="AW104">
        <v>1192177.190868</v>
      </c>
      <c r="AX104">
        <v>-0.16922599999999999</v>
      </c>
      <c r="AY104">
        <v>41344</v>
      </c>
      <c r="AZ104">
        <v>12656</v>
      </c>
      <c r="BA104">
        <f t="shared" si="31"/>
        <v>54000</v>
      </c>
      <c r="BW104" s="6"/>
    </row>
    <row r="105" spans="7:75" x14ac:dyDescent="0.2">
      <c r="J105">
        <v>1.527147183014824</v>
      </c>
      <c r="K105">
        <v>1.5937874352441108</v>
      </c>
      <c r="L105">
        <v>1.4962986114648826</v>
      </c>
      <c r="M105">
        <v>1.5657373184713406</v>
      </c>
      <c r="N105">
        <v>1.6753516836518112</v>
      </c>
      <c r="AF105">
        <v>100000</v>
      </c>
      <c r="AG105">
        <v>1050.160783</v>
      </c>
      <c r="AH105">
        <v>-273379.56465100002</v>
      </c>
      <c r="AI105">
        <v>1171777.5796370001</v>
      </c>
      <c r="AJ105">
        <v>-0.11070000000000001</v>
      </c>
      <c r="AK105">
        <v>39252</v>
      </c>
      <c r="AL105">
        <v>11755</v>
      </c>
      <c r="AM105">
        <f t="shared" si="30"/>
        <v>51007</v>
      </c>
      <c r="AO105">
        <f>(AH105-(AM105/AM104)*AH104)/AE104</f>
        <v>8.8115312052493219E-2</v>
      </c>
      <c r="AP105">
        <f>AO105*16.02</f>
        <v>1.4116072990809414</v>
      </c>
      <c r="AT105">
        <v>100000</v>
      </c>
      <c r="AU105">
        <v>1350.56726</v>
      </c>
      <c r="AV105">
        <v>-271427.410454</v>
      </c>
      <c r="AW105">
        <v>1186944.7541169999</v>
      </c>
      <c r="AX105">
        <v>-0.15654299999999999</v>
      </c>
      <c r="AY105">
        <v>39058</v>
      </c>
      <c r="AZ105">
        <v>12000</v>
      </c>
      <c r="BA105">
        <f t="shared" si="31"/>
        <v>51058</v>
      </c>
      <c r="BC105">
        <f>(AV105-(BA105/BA104)*AV104)/AS104</f>
        <v>9.3115469105289603E-2</v>
      </c>
      <c r="BD105">
        <f>BC105*16.02</f>
        <v>1.4917098150667394</v>
      </c>
      <c r="BW105" s="6"/>
    </row>
    <row r="106" spans="7:75" x14ac:dyDescent="0.2">
      <c r="J106">
        <v>1.4552661723991207</v>
      </c>
      <c r="K106">
        <v>1.5275113460722476</v>
      </c>
      <c r="L106">
        <v>1.5594033906581208</v>
      </c>
      <c r="M106">
        <v>1.4924368050954782</v>
      </c>
      <c r="N106">
        <v>1.5553405690021667</v>
      </c>
      <c r="AD106">
        <v>25</v>
      </c>
      <c r="AE106">
        <f>4*3.14*AD106^2</f>
        <v>7850</v>
      </c>
      <c r="AF106">
        <v>50000</v>
      </c>
      <c r="AG106">
        <v>1049.8749230000001</v>
      </c>
      <c r="AH106">
        <v>-290076.67182500003</v>
      </c>
      <c r="AI106">
        <v>1175344.1561139999</v>
      </c>
      <c r="AJ106">
        <v>-9.3681E-2</v>
      </c>
      <c r="AK106">
        <v>41663</v>
      </c>
      <c r="AL106">
        <v>12337</v>
      </c>
      <c r="AM106">
        <f t="shared" si="30"/>
        <v>54000</v>
      </c>
      <c r="AR106">
        <v>25</v>
      </c>
      <c r="AS106">
        <f>4*3.14*AR106^2</f>
        <v>7850</v>
      </c>
      <c r="AT106">
        <v>50000</v>
      </c>
      <c r="AU106">
        <v>1350.106945</v>
      </c>
      <c r="AV106">
        <v>-287654.581764</v>
      </c>
      <c r="AW106">
        <v>1192138.0326179999</v>
      </c>
      <c r="AX106">
        <v>-0.102294</v>
      </c>
      <c r="AY106">
        <v>41490</v>
      </c>
      <c r="AZ106">
        <v>12510</v>
      </c>
      <c r="BA106">
        <f t="shared" si="31"/>
        <v>54000</v>
      </c>
      <c r="BW106" s="6"/>
    </row>
    <row r="107" spans="7:75" x14ac:dyDescent="0.2">
      <c r="J107">
        <v>1.6398424220806709</v>
      </c>
      <c r="K107">
        <v>1.5148329087048524</v>
      </c>
      <c r="L107">
        <v>1.5702023218683725</v>
      </c>
      <c r="M107">
        <v>1.5228363707006458</v>
      </c>
      <c r="N107">
        <v>1.5899764968152945</v>
      </c>
      <c r="AF107">
        <v>100000</v>
      </c>
      <c r="AG107">
        <v>1049.8077940000001</v>
      </c>
      <c r="AH107">
        <v>-273282.121453</v>
      </c>
      <c r="AI107">
        <v>1171506.6132680001</v>
      </c>
      <c r="AJ107">
        <v>-0.13895199999999999</v>
      </c>
      <c r="AK107">
        <v>39315</v>
      </c>
      <c r="AL107">
        <v>11688</v>
      </c>
      <c r="AM107">
        <f t="shared" si="30"/>
        <v>51003</v>
      </c>
      <c r="AO107">
        <f>(AH107-(AM107/AM106)*AH106)/AE106</f>
        <v>8.857262238375932E-2</v>
      </c>
      <c r="AP107">
        <f>AO107*16.02</f>
        <v>1.4189334105878242</v>
      </c>
      <c r="AT107">
        <v>100000</v>
      </c>
      <c r="AU107">
        <v>1349.9065169999999</v>
      </c>
      <c r="AV107">
        <v>-271172.74775699998</v>
      </c>
      <c r="AW107">
        <v>1186985.647899</v>
      </c>
      <c r="AX107">
        <v>-0.17085900000000001</v>
      </c>
      <c r="AY107">
        <v>39243</v>
      </c>
      <c r="AZ107">
        <v>11810</v>
      </c>
      <c r="BA107">
        <f t="shared" si="31"/>
        <v>51053</v>
      </c>
      <c r="BC107">
        <f>(AV107-(BA107/BA106)*AV106)/AS106</f>
        <v>9.9790006887218119E-2</v>
      </c>
      <c r="BD107">
        <f>BC107*16.02</f>
        <v>1.5986359103332342</v>
      </c>
      <c r="BW107" s="6"/>
    </row>
    <row r="108" spans="7:75" x14ac:dyDescent="0.2">
      <c r="AD108">
        <v>25</v>
      </c>
      <c r="AE108">
        <f>4*3.14*AD108^2</f>
        <v>7850</v>
      </c>
      <c r="AF108">
        <v>50000</v>
      </c>
      <c r="AG108">
        <v>1050.007202</v>
      </c>
      <c r="AH108">
        <v>-289966.39802899997</v>
      </c>
      <c r="AI108">
        <v>1175197.6202380001</v>
      </c>
      <c r="AJ108">
        <v>-0.13204099999999999</v>
      </c>
      <c r="AK108">
        <v>41766</v>
      </c>
      <c r="AL108">
        <v>12234</v>
      </c>
      <c r="AM108">
        <f t="shared" si="30"/>
        <v>54000</v>
      </c>
      <c r="AR108">
        <v>25</v>
      </c>
      <c r="AS108">
        <f>4*3.14*AR108^2</f>
        <v>7850</v>
      </c>
      <c r="AT108">
        <v>50000</v>
      </c>
      <c r="AU108">
        <v>1350.199368</v>
      </c>
      <c r="AV108">
        <v>-287583.714859</v>
      </c>
      <c r="AW108">
        <v>1192008.609277</v>
      </c>
      <c r="AX108">
        <v>-0.16385</v>
      </c>
      <c r="AY108">
        <v>41562</v>
      </c>
      <c r="AZ108">
        <v>12438</v>
      </c>
      <c r="BA108">
        <f t="shared" si="31"/>
        <v>54000</v>
      </c>
      <c r="BW108" s="6"/>
    </row>
    <row r="109" spans="7:75" x14ac:dyDescent="0.2">
      <c r="I109" t="s">
        <v>23</v>
      </c>
      <c r="J109">
        <f>AVERAGE(J103:J107)</f>
        <v>1.5666962736305809</v>
      </c>
      <c r="K109">
        <f t="shared" ref="K109:N109" si="34">AVERAGE(K103:K107)</f>
        <v>1.5856159578768634</v>
      </c>
      <c r="L109">
        <f t="shared" si="34"/>
        <v>1.5545526752441419</v>
      </c>
      <c r="M109">
        <f t="shared" si="34"/>
        <v>1.5404359525265248</v>
      </c>
      <c r="N109">
        <f t="shared" si="34"/>
        <v>1.6482718898513888</v>
      </c>
      <c r="AF109">
        <v>100000</v>
      </c>
      <c r="AG109">
        <v>1049.981693</v>
      </c>
      <c r="AH109">
        <v>-273266.92030499998</v>
      </c>
      <c r="AI109">
        <v>1171249.8917350001</v>
      </c>
      <c r="AJ109">
        <v>-0.13522500000000001</v>
      </c>
      <c r="AK109">
        <v>39379</v>
      </c>
      <c r="AL109">
        <v>11629</v>
      </c>
      <c r="AM109">
        <f t="shared" si="30"/>
        <v>51008</v>
      </c>
      <c r="AO109">
        <f>(AH109-(AM109/AM108)*AH108)/AE108</f>
        <v>8.0661321522128196E-2</v>
      </c>
      <c r="AP109">
        <f>AO109*16.02</f>
        <v>1.2921943707844936</v>
      </c>
      <c r="AT109">
        <v>100000</v>
      </c>
      <c r="AU109">
        <v>1350.671435</v>
      </c>
      <c r="AV109">
        <v>-271150.03830100002</v>
      </c>
      <c r="AW109">
        <v>1187146.5161609999</v>
      </c>
      <c r="AX109">
        <v>-0.143343</v>
      </c>
      <c r="AY109">
        <v>39280</v>
      </c>
      <c r="AZ109">
        <v>11774</v>
      </c>
      <c r="BA109">
        <f t="shared" si="31"/>
        <v>51054</v>
      </c>
      <c r="BC109">
        <f>(AV109-(BA109/BA108)*AV108)/AS108</f>
        <v>9.482639810659145E-2</v>
      </c>
      <c r="BD109">
        <f>BC109*16.02</f>
        <v>1.5191188976675949</v>
      </c>
      <c r="BW109" s="6"/>
    </row>
    <row r="110" spans="7:75" x14ac:dyDescent="0.2">
      <c r="I110" t="s">
        <v>24</v>
      </c>
      <c r="J110">
        <f>STDEV(J103:J107)</f>
        <v>9.1616901806884837E-2</v>
      </c>
      <c r="K110">
        <f t="shared" ref="K110:N110" si="35">STDEV(K103:K107)</f>
        <v>6.3696156598474524E-2</v>
      </c>
      <c r="L110">
        <f t="shared" si="35"/>
        <v>4.7453565073791754E-2</v>
      </c>
      <c r="M110">
        <f t="shared" si="35"/>
        <v>4.3061066810072594E-2</v>
      </c>
      <c r="N110">
        <f t="shared" si="35"/>
        <v>9.1261620830962883E-2</v>
      </c>
      <c r="AD110">
        <v>25</v>
      </c>
      <c r="AE110">
        <f>4*3.14*AD110^2</f>
        <v>7850</v>
      </c>
      <c r="AF110">
        <v>50000</v>
      </c>
      <c r="AG110">
        <v>1050.012792</v>
      </c>
      <c r="AH110">
        <v>-290052.25009799999</v>
      </c>
      <c r="AI110">
        <v>1175316.4820310001</v>
      </c>
      <c r="AJ110">
        <v>-0.12103</v>
      </c>
      <c r="AK110">
        <v>41695</v>
      </c>
      <c r="AL110">
        <v>12305</v>
      </c>
      <c r="AM110">
        <f t="shared" si="30"/>
        <v>54000</v>
      </c>
      <c r="AR110">
        <v>25</v>
      </c>
      <c r="AS110">
        <f>4*3.14*AR110^2</f>
        <v>7850</v>
      </c>
      <c r="AT110">
        <v>50000</v>
      </c>
      <c r="AU110">
        <v>1350.152521</v>
      </c>
      <c r="AV110">
        <v>-287514.44464900001</v>
      </c>
      <c r="AW110">
        <v>1191945.1962530001</v>
      </c>
      <c r="AX110">
        <v>-0.11128399999999999</v>
      </c>
      <c r="AY110">
        <v>41617</v>
      </c>
      <c r="AZ110">
        <v>12383</v>
      </c>
      <c r="BA110">
        <f t="shared" si="31"/>
        <v>54000</v>
      </c>
      <c r="BW110" s="6"/>
    </row>
    <row r="111" spans="7:75" x14ac:dyDescent="0.2">
      <c r="AF111">
        <v>100000</v>
      </c>
      <c r="AG111">
        <v>1049.854513</v>
      </c>
      <c r="AH111">
        <v>-273255.703538</v>
      </c>
      <c r="AI111">
        <v>1171485.3860009999</v>
      </c>
      <c r="AJ111">
        <v>-0.153919</v>
      </c>
      <c r="AK111">
        <v>39380</v>
      </c>
      <c r="AL111">
        <v>11628</v>
      </c>
      <c r="AM111">
        <f t="shared" si="30"/>
        <v>51008</v>
      </c>
      <c r="AO111">
        <f>(AH111-(AM111/AM110)*AH110)/AE110</f>
        <v>9.2420811386605434E-2</v>
      </c>
      <c r="AP111">
        <f>AO111*16.02</f>
        <v>1.4805813984134191</v>
      </c>
      <c r="AT111">
        <v>100000</v>
      </c>
      <c r="AU111">
        <v>1350.0765249999999</v>
      </c>
      <c r="AV111">
        <v>-271046.8799</v>
      </c>
      <c r="AW111">
        <v>1186555.794282</v>
      </c>
      <c r="AX111">
        <v>-0.18315799999999999</v>
      </c>
      <c r="AY111">
        <v>39344</v>
      </c>
      <c r="AZ111">
        <v>11710</v>
      </c>
      <c r="BA111">
        <f t="shared" si="31"/>
        <v>51054</v>
      </c>
      <c r="BC111">
        <f>(AV111-(BA111/BA110)*AV110)/AS110</f>
        <v>9.9624775914241015E-2</v>
      </c>
      <c r="BD111">
        <f>BC111*16.02</f>
        <v>1.5959889101461411</v>
      </c>
      <c r="BW111" s="6"/>
    </row>
    <row r="112" spans="7:75" x14ac:dyDescent="0.2">
      <c r="J112" t="s">
        <v>108</v>
      </c>
      <c r="AD112">
        <v>25</v>
      </c>
      <c r="AE112">
        <f>4*3.14*AD112^2</f>
        <v>7850</v>
      </c>
      <c r="AF112">
        <v>50000</v>
      </c>
      <c r="AG112">
        <v>1049.81</v>
      </c>
      <c r="AH112">
        <v>-290058</v>
      </c>
      <c r="AI112" s="6">
        <v>1175300</v>
      </c>
      <c r="AJ112">
        <v>-0.132907</v>
      </c>
      <c r="AK112">
        <v>41688</v>
      </c>
      <c r="AL112">
        <v>12312</v>
      </c>
      <c r="AM112">
        <f t="shared" ref="AM112:AM131" si="36">SUM(AK112:AL112)</f>
        <v>54000</v>
      </c>
      <c r="AR112">
        <v>25</v>
      </c>
      <c r="AS112">
        <f>4*3.14*AR112^2</f>
        <v>7850</v>
      </c>
      <c r="AT112">
        <v>50000</v>
      </c>
      <c r="AU112">
        <v>1349.67</v>
      </c>
      <c r="AV112">
        <v>-287767</v>
      </c>
      <c r="AW112" s="6">
        <v>1192070</v>
      </c>
      <c r="AX112">
        <v>0.242093</v>
      </c>
      <c r="AY112">
        <v>41416</v>
      </c>
      <c r="AZ112">
        <v>12584</v>
      </c>
      <c r="BA112">
        <f t="shared" ref="BA112:BA131" si="37">SUM(AY112:AZ112)</f>
        <v>54000</v>
      </c>
      <c r="BW112" s="6"/>
    </row>
    <row r="113" spans="2:75" x14ac:dyDescent="0.2">
      <c r="I113">
        <v>900</v>
      </c>
      <c r="J113">
        <v>1000</v>
      </c>
      <c r="K113">
        <v>1100</v>
      </c>
      <c r="L113">
        <v>1200</v>
      </c>
      <c r="M113">
        <v>1300</v>
      </c>
      <c r="N113">
        <v>1400</v>
      </c>
      <c r="AF113">
        <v>100000</v>
      </c>
      <c r="AG113">
        <v>1049.94</v>
      </c>
      <c r="AH113">
        <v>-273263</v>
      </c>
      <c r="AI113" s="6">
        <v>1171620</v>
      </c>
      <c r="AJ113">
        <v>-2.2905499999999999E-2</v>
      </c>
      <c r="AK113">
        <v>39401</v>
      </c>
      <c r="AL113">
        <v>11614</v>
      </c>
      <c r="AM113">
        <f t="shared" si="36"/>
        <v>51015</v>
      </c>
      <c r="AO113">
        <f>(AH113-(AM113/AM112)*AH112)/AE112</f>
        <v>9.697303609341934E-2</v>
      </c>
      <c r="AP113">
        <f>AO113*16.02</f>
        <v>1.5535080382165778</v>
      </c>
      <c r="AT113">
        <v>100000</v>
      </c>
      <c r="AU113">
        <v>1349.74</v>
      </c>
      <c r="AV113">
        <v>-271346</v>
      </c>
      <c r="AW113" s="6">
        <v>1186900</v>
      </c>
      <c r="AX113">
        <v>-0.16661300000000001</v>
      </c>
      <c r="AY113">
        <v>39182</v>
      </c>
      <c r="AZ113">
        <v>11884</v>
      </c>
      <c r="BA113">
        <f t="shared" si="37"/>
        <v>51066</v>
      </c>
      <c r="BC113">
        <f>(AV113-(BA113/BA112)*AV112)/AS112</f>
        <v>0.1000840339702732</v>
      </c>
      <c r="BD113">
        <f>BC113*16.02</f>
        <v>1.6033462242037766</v>
      </c>
      <c r="BW113" s="6"/>
    </row>
    <row r="114" spans="2:75" x14ac:dyDescent="0.2">
      <c r="I114">
        <v>1.6623776755837967</v>
      </c>
      <c r="J114">
        <v>1.6729059031847879</v>
      </c>
      <c r="K114">
        <v>1.651355318471319</v>
      </c>
      <c r="L114">
        <v>1.6818709053078278</v>
      </c>
      <c r="M114">
        <v>1.915541482377918</v>
      </c>
      <c r="N114">
        <v>1.8267198980891806</v>
      </c>
      <c r="AD114">
        <v>25</v>
      </c>
      <c r="AE114">
        <f>4*3.14*AD114^2</f>
        <v>7850</v>
      </c>
      <c r="AF114">
        <v>50000</v>
      </c>
      <c r="AG114">
        <v>1049.93</v>
      </c>
      <c r="AH114">
        <v>-290299</v>
      </c>
      <c r="AI114" s="6">
        <v>1175510</v>
      </c>
      <c r="AJ114">
        <v>6.78972E-3</v>
      </c>
      <c r="AK114">
        <v>41486</v>
      </c>
      <c r="AL114">
        <v>12514</v>
      </c>
      <c r="AM114">
        <f t="shared" si="36"/>
        <v>54000</v>
      </c>
      <c r="AR114">
        <v>25</v>
      </c>
      <c r="AS114">
        <f>4*3.14*AR114^2</f>
        <v>7850</v>
      </c>
      <c r="AT114">
        <v>50000</v>
      </c>
      <c r="AU114">
        <v>1350.09</v>
      </c>
      <c r="AV114">
        <v>-287705</v>
      </c>
      <c r="AW114" s="6">
        <v>1192090</v>
      </c>
      <c r="AX114">
        <v>8.7502999999999997E-2</v>
      </c>
      <c r="AY114">
        <v>41454</v>
      </c>
      <c r="AZ114">
        <v>12546</v>
      </c>
      <c r="BA114">
        <f t="shared" si="37"/>
        <v>54000</v>
      </c>
      <c r="BW114" s="6"/>
    </row>
    <row r="115" spans="2:75" x14ac:dyDescent="0.2">
      <c r="I115">
        <v>1.6300534046709627</v>
      </c>
      <c r="J115">
        <v>1.5907503999999553</v>
      </c>
      <c r="K115">
        <v>1.7063843397027496</v>
      </c>
      <c r="L115">
        <v>1.628197594055224</v>
      </c>
      <c r="M115">
        <v>1.754094084076415</v>
      </c>
      <c r="N115">
        <v>1.9344669639065175</v>
      </c>
      <c r="AF115">
        <v>100000</v>
      </c>
      <c r="AG115">
        <v>1049.74</v>
      </c>
      <c r="AH115">
        <v>-273506</v>
      </c>
      <c r="AI115" s="6">
        <v>1171630</v>
      </c>
      <c r="AJ115">
        <v>-2.4846200000000002E-4</v>
      </c>
      <c r="AK115">
        <v>39121</v>
      </c>
      <c r="AL115">
        <v>11879</v>
      </c>
      <c r="AM115">
        <f t="shared" si="36"/>
        <v>51000</v>
      </c>
      <c r="AO115">
        <f>(AH115-(AM115/AM114)*AH114)/AE114</f>
        <v>8.4748761500350558E-2</v>
      </c>
      <c r="AP115">
        <f>AO115*16.02</f>
        <v>1.357675159235616</v>
      </c>
      <c r="AT115">
        <v>100000</v>
      </c>
      <c r="AU115">
        <v>1350.19</v>
      </c>
      <c r="AV115">
        <v>-271285</v>
      </c>
      <c r="AW115" s="6">
        <v>1187150</v>
      </c>
      <c r="AX115">
        <v>0.123761</v>
      </c>
      <c r="AY115">
        <v>39180</v>
      </c>
      <c r="AZ115">
        <v>11878</v>
      </c>
      <c r="BA115">
        <f t="shared" si="37"/>
        <v>51058</v>
      </c>
      <c r="BC115">
        <f>(AV115-(BA115/BA114)*AV114)/AS114</f>
        <v>9.4956098136352668E-2</v>
      </c>
      <c r="BD115">
        <f>BC115*16.02</f>
        <v>1.5211966921443698</v>
      </c>
      <c r="BW115" s="6"/>
    </row>
    <row r="116" spans="2:75" x14ac:dyDescent="0.2">
      <c r="I116">
        <v>1.6286619057324963</v>
      </c>
      <c r="J116">
        <v>1.6859915108279622</v>
      </c>
      <c r="K116">
        <v>1.639829119320636</v>
      </c>
      <c r="L116">
        <v>1.6152241528663229</v>
      </c>
      <c r="M116">
        <v>1.7976223779193619</v>
      </c>
      <c r="N116">
        <v>1.791853892993631</v>
      </c>
      <c r="AD116">
        <v>25</v>
      </c>
      <c r="AE116">
        <f>4*3.14*AD116^2</f>
        <v>7850</v>
      </c>
      <c r="AF116">
        <v>50000</v>
      </c>
      <c r="AG116">
        <v>1049.94</v>
      </c>
      <c r="AH116">
        <v>-290174</v>
      </c>
      <c r="AI116" s="6">
        <v>1175390</v>
      </c>
      <c r="AJ116">
        <v>-0.16164999999999999</v>
      </c>
      <c r="AK116">
        <v>41592</v>
      </c>
      <c r="AL116">
        <v>12408</v>
      </c>
      <c r="AM116">
        <f t="shared" si="36"/>
        <v>54000</v>
      </c>
      <c r="AR116">
        <v>25</v>
      </c>
      <c r="AS116">
        <f>4*3.14*AR116^2</f>
        <v>7850</v>
      </c>
      <c r="AT116">
        <v>50000</v>
      </c>
      <c r="AU116">
        <v>1349.79</v>
      </c>
      <c r="AV116">
        <v>-287591</v>
      </c>
      <c r="AW116" s="6">
        <v>1192020</v>
      </c>
      <c r="AX116">
        <v>-0.30775200000000003</v>
      </c>
      <c r="AY116">
        <v>41551</v>
      </c>
      <c r="AZ116">
        <v>12449</v>
      </c>
      <c r="BA116">
        <f t="shared" si="37"/>
        <v>54000</v>
      </c>
      <c r="BW116" s="6"/>
    </row>
    <row r="117" spans="2:75" x14ac:dyDescent="0.2">
      <c r="I117">
        <v>1.6882803414012064</v>
      </c>
      <c r="J117">
        <v>1.7390713375796574</v>
      </c>
      <c r="K117">
        <v>1.7652696874734615</v>
      </c>
      <c r="L117">
        <v>1.7867804772823634</v>
      </c>
      <c r="M117">
        <v>1.7331637405520208</v>
      </c>
      <c r="N117">
        <v>1.8696644199575814</v>
      </c>
      <c r="AF117">
        <v>100000</v>
      </c>
      <c r="AG117">
        <v>1050.0999999999999</v>
      </c>
      <c r="AH117">
        <v>-273341</v>
      </c>
      <c r="AI117" s="6">
        <v>1171630</v>
      </c>
      <c r="AJ117">
        <v>-1.6748499999999999E-2</v>
      </c>
      <c r="AK117">
        <v>39267</v>
      </c>
      <c r="AL117">
        <v>11734</v>
      </c>
      <c r="AM117">
        <f t="shared" si="36"/>
        <v>51001</v>
      </c>
      <c r="AO117">
        <f>(AH117-(AM117/AM116)*AH116)/AE116</f>
        <v>9.1413479594240898E-2</v>
      </c>
      <c r="AP117">
        <f>AO117*16.02</f>
        <v>1.4644439430997391</v>
      </c>
      <c r="AT117">
        <v>100000</v>
      </c>
      <c r="AU117">
        <v>1350.31</v>
      </c>
      <c r="AV117">
        <v>-271174</v>
      </c>
      <c r="AW117" s="6">
        <v>1187200</v>
      </c>
      <c r="AX117">
        <v>-2.13613E-2</v>
      </c>
      <c r="AY117">
        <v>39277</v>
      </c>
      <c r="AZ117">
        <v>11783</v>
      </c>
      <c r="BA117">
        <f t="shared" si="37"/>
        <v>51060</v>
      </c>
      <c r="BC117">
        <f>(AV117-(BA117/BA116)*AV116)/AS116</f>
        <v>9.6722009908000103E-2</v>
      </c>
      <c r="BD117">
        <f>BC117*16.02</f>
        <v>1.5494865987261617</v>
      </c>
      <c r="BW117" s="6"/>
    </row>
    <row r="118" spans="2:75" x14ac:dyDescent="0.2">
      <c r="I118">
        <v>1.7251632263269756</v>
      </c>
      <c r="J118">
        <v>1.6529838861996093</v>
      </c>
      <c r="K118">
        <v>1.7003002165605126</v>
      </c>
      <c r="L118">
        <v>1.7737628195329513</v>
      </c>
      <c r="M118">
        <v>1.7984766267516179</v>
      </c>
      <c r="N118">
        <v>1.8671590794054651</v>
      </c>
      <c r="AD118">
        <v>25</v>
      </c>
      <c r="AE118">
        <f>4*3.14*AD118^2</f>
        <v>7850</v>
      </c>
      <c r="AF118">
        <v>50000</v>
      </c>
      <c r="AG118">
        <v>1050.1099999999999</v>
      </c>
      <c r="AH118">
        <v>-290128</v>
      </c>
      <c r="AI118" s="6">
        <v>1175270</v>
      </c>
      <c r="AJ118">
        <v>-5.5805100000000003E-2</v>
      </c>
      <c r="AK118">
        <v>41654</v>
      </c>
      <c r="AL118">
        <v>12346</v>
      </c>
      <c r="AM118">
        <f t="shared" si="36"/>
        <v>54000</v>
      </c>
      <c r="AR118">
        <v>25</v>
      </c>
      <c r="AS118">
        <f>4*3.14*AR118^2</f>
        <v>7850</v>
      </c>
      <c r="AT118">
        <v>50000</v>
      </c>
      <c r="AU118">
        <v>1349.82</v>
      </c>
      <c r="AV118">
        <v>-287735</v>
      </c>
      <c r="AW118" s="6">
        <v>1192050</v>
      </c>
      <c r="AX118">
        <v>0.21997800000000001</v>
      </c>
      <c r="AY118">
        <v>41442</v>
      </c>
      <c r="AZ118">
        <v>12558</v>
      </c>
      <c r="BA118">
        <f t="shared" si="37"/>
        <v>54000</v>
      </c>
      <c r="BW118" s="6"/>
    </row>
    <row r="119" spans="2:75" x14ac:dyDescent="0.2">
      <c r="AF119">
        <v>100000</v>
      </c>
      <c r="AG119">
        <v>1049.83</v>
      </c>
      <c r="AH119">
        <v>-273178</v>
      </c>
      <c r="AI119" s="6">
        <v>1171290</v>
      </c>
      <c r="AJ119">
        <v>7.4576900000000002E-2</v>
      </c>
      <c r="AK119">
        <v>39361</v>
      </c>
      <c r="AL119">
        <v>11629</v>
      </c>
      <c r="AM119">
        <f t="shared" si="36"/>
        <v>50990</v>
      </c>
      <c r="AO119">
        <f>(AH119-(AM119/AM118)*AH118)/AE118</f>
        <v>9.9114696862469695E-2</v>
      </c>
      <c r="AP119">
        <f>AO119*16.02</f>
        <v>1.5878174437367645</v>
      </c>
      <c r="AT119">
        <v>100000</v>
      </c>
      <c r="AU119">
        <v>1349.77</v>
      </c>
      <c r="AV119">
        <v>-271332</v>
      </c>
      <c r="AW119" s="6">
        <v>1187400</v>
      </c>
      <c r="AX119">
        <v>-3.3349799999999999E-2</v>
      </c>
      <c r="AY119">
        <v>39211</v>
      </c>
      <c r="AZ119">
        <v>11856</v>
      </c>
      <c r="BA119">
        <f t="shared" si="37"/>
        <v>51067</v>
      </c>
      <c r="BC119">
        <f>(AV119-(BA119/BA118)*AV118)/AS118</f>
        <v>9.8691306912005061E-2</v>
      </c>
      <c r="BD119">
        <f>BC119*16.02</f>
        <v>1.581034736730321</v>
      </c>
      <c r="BW119" s="6"/>
    </row>
    <row r="120" spans="2:75" x14ac:dyDescent="0.2">
      <c r="H120" t="s">
        <v>23</v>
      </c>
      <c r="I120">
        <f>AVERAGE(I114:I118)</f>
        <v>1.6669073107430876</v>
      </c>
      <c r="J120">
        <f>AVERAGE(J114:J118)</f>
        <v>1.6683406075583942</v>
      </c>
      <c r="K120">
        <f t="shared" ref="K120:N120" si="38">AVERAGE(K114:K118)</f>
        <v>1.6926277363057356</v>
      </c>
      <c r="L120">
        <f t="shared" si="38"/>
        <v>1.6971671898089375</v>
      </c>
      <c r="M120">
        <f t="shared" si="38"/>
        <v>1.7997796623354667</v>
      </c>
      <c r="N120">
        <f t="shared" si="38"/>
        <v>1.8579728508704751</v>
      </c>
      <c r="AD120">
        <v>25</v>
      </c>
      <c r="AE120">
        <f>4*3.14*AD120^2</f>
        <v>7850</v>
      </c>
      <c r="AF120">
        <v>50000</v>
      </c>
      <c r="AG120">
        <v>1049.94</v>
      </c>
      <c r="AH120">
        <v>-290154</v>
      </c>
      <c r="AI120" s="6">
        <v>1175360</v>
      </c>
      <c r="AJ120">
        <v>2.3042300000000002E-2</v>
      </c>
      <c r="AK120">
        <v>41616</v>
      </c>
      <c r="AL120">
        <v>12384</v>
      </c>
      <c r="AM120">
        <f t="shared" si="36"/>
        <v>54000</v>
      </c>
      <c r="AR120">
        <v>25</v>
      </c>
      <c r="AS120">
        <f>4*3.14*AR120^2</f>
        <v>7850</v>
      </c>
      <c r="AT120">
        <v>50000</v>
      </c>
      <c r="AU120">
        <v>1350.38</v>
      </c>
      <c r="AV120">
        <v>-287439</v>
      </c>
      <c r="AW120" s="6">
        <v>1191960</v>
      </c>
      <c r="AX120">
        <v>-3.2192199999999997E-2</v>
      </c>
      <c r="AY120">
        <v>41670</v>
      </c>
      <c r="AZ120">
        <v>12330</v>
      </c>
      <c r="BA120">
        <f t="shared" si="37"/>
        <v>54000</v>
      </c>
      <c r="BW120" s="6"/>
    </row>
    <row r="121" spans="2:75" x14ac:dyDescent="0.2">
      <c r="H121" t="s">
        <v>24</v>
      </c>
      <c r="I121">
        <f>STDEV(I114:I118)</f>
        <v>4.0902313907355617E-2</v>
      </c>
      <c r="J121">
        <f>STDEV(J114:J118)</f>
        <v>5.3831453815547811E-2</v>
      </c>
      <c r="K121">
        <f t="shared" ref="K121:N121" si="39">STDEV(K114:K118)</f>
        <v>5.004016034440454E-2</v>
      </c>
      <c r="L121">
        <f t="shared" si="39"/>
        <v>8.0004491351988088E-2</v>
      </c>
      <c r="M121">
        <f t="shared" si="39"/>
        <v>7.059037443810548E-2</v>
      </c>
      <c r="N121">
        <f t="shared" si="39"/>
        <v>5.3434288055180905E-2</v>
      </c>
      <c r="AF121">
        <v>100000</v>
      </c>
      <c r="AG121">
        <v>1049.76</v>
      </c>
      <c r="AH121">
        <v>-273382</v>
      </c>
      <c r="AI121" s="6">
        <v>1171560</v>
      </c>
      <c r="AJ121">
        <v>9.9839899999999995E-2</v>
      </c>
      <c r="AK121">
        <v>39300</v>
      </c>
      <c r="AL121">
        <v>11712</v>
      </c>
      <c r="AM121">
        <f t="shared" si="36"/>
        <v>51012</v>
      </c>
      <c r="AO121">
        <f>(AH121-(AM121/AM120)*AH120)/AE120</f>
        <v>9.1313630573245388E-2</v>
      </c>
      <c r="AP121">
        <f>AO121*16.02</f>
        <v>1.4628443617833911</v>
      </c>
      <c r="AT121">
        <v>100000</v>
      </c>
      <c r="AU121">
        <v>1349.78</v>
      </c>
      <c r="AV121">
        <v>-270981</v>
      </c>
      <c r="AW121" s="6">
        <v>1187050</v>
      </c>
      <c r="AX121">
        <v>-7.7797900000000003E-2</v>
      </c>
      <c r="AY121">
        <v>39390</v>
      </c>
      <c r="AZ121">
        <v>11658</v>
      </c>
      <c r="BA121">
        <f t="shared" si="37"/>
        <v>51048</v>
      </c>
      <c r="BC121">
        <f>(AV121-(BA121/BA120)*AV120)/AS120</f>
        <v>9.4862165605096194E-2</v>
      </c>
      <c r="BD121">
        <f>BC121*16.02</f>
        <v>1.5196918929936409</v>
      </c>
      <c r="BW121" s="6"/>
    </row>
    <row r="122" spans="2:75" x14ac:dyDescent="0.2">
      <c r="AD122">
        <v>25</v>
      </c>
      <c r="AE122">
        <f>4*3.14*AD122^2</f>
        <v>7850</v>
      </c>
      <c r="AF122">
        <v>50000</v>
      </c>
      <c r="AG122">
        <v>1049.94</v>
      </c>
      <c r="AH122">
        <v>-290406</v>
      </c>
      <c r="AI122" s="6">
        <v>1175450</v>
      </c>
      <c r="AJ122">
        <v>-3.9680899999999998E-2</v>
      </c>
      <c r="AK122">
        <v>41427</v>
      </c>
      <c r="AL122">
        <v>12573</v>
      </c>
      <c r="AM122">
        <f t="shared" si="36"/>
        <v>54000</v>
      </c>
      <c r="AR122">
        <v>25</v>
      </c>
      <c r="AS122">
        <f>4*3.14*AR122^2</f>
        <v>7850</v>
      </c>
      <c r="AT122">
        <v>50000</v>
      </c>
      <c r="AU122">
        <v>1350.29</v>
      </c>
      <c r="AV122">
        <v>-287508</v>
      </c>
      <c r="AW122" s="6">
        <v>1191960</v>
      </c>
      <c r="AX122">
        <v>9.9056900000000003E-2</v>
      </c>
      <c r="AY122">
        <v>41625</v>
      </c>
      <c r="AZ122">
        <v>12375</v>
      </c>
      <c r="BA122">
        <f t="shared" si="37"/>
        <v>54000</v>
      </c>
      <c r="BW122" s="6"/>
    </row>
    <row r="123" spans="2:75" x14ac:dyDescent="0.2">
      <c r="M123" t="s">
        <v>18</v>
      </c>
      <c r="N123" t="s">
        <v>18</v>
      </c>
      <c r="AF123">
        <v>100000</v>
      </c>
      <c r="AG123">
        <v>1049.8399999999999</v>
      </c>
      <c r="AH123">
        <v>-273551</v>
      </c>
      <c r="AI123" s="6">
        <v>1171760</v>
      </c>
      <c r="AJ123">
        <v>-0.15779599999999999</v>
      </c>
      <c r="AK123">
        <v>39123</v>
      </c>
      <c r="AL123">
        <v>11879</v>
      </c>
      <c r="AM123">
        <f t="shared" si="36"/>
        <v>51002</v>
      </c>
      <c r="AO123">
        <f>(AH123-(AM123/AM122)*AH122)/AE122</f>
        <v>9.3259759377213605E-2</v>
      </c>
      <c r="AP123">
        <f>AO123*16.02</f>
        <v>1.4940213452229618</v>
      </c>
      <c r="AT123">
        <v>100000</v>
      </c>
      <c r="AU123">
        <v>1350.03</v>
      </c>
      <c r="AV123">
        <v>-271070</v>
      </c>
      <c r="AW123" s="6">
        <v>1186710</v>
      </c>
      <c r="AX123">
        <v>-0.178012</v>
      </c>
      <c r="AY123">
        <v>39346</v>
      </c>
      <c r="AZ123">
        <v>11709</v>
      </c>
      <c r="BA123">
        <f t="shared" si="37"/>
        <v>51055</v>
      </c>
      <c r="BC123">
        <f>(AV123-(BA123/BA122)*AV122)/AS122</f>
        <v>9.6581599433827783E-2</v>
      </c>
      <c r="BD123">
        <f>BC123*16.02</f>
        <v>1.5472372229299209</v>
      </c>
      <c r="BW123" s="6"/>
    </row>
    <row r="124" spans="2:75" x14ac:dyDescent="0.2">
      <c r="B124">
        <v>5</v>
      </c>
      <c r="C124">
        <f>4*3.14*B124^2</f>
        <v>314</v>
      </c>
      <c r="D124">
        <v>50000</v>
      </c>
      <c r="E124">
        <v>999.61599999999999</v>
      </c>
      <c r="F124">
        <v>-290455</v>
      </c>
      <c r="G124" s="6">
        <v>1172670</v>
      </c>
      <c r="H124">
        <v>4.5182900000000003E-3</v>
      </c>
      <c r="I124">
        <v>41723</v>
      </c>
      <c r="J124">
        <v>12277</v>
      </c>
      <c r="K124">
        <f t="shared" ref="K124:K135" si="40">SUM(I124:J124)</f>
        <v>54000</v>
      </c>
      <c r="M124" t="s">
        <v>15</v>
      </c>
      <c r="N124" t="s">
        <v>14</v>
      </c>
      <c r="AD124">
        <v>25</v>
      </c>
      <c r="AE124">
        <f>4*3.14*AD124^2</f>
        <v>7850</v>
      </c>
      <c r="AF124">
        <v>50000</v>
      </c>
      <c r="AG124">
        <v>1050.07</v>
      </c>
      <c r="AH124">
        <v>-290226</v>
      </c>
      <c r="AI124" s="6">
        <v>1175420</v>
      </c>
      <c r="AJ124">
        <v>6.6261200000000006E-2</v>
      </c>
      <c r="AK124">
        <v>41550</v>
      </c>
      <c r="AL124">
        <v>12450</v>
      </c>
      <c r="AM124">
        <f t="shared" si="36"/>
        <v>54000</v>
      </c>
      <c r="AR124">
        <v>25</v>
      </c>
      <c r="AS124">
        <f>4*3.14*AR124^2</f>
        <v>7850</v>
      </c>
      <c r="AT124">
        <v>50000</v>
      </c>
      <c r="AU124">
        <v>1349.85</v>
      </c>
      <c r="AV124">
        <v>-287674</v>
      </c>
      <c r="AW124" s="6">
        <v>1192080</v>
      </c>
      <c r="AX124">
        <v>0.26125700000000002</v>
      </c>
      <c r="AY124">
        <v>41472</v>
      </c>
      <c r="AZ124">
        <v>12528</v>
      </c>
      <c r="BA124">
        <f t="shared" si="37"/>
        <v>54000</v>
      </c>
      <c r="BW124" s="6"/>
    </row>
    <row r="125" spans="2:75" x14ac:dyDescent="0.2">
      <c r="D125">
        <v>100000</v>
      </c>
      <c r="E125">
        <v>999.82</v>
      </c>
      <c r="F125">
        <v>-290322</v>
      </c>
      <c r="G125" s="6">
        <v>1172420</v>
      </c>
      <c r="H125">
        <v>-68.721800000000002</v>
      </c>
      <c r="I125">
        <v>41709</v>
      </c>
      <c r="J125">
        <v>12271</v>
      </c>
      <c r="K125">
        <f t="shared" si="40"/>
        <v>53980</v>
      </c>
      <c r="M125">
        <f>(F125-(K125/K124)*F124)/C124</f>
        <v>8.0968388770951652E-2</v>
      </c>
      <c r="N125">
        <f>M125*16.02</f>
        <v>1.2971135881106455</v>
      </c>
      <c r="AF125">
        <v>100000</v>
      </c>
      <c r="AG125">
        <v>1049.98</v>
      </c>
      <c r="AH125">
        <v>-273399</v>
      </c>
      <c r="AI125" s="6">
        <v>1171620</v>
      </c>
      <c r="AJ125">
        <v>-9.8882499999999998E-2</v>
      </c>
      <c r="AK125">
        <v>39252</v>
      </c>
      <c r="AL125">
        <v>11755</v>
      </c>
      <c r="AM125">
        <f t="shared" si="36"/>
        <v>51007</v>
      </c>
      <c r="AO125">
        <f>(AH125-(AM125/AM124)*AH124)/AE124</f>
        <v>9.4389200283089877E-2</v>
      </c>
      <c r="AP125">
        <f>AO125*16.02</f>
        <v>1.5121149885350997</v>
      </c>
      <c r="AT125">
        <v>100000</v>
      </c>
      <c r="AU125">
        <v>1350.14</v>
      </c>
      <c r="AV125">
        <v>-271167</v>
      </c>
      <c r="AW125" s="6">
        <v>1186890</v>
      </c>
      <c r="AX125">
        <v>-0.18753300000000001</v>
      </c>
      <c r="AY125">
        <v>39187</v>
      </c>
      <c r="AZ125">
        <v>11857</v>
      </c>
      <c r="BA125">
        <f t="shared" si="37"/>
        <v>51044</v>
      </c>
      <c r="BC125">
        <f>(AV125-(BA125/BA124)*AV124)/AS124</f>
        <v>9.675313989148375E-2</v>
      </c>
      <c r="BD125">
        <f>BC125*16.02</f>
        <v>1.5499853010615696</v>
      </c>
      <c r="BW125" s="6"/>
    </row>
    <row r="126" spans="2:75" x14ac:dyDescent="0.2">
      <c r="B126">
        <v>7</v>
      </c>
      <c r="C126">
        <f>4*3.14*B126^2</f>
        <v>615.44000000000005</v>
      </c>
      <c r="D126">
        <v>50000</v>
      </c>
      <c r="E126">
        <v>999.61599999999999</v>
      </c>
      <c r="F126">
        <v>-290455</v>
      </c>
      <c r="G126" s="6">
        <v>1172670</v>
      </c>
      <c r="H126">
        <v>4.5182900000000003E-3</v>
      </c>
      <c r="I126">
        <v>41723</v>
      </c>
      <c r="J126">
        <v>12277</v>
      </c>
      <c r="K126">
        <f t="shared" si="40"/>
        <v>54000</v>
      </c>
      <c r="AD126">
        <v>25</v>
      </c>
      <c r="AE126">
        <f>4*3.14*AD126^2</f>
        <v>7850</v>
      </c>
      <c r="AF126">
        <v>50000</v>
      </c>
      <c r="AG126">
        <v>1050.07</v>
      </c>
      <c r="AH126">
        <v>-289824</v>
      </c>
      <c r="AI126" s="6">
        <v>1175140</v>
      </c>
      <c r="AJ126">
        <v>-6.2885300000000005E-2</v>
      </c>
      <c r="AK126">
        <v>41875</v>
      </c>
      <c r="AL126">
        <v>12125</v>
      </c>
      <c r="AM126">
        <f t="shared" si="36"/>
        <v>54000</v>
      </c>
      <c r="AR126">
        <v>25</v>
      </c>
      <c r="AS126">
        <f>4*3.14*AR126^2</f>
        <v>7850</v>
      </c>
      <c r="AT126">
        <v>50000</v>
      </c>
      <c r="AU126">
        <v>1349.93</v>
      </c>
      <c r="AV126">
        <v>-287764</v>
      </c>
      <c r="AW126" s="6">
        <v>1192240</v>
      </c>
      <c r="AX126">
        <v>2.45223E-2</v>
      </c>
      <c r="AY126">
        <v>41378</v>
      </c>
      <c r="AZ126">
        <v>12622</v>
      </c>
      <c r="BA126">
        <f t="shared" si="37"/>
        <v>54000</v>
      </c>
      <c r="BW126" s="6"/>
    </row>
    <row r="127" spans="2:75" x14ac:dyDescent="0.2">
      <c r="D127">
        <v>100000</v>
      </c>
      <c r="E127">
        <v>999.79600000000005</v>
      </c>
      <c r="F127">
        <v>-290028</v>
      </c>
      <c r="G127" s="6">
        <v>1172420</v>
      </c>
      <c r="H127">
        <v>-187.101</v>
      </c>
      <c r="I127">
        <v>41673</v>
      </c>
      <c r="J127">
        <v>12260</v>
      </c>
      <c r="K127">
        <f t="shared" si="40"/>
        <v>53933</v>
      </c>
      <c r="M127">
        <f>(F127-(K127/K126)*F126)/C126</f>
        <v>0.10824881084771931</v>
      </c>
      <c r="N127">
        <f>M127*16.02</f>
        <v>1.7341459497804634</v>
      </c>
      <c r="AF127">
        <v>100000</v>
      </c>
      <c r="AG127">
        <v>1050.08</v>
      </c>
      <c r="AH127">
        <v>-273038</v>
      </c>
      <c r="AI127" s="6">
        <v>1171440</v>
      </c>
      <c r="AJ127">
        <v>0.14452100000000001</v>
      </c>
      <c r="AK127">
        <v>39543</v>
      </c>
      <c r="AL127">
        <v>11463</v>
      </c>
      <c r="AM127">
        <f t="shared" si="36"/>
        <v>51006</v>
      </c>
      <c r="AO127">
        <f>(AH127-(AM127/AM126)*AH126)/AE126</f>
        <v>9.1320934182590546E-2</v>
      </c>
      <c r="AP127">
        <f>AO127*16.02</f>
        <v>1.4629613656051006</v>
      </c>
      <c r="AT127">
        <v>100000</v>
      </c>
      <c r="AU127">
        <v>1349.86</v>
      </c>
      <c r="AV127">
        <v>-271226</v>
      </c>
      <c r="AW127" s="6">
        <v>1186830</v>
      </c>
      <c r="AX127">
        <v>-0.216164</v>
      </c>
      <c r="AY127">
        <v>39147</v>
      </c>
      <c r="AZ127">
        <v>11902</v>
      </c>
      <c r="BA127">
        <f t="shared" si="37"/>
        <v>51049</v>
      </c>
      <c r="BC127">
        <f>(AV127-(BA127/BA126)*AV126)/AS126</f>
        <v>0.10346882755366883</v>
      </c>
      <c r="BD127">
        <f>BC127*16.02</f>
        <v>1.6575706174097746</v>
      </c>
      <c r="BW127" s="6"/>
    </row>
    <row r="128" spans="2:75" x14ac:dyDescent="0.2">
      <c r="B128">
        <v>9</v>
      </c>
      <c r="C128">
        <f>4*3.14*B128^2</f>
        <v>1017.36</v>
      </c>
      <c r="D128">
        <v>50000</v>
      </c>
      <c r="E128">
        <v>999.61599999999999</v>
      </c>
      <c r="F128">
        <v>-290455</v>
      </c>
      <c r="G128" s="6">
        <v>1172670</v>
      </c>
      <c r="H128">
        <v>4.5182900000000003E-3</v>
      </c>
      <c r="I128">
        <v>41723</v>
      </c>
      <c r="J128">
        <v>12277</v>
      </c>
      <c r="K128">
        <f t="shared" si="40"/>
        <v>54000</v>
      </c>
      <c r="AD128">
        <v>25</v>
      </c>
      <c r="AE128">
        <f>4*3.14*AD128^2</f>
        <v>7850</v>
      </c>
      <c r="AF128">
        <v>50000</v>
      </c>
      <c r="AG128">
        <v>1050.1400000000001</v>
      </c>
      <c r="AH128">
        <v>-290145</v>
      </c>
      <c r="AI128" s="6">
        <v>1175370</v>
      </c>
      <c r="AJ128">
        <v>-1.51272E-2</v>
      </c>
      <c r="AK128">
        <v>41628</v>
      </c>
      <c r="AL128">
        <v>12372</v>
      </c>
      <c r="AM128">
        <f t="shared" si="36"/>
        <v>54000</v>
      </c>
      <c r="AR128">
        <v>25</v>
      </c>
      <c r="AS128">
        <f>4*3.14*AR128^2</f>
        <v>7850</v>
      </c>
      <c r="AT128">
        <v>50000</v>
      </c>
      <c r="AU128">
        <v>1350.58</v>
      </c>
      <c r="AV128">
        <v>-287308</v>
      </c>
      <c r="AW128" s="6">
        <v>1191930</v>
      </c>
      <c r="AX128">
        <v>-0.106222</v>
      </c>
      <c r="AY128">
        <v>41768</v>
      </c>
      <c r="AZ128">
        <v>12232</v>
      </c>
      <c r="BA128">
        <f t="shared" si="37"/>
        <v>54000</v>
      </c>
      <c r="BW128" s="6"/>
    </row>
    <row r="129" spans="2:75" x14ac:dyDescent="0.2">
      <c r="D129">
        <v>100000</v>
      </c>
      <c r="E129">
        <v>999.92</v>
      </c>
      <c r="F129">
        <v>-289555</v>
      </c>
      <c r="G129" s="6">
        <v>1172420</v>
      </c>
      <c r="H129">
        <v>-240.601</v>
      </c>
      <c r="I129">
        <v>41613</v>
      </c>
      <c r="J129">
        <v>12240</v>
      </c>
      <c r="K129">
        <f t="shared" si="40"/>
        <v>53853</v>
      </c>
      <c r="M129">
        <f>(F129-(K129/K128)*F128)/C128</f>
        <v>0.10745158493004998</v>
      </c>
      <c r="N129">
        <f>M129*16.02</f>
        <v>1.7213743905794008</v>
      </c>
      <c r="AF129">
        <v>100000</v>
      </c>
      <c r="AG129">
        <v>1049.99</v>
      </c>
      <c r="AH129">
        <v>-273351</v>
      </c>
      <c r="AI129" s="6">
        <v>1171500</v>
      </c>
      <c r="AJ129">
        <v>-3.8317900000000002E-2</v>
      </c>
      <c r="AK129">
        <v>39296</v>
      </c>
      <c r="AL129">
        <v>11711</v>
      </c>
      <c r="AM129">
        <f t="shared" si="36"/>
        <v>51007</v>
      </c>
      <c r="AO129">
        <f>(AH129-(AM129/AM128)*AH128)/AE128</f>
        <v>9.0757289455060189E-2</v>
      </c>
      <c r="AP129">
        <f>AO129*16.02</f>
        <v>1.4539317770700642</v>
      </c>
      <c r="AT129">
        <v>100000</v>
      </c>
      <c r="AU129">
        <v>1349.99</v>
      </c>
      <c r="AV129">
        <v>-270909</v>
      </c>
      <c r="AW129" s="6">
        <v>1186960</v>
      </c>
      <c r="AX129">
        <v>-0.208507</v>
      </c>
      <c r="AY129">
        <v>39429</v>
      </c>
      <c r="AZ129">
        <v>11617</v>
      </c>
      <c r="BA129">
        <f t="shared" si="37"/>
        <v>51046</v>
      </c>
      <c r="BC129">
        <f>(AV129-(BA129/BA128)*AV128)/AS128</f>
        <v>8.6902967681055349E-2</v>
      </c>
      <c r="BD129">
        <f>BC129*16.02</f>
        <v>1.3921855422505067</v>
      </c>
      <c r="BW129" s="6"/>
    </row>
    <row r="130" spans="2:75" x14ac:dyDescent="0.2">
      <c r="B130">
        <v>11</v>
      </c>
      <c r="C130">
        <f>4*3.14*B130^2</f>
        <v>1519.76</v>
      </c>
      <c r="D130">
        <v>50000</v>
      </c>
      <c r="E130">
        <v>999.61599999999999</v>
      </c>
      <c r="F130">
        <v>-290455</v>
      </c>
      <c r="G130" s="6">
        <v>1172670</v>
      </c>
      <c r="H130">
        <v>4.5182900000000003E-3</v>
      </c>
      <c r="I130">
        <v>41723</v>
      </c>
      <c r="J130">
        <v>12277</v>
      </c>
      <c r="K130">
        <f t="shared" si="40"/>
        <v>54000</v>
      </c>
      <c r="AD130">
        <v>25</v>
      </c>
      <c r="AE130">
        <f>4*3.14*AD130^2</f>
        <v>7850</v>
      </c>
      <c r="AF130">
        <v>50000</v>
      </c>
      <c r="AG130">
        <v>1049.83</v>
      </c>
      <c r="AH130">
        <v>-290102</v>
      </c>
      <c r="AI130" s="6">
        <v>1175400</v>
      </c>
      <c r="AJ130">
        <v>-2.0148099999999999E-2</v>
      </c>
      <c r="AK130">
        <v>41646</v>
      </c>
      <c r="AL130">
        <v>12354</v>
      </c>
      <c r="AM130">
        <f t="shared" si="36"/>
        <v>54000</v>
      </c>
      <c r="AR130">
        <v>25</v>
      </c>
      <c r="AS130">
        <f>4*3.14*AR130^2</f>
        <v>7850</v>
      </c>
      <c r="AT130">
        <v>50000</v>
      </c>
      <c r="AU130">
        <v>1349.98</v>
      </c>
      <c r="AV130">
        <v>-287385</v>
      </c>
      <c r="AW130" s="6">
        <v>1191950</v>
      </c>
      <c r="AX130">
        <v>-0.10768</v>
      </c>
      <c r="AY130">
        <v>41713</v>
      </c>
      <c r="AZ130">
        <v>12287</v>
      </c>
      <c r="BA130">
        <f t="shared" si="37"/>
        <v>54000</v>
      </c>
      <c r="BW130" s="6"/>
    </row>
    <row r="131" spans="2:75" x14ac:dyDescent="0.2">
      <c r="D131">
        <v>100000</v>
      </c>
      <c r="E131">
        <v>1000.11</v>
      </c>
      <c r="F131">
        <v>-288899</v>
      </c>
      <c r="G131" s="6">
        <v>1172420</v>
      </c>
      <c r="H131">
        <v>-442.56700000000001</v>
      </c>
      <c r="I131">
        <v>41528</v>
      </c>
      <c r="J131">
        <v>12213</v>
      </c>
      <c r="K131">
        <f t="shared" si="40"/>
        <v>53741</v>
      </c>
      <c r="M131">
        <f>(F131-(K131/K130)*F130)/C130</f>
        <v>0.1071825546528906</v>
      </c>
      <c r="N131">
        <f>M131*16.02</f>
        <v>1.7170645255393073</v>
      </c>
      <c r="AF131">
        <v>100000</v>
      </c>
      <c r="AG131">
        <v>1049.7</v>
      </c>
      <c r="AH131">
        <v>-273286</v>
      </c>
      <c r="AI131" s="6">
        <v>1171620</v>
      </c>
      <c r="AJ131">
        <v>-0.185284</v>
      </c>
      <c r="AK131">
        <v>39333</v>
      </c>
      <c r="AL131">
        <v>11671</v>
      </c>
      <c r="AM131">
        <f t="shared" si="36"/>
        <v>51004</v>
      </c>
      <c r="AO131">
        <f>(AH131-(AM131/AM130)*AH130)/AE130</f>
        <v>9.1810351497994935E-2</v>
      </c>
      <c r="AP131">
        <f>AO131*16.02</f>
        <v>1.4708018309978788</v>
      </c>
      <c r="AT131">
        <v>100000</v>
      </c>
      <c r="AU131">
        <v>1349.92</v>
      </c>
      <c r="AV131">
        <v>-270877</v>
      </c>
      <c r="AW131" s="6">
        <v>1187130</v>
      </c>
      <c r="AX131">
        <v>-0.27141799999999999</v>
      </c>
      <c r="AY131">
        <v>39435</v>
      </c>
      <c r="AZ131">
        <v>11608</v>
      </c>
      <c r="BA131">
        <f t="shared" si="37"/>
        <v>51043</v>
      </c>
      <c r="BC131">
        <f>(AV131-(BA131/BA130)*AV130)/AS130</f>
        <v>9.8217869780610673E-2</v>
      </c>
      <c r="BD131">
        <f>BC131*16.02</f>
        <v>1.5734502738853828</v>
      </c>
      <c r="BW131" s="6"/>
    </row>
    <row r="132" spans="2:75" x14ac:dyDescent="0.2">
      <c r="B132">
        <v>13</v>
      </c>
      <c r="C132">
        <f>4*3.14*B132^2</f>
        <v>2122.64</v>
      </c>
      <c r="D132">
        <v>50000</v>
      </c>
      <c r="E132">
        <v>999.61599999999999</v>
      </c>
      <c r="F132">
        <v>-290455</v>
      </c>
      <c r="G132" s="6">
        <v>1172670</v>
      </c>
      <c r="H132">
        <v>4.5182900000000003E-3</v>
      </c>
      <c r="I132">
        <v>41723</v>
      </c>
      <c r="J132">
        <v>12277</v>
      </c>
      <c r="K132">
        <f t="shared" si="40"/>
        <v>54000</v>
      </c>
      <c r="AG132">
        <f>AVERAGE(AG92,AG94,AG96,AG98,AG100,AG102,AG104,AG106,AG108,AG110,AG112,AG114,AG116,AG118,AG120,AG122,AG124,AG126,AG128,AG130)</f>
        <v>1050.0093697500001</v>
      </c>
      <c r="AH132">
        <f>AVERAGE(AH92,AH94,AH96,AH98,AH100,AH102,AH104,AH106,AH108,AH110,AH112,AH114,AH116,AH118,AH120,AH122,AH124,AH126,AH128,AH130)</f>
        <v>-290167.55685550004</v>
      </c>
      <c r="AI132">
        <f>AH132+(3/2)*(8.6173*10^-5)*AG132*54000</f>
        <v>-282838.47780452325</v>
      </c>
      <c r="AJ132">
        <f>AVERAGE(AH93,AH95,AH97,AH99,AH101,AH103,AH105,AH107,AH109,AH111,AH113,AH115,AH117,AH119,AH121,AH123,AH125,AH127,AH129,AH131)</f>
        <v>-273356.72732810001</v>
      </c>
      <c r="AK132">
        <f>AJ132+(3/2)*(8.6173*10^-5)*AG132*AM132</f>
        <v>-266433.99142102542</v>
      </c>
      <c r="AM132">
        <f>AVERAGE(AM93,AM95,AM97,AM99,AM101,AM103,AM105,AM107,AM109,AM111,AM113,AM115,AM117,AM119,AM121,AM123,AM125,AM127,AM129,AM131)</f>
        <v>51006.1</v>
      </c>
      <c r="AP132">
        <f>AVERAGE(AP93:AP131)</f>
        <v>1.4758545278802404</v>
      </c>
      <c r="AQ132">
        <f>STDEV(AP93:AP131)/SQRT(COUNT(AP93:AP131))</f>
        <v>1.5690520135771182E-2</v>
      </c>
      <c r="AU132">
        <f>AVERAGE(AU92,AU94,AU96,AU98,AU100,AU102,AU104,AU106,AU108,AU110,AU112,AU114,AU116,AU118,AU120,AU122,AU124,AU126,AU128,AU130)</f>
        <v>1350.0466999499999</v>
      </c>
      <c r="AV132">
        <f>AVERAGE(AV92,AV94,AV96,AV98,AV100,AV102,AV104,AV106,AV108,AV110,AV112,AV114,AV116,AV118,AV120,AV122,AV124,AV126,AV128,AV130)</f>
        <v>-287589.9404127</v>
      </c>
      <c r="AW132">
        <f>AV132+(3/2)*(8.6173*10^-5)*AU132*54000</f>
        <v>-278166.59689644189</v>
      </c>
      <c r="AX132">
        <f>AVERAGE(AV93,AV95,AV97,AV99,AV101,AV103,AV105,AV107,AV109,AV111,AV113,AV115,AV117,AV119,AV121,AV123,AV125,AV127,AV129,AV131)</f>
        <v>-271131.49039644998</v>
      </c>
      <c r="AY132">
        <f>AX132+(3/2)*(8.6173*10^-5)*AU132*BA132</f>
        <v>-262222.56545768079</v>
      </c>
      <c r="BA132">
        <f>AVERAGE(BA93,BA95,BA97,BA99,BA101,BA103,BA105,BA107,BA109,BA111,BA113,BA115,BA117,BA119,BA121,BA123,BA125,BA127,BA129,BA131)</f>
        <v>51052.15</v>
      </c>
      <c r="BD132">
        <f>AVERAGE(BD93:BD131)</f>
        <v>1.5488881086478123</v>
      </c>
      <c r="BE132">
        <f>STDEV(BD93:BD131)/SQRT(COUNT(BD93:BD131))</f>
        <v>1.2653510698113248E-2</v>
      </c>
      <c r="BW132" s="6"/>
    </row>
    <row r="133" spans="2:75" x14ac:dyDescent="0.2">
      <c r="D133">
        <v>100000</v>
      </c>
      <c r="E133">
        <v>999.73500000000001</v>
      </c>
      <c r="F133">
        <v>-287944</v>
      </c>
      <c r="G133" s="6">
        <v>1172420</v>
      </c>
      <c r="H133">
        <v>-713.18399999999997</v>
      </c>
      <c r="I133">
        <v>41407</v>
      </c>
      <c r="J133">
        <v>12169</v>
      </c>
      <c r="K133">
        <f t="shared" si="40"/>
        <v>53576</v>
      </c>
      <c r="M133">
        <f>(F133-(K133/K132)*F132)/C132</f>
        <v>0.10853954055815142</v>
      </c>
      <c r="N133">
        <f>M133*16.02</f>
        <v>1.7388034397415857</v>
      </c>
      <c r="AE133" t="s">
        <v>30</v>
      </c>
      <c r="AS133" t="s">
        <v>37</v>
      </c>
      <c r="BW133" s="6"/>
    </row>
    <row r="134" spans="2:75" x14ac:dyDescent="0.2">
      <c r="B134">
        <v>15</v>
      </c>
      <c r="C134">
        <f>4*3.14*B134^2</f>
        <v>2826</v>
      </c>
      <c r="D134">
        <v>50000</v>
      </c>
      <c r="E134">
        <v>999.61599999999999</v>
      </c>
      <c r="F134">
        <v>-290455</v>
      </c>
      <c r="G134" s="6">
        <v>1172670</v>
      </c>
      <c r="H134">
        <v>4.5182900000000003E-3</v>
      </c>
      <c r="I134">
        <v>41723</v>
      </c>
      <c r="J134">
        <v>12277</v>
      </c>
      <c r="K134">
        <f t="shared" si="40"/>
        <v>54000</v>
      </c>
      <c r="AD134">
        <v>25</v>
      </c>
      <c r="AE134">
        <f>4*3.14*AD134^2</f>
        <v>7850</v>
      </c>
      <c r="AF134">
        <v>50000</v>
      </c>
      <c r="AG134">
        <v>1075.035288</v>
      </c>
      <c r="AH134">
        <v>-289920.80261399999</v>
      </c>
      <c r="AI134">
        <v>1176665.908178</v>
      </c>
      <c r="AJ134">
        <v>-0.129186</v>
      </c>
      <c r="AK134">
        <v>41629</v>
      </c>
      <c r="AL134">
        <v>12371</v>
      </c>
      <c r="AM134">
        <f t="shared" ref="AM134:AO153" si="41">SUM(AK134:AL134)</f>
        <v>54000</v>
      </c>
      <c r="AR134">
        <v>25</v>
      </c>
      <c r="AS134">
        <f>4*3.14*AR134^2</f>
        <v>7850</v>
      </c>
      <c r="AT134">
        <v>50000</v>
      </c>
      <c r="AU134">
        <v>1374.657956</v>
      </c>
      <c r="AV134">
        <v>-287170.903628</v>
      </c>
      <c r="AW134">
        <v>1193472.862555</v>
      </c>
      <c r="AX134">
        <v>-0.17014199999999999</v>
      </c>
      <c r="AY134">
        <v>41695</v>
      </c>
      <c r="AZ134">
        <v>12305</v>
      </c>
      <c r="BA134">
        <f t="shared" ref="BA134:BC153" si="42">SUM(AY134:AZ134)</f>
        <v>54000</v>
      </c>
      <c r="BW134" s="6"/>
    </row>
    <row r="135" spans="2:75" x14ac:dyDescent="0.2">
      <c r="D135">
        <v>100000</v>
      </c>
      <c r="E135">
        <v>1000.08</v>
      </c>
      <c r="F135">
        <v>-286696</v>
      </c>
      <c r="G135" s="6">
        <v>1172420</v>
      </c>
      <c r="H135">
        <v>-832.59500000000003</v>
      </c>
      <c r="I135">
        <v>41242</v>
      </c>
      <c r="J135">
        <v>12115</v>
      </c>
      <c r="K135">
        <f t="shared" si="40"/>
        <v>53357</v>
      </c>
      <c r="M135">
        <f>(F135-(K135/K134)*F134)/C134</f>
        <v>0.10631067992975014</v>
      </c>
      <c r="N135">
        <f>M135*16.02</f>
        <v>1.7030970924745972</v>
      </c>
      <c r="AF135">
        <v>100000</v>
      </c>
      <c r="AG135">
        <v>1075.102153</v>
      </c>
      <c r="AH135">
        <v>-273109.42892699997</v>
      </c>
      <c r="AI135">
        <v>1172767.1293560001</v>
      </c>
      <c r="AJ135">
        <v>-0.13835</v>
      </c>
      <c r="AK135">
        <v>39336</v>
      </c>
      <c r="AL135">
        <v>11672</v>
      </c>
      <c r="AM135">
        <f t="shared" si="41"/>
        <v>51008</v>
      </c>
      <c r="AO135">
        <f>(AH135-(AM135/AM134)*AH134)/AE134</f>
        <v>9.5237409004275714E-2</v>
      </c>
      <c r="AP135">
        <f>AO135*16.02</f>
        <v>1.525703292248497</v>
      </c>
      <c r="AT135">
        <v>100000</v>
      </c>
      <c r="AU135">
        <v>1374.559651</v>
      </c>
      <c r="AV135">
        <v>-270785.222511</v>
      </c>
      <c r="AW135">
        <v>1188423.176095</v>
      </c>
      <c r="AX135">
        <v>-0.14838200000000001</v>
      </c>
      <c r="AY135">
        <v>39445</v>
      </c>
      <c r="AZ135">
        <v>11622</v>
      </c>
      <c r="BA135">
        <f t="shared" si="42"/>
        <v>51067</v>
      </c>
      <c r="BC135">
        <f>(AV135-(BA135/BA134)*AV134)/AS134</f>
        <v>0.10038811034931516</v>
      </c>
      <c r="BD135">
        <f>BC135*16.02</f>
        <v>1.6082175277960289</v>
      </c>
      <c r="BW135" s="6"/>
    </row>
    <row r="136" spans="2:75" x14ac:dyDescent="0.2">
      <c r="B136">
        <v>17</v>
      </c>
      <c r="C136">
        <f>4*3.14*B136^2</f>
        <v>3629.84</v>
      </c>
      <c r="D136">
        <v>50000</v>
      </c>
      <c r="E136">
        <v>999.61599999999999</v>
      </c>
      <c r="F136">
        <v>-290455</v>
      </c>
      <c r="G136" s="6">
        <v>1172670</v>
      </c>
      <c r="H136">
        <v>4.5182900000000003E-3</v>
      </c>
      <c r="I136">
        <v>41723</v>
      </c>
      <c r="J136">
        <v>12277</v>
      </c>
      <c r="K136">
        <f t="shared" ref="K136:K145" si="43">SUM(I136:J136)</f>
        <v>54000</v>
      </c>
      <c r="AD136">
        <v>25</v>
      </c>
      <c r="AE136">
        <f>4*3.14*AD136^2</f>
        <v>7850</v>
      </c>
      <c r="AF136">
        <v>50000</v>
      </c>
      <c r="AG136">
        <v>1074.7863159999999</v>
      </c>
      <c r="AH136">
        <v>-289888.89543600002</v>
      </c>
      <c r="AI136">
        <v>1176683.903226</v>
      </c>
      <c r="AJ136">
        <v>-0.16077900000000001</v>
      </c>
      <c r="AK136">
        <v>41647</v>
      </c>
      <c r="AL136">
        <v>12353</v>
      </c>
      <c r="AM136">
        <f t="shared" si="41"/>
        <v>54000</v>
      </c>
      <c r="AR136">
        <v>25</v>
      </c>
      <c r="AS136">
        <f>4*3.14*AR136^2</f>
        <v>7850</v>
      </c>
      <c r="AT136">
        <v>50000</v>
      </c>
      <c r="AU136">
        <v>1375.0226399999999</v>
      </c>
      <c r="AV136">
        <v>-287177.19406200002</v>
      </c>
      <c r="AW136">
        <v>1193372.4157430001</v>
      </c>
      <c r="AX136">
        <v>-0.16650799999999999</v>
      </c>
      <c r="AY136">
        <v>41702</v>
      </c>
      <c r="AZ136">
        <v>12298</v>
      </c>
      <c r="BA136">
        <f t="shared" si="42"/>
        <v>54000</v>
      </c>
      <c r="BW136" s="6"/>
    </row>
    <row r="137" spans="2:75" x14ac:dyDescent="0.2">
      <c r="D137">
        <v>100000</v>
      </c>
      <c r="E137">
        <v>999.81799999999998</v>
      </c>
      <c r="F137">
        <v>-284989</v>
      </c>
      <c r="G137" s="6">
        <v>1172420</v>
      </c>
      <c r="H137">
        <v>-1028.9000000000001</v>
      </c>
      <c r="I137">
        <v>41007</v>
      </c>
      <c r="J137">
        <v>12048</v>
      </c>
      <c r="K137">
        <f t="shared" si="43"/>
        <v>53055</v>
      </c>
      <c r="M137">
        <f>(F137-(K137/K136)*F136)/C136</f>
        <v>0.10552462367488234</v>
      </c>
      <c r="N137">
        <f>M137*16.02</f>
        <v>1.6905044712716151</v>
      </c>
      <c r="AF137">
        <v>100000</v>
      </c>
      <c r="AG137">
        <v>1074.6840090000001</v>
      </c>
      <c r="AH137">
        <v>-273073.63875599997</v>
      </c>
      <c r="AI137">
        <v>1172769.090209</v>
      </c>
      <c r="AJ137">
        <v>-0.15185000000000001</v>
      </c>
      <c r="AK137">
        <v>39359</v>
      </c>
      <c r="AL137">
        <v>11649</v>
      </c>
      <c r="AM137">
        <f t="shared" si="41"/>
        <v>51008</v>
      </c>
      <c r="AO137">
        <f>(AH137-(AM137/AM136)*AH136)/AE136</f>
        <v>9.5957267222196385E-2</v>
      </c>
      <c r="AP137">
        <f>AO137*16.02</f>
        <v>1.537235420899586</v>
      </c>
      <c r="AT137">
        <v>100000</v>
      </c>
      <c r="AU137">
        <v>1374.8288769999999</v>
      </c>
      <c r="AV137">
        <v>-270656.09938999999</v>
      </c>
      <c r="AW137">
        <v>1187898.995508</v>
      </c>
      <c r="AX137">
        <v>-0.188469</v>
      </c>
      <c r="AY137">
        <v>39376</v>
      </c>
      <c r="AZ137">
        <v>11658</v>
      </c>
      <c r="BA137">
        <f t="shared" si="42"/>
        <v>51034</v>
      </c>
      <c r="BC137">
        <f>(AV137-(BA137/BA136)*AV136)/AS136</f>
        <v>9.5238392781577474E-2</v>
      </c>
      <c r="BD137">
        <f>BC137*16.02</f>
        <v>1.525719052360871</v>
      </c>
      <c r="BW137" s="6"/>
    </row>
    <row r="138" spans="2:75" x14ac:dyDescent="0.2">
      <c r="B138">
        <v>19</v>
      </c>
      <c r="C138">
        <f>4*3.14*B138^2</f>
        <v>4534.16</v>
      </c>
      <c r="D138">
        <v>50000</v>
      </c>
      <c r="E138">
        <v>999.61599999999999</v>
      </c>
      <c r="F138">
        <v>-290455</v>
      </c>
      <c r="G138" s="6">
        <v>1172670</v>
      </c>
      <c r="H138">
        <v>4.5182900000000003E-3</v>
      </c>
      <c r="I138">
        <v>41723</v>
      </c>
      <c r="J138">
        <v>12277</v>
      </c>
      <c r="K138">
        <f t="shared" si="43"/>
        <v>54000</v>
      </c>
      <c r="AD138">
        <v>25</v>
      </c>
      <c r="AE138">
        <f>4*3.14*AD138^2</f>
        <v>7850</v>
      </c>
      <c r="AF138">
        <v>50000</v>
      </c>
      <c r="AG138">
        <v>1074.912603</v>
      </c>
      <c r="AH138">
        <v>-290086.93532699998</v>
      </c>
      <c r="AI138">
        <v>1176787.8787169999</v>
      </c>
      <c r="AJ138">
        <v>-0.119355</v>
      </c>
      <c r="AK138">
        <v>41497</v>
      </c>
      <c r="AL138">
        <v>12503</v>
      </c>
      <c r="AM138">
        <f t="shared" si="41"/>
        <v>54000</v>
      </c>
      <c r="AR138">
        <v>25</v>
      </c>
      <c r="AS138">
        <f>4*3.14*AR138^2</f>
        <v>7850</v>
      </c>
      <c r="AT138">
        <v>50000</v>
      </c>
      <c r="AU138">
        <v>1375.053899</v>
      </c>
      <c r="AV138">
        <v>-287256.68002099998</v>
      </c>
      <c r="AW138">
        <v>1193464.2420679999</v>
      </c>
      <c r="AX138">
        <v>-0.18307399999999999</v>
      </c>
      <c r="AY138">
        <v>41638</v>
      </c>
      <c r="AZ138">
        <v>12362</v>
      </c>
      <c r="BA138">
        <f t="shared" si="42"/>
        <v>54000</v>
      </c>
      <c r="BW138" s="6"/>
    </row>
    <row r="139" spans="2:75" x14ac:dyDescent="0.2">
      <c r="D139">
        <v>100000</v>
      </c>
      <c r="E139">
        <v>1000.27</v>
      </c>
      <c r="F139">
        <v>-282816</v>
      </c>
      <c r="G139" s="6">
        <v>1172420</v>
      </c>
      <c r="H139">
        <v>-1276.22</v>
      </c>
      <c r="I139">
        <v>40714</v>
      </c>
      <c r="J139">
        <v>11957</v>
      </c>
      <c r="K139">
        <f t="shared" si="43"/>
        <v>52671</v>
      </c>
      <c r="M139">
        <f>(F139-(K139/K138)*F138)/C138</f>
        <v>0.10819638526700244</v>
      </c>
      <c r="N139">
        <f>M139*16.02</f>
        <v>1.7333060919773791</v>
      </c>
      <c r="AF139">
        <v>100000</v>
      </c>
      <c r="AG139">
        <v>1074.7939570000001</v>
      </c>
      <c r="AH139">
        <v>-273217.51279100002</v>
      </c>
      <c r="AI139">
        <v>1172758.253735</v>
      </c>
      <c r="AJ139">
        <v>-0.15010799999999999</v>
      </c>
      <c r="AK139">
        <v>39205</v>
      </c>
      <c r="AL139">
        <v>11796</v>
      </c>
      <c r="AM139">
        <f t="shared" si="41"/>
        <v>51001</v>
      </c>
      <c r="AO139">
        <f>(AH139-(AM139/AM138)*AH138)/AE138</f>
        <v>9.6669256660359124E-2</v>
      </c>
      <c r="AP139">
        <f>AO139*16.02</f>
        <v>1.548641491698953</v>
      </c>
      <c r="AT139">
        <v>100000</v>
      </c>
      <c r="AU139">
        <v>1374.7857919999999</v>
      </c>
      <c r="AV139">
        <v>-270821.47268100001</v>
      </c>
      <c r="AW139">
        <v>1187831.9463790001</v>
      </c>
      <c r="AX139">
        <v>-0.19237599999999999</v>
      </c>
      <c r="AY139">
        <v>39380</v>
      </c>
      <c r="AZ139">
        <v>11679</v>
      </c>
      <c r="BA139">
        <f t="shared" si="42"/>
        <v>51059</v>
      </c>
      <c r="BC139">
        <f>(AV139-(BA139/BA138)*AV138)/AS138</f>
        <v>0.10068247326783937</v>
      </c>
      <c r="BD139">
        <f>BC139*16.02</f>
        <v>1.6129332217507866</v>
      </c>
      <c r="BW139" s="6"/>
    </row>
    <row r="140" spans="2:75" x14ac:dyDescent="0.2">
      <c r="B140">
        <v>21</v>
      </c>
      <c r="C140">
        <f>4*3.14*B140^2</f>
        <v>5538.96</v>
      </c>
      <c r="D140">
        <v>50000</v>
      </c>
      <c r="E140">
        <v>999.61599999999999</v>
      </c>
      <c r="F140">
        <v>-290455</v>
      </c>
      <c r="G140" s="6">
        <v>1172670</v>
      </c>
      <c r="H140">
        <v>4.5182900000000003E-3</v>
      </c>
      <c r="I140">
        <v>41723</v>
      </c>
      <c r="J140">
        <v>12277</v>
      </c>
      <c r="K140">
        <f t="shared" si="43"/>
        <v>54000</v>
      </c>
      <c r="AD140">
        <v>25</v>
      </c>
      <c r="AE140">
        <f>4*3.14*AD140^2</f>
        <v>7850</v>
      </c>
      <c r="AF140">
        <v>50000</v>
      </c>
      <c r="AG140">
        <v>1074.9124850000001</v>
      </c>
      <c r="AH140">
        <v>-289851.21048900002</v>
      </c>
      <c r="AI140">
        <v>1176613.313658</v>
      </c>
      <c r="AJ140">
        <v>-0.15637200000000001</v>
      </c>
      <c r="AK140">
        <v>41696</v>
      </c>
      <c r="AL140">
        <v>12304</v>
      </c>
      <c r="AM140">
        <f t="shared" si="41"/>
        <v>54000</v>
      </c>
      <c r="AR140">
        <v>25</v>
      </c>
      <c r="AS140">
        <f>4*3.14*AR140^2</f>
        <v>7850</v>
      </c>
      <c r="AT140">
        <v>50000</v>
      </c>
      <c r="AU140">
        <v>1374.750485</v>
      </c>
      <c r="AV140">
        <v>-287333.855797</v>
      </c>
      <c r="AW140">
        <v>1193415.234008</v>
      </c>
      <c r="AX140">
        <v>-0.15208199999999999</v>
      </c>
      <c r="AY140">
        <v>41585</v>
      </c>
      <c r="AZ140">
        <v>12415</v>
      </c>
      <c r="BA140">
        <f t="shared" si="42"/>
        <v>54000</v>
      </c>
      <c r="BW140" s="6"/>
    </row>
    <row r="141" spans="2:75" x14ac:dyDescent="0.2">
      <c r="D141">
        <v>100000</v>
      </c>
      <c r="E141">
        <v>999.79399999999998</v>
      </c>
      <c r="F141">
        <v>-280220</v>
      </c>
      <c r="G141" s="6">
        <v>1172420</v>
      </c>
      <c r="H141">
        <v>-1566.9</v>
      </c>
      <c r="I141">
        <v>40367</v>
      </c>
      <c r="J141">
        <v>11842</v>
      </c>
      <c r="K141">
        <f t="shared" si="43"/>
        <v>52209</v>
      </c>
      <c r="M141">
        <f>(F141-(K141/K140)*F140)/C140</f>
        <v>0.10860808406872535</v>
      </c>
      <c r="N141">
        <f>M141*16.02</f>
        <v>1.73990150678098</v>
      </c>
      <c r="AF141">
        <v>100000</v>
      </c>
      <c r="AG141">
        <v>1074.7420380000001</v>
      </c>
      <c r="AH141">
        <v>-273097.061461</v>
      </c>
      <c r="AI141">
        <v>1172503.909978</v>
      </c>
      <c r="AJ141">
        <v>-0.13971700000000001</v>
      </c>
      <c r="AK141">
        <v>39373</v>
      </c>
      <c r="AL141">
        <v>11639</v>
      </c>
      <c r="AM141">
        <f t="shared" si="41"/>
        <v>51012</v>
      </c>
      <c r="AO141">
        <f>(AH141-(AM141/AM140)*AH140)/AE140</f>
        <v>9.1173933877959662E-2</v>
      </c>
      <c r="AP141">
        <f>AO141*16.02</f>
        <v>1.4606064207249136</v>
      </c>
      <c r="AT141">
        <v>100000</v>
      </c>
      <c r="AU141">
        <v>1375.001403</v>
      </c>
      <c r="AV141">
        <v>-270925.67515999998</v>
      </c>
      <c r="AW141">
        <v>1188376.8973389999</v>
      </c>
      <c r="AX141">
        <v>-0.15410099999999999</v>
      </c>
      <c r="AY141">
        <v>39317</v>
      </c>
      <c r="AZ141">
        <v>11740</v>
      </c>
      <c r="BA141">
        <f t="shared" si="42"/>
        <v>51057</v>
      </c>
      <c r="BC141">
        <f>(AV141-(BA141/BA140)*AV140)/AS140</f>
        <v>9.5348470836120011E-2</v>
      </c>
      <c r="BD141">
        <f>BC141*16.02</f>
        <v>1.5274825027946426</v>
      </c>
      <c r="BW141" s="6"/>
    </row>
    <row r="142" spans="2:75" x14ac:dyDescent="0.2">
      <c r="B142">
        <v>23</v>
      </c>
      <c r="C142">
        <f>4*3.14*B142^2</f>
        <v>6644.2400000000007</v>
      </c>
      <c r="D142">
        <v>50000</v>
      </c>
      <c r="E142">
        <v>999.61599999999999</v>
      </c>
      <c r="F142">
        <v>-290455</v>
      </c>
      <c r="G142" s="6">
        <v>1172670</v>
      </c>
      <c r="H142">
        <v>4.5182900000000003E-3</v>
      </c>
      <c r="I142">
        <v>41723</v>
      </c>
      <c r="J142">
        <v>12277</v>
      </c>
      <c r="K142">
        <f t="shared" si="43"/>
        <v>54000</v>
      </c>
      <c r="AD142">
        <v>25</v>
      </c>
      <c r="AE142">
        <f>4*3.14*AD142^2</f>
        <v>7850</v>
      </c>
      <c r="AF142">
        <v>50000</v>
      </c>
      <c r="AG142">
        <v>1075.1195</v>
      </c>
      <c r="AH142">
        <v>-290238.85828599997</v>
      </c>
      <c r="AI142">
        <v>1176931.0050299999</v>
      </c>
      <c r="AJ142">
        <v>-0.109996</v>
      </c>
      <c r="AK142">
        <v>41369</v>
      </c>
      <c r="AL142">
        <v>12631</v>
      </c>
      <c r="AM142">
        <f t="shared" si="41"/>
        <v>54000</v>
      </c>
      <c r="AR142">
        <v>25</v>
      </c>
      <c r="AS142">
        <f>4*3.14*AR142^2</f>
        <v>7850</v>
      </c>
      <c r="AT142">
        <v>50000</v>
      </c>
      <c r="AU142">
        <v>1375.1328820000001</v>
      </c>
      <c r="AV142">
        <v>-287290.95540699997</v>
      </c>
      <c r="AW142">
        <v>1193514.6902699999</v>
      </c>
      <c r="AX142">
        <v>-0.160778</v>
      </c>
      <c r="AY142">
        <v>41594</v>
      </c>
      <c r="AZ142">
        <v>12406</v>
      </c>
      <c r="BA142">
        <f t="shared" si="42"/>
        <v>54000</v>
      </c>
      <c r="BW142" s="6"/>
    </row>
    <row r="143" spans="2:75" x14ac:dyDescent="0.2">
      <c r="D143">
        <v>100000</v>
      </c>
      <c r="E143">
        <v>1000.04</v>
      </c>
      <c r="F143">
        <v>-277146</v>
      </c>
      <c r="G143" s="6">
        <v>1172420</v>
      </c>
      <c r="H143">
        <v>-1810.86</v>
      </c>
      <c r="I143">
        <v>39941</v>
      </c>
      <c r="J143">
        <v>11716</v>
      </c>
      <c r="K143">
        <f t="shared" si="43"/>
        <v>51657</v>
      </c>
      <c r="M143">
        <f>(F143-(K143/K142)*F142)/C142</f>
        <v>0.10632973489485115</v>
      </c>
      <c r="N143">
        <f>M143*16.02</f>
        <v>1.7034023530155153</v>
      </c>
      <c r="AF143">
        <v>100000</v>
      </c>
      <c r="AG143">
        <v>1074.553138</v>
      </c>
      <c r="AH143">
        <v>-273448.05573000002</v>
      </c>
      <c r="AI143">
        <v>1173086.349646</v>
      </c>
      <c r="AJ143">
        <v>-0.15997600000000001</v>
      </c>
      <c r="AK143">
        <v>39094</v>
      </c>
      <c r="AL143">
        <v>11920</v>
      </c>
      <c r="AM143">
        <f t="shared" si="41"/>
        <v>51014</v>
      </c>
      <c r="AO143">
        <f>(AH143-(AM143/AM142)*AH142)/AE142</f>
        <v>9.4480082995990866E-2</v>
      </c>
      <c r="AP143">
        <f>AO143*16.02</f>
        <v>1.5135709295957736</v>
      </c>
      <c r="AT143">
        <v>100000</v>
      </c>
      <c r="AU143">
        <v>1374.990076</v>
      </c>
      <c r="AV143">
        <v>-270844.076764</v>
      </c>
      <c r="AW143">
        <v>1188101.7882030001</v>
      </c>
      <c r="AX143">
        <v>-0.133328</v>
      </c>
      <c r="AY143">
        <v>39294</v>
      </c>
      <c r="AZ143">
        <v>11756</v>
      </c>
      <c r="BA143">
        <f t="shared" si="42"/>
        <v>51050</v>
      </c>
      <c r="BC143">
        <f>(AV143-(BA143/BA142)*AV142)/AS142</f>
        <v>9.5831866646259672E-2</v>
      </c>
      <c r="BD143">
        <f>BC143*16.02</f>
        <v>1.5352265036730799</v>
      </c>
      <c r="BW143" s="6"/>
    </row>
    <row r="144" spans="2:75" x14ac:dyDescent="0.2">
      <c r="B144">
        <v>25</v>
      </c>
      <c r="C144">
        <f>4*3.14*B144^2</f>
        <v>7850</v>
      </c>
      <c r="D144">
        <v>50000</v>
      </c>
      <c r="E144">
        <v>999.61599999999999</v>
      </c>
      <c r="F144">
        <v>-290455</v>
      </c>
      <c r="G144" s="6">
        <v>1172670</v>
      </c>
      <c r="H144">
        <v>4.5182900000000003E-3</v>
      </c>
      <c r="I144">
        <v>41723</v>
      </c>
      <c r="J144">
        <v>12277</v>
      </c>
      <c r="K144">
        <f t="shared" si="43"/>
        <v>54000</v>
      </c>
      <c r="AD144">
        <v>25</v>
      </c>
      <c r="AE144">
        <f>4*3.14*AD144^2</f>
        <v>7850</v>
      </c>
      <c r="AF144">
        <v>50000</v>
      </c>
      <c r="AG144">
        <v>1074.8677029999999</v>
      </c>
      <c r="AH144">
        <v>-289968.70568700001</v>
      </c>
      <c r="AI144">
        <v>1176637.2635230001</v>
      </c>
      <c r="AJ144">
        <v>-0.12793299999999999</v>
      </c>
      <c r="AK144">
        <v>41602</v>
      </c>
      <c r="AL144">
        <v>12398</v>
      </c>
      <c r="AM144">
        <f t="shared" si="41"/>
        <v>54000</v>
      </c>
      <c r="AR144">
        <v>25</v>
      </c>
      <c r="AS144">
        <f>4*3.14*AR144^2</f>
        <v>7850</v>
      </c>
      <c r="AT144">
        <v>50000</v>
      </c>
      <c r="AU144">
        <v>1374.765821</v>
      </c>
      <c r="AV144">
        <v>-287340.33994199999</v>
      </c>
      <c r="AW144">
        <v>1193544.344976</v>
      </c>
      <c r="AX144">
        <v>-8.1697000000000006E-2</v>
      </c>
      <c r="AY144">
        <v>41558</v>
      </c>
      <c r="AZ144">
        <v>12442</v>
      </c>
      <c r="BA144">
        <f t="shared" si="42"/>
        <v>54000</v>
      </c>
      <c r="BW144" s="6"/>
    </row>
    <row r="145" spans="2:77" x14ac:dyDescent="0.2">
      <c r="D145">
        <v>100000</v>
      </c>
      <c r="E145">
        <v>1000.04</v>
      </c>
      <c r="F145">
        <v>-273541</v>
      </c>
      <c r="G145" s="6">
        <v>1172420</v>
      </c>
      <c r="H145">
        <v>-2058.09</v>
      </c>
      <c r="I145">
        <v>39425</v>
      </c>
      <c r="J145">
        <v>11581</v>
      </c>
      <c r="K145">
        <f t="shared" si="43"/>
        <v>51006</v>
      </c>
      <c r="M145">
        <f>(F145-(K145/K144)*F144)/C144</f>
        <v>0.10316992215144857</v>
      </c>
      <c r="N145">
        <f>M145*16.02</f>
        <v>1.6527821528662061</v>
      </c>
      <c r="AF145">
        <v>100000</v>
      </c>
      <c r="AG145">
        <v>1075.057701</v>
      </c>
      <c r="AH145">
        <v>-273150.97940499999</v>
      </c>
      <c r="AI145">
        <v>1172639.642364</v>
      </c>
      <c r="AJ145">
        <v>-9.9634E-2</v>
      </c>
      <c r="AK145">
        <v>39298</v>
      </c>
      <c r="AL145">
        <v>11709</v>
      </c>
      <c r="AM145">
        <f t="shared" si="41"/>
        <v>51007</v>
      </c>
      <c r="AO145">
        <f>(AH145-(AM145/AM144)*AH144)/AE144</f>
        <v>9.5024494236404855E-2</v>
      </c>
      <c r="AP145">
        <f>AO145*16.02</f>
        <v>1.5222923976672058</v>
      </c>
      <c r="AT145">
        <v>100000</v>
      </c>
      <c r="AU145">
        <v>1374.9218539999999</v>
      </c>
      <c r="AV145">
        <v>-270870.98530499998</v>
      </c>
      <c r="AW145">
        <v>1188283.9162399999</v>
      </c>
      <c r="AX145">
        <v>-0.13167799999999999</v>
      </c>
      <c r="AY145">
        <v>39335</v>
      </c>
      <c r="AZ145">
        <v>11725</v>
      </c>
      <c r="BA145">
        <f t="shared" si="42"/>
        <v>51060</v>
      </c>
      <c r="BC145">
        <f>(AV145-(BA145/BA144)*AV144)/AS144</f>
        <v>0.10512986781911265</v>
      </c>
      <c r="BD145">
        <f>BC145*16.02</f>
        <v>1.6841804824621847</v>
      </c>
      <c r="BW145" s="6"/>
    </row>
    <row r="146" spans="2:77" x14ac:dyDescent="0.2">
      <c r="AD146">
        <v>25</v>
      </c>
      <c r="AE146">
        <f>4*3.14*AD146^2</f>
        <v>7850</v>
      </c>
      <c r="AF146">
        <v>50000</v>
      </c>
      <c r="AG146">
        <v>1074.9326610000001</v>
      </c>
      <c r="AH146">
        <v>-290039.55797800003</v>
      </c>
      <c r="AI146">
        <v>1176775.5447450001</v>
      </c>
      <c r="AJ146">
        <v>-0.11197699999999999</v>
      </c>
      <c r="AK146">
        <v>41530</v>
      </c>
      <c r="AL146">
        <v>12470</v>
      </c>
      <c r="AM146">
        <f t="shared" si="41"/>
        <v>54000</v>
      </c>
      <c r="AR146">
        <v>25</v>
      </c>
      <c r="AS146">
        <f>4*3.14*AR146^2</f>
        <v>7850</v>
      </c>
      <c r="AT146">
        <v>50000</v>
      </c>
      <c r="AU146">
        <v>1375.5980939999999</v>
      </c>
      <c r="AV146">
        <v>-287271.05580999999</v>
      </c>
      <c r="AW146">
        <v>1193513.6983340001</v>
      </c>
      <c r="AX146">
        <v>-0.17075599999999999</v>
      </c>
      <c r="AY146">
        <v>41608</v>
      </c>
      <c r="AZ146">
        <v>12392</v>
      </c>
      <c r="BA146">
        <f t="shared" si="42"/>
        <v>54000</v>
      </c>
      <c r="BW146" s="6"/>
    </row>
    <row r="147" spans="2:77" x14ac:dyDescent="0.2">
      <c r="B147" t="s">
        <v>117</v>
      </c>
      <c r="M147" t="s">
        <v>18</v>
      </c>
      <c r="N147" t="s">
        <v>18</v>
      </c>
      <c r="T147" t="s">
        <v>114</v>
      </c>
      <c r="AF147">
        <v>100000</v>
      </c>
      <c r="AG147">
        <v>1075.3948419999999</v>
      </c>
      <c r="AH147">
        <v>-273218.58548800001</v>
      </c>
      <c r="AI147">
        <v>1172876.0038129999</v>
      </c>
      <c r="AJ147">
        <v>-0.12243900000000001</v>
      </c>
      <c r="AK147">
        <v>39220</v>
      </c>
      <c r="AL147">
        <v>11785</v>
      </c>
      <c r="AM147">
        <f t="shared" si="41"/>
        <v>51005</v>
      </c>
      <c r="AO147">
        <f>(AH147-(AM147/AM146)*AH146)/AE146</f>
        <v>9.3569328416825512E-2</v>
      </c>
      <c r="AP147">
        <f>AO147*16.02</f>
        <v>1.4989806412375446</v>
      </c>
      <c r="AT147">
        <v>100000</v>
      </c>
      <c r="AU147">
        <v>1374.7560149999999</v>
      </c>
      <c r="AV147">
        <v>-270902.124174</v>
      </c>
      <c r="AW147">
        <v>1188334.831953</v>
      </c>
      <c r="AX147">
        <v>-0.17857300000000001</v>
      </c>
      <c r="AY147">
        <v>39322</v>
      </c>
      <c r="AZ147">
        <v>11738</v>
      </c>
      <c r="BA147">
        <f t="shared" si="42"/>
        <v>51060</v>
      </c>
      <c r="BC147">
        <f>(AV147-(BA147/BA146)*AV146)/AS146</f>
        <v>9.2817655726822365E-2</v>
      </c>
      <c r="BD147">
        <f>BC147*16.02</f>
        <v>1.4869388447436942</v>
      </c>
      <c r="BW147" s="6"/>
    </row>
    <row r="148" spans="2:77" x14ac:dyDescent="0.2">
      <c r="B148">
        <v>5</v>
      </c>
      <c r="C148">
        <f>4*3.14*B148^2</f>
        <v>314</v>
      </c>
      <c r="D148">
        <v>50000</v>
      </c>
      <c r="E148">
        <v>999.96600000000001</v>
      </c>
      <c r="F148">
        <v>-290451</v>
      </c>
      <c r="G148" s="6">
        <v>1172690</v>
      </c>
      <c r="H148">
        <v>8.0771499999999996E-2</v>
      </c>
      <c r="I148">
        <v>41723</v>
      </c>
      <c r="J148">
        <v>12277</v>
      </c>
      <c r="K148">
        <f t="shared" ref="K148:K169" si="44">SUM(I148:J148)</f>
        <v>54000</v>
      </c>
      <c r="M148" t="s">
        <v>15</v>
      </c>
      <c r="N148" t="s">
        <v>14</v>
      </c>
      <c r="O148">
        <v>5</v>
      </c>
      <c r="P148">
        <f>4*3.14*O148^2</f>
        <v>314</v>
      </c>
      <c r="Q148">
        <v>-290603.40000000002</v>
      </c>
      <c r="R148">
        <v>0.23021111111111101</v>
      </c>
      <c r="S148">
        <v>54000</v>
      </c>
      <c r="W148">
        <v>5</v>
      </c>
      <c r="X148">
        <v>1.1626013312131245</v>
      </c>
      <c r="AF148">
        <v>25</v>
      </c>
      <c r="AG148">
        <f>4*3.14*AF148^2</f>
        <v>7850</v>
      </c>
      <c r="AH148">
        <v>50000</v>
      </c>
      <c r="AI148">
        <v>1074.697285</v>
      </c>
      <c r="AJ148">
        <v>-289897.00265500002</v>
      </c>
      <c r="AK148">
        <v>1176504.4972020001</v>
      </c>
      <c r="AL148">
        <v>-0.157578</v>
      </c>
      <c r="AM148">
        <v>41669</v>
      </c>
      <c r="AN148">
        <v>12331</v>
      </c>
      <c r="AO148">
        <f t="shared" si="41"/>
        <v>54000</v>
      </c>
      <c r="AT148">
        <v>25</v>
      </c>
      <c r="AU148">
        <f>4*3.14*AT148^2</f>
        <v>7850</v>
      </c>
      <c r="AV148">
        <v>50000</v>
      </c>
      <c r="AW148">
        <v>1375.2092929999999</v>
      </c>
      <c r="AX148">
        <v>-287292.69826600002</v>
      </c>
      <c r="AY148">
        <v>1193630.5519610001</v>
      </c>
      <c r="AZ148">
        <v>-0.16497200000000001</v>
      </c>
      <c r="BA148">
        <v>41574</v>
      </c>
      <c r="BB148">
        <v>12426</v>
      </c>
      <c r="BC148">
        <f t="shared" si="42"/>
        <v>54000</v>
      </c>
      <c r="BY148" s="6"/>
    </row>
    <row r="149" spans="2:77" x14ac:dyDescent="0.2">
      <c r="D149">
        <v>100000</v>
      </c>
      <c r="E149">
        <v>1000.1</v>
      </c>
      <c r="F149">
        <v>-290308</v>
      </c>
      <c r="G149" s="6">
        <v>1172670</v>
      </c>
      <c r="H149">
        <v>-252.53700000000001</v>
      </c>
      <c r="I149">
        <v>41708</v>
      </c>
      <c r="J149">
        <v>12271</v>
      </c>
      <c r="K149">
        <f t="shared" si="44"/>
        <v>53979</v>
      </c>
      <c r="M149">
        <f>(F149-(K149/K148)*F148)/C148</f>
        <v>9.5690552016963387E-2</v>
      </c>
      <c r="N149">
        <f>M149*16.02</f>
        <v>1.5329626433117534</v>
      </c>
      <c r="Q149">
        <v>-290467.59999999998</v>
      </c>
      <c r="R149">
        <v>0.23021545415809799</v>
      </c>
      <c r="S149">
        <v>53979</v>
      </c>
      <c r="T149">
        <f>(Q149-(S149/S148)*Q148)/P148</f>
        <v>7.257186836536357E-2</v>
      </c>
      <c r="U149">
        <f>T149*16.02</f>
        <v>1.1626013312131245</v>
      </c>
      <c r="W149">
        <v>7</v>
      </c>
      <c r="X149">
        <v>1.573608811040397</v>
      </c>
      <c r="AH149">
        <v>100000</v>
      </c>
      <c r="AI149">
        <v>1074.83035</v>
      </c>
      <c r="AJ149">
        <v>-273090.44975500001</v>
      </c>
      <c r="AK149">
        <v>1172656.2484820001</v>
      </c>
      <c r="AL149">
        <v>-0.122587</v>
      </c>
      <c r="AM149">
        <v>39381</v>
      </c>
      <c r="AN149">
        <v>11631</v>
      </c>
      <c r="AO149">
        <f t="shared" si="41"/>
        <v>51012</v>
      </c>
      <c r="AQ149">
        <f>(AJ149-(AO149/AO148)*AJ148)/AG148</f>
        <v>9.7526805064541575E-2</v>
      </c>
      <c r="AR149">
        <f>AQ149*16.02</f>
        <v>1.562379417133956</v>
      </c>
      <c r="AV149">
        <v>100000</v>
      </c>
      <c r="AW149">
        <v>1375.047137</v>
      </c>
      <c r="AX149">
        <v>-270920.90510700003</v>
      </c>
      <c r="AY149">
        <v>1188537.90808</v>
      </c>
      <c r="AZ149">
        <v>-0.11512600000000001</v>
      </c>
      <c r="BA149">
        <v>39287</v>
      </c>
      <c r="BB149">
        <v>11773</v>
      </c>
      <c r="BC149">
        <f t="shared" si="42"/>
        <v>51060</v>
      </c>
      <c r="BE149">
        <f>(AX149-(BC149/BC148)*AX148)/AU148</f>
        <v>9.3032077574808816E-2</v>
      </c>
      <c r="BF149">
        <f>BE149*16.02</f>
        <v>1.4903738827484372</v>
      </c>
      <c r="BY149" s="6"/>
    </row>
    <row r="150" spans="2:77" x14ac:dyDescent="0.2">
      <c r="B150">
        <v>7</v>
      </c>
      <c r="C150">
        <f>4*3.14*B150^2</f>
        <v>615.44000000000005</v>
      </c>
      <c r="D150">
        <v>50000</v>
      </c>
      <c r="E150">
        <v>999.96600000000001</v>
      </c>
      <c r="F150">
        <v>-290451</v>
      </c>
      <c r="G150" s="6">
        <v>1172690</v>
      </c>
      <c r="H150">
        <v>8.0771499999999996E-2</v>
      </c>
      <c r="I150">
        <v>41723</v>
      </c>
      <c r="J150">
        <v>12277</v>
      </c>
      <c r="K150">
        <f t="shared" si="44"/>
        <v>54000</v>
      </c>
      <c r="O150">
        <v>7</v>
      </c>
      <c r="P150">
        <f>4*3.14*O150^2</f>
        <v>615.44000000000005</v>
      </c>
      <c r="Q150">
        <v>-290558.8</v>
      </c>
      <c r="R150">
        <v>0.22932592592592599</v>
      </c>
      <c r="S150">
        <v>54000</v>
      </c>
      <c r="W150">
        <v>9</v>
      </c>
      <c r="X150">
        <v>1.5857679685990413</v>
      </c>
      <c r="AF150">
        <v>25</v>
      </c>
      <c r="AG150">
        <f>4*3.14*AF150^2</f>
        <v>7850</v>
      </c>
      <c r="AH150">
        <v>50000</v>
      </c>
      <c r="AI150">
        <v>1074.897115</v>
      </c>
      <c r="AJ150">
        <v>-289841.95909000002</v>
      </c>
      <c r="AK150">
        <v>1176605.657657</v>
      </c>
      <c r="AL150">
        <v>-0.153554</v>
      </c>
      <c r="AM150">
        <v>41698</v>
      </c>
      <c r="AN150">
        <v>12302</v>
      </c>
      <c r="AO150">
        <f t="shared" si="41"/>
        <v>54000</v>
      </c>
      <c r="AT150">
        <v>25</v>
      </c>
      <c r="AU150">
        <f>4*3.14*AT150^2</f>
        <v>7850</v>
      </c>
      <c r="AV150">
        <v>50000</v>
      </c>
      <c r="AW150">
        <v>1374.993299</v>
      </c>
      <c r="AX150">
        <v>-287312.94963300001</v>
      </c>
      <c r="AY150">
        <v>1193568.5108990001</v>
      </c>
      <c r="AZ150">
        <v>-0.15697700000000001</v>
      </c>
      <c r="BA150">
        <v>41570</v>
      </c>
      <c r="BB150">
        <v>12430</v>
      </c>
      <c r="BC150">
        <f t="shared" si="42"/>
        <v>54000</v>
      </c>
      <c r="BY150" s="6"/>
    </row>
    <row r="151" spans="2:77" x14ac:dyDescent="0.2">
      <c r="D151">
        <v>100000</v>
      </c>
      <c r="E151">
        <v>1000.06</v>
      </c>
      <c r="F151">
        <v>-290029</v>
      </c>
      <c r="G151" s="6">
        <v>1172670</v>
      </c>
      <c r="H151">
        <v>-308.096</v>
      </c>
      <c r="I151">
        <v>41674</v>
      </c>
      <c r="J151">
        <v>12260</v>
      </c>
      <c r="K151">
        <f t="shared" si="44"/>
        <v>53934</v>
      </c>
      <c r="M151">
        <f>(F151-(K151/K150)*F150)/C150</f>
        <v>0.108872243164801</v>
      </c>
      <c r="N151">
        <f>M151*16.02</f>
        <v>1.7441333355001121</v>
      </c>
      <c r="Q151">
        <v>-290148.59999999998</v>
      </c>
      <c r="R151">
        <v>0.22930193751738201</v>
      </c>
      <c r="S151">
        <v>53935</v>
      </c>
      <c r="T151">
        <f>(Q151-(S151/S150)*Q150)/P150</f>
        <v>9.8227765982546636E-2</v>
      </c>
      <c r="U151">
        <f>T151*16.02</f>
        <v>1.573608811040397</v>
      </c>
      <c r="W151">
        <v>11</v>
      </c>
      <c r="X151">
        <v>1.472765506658442</v>
      </c>
      <c r="AH151">
        <v>100000</v>
      </c>
      <c r="AI151">
        <v>1074.792199</v>
      </c>
      <c r="AJ151">
        <v>-273057.96099599998</v>
      </c>
      <c r="AK151">
        <v>1172765.161729</v>
      </c>
      <c r="AL151">
        <v>-0.14280300000000001</v>
      </c>
      <c r="AM151">
        <v>39406</v>
      </c>
      <c r="AN151">
        <v>11607</v>
      </c>
      <c r="AO151">
        <f t="shared" si="41"/>
        <v>51013</v>
      </c>
      <c r="AQ151">
        <f>(AJ151-(AO151/AO150)*AJ150)/AG150</f>
        <v>9.5725325015736856E-2</v>
      </c>
      <c r="AR151">
        <f>AQ151*16.02</f>
        <v>1.5335197067521045</v>
      </c>
      <c r="AV151">
        <v>100000</v>
      </c>
      <c r="AW151">
        <v>1374.988114</v>
      </c>
      <c r="AX151">
        <v>-270910.97645700001</v>
      </c>
      <c r="AY151">
        <v>1188169.09705</v>
      </c>
      <c r="AZ151">
        <v>-0.134048</v>
      </c>
      <c r="BA151">
        <v>39285</v>
      </c>
      <c r="BB151">
        <v>11774</v>
      </c>
      <c r="BC151">
        <f t="shared" si="42"/>
        <v>51059</v>
      </c>
      <c r="BE151">
        <f>(AX151-(BC151/BC150)*AX150)/AU150</f>
        <v>9.6058425650736134E-2</v>
      </c>
      <c r="BF151">
        <f>BE151*16.02</f>
        <v>1.5388559789247929</v>
      </c>
      <c r="BY151" s="6"/>
    </row>
    <row r="152" spans="2:77" x14ac:dyDescent="0.2">
      <c r="B152">
        <v>9</v>
      </c>
      <c r="C152">
        <f>4*3.14*B152^2</f>
        <v>1017.36</v>
      </c>
      <c r="D152">
        <v>50000</v>
      </c>
      <c r="E152">
        <v>999.96600000000001</v>
      </c>
      <c r="F152">
        <v>-290451</v>
      </c>
      <c r="G152" s="6">
        <v>1172690</v>
      </c>
      <c r="H152">
        <v>8.0771499999999996E-2</v>
      </c>
      <c r="I152">
        <v>41723</v>
      </c>
      <c r="J152">
        <v>12277</v>
      </c>
      <c r="K152">
        <f t="shared" si="44"/>
        <v>54000</v>
      </c>
      <c r="O152">
        <v>9</v>
      </c>
      <c r="P152">
        <f>4*3.14*O152^2</f>
        <v>1017.36</v>
      </c>
      <c r="Q152">
        <v>-290706.8</v>
      </c>
      <c r="R152">
        <v>0.2316</v>
      </c>
      <c r="S152">
        <v>54000</v>
      </c>
      <c r="W152">
        <v>13</v>
      </c>
      <c r="X152">
        <v>1.6590101190339486</v>
      </c>
      <c r="AF152">
        <v>25</v>
      </c>
      <c r="AG152">
        <f>4*3.14*AF152^2</f>
        <v>7850</v>
      </c>
      <c r="AH152">
        <v>50000</v>
      </c>
      <c r="AI152">
        <v>1075.0610039999999</v>
      </c>
      <c r="AJ152">
        <v>-290080.66856000002</v>
      </c>
      <c r="AK152">
        <v>1176627.4517069999</v>
      </c>
      <c r="AL152">
        <v>-0.14416699999999999</v>
      </c>
      <c r="AM152">
        <v>41524</v>
      </c>
      <c r="AN152">
        <v>12476</v>
      </c>
      <c r="AO152">
        <f t="shared" si="41"/>
        <v>54000</v>
      </c>
      <c r="AT152">
        <v>25</v>
      </c>
      <c r="AU152">
        <f>4*3.14*AT152^2</f>
        <v>7850</v>
      </c>
      <c r="AV152">
        <v>50000</v>
      </c>
      <c r="AW152">
        <v>1374.9195090000001</v>
      </c>
      <c r="AX152">
        <v>-287287.24431400001</v>
      </c>
      <c r="AY152">
        <v>1193505.233087</v>
      </c>
      <c r="AZ152">
        <v>-0.14765200000000001</v>
      </c>
      <c r="BA152">
        <v>41598</v>
      </c>
      <c r="BB152">
        <v>12402</v>
      </c>
      <c r="BC152">
        <f t="shared" si="42"/>
        <v>54000</v>
      </c>
      <c r="BY152" s="6"/>
    </row>
    <row r="153" spans="2:77" x14ac:dyDescent="0.2">
      <c r="D153">
        <v>100000</v>
      </c>
      <c r="E153">
        <v>999.99300000000005</v>
      </c>
      <c r="F153">
        <v>-289577</v>
      </c>
      <c r="G153" s="6">
        <v>1172670</v>
      </c>
      <c r="H153">
        <v>-389.32299999999998</v>
      </c>
      <c r="I153">
        <v>41617</v>
      </c>
      <c r="J153">
        <v>12241</v>
      </c>
      <c r="K153">
        <f t="shared" si="44"/>
        <v>53858</v>
      </c>
      <c r="M153">
        <f>(F153-(K153/K152)*F152)/C152</f>
        <v>0.10834065074746387</v>
      </c>
      <c r="N153">
        <f>M153*16.02</f>
        <v>1.7356172249743711</v>
      </c>
      <c r="Q153">
        <v>-289829.8</v>
      </c>
      <c r="R153">
        <v>0.231663070644202</v>
      </c>
      <c r="S153">
        <v>53855.8</v>
      </c>
      <c r="T153">
        <f>(Q153-(S153/S152)*Q152)/P152</f>
        <v>9.8986764581712947E-2</v>
      </c>
      <c r="U153">
        <f>T153*16.02</f>
        <v>1.5857679685990413</v>
      </c>
      <c r="W153">
        <v>15</v>
      </c>
      <c r="X153">
        <v>1.6577317118190176</v>
      </c>
      <c r="AH153">
        <v>100000</v>
      </c>
      <c r="AI153">
        <v>1074.928197</v>
      </c>
      <c r="AJ153">
        <v>-273249.02763299999</v>
      </c>
      <c r="AK153">
        <v>1172852.6283760001</v>
      </c>
      <c r="AL153">
        <v>-0.11491999999999999</v>
      </c>
      <c r="AM153">
        <v>39182</v>
      </c>
      <c r="AN153">
        <v>11816</v>
      </c>
      <c r="AO153">
        <f t="shared" si="41"/>
        <v>50998</v>
      </c>
      <c r="AQ153">
        <f>(AJ153-(AO153/AO152)*AJ152)/AG152</f>
        <v>8.9847707102812271E-2</v>
      </c>
      <c r="AR153">
        <f>AQ153*16.02</f>
        <v>1.4393602677870525</v>
      </c>
      <c r="AV153">
        <v>100000</v>
      </c>
      <c r="AW153">
        <v>1375.222743</v>
      </c>
      <c r="AX153">
        <v>-270778.028009</v>
      </c>
      <c r="AY153">
        <v>1188178.054552</v>
      </c>
      <c r="AZ153">
        <v>-0.17347599999999999</v>
      </c>
      <c r="BA153">
        <v>39334</v>
      </c>
      <c r="BB153">
        <v>11711</v>
      </c>
      <c r="BC153">
        <f t="shared" si="42"/>
        <v>51045</v>
      </c>
      <c r="BE153">
        <f>(AX153-(BC153/BC152)*AX152)/AU152</f>
        <v>0.10041017580120438</v>
      </c>
      <c r="BF153">
        <f>BE153*16.02</f>
        <v>1.6085710163352942</v>
      </c>
      <c r="BY153" s="6"/>
    </row>
    <row r="154" spans="2:77" x14ac:dyDescent="0.2">
      <c r="B154">
        <v>11</v>
      </c>
      <c r="C154">
        <f>4*3.14*B154^2</f>
        <v>1519.76</v>
      </c>
      <c r="D154">
        <v>50000</v>
      </c>
      <c r="E154">
        <v>999.96600000000001</v>
      </c>
      <c r="F154">
        <v>-290451</v>
      </c>
      <c r="G154" s="6">
        <v>1172690</v>
      </c>
      <c r="H154">
        <v>8.0771499999999996E-2</v>
      </c>
      <c r="I154">
        <v>41723</v>
      </c>
      <c r="J154">
        <v>12277</v>
      </c>
      <c r="K154">
        <f t="shared" si="44"/>
        <v>54000</v>
      </c>
      <c r="O154">
        <v>11</v>
      </c>
      <c r="P154">
        <f>4*3.14*O154^2</f>
        <v>1519.76</v>
      </c>
      <c r="Q154">
        <v>-290671.8</v>
      </c>
      <c r="R154">
        <v>0.231048148148148</v>
      </c>
      <c r="S154">
        <v>54000</v>
      </c>
      <c r="W154">
        <v>17</v>
      </c>
      <c r="X154">
        <v>1.6412051280130173</v>
      </c>
      <c r="AF154">
        <v>25</v>
      </c>
      <c r="AG154">
        <f>4*3.14*AF154^2</f>
        <v>7850</v>
      </c>
      <c r="AH154">
        <v>50000</v>
      </c>
      <c r="AI154">
        <v>1075.17</v>
      </c>
      <c r="AJ154">
        <v>-289915</v>
      </c>
      <c r="AK154" s="6">
        <v>1176560</v>
      </c>
      <c r="AL154">
        <v>8.5817500000000005E-2</v>
      </c>
      <c r="AM154">
        <v>41664</v>
      </c>
      <c r="AN154">
        <v>12336</v>
      </c>
      <c r="AO154">
        <f t="shared" ref="AM154:AO173" si="45">SUM(AM154:AN154)</f>
        <v>54000</v>
      </c>
      <c r="AT154">
        <v>25</v>
      </c>
      <c r="AU154">
        <f>4*3.14*AT154^2</f>
        <v>7850</v>
      </c>
      <c r="AV154">
        <v>50000</v>
      </c>
      <c r="AW154">
        <v>1375.2</v>
      </c>
      <c r="AX154">
        <v>-287454</v>
      </c>
      <c r="AY154" s="6">
        <v>1193730</v>
      </c>
      <c r="AZ154">
        <v>3.3252700000000003E-2</v>
      </c>
      <c r="BA154">
        <v>41432</v>
      </c>
      <c r="BB154">
        <v>12568</v>
      </c>
      <c r="BC154">
        <f t="shared" ref="BA154:BC173" si="46">SUM(BA154:BB154)</f>
        <v>54000</v>
      </c>
      <c r="BY154" s="6"/>
    </row>
    <row r="155" spans="2:77" x14ac:dyDescent="0.2">
      <c r="D155">
        <v>100000</v>
      </c>
      <c r="E155">
        <v>999.96500000000003</v>
      </c>
      <c r="F155">
        <v>-288836</v>
      </c>
      <c r="G155" s="6">
        <v>1172670</v>
      </c>
      <c r="H155">
        <v>-690.06399999999996</v>
      </c>
      <c r="I155">
        <v>41522</v>
      </c>
      <c r="J155">
        <v>12210</v>
      </c>
      <c r="K155">
        <f t="shared" si="44"/>
        <v>53732</v>
      </c>
      <c r="M155">
        <f>(F155-(K155/K154)*F154)/C154</f>
        <v>0.1141643709825611</v>
      </c>
      <c r="N155">
        <f>M155*16.02</f>
        <v>1.8289132231406289</v>
      </c>
      <c r="Q155">
        <v>-289130.40000000002</v>
      </c>
      <c r="R155">
        <v>0.23105493900215099</v>
      </c>
      <c r="S155">
        <v>53739.6</v>
      </c>
      <c r="T155">
        <f>(Q155-(S155/S154)*Q154)/P154</f>
        <v>9.1932928006144943E-2</v>
      </c>
      <c r="U155">
        <f>T155*16.02</f>
        <v>1.472765506658442</v>
      </c>
      <c r="W155">
        <v>19</v>
      </c>
      <c r="X155">
        <v>1.6982226584860092</v>
      </c>
      <c r="AH155">
        <v>100000</v>
      </c>
      <c r="AI155">
        <v>1074.96</v>
      </c>
      <c r="AJ155">
        <v>-273189</v>
      </c>
      <c r="AK155" s="6">
        <v>1172640</v>
      </c>
      <c r="AL155">
        <v>-4.5987099999999998E-3</v>
      </c>
      <c r="AM155">
        <v>39384</v>
      </c>
      <c r="AN155">
        <v>11641</v>
      </c>
      <c r="AO155">
        <f t="shared" si="45"/>
        <v>51025</v>
      </c>
      <c r="AQ155">
        <f>(AJ155-(AO155/AO154)*AJ154)/AG154</f>
        <v>9.6029429110642051E-2</v>
      </c>
      <c r="AR155">
        <f>AQ155*16.02</f>
        <v>1.5383914543524857</v>
      </c>
      <c r="AV155">
        <v>100000</v>
      </c>
      <c r="AW155">
        <v>1375.09</v>
      </c>
      <c r="AX155">
        <v>-270983</v>
      </c>
      <c r="AY155" s="6">
        <v>1188200</v>
      </c>
      <c r="AZ155">
        <v>0.15174299999999999</v>
      </c>
      <c r="BA155">
        <v>39172</v>
      </c>
      <c r="BB155">
        <v>11881</v>
      </c>
      <c r="BC155">
        <f t="shared" si="46"/>
        <v>51053</v>
      </c>
      <c r="BE155">
        <f>(AX155-(BC155/BC154)*AX154)/AU154</f>
        <v>9.9804345364474759E-2</v>
      </c>
      <c r="BF155">
        <f>BE155*16.02</f>
        <v>1.5988656127388856</v>
      </c>
      <c r="BY155" s="6"/>
    </row>
    <row r="156" spans="2:77" x14ac:dyDescent="0.2">
      <c r="B156">
        <v>13</v>
      </c>
      <c r="C156">
        <f>4*3.14*B156^2</f>
        <v>2122.64</v>
      </c>
      <c r="D156">
        <v>50000</v>
      </c>
      <c r="E156">
        <v>999.96600000000001</v>
      </c>
      <c r="F156">
        <v>-290451</v>
      </c>
      <c r="G156" s="6">
        <v>1172690</v>
      </c>
      <c r="H156">
        <v>8.0771499999999996E-2</v>
      </c>
      <c r="I156">
        <v>41723</v>
      </c>
      <c r="J156">
        <v>12277</v>
      </c>
      <c r="K156">
        <f t="shared" si="44"/>
        <v>54000</v>
      </c>
      <c r="O156">
        <v>13</v>
      </c>
      <c r="P156">
        <f>4*3.14*O156^2</f>
        <v>2122.64</v>
      </c>
      <c r="Q156">
        <v>-290666.59999999998</v>
      </c>
      <c r="R156">
        <v>0.23084074074074101</v>
      </c>
      <c r="S156">
        <v>54000</v>
      </c>
      <c r="W156">
        <v>21</v>
      </c>
      <c r="X156">
        <v>1.6458855126112344</v>
      </c>
      <c r="AF156">
        <v>25</v>
      </c>
      <c r="AG156">
        <f>4*3.14*AF156^2</f>
        <v>7850</v>
      </c>
      <c r="AH156">
        <v>50000</v>
      </c>
      <c r="AI156">
        <v>1075.1199999999999</v>
      </c>
      <c r="AJ156">
        <v>-290004</v>
      </c>
      <c r="AK156" s="6">
        <v>1176710</v>
      </c>
      <c r="AL156">
        <v>0.130768</v>
      </c>
      <c r="AM156">
        <v>41560</v>
      </c>
      <c r="AN156">
        <v>12440</v>
      </c>
      <c r="AO156">
        <f t="shared" si="45"/>
        <v>54000</v>
      </c>
      <c r="AT156">
        <v>25</v>
      </c>
      <c r="AU156">
        <f>4*3.14*AT156^2</f>
        <v>7850</v>
      </c>
      <c r="AV156">
        <v>50000</v>
      </c>
      <c r="AW156">
        <v>1375.02</v>
      </c>
      <c r="AX156">
        <v>-287328</v>
      </c>
      <c r="AY156" s="6">
        <v>1193430</v>
      </c>
      <c r="AZ156">
        <v>6.1156599999999998E-2</v>
      </c>
      <c r="BA156">
        <v>41584</v>
      </c>
      <c r="BB156">
        <v>12416</v>
      </c>
      <c r="BC156">
        <f t="shared" si="46"/>
        <v>54000</v>
      </c>
      <c r="BY156" s="6"/>
    </row>
    <row r="157" spans="2:77" x14ac:dyDescent="0.2">
      <c r="D157">
        <v>100000</v>
      </c>
      <c r="E157">
        <v>1000.33</v>
      </c>
      <c r="F157">
        <v>-287931</v>
      </c>
      <c r="G157" s="6">
        <v>1172670</v>
      </c>
      <c r="H157">
        <v>-860.83699999999999</v>
      </c>
      <c r="I157">
        <v>41407</v>
      </c>
      <c r="J157">
        <v>12169</v>
      </c>
      <c r="K157">
        <f t="shared" si="44"/>
        <v>53576</v>
      </c>
      <c r="M157">
        <f>(F157-(K157/K156)*F156)/C156</f>
        <v>0.11279433996239648</v>
      </c>
      <c r="N157">
        <f>M157*16.02</f>
        <v>1.8069653261975915</v>
      </c>
      <c r="Q157">
        <v>-288174.2</v>
      </c>
      <c r="R157">
        <v>0.23083441276050901</v>
      </c>
      <c r="S157">
        <v>53577.8</v>
      </c>
      <c r="T157">
        <f>(Q157-(S157/S156)*Q156)/P156</f>
        <v>0.10355868408451614</v>
      </c>
      <c r="U157">
        <f>T157*16.02</f>
        <v>1.6590101190339486</v>
      </c>
      <c r="W157">
        <v>23</v>
      </c>
      <c r="X157">
        <v>1.6459480234708972</v>
      </c>
      <c r="AH157">
        <v>100000</v>
      </c>
      <c r="AI157">
        <v>1075.1099999999999</v>
      </c>
      <c r="AJ157">
        <v>-273263</v>
      </c>
      <c r="AK157" s="6">
        <v>1172990</v>
      </c>
      <c r="AL157">
        <v>-0.14066899999999999</v>
      </c>
      <c r="AM157">
        <v>39244</v>
      </c>
      <c r="AN157">
        <v>11770</v>
      </c>
      <c r="AO157">
        <f t="shared" si="45"/>
        <v>51014</v>
      </c>
      <c r="AQ157">
        <f>(AJ157-(AO157/AO156)*AJ156)/AG156</f>
        <v>8.9790176928523854E-2</v>
      </c>
      <c r="AR157">
        <f>AQ157*16.02</f>
        <v>1.438438634394952</v>
      </c>
      <c r="AV157">
        <v>100000</v>
      </c>
      <c r="AW157">
        <v>1375.25</v>
      </c>
      <c r="AX157">
        <v>-270932</v>
      </c>
      <c r="AY157" s="6">
        <v>1188640</v>
      </c>
      <c r="AZ157">
        <v>-0.161217</v>
      </c>
      <c r="BA157">
        <v>39320</v>
      </c>
      <c r="BB157">
        <v>11742</v>
      </c>
      <c r="BC157">
        <f t="shared" si="46"/>
        <v>51062</v>
      </c>
      <c r="BE157">
        <f>(AX157-(BC157/BC156)*AX156)/AU156</f>
        <v>9.7226553432410587E-2</v>
      </c>
      <c r="BF157">
        <f>BE157*16.02</f>
        <v>1.5575693859872175</v>
      </c>
      <c r="BY157" s="6"/>
    </row>
    <row r="158" spans="2:77" x14ac:dyDescent="0.2">
      <c r="B158">
        <v>15</v>
      </c>
      <c r="C158">
        <f>4*3.14*B158^2</f>
        <v>2826</v>
      </c>
      <c r="D158">
        <v>50000</v>
      </c>
      <c r="E158">
        <v>999.96600000000001</v>
      </c>
      <c r="F158">
        <v>-290451</v>
      </c>
      <c r="G158" s="6">
        <v>1172690</v>
      </c>
      <c r="H158">
        <v>8.0771499999999996E-2</v>
      </c>
      <c r="I158">
        <v>41723</v>
      </c>
      <c r="J158">
        <v>12277</v>
      </c>
      <c r="K158">
        <f t="shared" si="44"/>
        <v>54000</v>
      </c>
      <c r="O158">
        <v>15</v>
      </c>
      <c r="P158">
        <f>4*3.14*O158^2</f>
        <v>2826</v>
      </c>
      <c r="Q158">
        <v>-290575.2</v>
      </c>
      <c r="R158">
        <v>0.229585185185185</v>
      </c>
      <c r="S158">
        <v>54000</v>
      </c>
      <c r="W158">
        <v>25</v>
      </c>
      <c r="X158">
        <v>1.6738736986328064</v>
      </c>
      <c r="AF158">
        <v>25</v>
      </c>
      <c r="AG158">
        <f>4*3.14*AF158^2</f>
        <v>7850</v>
      </c>
      <c r="AH158">
        <v>50000</v>
      </c>
      <c r="AI158">
        <v>1075.25</v>
      </c>
      <c r="AJ158">
        <v>-289883</v>
      </c>
      <c r="AK158" s="6">
        <v>1176580</v>
      </c>
      <c r="AL158">
        <v>-3.6393399999999999E-2</v>
      </c>
      <c r="AM158">
        <v>41671</v>
      </c>
      <c r="AN158">
        <v>12329</v>
      </c>
      <c r="AO158">
        <f t="shared" si="45"/>
        <v>54000</v>
      </c>
      <c r="AT158">
        <v>25</v>
      </c>
      <c r="AU158">
        <f>4*3.14*AT158^2</f>
        <v>7850</v>
      </c>
      <c r="AV158">
        <v>50000</v>
      </c>
      <c r="AW158">
        <v>1374.92</v>
      </c>
      <c r="AX158">
        <v>-287196</v>
      </c>
      <c r="AY158" s="6">
        <v>1193590</v>
      </c>
      <c r="AZ158">
        <v>5.4603199999999998E-2</v>
      </c>
      <c r="BA158">
        <v>41664</v>
      </c>
      <c r="BB158">
        <v>12336</v>
      </c>
      <c r="BC158">
        <f t="shared" si="46"/>
        <v>54000</v>
      </c>
      <c r="BY158" s="6"/>
    </row>
    <row r="159" spans="2:77" x14ac:dyDescent="0.2">
      <c r="D159">
        <v>100000</v>
      </c>
      <c r="E159">
        <v>1000.21</v>
      </c>
      <c r="F159">
        <v>-286686</v>
      </c>
      <c r="G159" s="6">
        <v>1172670</v>
      </c>
      <c r="H159">
        <v>-1012.16</v>
      </c>
      <c r="I159">
        <v>41244</v>
      </c>
      <c r="J159">
        <v>12113</v>
      </c>
      <c r="K159">
        <f t="shared" si="44"/>
        <v>53357</v>
      </c>
      <c r="M159">
        <f>(F159-(K159/K158)*F158)/C158</f>
        <v>0.10845067626013558</v>
      </c>
      <c r="N159">
        <f>M159*16.02</f>
        <v>1.7373798336873718</v>
      </c>
      <c r="Q159">
        <v>-286826</v>
      </c>
      <c r="R159">
        <v>0.22953806018261699</v>
      </c>
      <c r="S159">
        <v>53357.599999999999</v>
      </c>
      <c r="T159">
        <f>(Q159-(S159/S158)*Q158)/P158</f>
        <v>0.10347888338445803</v>
      </c>
      <c r="U159">
        <f>T159*16.02</f>
        <v>1.6577317118190176</v>
      </c>
      <c r="AH159">
        <v>100000</v>
      </c>
      <c r="AI159">
        <v>1074.72</v>
      </c>
      <c r="AJ159">
        <v>-273081</v>
      </c>
      <c r="AK159" s="6">
        <v>1172580</v>
      </c>
      <c r="AL159">
        <v>-3.9939500000000003E-2</v>
      </c>
      <c r="AM159">
        <v>39363</v>
      </c>
      <c r="AN159">
        <v>11644</v>
      </c>
      <c r="AO159">
        <f t="shared" si="45"/>
        <v>51007</v>
      </c>
      <c r="AQ159">
        <f>(AJ159-(AO159/AO158)*AJ158)/AG158</f>
        <v>9.3626282142014031E-2</v>
      </c>
      <c r="AR159">
        <f>AQ159*16.02</f>
        <v>1.4998930399150647</v>
      </c>
      <c r="AV159">
        <v>100000</v>
      </c>
      <c r="AW159">
        <v>1375.13</v>
      </c>
      <c r="AX159">
        <v>-270897</v>
      </c>
      <c r="AY159" s="6">
        <v>1188500</v>
      </c>
      <c r="AZ159">
        <v>-1.04993E-2</v>
      </c>
      <c r="BA159">
        <v>39407</v>
      </c>
      <c r="BB159">
        <v>11669</v>
      </c>
      <c r="BC159">
        <f t="shared" si="46"/>
        <v>51076</v>
      </c>
      <c r="BE159">
        <f>(AX159-(BC159/BC158)*AX158)/AU158</f>
        <v>9.5269865534323192E-2</v>
      </c>
      <c r="BF159">
        <f>BE159*16.02</f>
        <v>1.5262232458598575</v>
      </c>
      <c r="BY159" s="6"/>
    </row>
    <row r="160" spans="2:77" x14ac:dyDescent="0.2">
      <c r="B160">
        <v>17</v>
      </c>
      <c r="C160">
        <f>4*3.14*B160^2</f>
        <v>3629.84</v>
      </c>
      <c r="D160">
        <v>50000</v>
      </c>
      <c r="E160">
        <v>999.96600000000001</v>
      </c>
      <c r="F160">
        <v>-290451</v>
      </c>
      <c r="G160" s="6">
        <v>1172690</v>
      </c>
      <c r="H160">
        <v>8.0771499999999996E-2</v>
      </c>
      <c r="I160">
        <v>41723</v>
      </c>
      <c r="J160">
        <v>12277</v>
      </c>
      <c r="K160">
        <f t="shared" si="44"/>
        <v>54000</v>
      </c>
      <c r="O160">
        <v>17</v>
      </c>
      <c r="P160">
        <f>4*3.14*O160^2</f>
        <v>3629.84</v>
      </c>
      <c r="Q160">
        <v>-290571.40000000002</v>
      </c>
      <c r="R160">
        <v>0.22942592592592601</v>
      </c>
      <c r="S160">
        <v>54000</v>
      </c>
      <c r="AF160">
        <v>25</v>
      </c>
      <c r="AG160">
        <f>4*3.14*AF160^2</f>
        <v>7850</v>
      </c>
      <c r="AH160">
        <v>50000</v>
      </c>
      <c r="AI160">
        <v>1074.68</v>
      </c>
      <c r="AJ160">
        <v>-289847</v>
      </c>
      <c r="AK160" s="6">
        <v>1176530</v>
      </c>
      <c r="AL160">
        <v>-8.0817399999999998E-2</v>
      </c>
      <c r="AM160">
        <v>41702</v>
      </c>
      <c r="AN160">
        <v>12298</v>
      </c>
      <c r="AO160">
        <f t="shared" si="45"/>
        <v>54000</v>
      </c>
      <c r="AT160">
        <v>25</v>
      </c>
      <c r="AU160">
        <f>4*3.14*AT160^2</f>
        <v>7850</v>
      </c>
      <c r="AV160">
        <v>50000</v>
      </c>
      <c r="AW160">
        <v>1375.06</v>
      </c>
      <c r="AX160">
        <v>-287313</v>
      </c>
      <c r="AY160" s="6">
        <v>1193520</v>
      </c>
      <c r="AZ160">
        <v>-6.1420299999999997E-2</v>
      </c>
      <c r="BA160">
        <v>41579</v>
      </c>
      <c r="BB160">
        <v>12421</v>
      </c>
      <c r="BC160">
        <f t="shared" si="46"/>
        <v>54000</v>
      </c>
      <c r="BY160" s="6"/>
    </row>
    <row r="161" spans="2:77" x14ac:dyDescent="0.2">
      <c r="D161">
        <v>100000</v>
      </c>
      <c r="E161">
        <v>1000.12</v>
      </c>
      <c r="F161">
        <v>-285013</v>
      </c>
      <c r="G161" s="6">
        <v>1172670</v>
      </c>
      <c r="H161">
        <v>-1241.3599999999999</v>
      </c>
      <c r="I161">
        <v>41011</v>
      </c>
      <c r="J161">
        <v>12050</v>
      </c>
      <c r="K161">
        <f t="shared" si="44"/>
        <v>53061</v>
      </c>
      <c r="M161">
        <f>(F161-(K161/K160)*F160)/C160</f>
        <v>0.10672091148185889</v>
      </c>
      <c r="N161">
        <f>M161*16.02</f>
        <v>1.7096690019393794</v>
      </c>
      <c r="Q161">
        <v>-285107</v>
      </c>
      <c r="R161">
        <v>0.22949243783645201</v>
      </c>
      <c r="S161">
        <v>53053.599999999999</v>
      </c>
      <c r="T161">
        <f>(Q161-(S161/S160)*Q160)/P160</f>
        <v>0.10244726142403354</v>
      </c>
      <c r="U161">
        <f>T161*16.02</f>
        <v>1.6412051280130173</v>
      </c>
      <c r="AH161">
        <v>100000</v>
      </c>
      <c r="AI161">
        <v>1075.26</v>
      </c>
      <c r="AJ161">
        <v>-273079</v>
      </c>
      <c r="AK161" s="6">
        <v>1172810</v>
      </c>
      <c r="AL161">
        <v>-0.155281</v>
      </c>
      <c r="AM161">
        <v>39386</v>
      </c>
      <c r="AN161">
        <v>11623</v>
      </c>
      <c r="AO161">
        <f t="shared" si="45"/>
        <v>51009</v>
      </c>
      <c r="AQ161">
        <f>(AJ161-(AO161/AO160)*AJ160)/AG160</f>
        <v>9.091677990091733E-2</v>
      </c>
      <c r="AR161">
        <f>AQ161*16.02</f>
        <v>1.4564868140126956</v>
      </c>
      <c r="AV161">
        <v>100000</v>
      </c>
      <c r="AW161">
        <v>1375.1</v>
      </c>
      <c r="AX161">
        <v>-270844</v>
      </c>
      <c r="AY161" s="6">
        <v>1188300</v>
      </c>
      <c r="AZ161">
        <v>0.163744</v>
      </c>
      <c r="BA161">
        <v>39314</v>
      </c>
      <c r="BB161">
        <v>11735</v>
      </c>
      <c r="BC161">
        <f t="shared" si="46"/>
        <v>51049</v>
      </c>
      <c r="BE161">
        <f>(AX161-(BC161/BC160)*AX160)/AU160</f>
        <v>9.781867657466288E-2</v>
      </c>
      <c r="BF161">
        <f>BE161*16.02</f>
        <v>1.5670551987260992</v>
      </c>
      <c r="BY161" s="6"/>
    </row>
    <row r="162" spans="2:77" x14ac:dyDescent="0.2">
      <c r="B162">
        <v>19</v>
      </c>
      <c r="C162">
        <f>4*3.14*B162^2</f>
        <v>4534.16</v>
      </c>
      <c r="D162">
        <v>50000</v>
      </c>
      <c r="E162">
        <v>999.96600000000001</v>
      </c>
      <c r="F162">
        <v>-290451</v>
      </c>
      <c r="G162" s="6">
        <v>1172690</v>
      </c>
      <c r="H162">
        <v>8.0771499999999996E-2</v>
      </c>
      <c r="I162">
        <v>41723</v>
      </c>
      <c r="J162">
        <v>12277</v>
      </c>
      <c r="K162">
        <f t="shared" si="44"/>
        <v>54000</v>
      </c>
      <c r="O162">
        <v>19</v>
      </c>
      <c r="P162">
        <f>4*3.14*O162^2</f>
        <v>4534.16</v>
      </c>
      <c r="Q162">
        <v>-290569.40000000002</v>
      </c>
      <c r="R162">
        <v>0.22937777777777801</v>
      </c>
      <c r="S162">
        <v>54000</v>
      </c>
      <c r="AF162">
        <v>25</v>
      </c>
      <c r="AG162">
        <f>4*3.14*AF162^2</f>
        <v>7850</v>
      </c>
      <c r="AH162">
        <v>50000</v>
      </c>
      <c r="AI162">
        <v>1074.8599999999999</v>
      </c>
      <c r="AJ162">
        <v>-289984</v>
      </c>
      <c r="AK162" s="6">
        <v>1176760</v>
      </c>
      <c r="AL162">
        <v>0.24895999999999999</v>
      </c>
      <c r="AM162">
        <v>41562</v>
      </c>
      <c r="AN162">
        <v>12438</v>
      </c>
      <c r="AO162">
        <f t="shared" si="45"/>
        <v>54000</v>
      </c>
      <c r="AT162">
        <v>25</v>
      </c>
      <c r="AU162">
        <f>4*3.14*AT162^2</f>
        <v>7850</v>
      </c>
      <c r="AV162">
        <v>50000</v>
      </c>
      <c r="AW162">
        <v>1374.62</v>
      </c>
      <c r="AX162">
        <v>-287241</v>
      </c>
      <c r="AY162" s="6">
        <v>1193500</v>
      </c>
      <c r="AZ162">
        <v>-4.7009200000000001E-2</v>
      </c>
      <c r="BA162">
        <v>41636</v>
      </c>
      <c r="BB162">
        <v>12364</v>
      </c>
      <c r="BC162">
        <f t="shared" si="46"/>
        <v>54000</v>
      </c>
      <c r="BY162" s="6"/>
    </row>
    <row r="163" spans="2:77" x14ac:dyDescent="0.2">
      <c r="D163">
        <v>100000</v>
      </c>
      <c r="E163">
        <v>999.75300000000004</v>
      </c>
      <c r="F163">
        <v>-282807</v>
      </c>
      <c r="G163" s="6">
        <v>1172670</v>
      </c>
      <c r="H163">
        <v>-1471.92</v>
      </c>
      <c r="I163">
        <v>40715</v>
      </c>
      <c r="J163">
        <v>11955</v>
      </c>
      <c r="K163">
        <f t="shared" si="44"/>
        <v>52670</v>
      </c>
      <c r="M163">
        <f>(F163-(K163/K162)*F162)/C162</f>
        <v>0.10813457055869651</v>
      </c>
      <c r="N163">
        <f>M163*16.02</f>
        <v>1.7323158203503179</v>
      </c>
      <c r="Q163">
        <v>-282924.59999999998</v>
      </c>
      <c r="R163">
        <v>0.22931310116464099</v>
      </c>
      <c r="S163">
        <v>52668.6</v>
      </c>
      <c r="T163">
        <f>(Q163-(S163/S162)*Q162)/P162</f>
        <v>0.10600640814519409</v>
      </c>
      <c r="U163">
        <f>T163*16.02</f>
        <v>1.6982226584860092</v>
      </c>
      <c r="AH163">
        <v>100000</v>
      </c>
      <c r="AI163">
        <v>1074.94</v>
      </c>
      <c r="AJ163">
        <v>-273293</v>
      </c>
      <c r="AK163" s="6">
        <v>1172830</v>
      </c>
      <c r="AL163">
        <v>-0.22517899999999999</v>
      </c>
      <c r="AM163">
        <v>39267</v>
      </c>
      <c r="AN163">
        <v>11757</v>
      </c>
      <c r="AO163">
        <f t="shared" si="45"/>
        <v>51024</v>
      </c>
      <c r="AQ163">
        <f>(AJ163-(AO163/AO162)*AJ162)/AG162</f>
        <v>9.0402491153573766E-2</v>
      </c>
      <c r="AR163">
        <f>AQ163*16.02</f>
        <v>1.4482479082802517</v>
      </c>
      <c r="AV163">
        <v>100000</v>
      </c>
      <c r="AW163">
        <v>1374.82</v>
      </c>
      <c r="AX163">
        <v>-270730</v>
      </c>
      <c r="AY163" s="6">
        <v>1188040</v>
      </c>
      <c r="AZ163">
        <v>-0.15065999999999999</v>
      </c>
      <c r="BA163">
        <v>39375</v>
      </c>
      <c r="BB163">
        <v>11672</v>
      </c>
      <c r="BC163">
        <f t="shared" si="46"/>
        <v>51047</v>
      </c>
      <c r="BE163">
        <f>(AX163-(BC163/BC162)*AX162)/AU162</f>
        <v>0.10231499646142997</v>
      </c>
      <c r="BF163">
        <f>BE163*16.02</f>
        <v>1.6390862433121081</v>
      </c>
      <c r="BY163" s="6"/>
    </row>
    <row r="164" spans="2:77" x14ac:dyDescent="0.2">
      <c r="B164">
        <v>21</v>
      </c>
      <c r="C164">
        <f>4*3.14*B164^2</f>
        <v>5538.96</v>
      </c>
      <c r="D164">
        <v>50000</v>
      </c>
      <c r="E164">
        <v>999.96600000000001</v>
      </c>
      <c r="F164">
        <v>-290451</v>
      </c>
      <c r="G164" s="6">
        <v>1172690</v>
      </c>
      <c r="H164">
        <v>8.0771499999999996E-2</v>
      </c>
      <c r="I164">
        <v>41723</v>
      </c>
      <c r="J164">
        <v>12277</v>
      </c>
      <c r="K164">
        <f t="shared" si="44"/>
        <v>54000</v>
      </c>
      <c r="O164">
        <v>21</v>
      </c>
      <c r="P164">
        <f>4*3.14*O164^2</f>
        <v>5538.96</v>
      </c>
      <c r="Q164">
        <v>-290586.8</v>
      </c>
      <c r="R164">
        <v>0.229740740740741</v>
      </c>
      <c r="S164">
        <v>54000</v>
      </c>
      <c r="AF164">
        <v>25</v>
      </c>
      <c r="AG164">
        <f>4*3.14*AF164^2</f>
        <v>7850</v>
      </c>
      <c r="AH164">
        <v>50000</v>
      </c>
      <c r="AI164">
        <v>1075.33</v>
      </c>
      <c r="AJ164">
        <v>-290034</v>
      </c>
      <c r="AK164" s="6">
        <v>1176620</v>
      </c>
      <c r="AL164">
        <v>-1.62711E-2</v>
      </c>
      <c r="AM164">
        <v>41562</v>
      </c>
      <c r="AN164">
        <v>12438</v>
      </c>
      <c r="AO164">
        <f t="shared" si="45"/>
        <v>54000</v>
      </c>
      <c r="AT164">
        <v>25</v>
      </c>
      <c r="AU164">
        <f>4*3.14*AT164^2</f>
        <v>7850</v>
      </c>
      <c r="AV164">
        <v>50000</v>
      </c>
      <c r="AW164">
        <v>1375.27</v>
      </c>
      <c r="AX164">
        <v>-287495</v>
      </c>
      <c r="AY164" s="6">
        <v>1193550</v>
      </c>
      <c r="AZ164">
        <v>-0.123639</v>
      </c>
      <c r="BA164">
        <v>41433</v>
      </c>
      <c r="BB164">
        <v>12567</v>
      </c>
      <c r="BC164">
        <f t="shared" si="46"/>
        <v>54000</v>
      </c>
      <c r="BY164" s="6"/>
    </row>
    <row r="165" spans="2:77" x14ac:dyDescent="0.2">
      <c r="D165">
        <v>100000</v>
      </c>
      <c r="E165">
        <v>1000.49</v>
      </c>
      <c r="F165">
        <v>-280195</v>
      </c>
      <c r="G165" s="6">
        <v>1172670</v>
      </c>
      <c r="H165">
        <v>-1648.06</v>
      </c>
      <c r="I165">
        <v>40365</v>
      </c>
      <c r="J165">
        <v>11841</v>
      </c>
      <c r="K165">
        <f t="shared" si="44"/>
        <v>52206</v>
      </c>
      <c r="M165">
        <f>(F165-(K165/K164)*F164)/C164</f>
        <v>0.10951014871624191</v>
      </c>
      <c r="N165">
        <f>M165*16.02</f>
        <v>1.7543525824341955</v>
      </c>
      <c r="Q165">
        <v>-280349.8</v>
      </c>
      <c r="R165">
        <v>0.22981261756897101</v>
      </c>
      <c r="S165">
        <v>52203.4</v>
      </c>
      <c r="T165">
        <f>(Q165-(S165/S164)*Q164)/P164</f>
        <v>0.10273942026287355</v>
      </c>
      <c r="U165">
        <f>T165*16.02</f>
        <v>1.6458855126112344</v>
      </c>
      <c r="AH165">
        <v>100000</v>
      </c>
      <c r="AI165">
        <v>1074.92</v>
      </c>
      <c r="AJ165">
        <v>-273210</v>
      </c>
      <c r="AK165" s="6">
        <v>1172820</v>
      </c>
      <c r="AL165">
        <v>-2.0653000000000001E-2</v>
      </c>
      <c r="AM165">
        <v>39269</v>
      </c>
      <c r="AN165">
        <v>11737</v>
      </c>
      <c r="AO165">
        <f t="shared" si="45"/>
        <v>51006</v>
      </c>
      <c r="AQ165">
        <f>(AJ165-(AO165/AO164)*AJ164)/AG164</f>
        <v>9.4678471337582698E-2</v>
      </c>
      <c r="AR165">
        <f>AQ165*16.02</f>
        <v>1.5167491108280748</v>
      </c>
      <c r="AV165">
        <v>100000</v>
      </c>
      <c r="AW165">
        <v>1375.33</v>
      </c>
      <c r="AX165">
        <v>-271115</v>
      </c>
      <c r="AY165" s="6">
        <v>1188710</v>
      </c>
      <c r="AZ165">
        <v>-5.8375900000000001E-2</v>
      </c>
      <c r="BA165">
        <v>39207</v>
      </c>
      <c r="BB165">
        <v>11865</v>
      </c>
      <c r="BC165">
        <f t="shared" si="46"/>
        <v>51072</v>
      </c>
      <c r="BE165">
        <f>(AX165-(BC165/BC164)*AX164)/AU164</f>
        <v>0.10081302193913662</v>
      </c>
      <c r="BF165">
        <f>BE165*16.02</f>
        <v>1.6150246114649687</v>
      </c>
      <c r="BY165" s="6"/>
    </row>
    <row r="166" spans="2:77" x14ac:dyDescent="0.2">
      <c r="B166">
        <v>23</v>
      </c>
      <c r="C166">
        <f>4*3.14*B166^2</f>
        <v>6644.2400000000007</v>
      </c>
      <c r="D166">
        <v>50000</v>
      </c>
      <c r="E166">
        <v>999.96600000000001</v>
      </c>
      <c r="F166">
        <v>-290451</v>
      </c>
      <c r="G166" s="6">
        <v>1172690</v>
      </c>
      <c r="H166">
        <v>8.0771499999999996E-2</v>
      </c>
      <c r="I166">
        <v>41723</v>
      </c>
      <c r="J166">
        <v>12277</v>
      </c>
      <c r="K166">
        <f t="shared" si="44"/>
        <v>54000</v>
      </c>
      <c r="O166">
        <v>23</v>
      </c>
      <c r="P166">
        <f>4*3.14*O166^2</f>
        <v>6644.2400000000007</v>
      </c>
      <c r="Q166">
        <v>-290546.8</v>
      </c>
      <c r="R166">
        <v>0.22958888888888901</v>
      </c>
      <c r="S166">
        <v>54000</v>
      </c>
      <c r="AF166">
        <v>25</v>
      </c>
      <c r="AG166">
        <f>4*3.14*AF166^2</f>
        <v>7850</v>
      </c>
      <c r="AH166">
        <v>50000</v>
      </c>
      <c r="AI166">
        <v>1074.94</v>
      </c>
      <c r="AJ166">
        <v>-289727</v>
      </c>
      <c r="AK166" s="6">
        <v>1176500</v>
      </c>
      <c r="AL166">
        <v>-0.10415099999999999</v>
      </c>
      <c r="AM166">
        <v>41794</v>
      </c>
      <c r="AN166">
        <v>12206</v>
      </c>
      <c r="AO166">
        <f t="shared" si="45"/>
        <v>54000</v>
      </c>
      <c r="AT166">
        <v>25</v>
      </c>
      <c r="AU166">
        <f>4*3.14*AT166^2</f>
        <v>7850</v>
      </c>
      <c r="AV166">
        <v>50000</v>
      </c>
      <c r="AW166">
        <v>1375.03</v>
      </c>
      <c r="AX166">
        <v>-287175</v>
      </c>
      <c r="AY166" s="6">
        <v>1193520</v>
      </c>
      <c r="AZ166">
        <v>0.17891499999999999</v>
      </c>
      <c r="BA166">
        <v>41679</v>
      </c>
      <c r="BB166">
        <v>12321</v>
      </c>
      <c r="BC166">
        <f t="shared" si="46"/>
        <v>54000</v>
      </c>
      <c r="BY166" s="6"/>
    </row>
    <row r="167" spans="2:77" x14ac:dyDescent="0.2">
      <c r="D167">
        <v>100000</v>
      </c>
      <c r="E167">
        <v>999.85699999999997</v>
      </c>
      <c r="F167">
        <v>-277100</v>
      </c>
      <c r="G167" s="6">
        <v>1172670</v>
      </c>
      <c r="H167">
        <v>-1978.65</v>
      </c>
      <c r="I167">
        <v>39934</v>
      </c>
      <c r="J167">
        <v>11716</v>
      </c>
      <c r="K167">
        <f t="shared" si="44"/>
        <v>51650</v>
      </c>
      <c r="M167">
        <f>(F167-(K167/K166)*F166)/C166</f>
        <v>0.1070103996510943</v>
      </c>
      <c r="N167">
        <f>M167*16.02</f>
        <v>1.7143066024105307</v>
      </c>
      <c r="Q167">
        <v>-277237.2</v>
      </c>
      <c r="R167">
        <v>0.22970116081869099</v>
      </c>
      <c r="S167">
        <v>51653.2</v>
      </c>
      <c r="T167">
        <f>(Q167-(S167/S166)*Q166)/P166</f>
        <v>0.10274332231403853</v>
      </c>
      <c r="U167">
        <f>T167*16.02</f>
        <v>1.6459480234708972</v>
      </c>
      <c r="AH167">
        <v>100000</v>
      </c>
      <c r="AI167">
        <v>1075.02</v>
      </c>
      <c r="AJ167">
        <v>-272957</v>
      </c>
      <c r="AK167" s="6">
        <v>1172480</v>
      </c>
      <c r="AL167">
        <v>-0.16303599999999999</v>
      </c>
      <c r="AM167">
        <v>39447</v>
      </c>
      <c r="AN167">
        <v>11558</v>
      </c>
      <c r="AO167">
        <f t="shared" si="45"/>
        <v>51005</v>
      </c>
      <c r="AQ167">
        <f>(AJ167-(AO167/AO166)*AJ166)/AG166</f>
        <v>8.9284347723524393E-2</v>
      </c>
      <c r="AR167">
        <f>AQ167*16.02</f>
        <v>1.4303352505308606</v>
      </c>
      <c r="AV167">
        <v>100000</v>
      </c>
      <c r="AW167">
        <v>1374.95</v>
      </c>
      <c r="AX167">
        <v>-270878</v>
      </c>
      <c r="AY167" s="6">
        <v>1188000</v>
      </c>
      <c r="AZ167">
        <v>-8.1606399999999996E-2</v>
      </c>
      <c r="BA167">
        <v>39416</v>
      </c>
      <c r="BB167">
        <v>11662</v>
      </c>
      <c r="BC167">
        <f t="shared" si="46"/>
        <v>51078</v>
      </c>
      <c r="BE167">
        <f>(AX167-(BC167/BC166)*AX166)/AU166</f>
        <v>9.6514861995753223E-2</v>
      </c>
      <c r="BF167">
        <f>BE167*16.02</f>
        <v>1.5461680891719667</v>
      </c>
      <c r="BY167" s="6"/>
    </row>
    <row r="168" spans="2:77" x14ac:dyDescent="0.2">
      <c r="B168">
        <v>25</v>
      </c>
      <c r="C168">
        <f>4*3.14*B168^2</f>
        <v>7850</v>
      </c>
      <c r="D168">
        <v>50000</v>
      </c>
      <c r="E168">
        <v>999.96600000000001</v>
      </c>
      <c r="F168">
        <v>-290451</v>
      </c>
      <c r="G168" s="6">
        <v>1172690</v>
      </c>
      <c r="H168">
        <v>8.0771499999999996E-2</v>
      </c>
      <c r="I168">
        <v>41723</v>
      </c>
      <c r="J168">
        <v>12277</v>
      </c>
      <c r="K168">
        <f t="shared" si="44"/>
        <v>54000</v>
      </c>
      <c r="O168">
        <v>25</v>
      </c>
      <c r="P168">
        <f>4*3.14*O168^2</f>
        <v>7850</v>
      </c>
      <c r="Q168">
        <v>-290533.40000000002</v>
      </c>
      <c r="R168">
        <v>0.228781481481482</v>
      </c>
      <c r="S168">
        <v>54000</v>
      </c>
      <c r="AF168">
        <v>25</v>
      </c>
      <c r="AG168">
        <f>4*3.14*AF168^2</f>
        <v>7850</v>
      </c>
      <c r="AH168">
        <v>50000</v>
      </c>
      <c r="AI168">
        <v>1075.1300000000001</v>
      </c>
      <c r="AJ168">
        <v>-289934</v>
      </c>
      <c r="AK168" s="6">
        <v>1176650</v>
      </c>
      <c r="AL168">
        <v>0.14294000000000001</v>
      </c>
      <c r="AM168">
        <v>41628</v>
      </c>
      <c r="AN168">
        <v>12372</v>
      </c>
      <c r="AO168">
        <f t="shared" si="45"/>
        <v>54000</v>
      </c>
      <c r="AT168">
        <v>25</v>
      </c>
      <c r="AU168">
        <f>4*3.14*AT168^2</f>
        <v>7850</v>
      </c>
      <c r="AV168">
        <v>50000</v>
      </c>
      <c r="AW168">
        <v>1375.08</v>
      </c>
      <c r="AX168">
        <v>-287301</v>
      </c>
      <c r="AY168" s="6">
        <v>1193600</v>
      </c>
      <c r="AZ168">
        <v>-6.0081799999999998E-2</v>
      </c>
      <c r="BA168">
        <v>41580</v>
      </c>
      <c r="BB168">
        <v>12420</v>
      </c>
      <c r="BC168">
        <f t="shared" si="46"/>
        <v>54000</v>
      </c>
      <c r="BY168" s="6"/>
    </row>
    <row r="169" spans="2:77" x14ac:dyDescent="0.2">
      <c r="D169">
        <v>100000</v>
      </c>
      <c r="E169">
        <v>1000.11</v>
      </c>
      <c r="F169">
        <v>-273452</v>
      </c>
      <c r="G169" s="6">
        <v>1172670</v>
      </c>
      <c r="H169">
        <v>-2187.9</v>
      </c>
      <c r="I169">
        <v>39406</v>
      </c>
      <c r="J169">
        <v>11584</v>
      </c>
      <c r="K169">
        <f t="shared" si="44"/>
        <v>50990</v>
      </c>
      <c r="M169">
        <f>(F169-(K169/K168)*F168)/C168</f>
        <v>0.10306319886765881</v>
      </c>
      <c r="N169">
        <f>M169*16.02</f>
        <v>1.6510724458598942</v>
      </c>
      <c r="Q169">
        <v>-273560.59999999998</v>
      </c>
      <c r="R169">
        <v>0.228507896419061</v>
      </c>
      <c r="S169">
        <v>50997.8</v>
      </c>
      <c r="T169">
        <f>(Q169-(S169/S168)*Q168)/P168</f>
        <v>0.1044864980419979</v>
      </c>
      <c r="U169">
        <f>T169*16.02</f>
        <v>1.6738736986328064</v>
      </c>
      <c r="AF169">
        <v>100000</v>
      </c>
      <c r="AG169">
        <v>1074.72</v>
      </c>
      <c r="AH169">
        <v>-273157</v>
      </c>
      <c r="AI169" s="6">
        <v>1172770</v>
      </c>
      <c r="AJ169">
        <v>-7.7357300000000004E-2</v>
      </c>
      <c r="AK169">
        <v>39322</v>
      </c>
      <c r="AL169">
        <v>11688</v>
      </c>
      <c r="AM169">
        <f t="shared" si="45"/>
        <v>51010</v>
      </c>
      <c r="AO169">
        <f>(AH169-(AM169/AO168)*AJ168)/AG168</f>
        <v>9.2133380514272986E-2</v>
      </c>
      <c r="AP169">
        <f>AO169*16.02</f>
        <v>1.4759767558386532</v>
      </c>
      <c r="AT169">
        <v>100000</v>
      </c>
      <c r="AU169">
        <v>1374.76</v>
      </c>
      <c r="AV169">
        <v>-270876</v>
      </c>
      <c r="AW169" s="6">
        <v>1188610</v>
      </c>
      <c r="AX169">
        <v>-7.0550699999999994E-2</v>
      </c>
      <c r="AY169">
        <v>39328</v>
      </c>
      <c r="AZ169">
        <v>11731</v>
      </c>
      <c r="BA169">
        <f t="shared" si="46"/>
        <v>51059</v>
      </c>
      <c r="BC169">
        <f>(AV169-(BA169/BC168)*AX168)/AU168</f>
        <v>9.907468506723055E-2</v>
      </c>
      <c r="BD169">
        <f>BC169*16.02</f>
        <v>1.5871764547770333</v>
      </c>
      <c r="BW169" s="6"/>
    </row>
    <row r="170" spans="2:77" x14ac:dyDescent="0.2">
      <c r="AD170">
        <v>25</v>
      </c>
      <c r="AE170">
        <f>4*3.14*AD170^2</f>
        <v>7850</v>
      </c>
      <c r="AF170">
        <v>50000</v>
      </c>
      <c r="AG170">
        <v>1074.8</v>
      </c>
      <c r="AH170">
        <v>-289844</v>
      </c>
      <c r="AI170" s="6">
        <v>1176660</v>
      </c>
      <c r="AJ170">
        <v>0.17479700000000001</v>
      </c>
      <c r="AK170">
        <v>41686</v>
      </c>
      <c r="AL170">
        <v>12314</v>
      </c>
      <c r="AM170">
        <f t="shared" si="45"/>
        <v>54000</v>
      </c>
      <c r="AR170">
        <v>25</v>
      </c>
      <c r="AS170">
        <f>4*3.14*AR170^2</f>
        <v>7850</v>
      </c>
      <c r="AT170">
        <v>50000</v>
      </c>
      <c r="AU170">
        <v>1374.99</v>
      </c>
      <c r="AV170">
        <v>-287308</v>
      </c>
      <c r="AW170" s="6">
        <v>1193550</v>
      </c>
      <c r="AX170">
        <v>6.8935099999999999E-2</v>
      </c>
      <c r="AY170">
        <v>41580</v>
      </c>
      <c r="AZ170">
        <v>12420</v>
      </c>
      <c r="BA170">
        <f t="shared" si="46"/>
        <v>54000</v>
      </c>
      <c r="BW170" s="6"/>
    </row>
    <row r="171" spans="2:77" x14ac:dyDescent="0.2">
      <c r="AF171">
        <v>100000</v>
      </c>
      <c r="AG171">
        <v>1074.98</v>
      </c>
      <c r="AH171">
        <v>-273052</v>
      </c>
      <c r="AI171" s="6">
        <v>1172680</v>
      </c>
      <c r="AJ171">
        <v>-8.7865899999999997E-2</v>
      </c>
      <c r="AK171">
        <v>39395</v>
      </c>
      <c r="AL171">
        <v>11615</v>
      </c>
      <c r="AM171">
        <f t="shared" si="45"/>
        <v>51010</v>
      </c>
      <c r="AO171">
        <f>(AH171-(AM171/AM170)*AH170)/AE170</f>
        <v>9.467902807265989E-2</v>
      </c>
      <c r="AP171">
        <f>AO171*16.02</f>
        <v>1.5167580297240113</v>
      </c>
      <c r="AT171">
        <v>100000</v>
      </c>
      <c r="AU171">
        <v>1375.02</v>
      </c>
      <c r="AV171">
        <v>-270948</v>
      </c>
      <c r="AW171" s="6">
        <v>1188110</v>
      </c>
      <c r="AX171">
        <v>-0.2039</v>
      </c>
      <c r="AY171">
        <v>39314</v>
      </c>
      <c r="AZ171">
        <v>11757</v>
      </c>
      <c r="BA171">
        <f t="shared" si="46"/>
        <v>51071</v>
      </c>
      <c r="BC171">
        <f>(AV171-(BA171/BA170)*AV170)/AS170</f>
        <v>9.8879141306910945E-2</v>
      </c>
      <c r="BD171">
        <f>BC171*16.02</f>
        <v>1.5840438437367133</v>
      </c>
      <c r="BW171" s="6"/>
    </row>
    <row r="172" spans="2:77" x14ac:dyDescent="0.2">
      <c r="AD172">
        <v>25</v>
      </c>
      <c r="AE172">
        <f>4*3.14*AD172^2</f>
        <v>7850</v>
      </c>
      <c r="AF172">
        <v>50000</v>
      </c>
      <c r="AG172">
        <v>1074.94</v>
      </c>
      <c r="AH172">
        <v>-290072</v>
      </c>
      <c r="AI172" s="6">
        <v>1176840</v>
      </c>
      <c r="AJ172">
        <v>9.0258599999999994E-2</v>
      </c>
      <c r="AK172">
        <v>41494</v>
      </c>
      <c r="AL172">
        <v>12506</v>
      </c>
      <c r="AM172">
        <f t="shared" si="45"/>
        <v>54000</v>
      </c>
      <c r="AR172">
        <v>25</v>
      </c>
      <c r="AS172">
        <f>4*3.14*AR172^2</f>
        <v>7850</v>
      </c>
      <c r="AT172">
        <v>50000</v>
      </c>
      <c r="AU172">
        <v>1375.09</v>
      </c>
      <c r="AV172">
        <v>-287068</v>
      </c>
      <c r="AW172" s="6">
        <v>1193370</v>
      </c>
      <c r="AX172">
        <v>-1.9882899999999998E-2</v>
      </c>
      <c r="AY172">
        <v>41786</v>
      </c>
      <c r="AZ172">
        <v>12214</v>
      </c>
      <c r="BA172">
        <f t="shared" si="46"/>
        <v>54000</v>
      </c>
      <c r="BW172" s="6"/>
    </row>
    <row r="173" spans="2:77" x14ac:dyDescent="0.2">
      <c r="AF173">
        <v>100000</v>
      </c>
      <c r="AG173">
        <v>1075.1300000000001</v>
      </c>
      <c r="AH173">
        <v>-273332</v>
      </c>
      <c r="AI173" s="6">
        <v>1172880</v>
      </c>
      <c r="AJ173">
        <v>-2.3801699999999999E-2</v>
      </c>
      <c r="AK173">
        <v>39159</v>
      </c>
      <c r="AL173">
        <v>11853</v>
      </c>
      <c r="AM173">
        <f t="shared" si="45"/>
        <v>51012</v>
      </c>
      <c r="AO173">
        <f>(AH173-(AM173/AM172)*AH172)/AE172</f>
        <v>8.7815201698511744E-2</v>
      </c>
      <c r="AP173">
        <f>AO173*16.02</f>
        <v>1.406799531210158</v>
      </c>
      <c r="AT173">
        <v>100000</v>
      </c>
      <c r="AU173">
        <v>1374.72</v>
      </c>
      <c r="AV173">
        <v>-270674</v>
      </c>
      <c r="AW173" s="6">
        <v>1188230</v>
      </c>
      <c r="AX173">
        <v>7.0818599999999997E-3</v>
      </c>
      <c r="AY173">
        <v>39521</v>
      </c>
      <c r="AZ173">
        <v>11540</v>
      </c>
      <c r="BA173">
        <f t="shared" si="46"/>
        <v>51061</v>
      </c>
      <c r="BC173">
        <f>(AV173-(BA173/BA172)*AV172)/AS172</f>
        <v>9.809659825431058E-2</v>
      </c>
      <c r="BD173">
        <f>BC173*16.02</f>
        <v>1.5715075040340554</v>
      </c>
      <c r="BW173" s="6"/>
    </row>
    <row r="174" spans="2:77" x14ac:dyDescent="0.2">
      <c r="AG174">
        <f>AVERAGE(AG134,AG136,AG138,AG140,AG142,AG144,AG146,AI148,AI150,AI152,AI154,AI156,AI158,AI160,AI162,AI164,AI166,AI168,AG170,AG172)</f>
        <v>1074.9720979999997</v>
      </c>
      <c r="AH174">
        <f>AVERAGE(AH134,AH136,AH138,AH140,AH142,AH144,AH146,AJ148,AJ150,AJ152,AJ154,AJ156,AJ158,AJ160,AJ162,AJ164,AJ166,AJ168,AH170,AH172)</f>
        <v>-289952.92980610003</v>
      </c>
      <c r="AI174">
        <f>AH174+(3/2)*(8.6173*10^-5)*AG174*54000</f>
        <v>-282449.61058742274</v>
      </c>
      <c r="AJ174">
        <f>AVERAGE(AH135,AH137,AH139,AH141,AH143,AH145,AH147,AJ149,AJ151,AJ153,AJ155,AJ157,AJ159,AJ161,AJ163,AJ165,AJ167,AH169,AH171,AH173)</f>
        <v>-273166.28504710004</v>
      </c>
      <c r="AK174">
        <f>AJ174+(3/2)*(8.6173*10^-5)*AG174*AM174</f>
        <v>-266078.42739256803</v>
      </c>
      <c r="AM174">
        <f>AVERAGE(AM135,AM137,AM139,AM141,AM143,AM145,AM147,AO149,AO151,AO153,AO155,AO157,AO159,AO161,AO163,AO165,AO167,AM169,AM171,AM173)</f>
        <v>51010</v>
      </c>
      <c r="AP174">
        <f>AVERAGE(AP135:AP173)</f>
        <v>1.5006564910845295</v>
      </c>
      <c r="AQ174">
        <f>STDEV(AP135:AP173)/SQRT(COUNT(AP135:AP173))</f>
        <v>1.3411069316214479E-2</v>
      </c>
      <c r="AU174">
        <f>AVERAGE(AU134,AU136,AU138,AU140,AU142,AU144,AU146,AW148,AW150,AW152,AW154,AW156,AW158,AW160,AW162,AW164,AW166,AW168,AU170,AU172)</f>
        <v>1375.0191939000001</v>
      </c>
      <c r="AV174">
        <f>AVERAGE(AV134,AV136,AV138,AV140,AV142,AV144,AV146,AX148,AX150,AX152,AX154,AX156,AX158,AX160,AX162,AX164,AX166,AX168,AV170,AV172)</f>
        <v>-287280.64384399995</v>
      </c>
      <c r="AW174">
        <f>AV174+(3/2)*(8.6173*10^-5)*AU174*54000</f>
        <v>-277682.9919953284</v>
      </c>
      <c r="AX174">
        <f>AVERAGE(AV135,AV137,AV139,AV141,AV143,AV145,AV147,AX149,AX151,AX153,AX155,AX157,AX159,AX161,AX163,AX165,AX167,AV169,AV171,AV173)</f>
        <v>-270864.62827790005</v>
      </c>
      <c r="AY174">
        <f>AX174+(3/2)*(8.6173*10^-5)*AU174*BA174</f>
        <v>-261789.7018731088</v>
      </c>
      <c r="BA174">
        <f>AVERAGE(BA135,BA137,BA139,BA141,BA143,BA145,BA147,BC149,BC151,BC153,BC155,BC157,BC159,BC161,BC163,BC165,BC167,BA169,BA171,BA173)</f>
        <v>51058.95</v>
      </c>
      <c r="BD174">
        <f>AVERAGE(BD135:BD173)</f>
        <v>1.572342593812909</v>
      </c>
      <c r="BE174">
        <f>STDEV(BD135:BD173)/SQRT(COUNT(BD135:BD173))</f>
        <v>1.7844255298453775E-2</v>
      </c>
      <c r="BW174" s="6"/>
    </row>
    <row r="175" spans="2:77" x14ac:dyDescent="0.2">
      <c r="AE175" t="s">
        <v>9</v>
      </c>
      <c r="AS175" t="s">
        <v>6</v>
      </c>
      <c r="BW175" s="6"/>
    </row>
    <row r="176" spans="2:77" x14ac:dyDescent="0.2">
      <c r="AD176">
        <v>25</v>
      </c>
      <c r="AE176">
        <f>4*3.14*AD176^2</f>
        <v>7850</v>
      </c>
      <c r="AF176">
        <v>50000</v>
      </c>
      <c r="AG176">
        <v>1099.6895750000001</v>
      </c>
      <c r="AH176">
        <v>-289688.64218000002</v>
      </c>
      <c r="AI176">
        <v>1177788.7140279999</v>
      </c>
      <c r="AJ176">
        <v>-0.133606</v>
      </c>
      <c r="AK176">
        <v>41675</v>
      </c>
      <c r="AL176">
        <v>12325</v>
      </c>
      <c r="AM176">
        <f t="shared" ref="AM176:AM195" si="47">SUM(AK176:AL176)</f>
        <v>54000</v>
      </c>
      <c r="AR176">
        <v>25</v>
      </c>
      <c r="AS176">
        <f>4*3.14*AR176^2</f>
        <v>7850</v>
      </c>
      <c r="AT176">
        <v>50000</v>
      </c>
      <c r="AU176">
        <v>1399.763121</v>
      </c>
      <c r="AV176">
        <v>-286789.35936399997</v>
      </c>
      <c r="AW176">
        <v>1194871.9817280001</v>
      </c>
      <c r="AX176">
        <v>-0.10681499999999999</v>
      </c>
      <c r="AY176">
        <v>41824</v>
      </c>
      <c r="AZ176">
        <v>12176</v>
      </c>
      <c r="BA176">
        <f t="shared" ref="BA176:BA195" si="48">SUM(AY176:AZ176)</f>
        <v>54000</v>
      </c>
      <c r="BW176" s="6"/>
    </row>
    <row r="177" spans="30:75" x14ac:dyDescent="0.2">
      <c r="AF177">
        <v>100000</v>
      </c>
      <c r="AG177">
        <v>1099.973281</v>
      </c>
      <c r="AH177">
        <v>-273021.72007400001</v>
      </c>
      <c r="AI177">
        <v>1174055.1329359999</v>
      </c>
      <c r="AJ177">
        <v>-0.130352</v>
      </c>
      <c r="AK177">
        <v>39359</v>
      </c>
      <c r="AL177">
        <v>11668</v>
      </c>
      <c r="AM177">
        <f t="shared" si="47"/>
        <v>51027</v>
      </c>
      <c r="AO177">
        <f>(AH177-(AM177/AM176)*AH176)/AE176</f>
        <v>9.1458977407080297E-2</v>
      </c>
      <c r="AP177">
        <f>AO177*16.02</f>
        <v>1.4651728180614263</v>
      </c>
      <c r="AT177">
        <v>100000</v>
      </c>
      <c r="AU177">
        <v>1399.8504210000001</v>
      </c>
      <c r="AV177">
        <v>-270353.96042700001</v>
      </c>
      <c r="AW177">
        <v>1189394.527546</v>
      </c>
      <c r="AX177">
        <v>-0.13691500000000001</v>
      </c>
      <c r="AY177">
        <v>39599</v>
      </c>
      <c r="AZ177">
        <v>11464</v>
      </c>
      <c r="BA177">
        <f t="shared" si="48"/>
        <v>51063</v>
      </c>
      <c r="BC177">
        <f>(AV177-(BA177/BA176)*AV176)/AS176</f>
        <v>0.10665532943130483</v>
      </c>
      <c r="BD177">
        <f>BC177*16.02</f>
        <v>1.7086183774895034</v>
      </c>
      <c r="BW177" s="6"/>
    </row>
    <row r="178" spans="30:75" x14ac:dyDescent="0.2">
      <c r="AD178">
        <v>25</v>
      </c>
      <c r="AE178">
        <f>4*3.14*AD178^2</f>
        <v>7850</v>
      </c>
      <c r="AF178">
        <v>50000</v>
      </c>
      <c r="AG178">
        <v>1099.897563</v>
      </c>
      <c r="AH178">
        <v>-290127.105117</v>
      </c>
      <c r="AI178">
        <v>1178202.1893509999</v>
      </c>
      <c r="AJ178">
        <v>-0.12379</v>
      </c>
      <c r="AK178">
        <v>41307</v>
      </c>
      <c r="AL178">
        <v>12693</v>
      </c>
      <c r="AM178">
        <f t="shared" si="47"/>
        <v>54000</v>
      </c>
      <c r="AR178">
        <v>25</v>
      </c>
      <c r="AS178">
        <f>4*3.14*AR178^2</f>
        <v>7850</v>
      </c>
      <c r="AT178">
        <v>50000</v>
      </c>
      <c r="AU178">
        <v>1400.2743929999999</v>
      </c>
      <c r="AV178">
        <v>-287144.08011600003</v>
      </c>
      <c r="AW178">
        <v>1195133.4248230001</v>
      </c>
      <c r="AX178">
        <v>-0.14474500000000001</v>
      </c>
      <c r="AY178">
        <v>41520</v>
      </c>
      <c r="AZ178">
        <v>12480</v>
      </c>
      <c r="BA178">
        <f t="shared" si="48"/>
        <v>54000</v>
      </c>
    </row>
    <row r="179" spans="30:75" x14ac:dyDescent="0.2">
      <c r="AF179">
        <v>100000</v>
      </c>
      <c r="AG179">
        <v>1100.3139630000001</v>
      </c>
      <c r="AH179">
        <v>-273371.21898200002</v>
      </c>
      <c r="AI179">
        <v>1174118.2893620001</v>
      </c>
      <c r="AJ179">
        <v>-0.106681</v>
      </c>
      <c r="AK179">
        <v>39014</v>
      </c>
      <c r="AL179">
        <v>12003</v>
      </c>
      <c r="AM179">
        <f t="shared" si="47"/>
        <v>51017</v>
      </c>
      <c r="AO179">
        <f>(AH179-(AM179/AM178)*AH178)/AE178</f>
        <v>9.2872603741418092E-2</v>
      </c>
      <c r="AP179">
        <f>AO179*16.02</f>
        <v>1.4878191119375177</v>
      </c>
      <c r="AT179">
        <v>100000</v>
      </c>
      <c r="AU179">
        <v>1400.243203</v>
      </c>
      <c r="AV179">
        <v>-270749.03773899999</v>
      </c>
      <c r="AW179">
        <v>1189461.9574229999</v>
      </c>
      <c r="AX179">
        <v>-0.12467</v>
      </c>
      <c r="AY179">
        <v>39246</v>
      </c>
      <c r="AZ179">
        <v>11814</v>
      </c>
      <c r="BA179">
        <f t="shared" si="48"/>
        <v>51060</v>
      </c>
      <c r="BC179">
        <f>(AV179-(BA179/BA178)*AV178)/AS178</f>
        <v>9.7024517143108127E-2</v>
      </c>
      <c r="BD179">
        <f>BC179*16.02</f>
        <v>1.5543327646325922</v>
      </c>
    </row>
    <row r="180" spans="30:75" x14ac:dyDescent="0.2">
      <c r="AD180">
        <v>25</v>
      </c>
      <c r="AE180">
        <f>4*3.14*AD180^2</f>
        <v>7850</v>
      </c>
      <c r="AF180">
        <v>50000</v>
      </c>
      <c r="AG180">
        <v>1099.919024</v>
      </c>
      <c r="AH180">
        <v>-289656.43466899998</v>
      </c>
      <c r="AI180">
        <v>1177998.0666179999</v>
      </c>
      <c r="AJ180">
        <v>-0.191248</v>
      </c>
      <c r="AK180">
        <v>41661</v>
      </c>
      <c r="AL180">
        <v>12339</v>
      </c>
      <c r="AM180">
        <f t="shared" si="47"/>
        <v>54000</v>
      </c>
      <c r="AR180">
        <v>25</v>
      </c>
      <c r="AS180">
        <f>4*3.14*AR180^2</f>
        <v>7850</v>
      </c>
      <c r="AT180">
        <v>50000</v>
      </c>
      <c r="AU180">
        <v>1400.0901650000001</v>
      </c>
      <c r="AV180">
        <v>-287066.60838500003</v>
      </c>
      <c r="AW180">
        <v>1194949.3629310001</v>
      </c>
      <c r="AX180">
        <v>-0.16020599999999999</v>
      </c>
      <c r="AY180">
        <v>41599</v>
      </c>
      <c r="AZ180">
        <v>12401</v>
      </c>
      <c r="BA180">
        <f t="shared" si="48"/>
        <v>54000</v>
      </c>
    </row>
    <row r="181" spans="30:75" x14ac:dyDescent="0.2">
      <c r="AF181">
        <v>100000</v>
      </c>
      <c r="AG181">
        <v>1100.121494</v>
      </c>
      <c r="AH181">
        <v>-272933.78807000001</v>
      </c>
      <c r="AI181">
        <v>1173970.5061230001</v>
      </c>
      <c r="AJ181">
        <v>-0.124305</v>
      </c>
      <c r="AK181">
        <v>39365</v>
      </c>
      <c r="AL181">
        <v>11655</v>
      </c>
      <c r="AM181">
        <f t="shared" si="47"/>
        <v>51020</v>
      </c>
      <c r="AO181">
        <f>(AH181-(AM181/AM180)*AH180)/AE180</f>
        <v>9.4000332702001685E-2</v>
      </c>
      <c r="AP181">
        <f>AO181*16.02</f>
        <v>1.505885329886067</v>
      </c>
      <c r="AT181">
        <v>100000</v>
      </c>
      <c r="AU181">
        <v>1400.0015840000001</v>
      </c>
      <c r="AV181">
        <v>-270655.559503</v>
      </c>
      <c r="AW181">
        <v>1189340.9165089999</v>
      </c>
      <c r="AX181">
        <v>-0.13450200000000001</v>
      </c>
      <c r="AY181">
        <v>39332</v>
      </c>
      <c r="AZ181">
        <v>11729</v>
      </c>
      <c r="BA181">
        <f t="shared" si="48"/>
        <v>51061</v>
      </c>
      <c r="BC181">
        <f>(AV181-(BA181/BA180)*AV180)/AS180</f>
        <v>0.10027807875557145</v>
      </c>
      <c r="BD181">
        <f>BC181*16.02</f>
        <v>1.6064548216642545</v>
      </c>
    </row>
    <row r="182" spans="30:75" x14ac:dyDescent="0.2">
      <c r="AD182">
        <v>25</v>
      </c>
      <c r="AE182">
        <f>4*3.14*AD182^2</f>
        <v>7850</v>
      </c>
      <c r="AF182">
        <v>50000</v>
      </c>
      <c r="AG182">
        <v>1099.577796</v>
      </c>
      <c r="AH182">
        <v>-289705.16895000002</v>
      </c>
      <c r="AI182">
        <v>1177929.3236070001</v>
      </c>
      <c r="AJ182">
        <v>-8.7564000000000003E-2</v>
      </c>
      <c r="AK182">
        <v>41634</v>
      </c>
      <c r="AL182">
        <v>12366</v>
      </c>
      <c r="AM182">
        <f t="shared" si="47"/>
        <v>54000</v>
      </c>
      <c r="AR182">
        <v>25</v>
      </c>
      <c r="AS182">
        <f>4*3.14*AR182^2</f>
        <v>7850</v>
      </c>
      <c r="AT182">
        <v>50000</v>
      </c>
      <c r="AU182">
        <v>1400.105967</v>
      </c>
      <c r="AV182">
        <v>-286958.96257899998</v>
      </c>
      <c r="AW182">
        <v>1194927.4368449999</v>
      </c>
      <c r="AX182">
        <v>-0.238039</v>
      </c>
      <c r="AY182">
        <v>41684</v>
      </c>
      <c r="AZ182">
        <v>12316</v>
      </c>
      <c r="BA182">
        <f t="shared" si="48"/>
        <v>54000</v>
      </c>
    </row>
    <row r="183" spans="30:75" x14ac:dyDescent="0.2">
      <c r="AF183">
        <v>100000</v>
      </c>
      <c r="AG183">
        <v>1099.8586789999999</v>
      </c>
      <c r="AH183">
        <v>-273012.89892499999</v>
      </c>
      <c r="AI183">
        <v>1174010.358636</v>
      </c>
      <c r="AJ183">
        <v>-0.15613299999999999</v>
      </c>
      <c r="AK183">
        <v>39281</v>
      </c>
      <c r="AL183">
        <v>11733</v>
      </c>
      <c r="AM183">
        <f t="shared" si="47"/>
        <v>51014</v>
      </c>
      <c r="AO183">
        <f>(AH183-(AM183/AM182)*AH182)/AE182</f>
        <v>8.5687536837230585E-2</v>
      </c>
      <c r="AP183">
        <f>AO183*16.02</f>
        <v>1.372714340132434</v>
      </c>
      <c r="AT183">
        <v>100000</v>
      </c>
      <c r="AU183">
        <v>1399.9662000000001</v>
      </c>
      <c r="AV183">
        <v>-270575.43495700002</v>
      </c>
      <c r="AW183">
        <v>1189542.678993</v>
      </c>
      <c r="AX183">
        <v>-0.16744800000000001</v>
      </c>
      <c r="AY183">
        <v>39393</v>
      </c>
      <c r="AZ183">
        <v>11663</v>
      </c>
      <c r="BA183">
        <f t="shared" si="48"/>
        <v>51056</v>
      </c>
      <c r="BC183">
        <f>(AV183-(BA183/BA182)*AV182)/AS182</f>
        <v>9.4133771539096286E-2</v>
      </c>
      <c r="BD183">
        <f>BC183*16.02</f>
        <v>1.5080230200563225</v>
      </c>
    </row>
    <row r="184" spans="30:75" x14ac:dyDescent="0.2">
      <c r="AD184">
        <v>25</v>
      </c>
      <c r="AE184">
        <f>4*3.14*AD184^2</f>
        <v>7850</v>
      </c>
      <c r="AF184">
        <v>50000</v>
      </c>
      <c r="AG184">
        <v>1099.7920099999999</v>
      </c>
      <c r="AH184">
        <v>-290077.52527799999</v>
      </c>
      <c r="AI184">
        <v>1178132.1909650001</v>
      </c>
      <c r="AJ184">
        <v>-9.3557000000000001E-2</v>
      </c>
      <c r="AK184">
        <v>41346</v>
      </c>
      <c r="AL184">
        <v>12654</v>
      </c>
      <c r="AM184">
        <f t="shared" si="47"/>
        <v>54000</v>
      </c>
      <c r="AR184">
        <v>25</v>
      </c>
      <c r="AS184">
        <f>4*3.14*AR184^2</f>
        <v>7850</v>
      </c>
      <c r="AT184">
        <v>50000</v>
      </c>
      <c r="AU184">
        <v>1399.8264300000001</v>
      </c>
      <c r="AV184">
        <v>-287139.04064999998</v>
      </c>
      <c r="AW184">
        <v>1194961.142973</v>
      </c>
      <c r="AX184">
        <v>-0.126997</v>
      </c>
      <c r="AY184">
        <v>41546</v>
      </c>
      <c r="AZ184">
        <v>12454</v>
      </c>
      <c r="BA184">
        <f t="shared" si="48"/>
        <v>54000</v>
      </c>
    </row>
    <row r="185" spans="30:75" x14ac:dyDescent="0.2">
      <c r="AF185">
        <v>100000</v>
      </c>
      <c r="AG185">
        <v>1099.965796</v>
      </c>
      <c r="AH185">
        <v>-273324.63317799999</v>
      </c>
      <c r="AI185">
        <v>1174135.580179</v>
      </c>
      <c r="AJ185">
        <v>-0.124864</v>
      </c>
      <c r="AK185">
        <v>39061</v>
      </c>
      <c r="AL185">
        <v>11959</v>
      </c>
      <c r="AM185">
        <f t="shared" si="47"/>
        <v>51020</v>
      </c>
      <c r="AO185">
        <f>(AH185-(AM185/AM184)*AH184)/AE184</f>
        <v>9.4893012671764032E-2</v>
      </c>
      <c r="AP185">
        <f>AO185*16.02</f>
        <v>1.5201860630016597</v>
      </c>
      <c r="AT185">
        <v>100000</v>
      </c>
      <c r="AU185">
        <v>1400.035901</v>
      </c>
      <c r="AV185">
        <v>-270715.86431500001</v>
      </c>
      <c r="AW185">
        <v>1189471.663135</v>
      </c>
      <c r="AX185">
        <v>-0.180258</v>
      </c>
      <c r="AY185">
        <v>39294</v>
      </c>
      <c r="AZ185">
        <v>11766</v>
      </c>
      <c r="BA185">
        <f t="shared" si="48"/>
        <v>51060</v>
      </c>
      <c r="BC185">
        <f>(AV185-(BA185/BA184)*AV184)/AS184</f>
        <v>0.10064341254777032</v>
      </c>
      <c r="BD185">
        <f>BC185*16.02</f>
        <v>1.6123074690152803</v>
      </c>
    </row>
    <row r="186" spans="30:75" x14ac:dyDescent="0.2">
      <c r="AD186">
        <v>25</v>
      </c>
      <c r="AE186">
        <f>4*3.14*AD186^2</f>
        <v>7850</v>
      </c>
      <c r="AF186">
        <v>50000</v>
      </c>
      <c r="AG186">
        <v>1100.101101</v>
      </c>
      <c r="AH186">
        <v>-289665.41099</v>
      </c>
      <c r="AI186">
        <v>1177987.7372880001</v>
      </c>
      <c r="AJ186">
        <v>-0.112443</v>
      </c>
      <c r="AK186">
        <v>41662</v>
      </c>
      <c r="AL186">
        <v>12338</v>
      </c>
      <c r="AM186">
        <f t="shared" si="47"/>
        <v>54000</v>
      </c>
      <c r="AR186">
        <v>25</v>
      </c>
      <c r="AS186">
        <f>4*3.14*AR186^2</f>
        <v>7850</v>
      </c>
      <c r="AT186">
        <v>50000</v>
      </c>
      <c r="AU186">
        <v>1400.080477</v>
      </c>
      <c r="AV186">
        <v>-287046.02484899998</v>
      </c>
      <c r="AW186">
        <v>1194994.816378</v>
      </c>
      <c r="AX186">
        <v>-0.18099699999999999</v>
      </c>
      <c r="AY186">
        <v>41618</v>
      </c>
      <c r="AZ186">
        <v>12382</v>
      </c>
      <c r="BA186">
        <f t="shared" si="48"/>
        <v>54000</v>
      </c>
    </row>
    <row r="187" spans="30:75" x14ac:dyDescent="0.2">
      <c r="AF187">
        <v>100000</v>
      </c>
      <c r="AG187">
        <v>1099.8590610000001</v>
      </c>
      <c r="AH187">
        <v>-272980.48494599998</v>
      </c>
      <c r="AI187">
        <v>1174011.4278279999</v>
      </c>
      <c r="AJ187">
        <v>-0.14132600000000001</v>
      </c>
      <c r="AK187">
        <v>39365</v>
      </c>
      <c r="AL187">
        <v>11661</v>
      </c>
      <c r="AM187">
        <f t="shared" si="47"/>
        <v>51026</v>
      </c>
      <c r="AO187">
        <f>(AH187-(AM187/AM186)*AH186)/AE186</f>
        <v>9.3232069100589926E-2</v>
      </c>
      <c r="AP187">
        <f>AO187*16.02</f>
        <v>1.4935777469914506</v>
      </c>
      <c r="AT187">
        <v>100000</v>
      </c>
      <c r="AU187">
        <v>1399.8608819999999</v>
      </c>
      <c r="AV187">
        <v>-270543.45650899998</v>
      </c>
      <c r="AW187">
        <v>1189309.2258250001</v>
      </c>
      <c r="AX187">
        <v>-0.13234199999999999</v>
      </c>
      <c r="AY187">
        <v>39326</v>
      </c>
      <c r="AZ187">
        <v>11715</v>
      </c>
      <c r="BA187">
        <f t="shared" si="48"/>
        <v>51041</v>
      </c>
      <c r="BC187">
        <f>(AV187-(BA187/BA186)*AV186)/AS186</f>
        <v>9.8536218050971125E-2</v>
      </c>
      <c r="BD187">
        <f>BC187*16.02</f>
        <v>1.5785502131765574</v>
      </c>
    </row>
    <row r="188" spans="30:75" x14ac:dyDescent="0.2">
      <c r="AD188">
        <v>25</v>
      </c>
      <c r="AE188">
        <f>4*3.14*AD188^2</f>
        <v>7850</v>
      </c>
      <c r="AF188">
        <v>50000</v>
      </c>
      <c r="AG188">
        <v>1100.0300360000001</v>
      </c>
      <c r="AH188">
        <v>-289639.02883099997</v>
      </c>
      <c r="AI188">
        <v>1177818.252968</v>
      </c>
      <c r="AJ188">
        <v>-0.108628</v>
      </c>
      <c r="AK188">
        <v>41704</v>
      </c>
      <c r="AL188">
        <v>12296</v>
      </c>
      <c r="AM188">
        <f t="shared" si="47"/>
        <v>54000</v>
      </c>
      <c r="AR188">
        <v>25</v>
      </c>
      <c r="AS188">
        <f>4*3.14*AR188^2</f>
        <v>7850</v>
      </c>
      <c r="AT188">
        <v>50000</v>
      </c>
      <c r="AU188">
        <v>1400.2077790000001</v>
      </c>
      <c r="AV188">
        <v>-286956.93804199999</v>
      </c>
      <c r="AW188">
        <v>1194985.814673</v>
      </c>
      <c r="AX188">
        <v>-0.18988099999999999</v>
      </c>
      <c r="AY188">
        <v>41683</v>
      </c>
      <c r="AZ188">
        <v>12317</v>
      </c>
      <c r="BA188">
        <f t="shared" si="48"/>
        <v>54000</v>
      </c>
    </row>
    <row r="189" spans="30:75" x14ac:dyDescent="0.2">
      <c r="AF189">
        <v>100000</v>
      </c>
      <c r="AG189">
        <v>1100.180871</v>
      </c>
      <c r="AH189">
        <v>-272837.83009100001</v>
      </c>
      <c r="AI189">
        <v>1173752.5104030001</v>
      </c>
      <c r="AJ189">
        <v>-0.14028199999999999</v>
      </c>
      <c r="AK189">
        <v>39393</v>
      </c>
      <c r="AL189">
        <v>11613</v>
      </c>
      <c r="AM189">
        <f t="shared" si="47"/>
        <v>51006</v>
      </c>
      <c r="AO189">
        <f>(AH189-(AM189/AM188)*AH188)/AE188</f>
        <v>9.4563528284939177E-2</v>
      </c>
      <c r="AP189">
        <f>AO189*16.02</f>
        <v>1.5149077231247257</v>
      </c>
      <c r="AT189">
        <v>100000</v>
      </c>
      <c r="AU189">
        <v>1399.9343510000001</v>
      </c>
      <c r="AV189">
        <v>-270567.239642</v>
      </c>
      <c r="AW189">
        <v>1189833.8760850001</v>
      </c>
      <c r="AX189">
        <v>-0.137353</v>
      </c>
      <c r="AY189">
        <v>39457</v>
      </c>
      <c r="AZ189">
        <v>11611</v>
      </c>
      <c r="BA189">
        <f t="shared" si="48"/>
        <v>51068</v>
      </c>
      <c r="BC189">
        <f>(AV189-(BA189/BA188)*AV188)/AS188</f>
        <v>0.10305725704377315</v>
      </c>
      <c r="BD189">
        <f>BC189*16.02</f>
        <v>1.6509772578412458</v>
      </c>
    </row>
    <row r="190" spans="30:75" x14ac:dyDescent="0.2">
      <c r="AD190">
        <v>25</v>
      </c>
      <c r="AE190">
        <f>4*3.14*AD190^2</f>
        <v>7850</v>
      </c>
      <c r="AF190">
        <v>50000</v>
      </c>
      <c r="AG190">
        <v>1100.0221300000001</v>
      </c>
      <c r="AH190">
        <v>-289703.75573400001</v>
      </c>
      <c r="AI190">
        <v>1177879.6003099999</v>
      </c>
      <c r="AJ190">
        <v>-0.14735899999999999</v>
      </c>
      <c r="AK190">
        <v>41656</v>
      </c>
      <c r="AL190">
        <v>12344</v>
      </c>
      <c r="AM190">
        <f t="shared" si="47"/>
        <v>54000</v>
      </c>
      <c r="AR190">
        <v>25</v>
      </c>
      <c r="AS190">
        <f>4*3.14*AR190^2</f>
        <v>7850</v>
      </c>
      <c r="AT190">
        <v>50000</v>
      </c>
      <c r="AU190">
        <v>1400.1243320000001</v>
      </c>
      <c r="AV190">
        <v>-287111.20328399999</v>
      </c>
      <c r="AW190">
        <v>1195147.5593940001</v>
      </c>
      <c r="AX190">
        <v>-0.134323</v>
      </c>
      <c r="AY190">
        <v>41527</v>
      </c>
      <c r="AZ190">
        <v>12473</v>
      </c>
      <c r="BA190">
        <f t="shared" si="48"/>
        <v>54000</v>
      </c>
    </row>
    <row r="191" spans="30:75" x14ac:dyDescent="0.2">
      <c r="AF191">
        <v>100000</v>
      </c>
      <c r="AG191">
        <v>1100.279008</v>
      </c>
      <c r="AH191">
        <v>-272970.67576499999</v>
      </c>
      <c r="AI191">
        <v>1173712.600967</v>
      </c>
      <c r="AJ191">
        <v>-0.14565800000000001</v>
      </c>
      <c r="AK191">
        <v>39340</v>
      </c>
      <c r="AL191">
        <v>11675</v>
      </c>
      <c r="AM191">
        <f t="shared" si="47"/>
        <v>51015</v>
      </c>
      <c r="AO191">
        <f>(AH191-(AM191/AM190)*AH190)/AE190</f>
        <v>9.1579635432909492E-2</v>
      </c>
      <c r="AP191">
        <f>AO191*16.02</f>
        <v>1.4671057596352099</v>
      </c>
      <c r="AT191">
        <v>100000</v>
      </c>
      <c r="AU191">
        <v>1400.070422</v>
      </c>
      <c r="AV191">
        <v>-270721.59714099998</v>
      </c>
      <c r="AW191">
        <v>1189650.150842</v>
      </c>
      <c r="AX191">
        <v>-0.18509100000000001</v>
      </c>
      <c r="AY191">
        <v>39317</v>
      </c>
      <c r="AZ191">
        <v>11754</v>
      </c>
      <c r="BA191">
        <f t="shared" si="48"/>
        <v>51071</v>
      </c>
      <c r="BC191">
        <f>(AV191-(BA191/BA190)*AV190)/AS190</f>
        <v>0.10401042062553405</v>
      </c>
      <c r="BD191">
        <f>BC191*16.02</f>
        <v>1.6662469384210554</v>
      </c>
    </row>
    <row r="192" spans="30:75" x14ac:dyDescent="0.2">
      <c r="AD192">
        <v>25</v>
      </c>
      <c r="AE192">
        <f>4*3.14*AD192^2</f>
        <v>7850</v>
      </c>
      <c r="AF192">
        <v>50000</v>
      </c>
      <c r="AG192">
        <v>1099.9691310000001</v>
      </c>
      <c r="AH192">
        <v>-289638.11222299997</v>
      </c>
      <c r="AI192">
        <v>1177960.0871910001</v>
      </c>
      <c r="AJ192">
        <v>-0.13203899999999999</v>
      </c>
      <c r="AK192">
        <v>41677</v>
      </c>
      <c r="AL192">
        <v>12323</v>
      </c>
      <c r="AM192">
        <f t="shared" si="47"/>
        <v>54000</v>
      </c>
      <c r="AR192">
        <v>25</v>
      </c>
      <c r="AS192">
        <f>4*3.14*AR192^2</f>
        <v>7850</v>
      </c>
      <c r="AT192">
        <v>50000</v>
      </c>
      <c r="AU192">
        <v>1399.8093960000001</v>
      </c>
      <c r="AV192">
        <v>-287033.138706</v>
      </c>
      <c r="AW192">
        <v>1195009.879887</v>
      </c>
      <c r="AX192">
        <v>-0.12529699999999999</v>
      </c>
      <c r="AY192">
        <v>41613</v>
      </c>
      <c r="AZ192">
        <v>12387</v>
      </c>
      <c r="BA192">
        <f t="shared" si="48"/>
        <v>54000</v>
      </c>
    </row>
    <row r="193" spans="30:56" x14ac:dyDescent="0.2">
      <c r="AF193">
        <v>100000</v>
      </c>
      <c r="AG193">
        <v>1099.7509379999999</v>
      </c>
      <c r="AH193">
        <v>-272909.47639600001</v>
      </c>
      <c r="AI193">
        <v>1173751.8419270001</v>
      </c>
      <c r="AJ193">
        <v>-0.11665200000000001</v>
      </c>
      <c r="AK193">
        <v>39411</v>
      </c>
      <c r="AL193">
        <v>11614</v>
      </c>
      <c r="AM193">
        <f t="shared" si="47"/>
        <v>51025</v>
      </c>
      <c r="AO193">
        <f>(AH193-(AM193/AM192)*AH192)/AE192</f>
        <v>9.8308447262496171E-2</v>
      </c>
      <c r="AP193">
        <f>AO193*16.02</f>
        <v>1.5749013251451887</v>
      </c>
      <c r="AT193">
        <v>100000</v>
      </c>
      <c r="AU193">
        <v>1399.935796</v>
      </c>
      <c r="AV193">
        <v>-270624.861095</v>
      </c>
      <c r="AW193">
        <v>1189078.0123139999</v>
      </c>
      <c r="AX193">
        <v>-0.196546</v>
      </c>
      <c r="AY193">
        <v>39346</v>
      </c>
      <c r="AZ193">
        <v>11717</v>
      </c>
      <c r="BA193">
        <f t="shared" si="48"/>
        <v>51063</v>
      </c>
      <c r="BC193">
        <f>(AV193-(BA193/BA192)*AV192)/AS192</f>
        <v>0.10151135318348285</v>
      </c>
      <c r="BD193">
        <f>BC193*16.02</f>
        <v>1.6262118779993953</v>
      </c>
    </row>
    <row r="194" spans="30:56" x14ac:dyDescent="0.2">
      <c r="AD194">
        <v>25</v>
      </c>
      <c r="AE194">
        <f>4*3.14*AD194^2</f>
        <v>7850</v>
      </c>
      <c r="AF194">
        <v>50000</v>
      </c>
      <c r="AG194">
        <v>1099.8346320000001</v>
      </c>
      <c r="AH194">
        <v>-289662.84065799997</v>
      </c>
      <c r="AI194">
        <v>1178112.7556390001</v>
      </c>
      <c r="AJ194">
        <v>-0.15066399999999999</v>
      </c>
      <c r="AK194">
        <v>41642</v>
      </c>
      <c r="AL194">
        <v>12358</v>
      </c>
      <c r="AM194">
        <f t="shared" si="47"/>
        <v>54000</v>
      </c>
      <c r="AR194">
        <v>25</v>
      </c>
      <c r="AS194">
        <f>4*3.14*AR194^2</f>
        <v>7850</v>
      </c>
      <c r="AT194">
        <v>50000</v>
      </c>
      <c r="AU194">
        <v>1399.843496</v>
      </c>
      <c r="AV194">
        <v>-287260.77401200001</v>
      </c>
      <c r="AW194">
        <v>1195133.1898380001</v>
      </c>
      <c r="AX194">
        <v>-0.145619</v>
      </c>
      <c r="AY194">
        <v>41423</v>
      </c>
      <c r="AZ194">
        <v>12577</v>
      </c>
      <c r="BA194">
        <f t="shared" si="48"/>
        <v>54000</v>
      </c>
    </row>
    <row r="195" spans="30:56" x14ac:dyDescent="0.2">
      <c r="AF195">
        <v>100000</v>
      </c>
      <c r="AG195">
        <v>1100.0301870000001</v>
      </c>
      <c r="AH195">
        <v>-272859.12644000002</v>
      </c>
      <c r="AI195">
        <v>1174105.5515399999</v>
      </c>
      <c r="AJ195">
        <v>-0.12077</v>
      </c>
      <c r="AK195">
        <v>39389</v>
      </c>
      <c r="AL195">
        <v>11627</v>
      </c>
      <c r="AM195">
        <f t="shared" si="47"/>
        <v>51016</v>
      </c>
      <c r="AO195">
        <f>(AH195-(AM195/AM194)*AH194)/AE194</f>
        <v>0.10154907112178885</v>
      </c>
      <c r="AP195">
        <f>AO195*16.02</f>
        <v>1.6268161193710573</v>
      </c>
      <c r="AT195">
        <v>100000</v>
      </c>
      <c r="AU195">
        <v>1399.9521360000001</v>
      </c>
      <c r="AV195">
        <v>-270887.40610899997</v>
      </c>
      <c r="AW195">
        <v>1189711.703063</v>
      </c>
      <c r="AX195">
        <v>-0.174676</v>
      </c>
      <c r="AY195">
        <v>39157</v>
      </c>
      <c r="AZ195">
        <v>11907</v>
      </c>
      <c r="BA195">
        <f t="shared" si="48"/>
        <v>51064</v>
      </c>
      <c r="BC195">
        <f>(AV195-(BA195/BA194)*AV194)/AS194</f>
        <v>9.6164742304245016E-2</v>
      </c>
      <c r="BD195">
        <f>BC195*16.02</f>
        <v>1.540559171714005</v>
      </c>
    </row>
    <row r="196" spans="30:56" x14ac:dyDescent="0.2">
      <c r="AD196">
        <v>25</v>
      </c>
      <c r="AE196">
        <f>4*3.14*AD196^2</f>
        <v>7850</v>
      </c>
      <c r="AF196">
        <v>50000</v>
      </c>
      <c r="AG196">
        <v>1100.0899999999999</v>
      </c>
      <c r="AH196">
        <v>-289739</v>
      </c>
      <c r="AI196" s="6">
        <v>1177970</v>
      </c>
      <c r="AJ196">
        <v>-1.78759E-2</v>
      </c>
      <c r="AK196">
        <v>41616</v>
      </c>
      <c r="AL196">
        <v>12384</v>
      </c>
      <c r="AM196">
        <f t="shared" ref="AM196:AM215" si="49">SUM(AK196:AL196)</f>
        <v>54000</v>
      </c>
      <c r="AR196">
        <v>25</v>
      </c>
      <c r="AS196">
        <f>4*3.14*AR196^2</f>
        <v>7850</v>
      </c>
      <c r="AT196">
        <v>50000</v>
      </c>
      <c r="AU196">
        <v>1399.84</v>
      </c>
      <c r="AV196">
        <v>-287333</v>
      </c>
      <c r="AW196" s="6">
        <v>1195130</v>
      </c>
      <c r="AX196">
        <v>-7.9222899999999999E-2</v>
      </c>
      <c r="AY196">
        <v>41379</v>
      </c>
      <c r="AZ196">
        <v>12621</v>
      </c>
      <c r="BA196">
        <f t="shared" ref="BA196:BA215" si="50">SUM(AY196:AZ196)</f>
        <v>54000</v>
      </c>
    </row>
    <row r="197" spans="30:56" x14ac:dyDescent="0.2">
      <c r="AF197">
        <v>100000</v>
      </c>
      <c r="AG197">
        <v>1100.22</v>
      </c>
      <c r="AH197">
        <v>-272992</v>
      </c>
      <c r="AI197" s="6">
        <v>1174040</v>
      </c>
      <c r="AJ197">
        <v>5.8534700000000002E-2</v>
      </c>
      <c r="AK197">
        <v>39289</v>
      </c>
      <c r="AL197">
        <v>11723</v>
      </c>
      <c r="AM197">
        <f t="shared" si="49"/>
        <v>51012</v>
      </c>
      <c r="AO197">
        <f>(AH197-(AM197/AM196)*AH196)/AE196</f>
        <v>9.1054182590236052E-2</v>
      </c>
      <c r="AP197">
        <f>AO197*16.02</f>
        <v>1.4586880050955815</v>
      </c>
      <c r="AT197">
        <v>100000</v>
      </c>
      <c r="AU197">
        <v>1399.9</v>
      </c>
      <c r="AV197">
        <v>-270891</v>
      </c>
      <c r="AW197" s="6">
        <v>1189780</v>
      </c>
      <c r="AX197">
        <v>-4.2444200000000001E-2</v>
      </c>
      <c r="AY197">
        <v>39156</v>
      </c>
      <c r="AZ197">
        <v>11906</v>
      </c>
      <c r="BA197">
        <f t="shared" si="50"/>
        <v>51062</v>
      </c>
      <c r="BC197">
        <f>(AV197-(BA197/BA196)*AV196)/AS196</f>
        <v>0.1030517716442567</v>
      </c>
      <c r="BD197">
        <f>BC197*16.02</f>
        <v>1.6508893817409924</v>
      </c>
    </row>
    <row r="198" spans="30:56" x14ac:dyDescent="0.2">
      <c r="AD198">
        <v>25</v>
      </c>
      <c r="AE198">
        <f>4*3.14*AD198^2</f>
        <v>7850</v>
      </c>
      <c r="AF198">
        <v>50000</v>
      </c>
      <c r="AG198">
        <v>1100.1099999999999</v>
      </c>
      <c r="AH198">
        <v>-290054</v>
      </c>
      <c r="AI198" s="6">
        <v>1178190</v>
      </c>
      <c r="AJ198">
        <v>2.8738900000000001E-2</v>
      </c>
      <c r="AK198">
        <v>41347</v>
      </c>
      <c r="AL198">
        <v>12653</v>
      </c>
      <c r="AM198">
        <f t="shared" si="49"/>
        <v>54000</v>
      </c>
      <c r="AR198">
        <v>25</v>
      </c>
      <c r="AS198">
        <f>4*3.14*AR198^2</f>
        <v>7850</v>
      </c>
      <c r="AT198">
        <v>50000</v>
      </c>
      <c r="AU198">
        <v>1399.96</v>
      </c>
      <c r="AV198">
        <v>-287049</v>
      </c>
      <c r="AW198" s="6">
        <v>1195030</v>
      </c>
      <c r="AX198">
        <v>-0.22248699999999999</v>
      </c>
      <c r="AY198">
        <v>41593</v>
      </c>
      <c r="AZ198">
        <v>12407</v>
      </c>
      <c r="BA198">
        <f t="shared" si="50"/>
        <v>54000</v>
      </c>
    </row>
    <row r="199" spans="30:56" x14ac:dyDescent="0.2">
      <c r="AF199">
        <v>100000</v>
      </c>
      <c r="AG199">
        <v>1100.0999999999999</v>
      </c>
      <c r="AH199">
        <v>-273312</v>
      </c>
      <c r="AI199" s="6">
        <v>1174340</v>
      </c>
      <c r="AJ199">
        <v>7.3953500000000004E-4</v>
      </c>
      <c r="AK199">
        <v>39064</v>
      </c>
      <c r="AL199">
        <v>11956</v>
      </c>
      <c r="AM199">
        <f t="shared" si="49"/>
        <v>51020</v>
      </c>
      <c r="AO199">
        <f>(AH199-(AM199/AM198)*AH198)/AE198</f>
        <v>9.3670865770230649E-2</v>
      </c>
      <c r="AP199">
        <f>AO199*16.02</f>
        <v>1.5006072696390949</v>
      </c>
      <c r="AT199">
        <v>100000</v>
      </c>
      <c r="AU199">
        <v>1400.18</v>
      </c>
      <c r="AV199">
        <v>-270763</v>
      </c>
      <c r="AW199" s="6">
        <v>1189730</v>
      </c>
      <c r="AX199">
        <v>8.6610800000000002E-2</v>
      </c>
      <c r="AY199">
        <v>39294</v>
      </c>
      <c r="AZ199">
        <v>11777</v>
      </c>
      <c r="BA199">
        <f t="shared" si="50"/>
        <v>51071</v>
      </c>
      <c r="BC199">
        <f>(AV199-(BA199/BA198)*AV198)/AS198</f>
        <v>9.124198867657643E-2</v>
      </c>
      <c r="BD199">
        <f>BC199*16.02</f>
        <v>1.4616966585987543</v>
      </c>
    </row>
    <row r="200" spans="30:56" x14ac:dyDescent="0.2">
      <c r="AD200">
        <v>25</v>
      </c>
      <c r="AE200">
        <f>4*3.14*AD200^2</f>
        <v>7850</v>
      </c>
      <c r="AF200">
        <v>50000</v>
      </c>
      <c r="AG200">
        <v>1099.94</v>
      </c>
      <c r="AH200">
        <v>-289818</v>
      </c>
      <c r="AI200" s="6">
        <v>1178180</v>
      </c>
      <c r="AJ200">
        <v>8.35872E-2</v>
      </c>
      <c r="AK200">
        <v>41526</v>
      </c>
      <c r="AL200">
        <v>12474</v>
      </c>
      <c r="AM200">
        <f t="shared" si="49"/>
        <v>54000</v>
      </c>
      <c r="AR200">
        <v>25</v>
      </c>
      <c r="AS200">
        <f>4*3.14*AR200^2</f>
        <v>7850</v>
      </c>
      <c r="AT200">
        <v>50000</v>
      </c>
      <c r="AU200">
        <v>1399.55</v>
      </c>
      <c r="AV200">
        <v>-287142</v>
      </c>
      <c r="AW200" s="6">
        <v>1195130</v>
      </c>
      <c r="AX200">
        <v>-9.6329100000000001E-2</v>
      </c>
      <c r="AY200">
        <v>41510</v>
      </c>
      <c r="AZ200">
        <v>12490</v>
      </c>
      <c r="BA200">
        <f t="shared" si="50"/>
        <v>54000</v>
      </c>
    </row>
    <row r="201" spans="30:56" x14ac:dyDescent="0.2">
      <c r="AF201">
        <v>100000</v>
      </c>
      <c r="AG201">
        <v>1100.02</v>
      </c>
      <c r="AH201">
        <v>-273091</v>
      </c>
      <c r="AI201" s="6">
        <v>1174350</v>
      </c>
      <c r="AJ201">
        <v>0.15283099999999999</v>
      </c>
      <c r="AK201">
        <v>39226</v>
      </c>
      <c r="AL201">
        <v>11792</v>
      </c>
      <c r="AM201">
        <f t="shared" si="49"/>
        <v>51018</v>
      </c>
      <c r="AO201">
        <f>(AH201-(AM201/AM200)*AH200)/AE200</f>
        <v>9.2051719745226607E-2</v>
      </c>
      <c r="AP201">
        <f>AO201*16.02</f>
        <v>1.4746685503185302</v>
      </c>
      <c r="AT201">
        <v>100000</v>
      </c>
      <c r="AU201">
        <v>1399.98</v>
      </c>
      <c r="AV201">
        <v>-270696</v>
      </c>
      <c r="AW201" s="6">
        <v>1189240</v>
      </c>
      <c r="AX201">
        <v>4.8594100000000001E-2</v>
      </c>
      <c r="AY201">
        <v>39241</v>
      </c>
      <c r="AZ201">
        <v>11815</v>
      </c>
      <c r="BA201">
        <f t="shared" si="50"/>
        <v>51056</v>
      </c>
      <c r="BC201">
        <f>(AV201-(BA201/BA200)*AV200)/AS200</f>
        <v>0.10082083510261645</v>
      </c>
      <c r="BD201">
        <f>BC201*16.02</f>
        <v>1.6151497783439155</v>
      </c>
    </row>
    <row r="202" spans="30:56" x14ac:dyDescent="0.2">
      <c r="AD202">
        <v>25</v>
      </c>
      <c r="AE202">
        <f>4*3.14*AD202^2</f>
        <v>7850</v>
      </c>
      <c r="AF202">
        <v>50000</v>
      </c>
      <c r="AG202">
        <v>1100.04</v>
      </c>
      <c r="AH202">
        <v>-289677</v>
      </c>
      <c r="AI202" s="6">
        <v>1178090</v>
      </c>
      <c r="AJ202">
        <v>0.10253900000000001</v>
      </c>
      <c r="AK202">
        <v>41628</v>
      </c>
      <c r="AL202">
        <v>12372</v>
      </c>
      <c r="AM202">
        <f t="shared" si="49"/>
        <v>54000</v>
      </c>
      <c r="AR202">
        <v>25</v>
      </c>
      <c r="AS202">
        <f>4*3.14*AR202^2</f>
        <v>7850</v>
      </c>
      <c r="AT202">
        <v>50000</v>
      </c>
      <c r="AU202">
        <v>1400.23</v>
      </c>
      <c r="AV202">
        <v>-287009</v>
      </c>
      <c r="AW202" s="6">
        <v>1194950</v>
      </c>
      <c r="AX202">
        <v>-7.4652800000000005E-2</v>
      </c>
      <c r="AY202">
        <v>41642</v>
      </c>
      <c r="AZ202">
        <v>12358</v>
      </c>
      <c r="BA202">
        <f t="shared" si="50"/>
        <v>54000</v>
      </c>
    </row>
    <row r="203" spans="30:56" x14ac:dyDescent="0.2">
      <c r="AF203">
        <v>100000</v>
      </c>
      <c r="AG203">
        <v>1100.02</v>
      </c>
      <c r="AH203">
        <v>-272963</v>
      </c>
      <c r="AI203" s="6">
        <v>1174160</v>
      </c>
      <c r="AJ203">
        <v>0.121695</v>
      </c>
      <c r="AK203">
        <v>39322</v>
      </c>
      <c r="AL203">
        <v>11698</v>
      </c>
      <c r="AM203">
        <f t="shared" si="49"/>
        <v>51020</v>
      </c>
      <c r="AO203">
        <f>(AH203-(AM203/AM202)*AH202)/AE202</f>
        <v>9.2754281670200653E-2</v>
      </c>
      <c r="AP203">
        <f>AO203*16.02</f>
        <v>1.4859235923566143</v>
      </c>
      <c r="AT203">
        <v>100000</v>
      </c>
      <c r="AU203">
        <v>1399.64</v>
      </c>
      <c r="AV203">
        <v>-270604</v>
      </c>
      <c r="AW203" s="6">
        <v>1189240</v>
      </c>
      <c r="AX203">
        <v>6.9789699999999996E-2</v>
      </c>
      <c r="AY203">
        <v>39372</v>
      </c>
      <c r="AZ203">
        <v>11687</v>
      </c>
      <c r="BA203">
        <f t="shared" si="50"/>
        <v>51059</v>
      </c>
      <c r="BC203">
        <f>(AV203-(BA203/BA202)*AV202)/AS202</f>
        <v>9.8552797829678906E-2</v>
      </c>
      <c r="BD203">
        <f>BC203*16.02</f>
        <v>1.578815821231456</v>
      </c>
    </row>
    <row r="204" spans="30:56" x14ac:dyDescent="0.2">
      <c r="AD204">
        <v>25</v>
      </c>
      <c r="AE204">
        <f>4*3.14*AD204^2</f>
        <v>7850</v>
      </c>
      <c r="AF204">
        <v>50000</v>
      </c>
      <c r="AG204">
        <v>1099.82</v>
      </c>
      <c r="AH204">
        <v>-289832</v>
      </c>
      <c r="AI204" s="6">
        <v>1178030</v>
      </c>
      <c r="AJ204">
        <v>6.9427699999999995E-2</v>
      </c>
      <c r="AK204">
        <v>41542</v>
      </c>
      <c r="AL204">
        <v>12458</v>
      </c>
      <c r="AM204">
        <f t="shared" si="49"/>
        <v>54000</v>
      </c>
      <c r="AR204">
        <v>25</v>
      </c>
      <c r="AS204">
        <f>4*3.14*AR204^2</f>
        <v>7850</v>
      </c>
      <c r="AT204">
        <v>50000</v>
      </c>
      <c r="AU204">
        <v>1400</v>
      </c>
      <c r="AV204">
        <v>-287323</v>
      </c>
      <c r="AW204" s="6">
        <v>1195100</v>
      </c>
      <c r="AX204">
        <v>0.104755</v>
      </c>
      <c r="AY204">
        <v>41386</v>
      </c>
      <c r="AZ204">
        <v>12614</v>
      </c>
      <c r="BA204">
        <f t="shared" si="50"/>
        <v>54000</v>
      </c>
    </row>
    <row r="205" spans="30:56" x14ac:dyDescent="0.2">
      <c r="AF205">
        <v>100000</v>
      </c>
      <c r="AG205">
        <v>1099.97</v>
      </c>
      <c r="AH205">
        <v>-273091</v>
      </c>
      <c r="AI205" s="6">
        <v>1174170</v>
      </c>
      <c r="AJ205">
        <v>0.12817400000000001</v>
      </c>
      <c r="AK205">
        <v>39219</v>
      </c>
      <c r="AL205">
        <v>11794</v>
      </c>
      <c r="AM205">
        <f t="shared" si="49"/>
        <v>51013</v>
      </c>
      <c r="AO205">
        <f>(AH205-(AM205/AM204)*AH204)/AE204</f>
        <v>9.0318037272938148E-2</v>
      </c>
      <c r="AP205">
        <f>AO205*16.02</f>
        <v>1.4468949571124692</v>
      </c>
      <c r="AT205">
        <v>100000</v>
      </c>
      <c r="AU205">
        <v>1399.87</v>
      </c>
      <c r="AV205">
        <v>-270949</v>
      </c>
      <c r="AW205" s="6">
        <v>1189410</v>
      </c>
      <c r="AX205">
        <v>4.9494299999999998E-2</v>
      </c>
      <c r="AY205">
        <v>39136</v>
      </c>
      <c r="AZ205">
        <v>11932</v>
      </c>
      <c r="BA205">
        <f t="shared" si="50"/>
        <v>51068</v>
      </c>
      <c r="BC205">
        <f>(AV205-(BA205/BA204)*AV204)/AS204</f>
        <v>9.8525510733660934E-2</v>
      </c>
      <c r="BD205">
        <f>BC205*16.02</f>
        <v>1.5783786819532482</v>
      </c>
    </row>
    <row r="206" spans="30:56" x14ac:dyDescent="0.2">
      <c r="AD206">
        <v>25</v>
      </c>
      <c r="AE206">
        <f>4*3.14*AD206^2</f>
        <v>7850</v>
      </c>
      <c r="AF206">
        <v>50000</v>
      </c>
      <c r="AG206">
        <v>1099.95</v>
      </c>
      <c r="AH206">
        <v>-289711</v>
      </c>
      <c r="AI206" s="6">
        <v>1177920</v>
      </c>
      <c r="AJ206">
        <v>-0.14102600000000001</v>
      </c>
      <c r="AK206">
        <v>41641</v>
      </c>
      <c r="AL206">
        <v>12359</v>
      </c>
      <c r="AM206">
        <f t="shared" si="49"/>
        <v>54000</v>
      </c>
      <c r="AR206">
        <v>25</v>
      </c>
      <c r="AS206">
        <f>4*3.14*AR206^2</f>
        <v>7850</v>
      </c>
      <c r="AT206">
        <v>50000</v>
      </c>
      <c r="AU206">
        <v>1400.1</v>
      </c>
      <c r="AV206">
        <v>-287028</v>
      </c>
      <c r="AW206" s="6">
        <v>1195080</v>
      </c>
      <c r="AX206">
        <v>-0.18758</v>
      </c>
      <c r="AY206">
        <v>41611</v>
      </c>
      <c r="AZ206">
        <v>12389</v>
      </c>
      <c r="BA206">
        <f t="shared" si="50"/>
        <v>54000</v>
      </c>
    </row>
    <row r="207" spans="30:56" x14ac:dyDescent="0.2">
      <c r="AF207">
        <v>100000</v>
      </c>
      <c r="AG207">
        <v>1100.18</v>
      </c>
      <c r="AH207">
        <v>-272930</v>
      </c>
      <c r="AI207" s="6">
        <v>1173870</v>
      </c>
      <c r="AJ207">
        <v>7.8934099999999993E-2</v>
      </c>
      <c r="AK207">
        <v>39329</v>
      </c>
      <c r="AL207">
        <v>11681</v>
      </c>
      <c r="AM207">
        <f t="shared" si="49"/>
        <v>51010</v>
      </c>
      <c r="AO207">
        <f>(AH207-(AM207/AM206)*AH206)/AE206</f>
        <v>9.4215876385940325E-2</v>
      </c>
      <c r="AP207">
        <f>AO207*16.02</f>
        <v>1.509338339702764</v>
      </c>
      <c r="AT207">
        <v>100000</v>
      </c>
      <c r="AU207">
        <v>1400.02</v>
      </c>
      <c r="AV207">
        <v>-270597</v>
      </c>
      <c r="AW207" s="6">
        <v>1189280</v>
      </c>
      <c r="AX207">
        <v>0.18962200000000001</v>
      </c>
      <c r="AY207">
        <v>39381</v>
      </c>
      <c r="AZ207">
        <v>11684</v>
      </c>
      <c r="BA207">
        <f t="shared" si="50"/>
        <v>51065</v>
      </c>
      <c r="BC207">
        <f>(AV207-(BA207/BA206)*AV206)/AS206</f>
        <v>0.10579575371549607</v>
      </c>
      <c r="BD207">
        <f>BC207*16.02</f>
        <v>1.6948479745222471</v>
      </c>
    </row>
    <row r="208" spans="30:56" x14ac:dyDescent="0.2">
      <c r="AD208">
        <v>25</v>
      </c>
      <c r="AE208">
        <f>4*3.14*AD208^2</f>
        <v>7850</v>
      </c>
      <c r="AF208">
        <v>50000</v>
      </c>
      <c r="AG208">
        <v>1100.08</v>
      </c>
      <c r="AH208">
        <v>-289872</v>
      </c>
      <c r="AI208" s="6">
        <v>1178080</v>
      </c>
      <c r="AJ208">
        <v>5.6535500000000002E-2</v>
      </c>
      <c r="AK208">
        <v>41495</v>
      </c>
      <c r="AL208">
        <v>12505</v>
      </c>
      <c r="AM208">
        <f t="shared" si="49"/>
        <v>54000</v>
      </c>
      <c r="AR208">
        <v>25</v>
      </c>
      <c r="AS208">
        <f>4*3.14*AR208^2</f>
        <v>7850</v>
      </c>
      <c r="AT208">
        <v>50000</v>
      </c>
      <c r="AU208">
        <v>1399.99</v>
      </c>
      <c r="AV208">
        <v>-287270</v>
      </c>
      <c r="AW208" s="6">
        <v>1195250</v>
      </c>
      <c r="AX208">
        <v>-0.13716500000000001</v>
      </c>
      <c r="AY208">
        <v>41398</v>
      </c>
      <c r="AZ208">
        <v>12602</v>
      </c>
      <c r="BA208">
        <f t="shared" si="50"/>
        <v>54000</v>
      </c>
    </row>
    <row r="209" spans="30:57" x14ac:dyDescent="0.2">
      <c r="AF209">
        <v>100000</v>
      </c>
      <c r="AG209">
        <v>1100.1300000000001</v>
      </c>
      <c r="AH209">
        <v>-273152</v>
      </c>
      <c r="AI209" s="6">
        <v>1174260</v>
      </c>
      <c r="AJ209">
        <v>-4.0533300000000001E-2</v>
      </c>
      <c r="AK209">
        <v>39195</v>
      </c>
      <c r="AL209">
        <v>11824</v>
      </c>
      <c r="AM209">
        <f t="shared" si="49"/>
        <v>51019</v>
      </c>
      <c r="AO209">
        <f>(AH209-(AM209/AM208)*AH208)/AE208</f>
        <v>9.1463949044582077E-2</v>
      </c>
      <c r="AP209">
        <f>AO209*16.02</f>
        <v>1.4652524636942048</v>
      </c>
      <c r="AT209">
        <v>100000</v>
      </c>
      <c r="AU209">
        <v>1399.87</v>
      </c>
      <c r="AV209">
        <v>-270762</v>
      </c>
      <c r="AW209" s="6">
        <v>1189430</v>
      </c>
      <c r="AX209">
        <v>2.90569E-2</v>
      </c>
      <c r="AY209">
        <v>39164</v>
      </c>
      <c r="AZ209">
        <v>11888</v>
      </c>
      <c r="BA209">
        <f t="shared" si="50"/>
        <v>51052</v>
      </c>
      <c r="BC209">
        <f>(AV209-(BA209/BA208)*AV208)/AS208</f>
        <v>0.10511922623259964</v>
      </c>
      <c r="BD209">
        <f>BC209*16.02</f>
        <v>1.6840100042462463</v>
      </c>
    </row>
    <row r="210" spans="30:57" x14ac:dyDescent="0.2">
      <c r="AD210">
        <v>25</v>
      </c>
      <c r="AE210">
        <f>4*3.14*AD210^2</f>
        <v>7850</v>
      </c>
      <c r="AF210">
        <v>50000</v>
      </c>
      <c r="AG210">
        <v>1100.01</v>
      </c>
      <c r="AH210">
        <v>-289582</v>
      </c>
      <c r="AI210" s="6">
        <v>1177910</v>
      </c>
      <c r="AJ210">
        <v>9.3412900000000004E-3</v>
      </c>
      <c r="AK210">
        <v>41734</v>
      </c>
      <c r="AL210">
        <v>12266</v>
      </c>
      <c r="AM210">
        <f t="shared" si="49"/>
        <v>54000</v>
      </c>
      <c r="AR210">
        <v>25</v>
      </c>
      <c r="AS210">
        <f>4*3.14*AR210^2</f>
        <v>7850</v>
      </c>
      <c r="AT210">
        <v>50000</v>
      </c>
      <c r="AU210">
        <v>1400.38</v>
      </c>
      <c r="AV210">
        <v>-287160</v>
      </c>
      <c r="AW210" s="6">
        <v>1195120</v>
      </c>
      <c r="AX210">
        <v>-4.0531699999999997E-2</v>
      </c>
      <c r="AY210">
        <v>41510</v>
      </c>
      <c r="AZ210">
        <v>12490</v>
      </c>
      <c r="BA210">
        <f t="shared" si="50"/>
        <v>54000</v>
      </c>
    </row>
    <row r="211" spans="30:57" x14ac:dyDescent="0.2">
      <c r="AF211">
        <v>100000</v>
      </c>
      <c r="AG211">
        <v>1099.69</v>
      </c>
      <c r="AH211">
        <v>-272845</v>
      </c>
      <c r="AI211" s="6">
        <v>1174060</v>
      </c>
      <c r="AJ211">
        <v>2.8615499999999999E-2</v>
      </c>
      <c r="AK211">
        <v>39417</v>
      </c>
      <c r="AL211">
        <v>11598</v>
      </c>
      <c r="AM211">
        <f t="shared" si="49"/>
        <v>51015</v>
      </c>
      <c r="AO211">
        <f>(AH211-(AM211/AM210)*AH210)/AE210</f>
        <v>9.2936376503892665E-2</v>
      </c>
      <c r="AP211">
        <f>AO211*16.02</f>
        <v>1.4888407515923605</v>
      </c>
      <c r="AT211">
        <v>100000</v>
      </c>
      <c r="AU211">
        <v>1399.9</v>
      </c>
      <c r="AV211">
        <v>-270819</v>
      </c>
      <c r="AW211" s="6">
        <v>1189670</v>
      </c>
      <c r="AX211">
        <v>5.7695999999999997E-3</v>
      </c>
      <c r="AY211">
        <v>39268</v>
      </c>
      <c r="AZ211">
        <v>11809</v>
      </c>
      <c r="BA211">
        <f t="shared" si="50"/>
        <v>51077</v>
      </c>
      <c r="BC211">
        <f>(AV211-(BA211/BA210)*AV210)/AS210</f>
        <v>0.10154593064402272</v>
      </c>
      <c r="BD211">
        <f>BC211*16.02</f>
        <v>1.6267658089172439</v>
      </c>
    </row>
    <row r="212" spans="30:57" x14ac:dyDescent="0.2">
      <c r="AD212">
        <v>25</v>
      </c>
      <c r="AE212">
        <f>4*3.14*AD212^2</f>
        <v>7850</v>
      </c>
      <c r="AF212">
        <v>50000</v>
      </c>
      <c r="AG212">
        <v>1100.0999999999999</v>
      </c>
      <c r="AH212">
        <v>-289936</v>
      </c>
      <c r="AI212" s="6">
        <v>1178120</v>
      </c>
      <c r="AJ212">
        <v>-0.216087</v>
      </c>
      <c r="AK212">
        <v>41449</v>
      </c>
      <c r="AL212">
        <v>12551</v>
      </c>
      <c r="AM212">
        <f t="shared" si="49"/>
        <v>54000</v>
      </c>
      <c r="AR212">
        <v>25</v>
      </c>
      <c r="AS212">
        <f>4*3.14*AR212^2</f>
        <v>7850</v>
      </c>
      <c r="AT212">
        <v>50000</v>
      </c>
      <c r="AU212">
        <v>1400.18</v>
      </c>
      <c r="AV212">
        <v>-286923</v>
      </c>
      <c r="AW212" s="6">
        <v>1195020</v>
      </c>
      <c r="AX212">
        <v>-5.6911700000000003E-2</v>
      </c>
      <c r="AY212">
        <v>41693</v>
      </c>
      <c r="AZ212">
        <v>12307</v>
      </c>
      <c r="BA212">
        <f t="shared" si="50"/>
        <v>54000</v>
      </c>
    </row>
    <row r="213" spans="30:57" x14ac:dyDescent="0.2">
      <c r="AF213">
        <v>100000</v>
      </c>
      <c r="AG213">
        <v>1099.93</v>
      </c>
      <c r="AH213">
        <v>-273199</v>
      </c>
      <c r="AI213" s="6">
        <v>1174200</v>
      </c>
      <c r="AJ213">
        <v>2.0328599999999999E-2</v>
      </c>
      <c r="AK213">
        <v>39126</v>
      </c>
      <c r="AL213">
        <v>11886</v>
      </c>
      <c r="AM213">
        <f t="shared" si="49"/>
        <v>51012</v>
      </c>
      <c r="AO213">
        <f>(AH213-(AM213/AM212)*AH212)/AE212</f>
        <v>8.8391677282378373E-2</v>
      </c>
      <c r="AP213">
        <f>AO213*16.02</f>
        <v>1.4160346700637014</v>
      </c>
      <c r="AT213">
        <v>100000</v>
      </c>
      <c r="AU213">
        <v>1400.05</v>
      </c>
      <c r="AV213">
        <v>-270583</v>
      </c>
      <c r="AW213" s="6">
        <v>1189590</v>
      </c>
      <c r="AX213">
        <v>-4.5600599999999998E-2</v>
      </c>
      <c r="AY213">
        <v>39422</v>
      </c>
      <c r="AZ213">
        <v>11646</v>
      </c>
      <c r="BA213">
        <f t="shared" si="50"/>
        <v>51068</v>
      </c>
      <c r="BC213">
        <f>(AV213-(BA213/BA212)*AV212)/AS212</f>
        <v>9.6960990799718483E-2</v>
      </c>
      <c r="BD213">
        <f>BC213*16.02</f>
        <v>1.5533150726114902</v>
      </c>
    </row>
    <row r="214" spans="30:57" x14ac:dyDescent="0.2">
      <c r="AD214">
        <v>25</v>
      </c>
      <c r="AE214">
        <f>4*3.14*AD214^2</f>
        <v>7850</v>
      </c>
      <c r="AF214">
        <v>50000</v>
      </c>
      <c r="AG214">
        <v>1099.71</v>
      </c>
      <c r="AH214">
        <v>-289793</v>
      </c>
      <c r="AI214" s="6">
        <v>1178110</v>
      </c>
      <c r="AJ214">
        <v>-0.12966</v>
      </c>
      <c r="AK214">
        <v>41558</v>
      </c>
      <c r="AL214">
        <v>12442</v>
      </c>
      <c r="AM214">
        <f t="shared" si="49"/>
        <v>54000</v>
      </c>
      <c r="AR214">
        <v>25</v>
      </c>
      <c r="AS214">
        <f>4*3.14*AR214^2</f>
        <v>7850</v>
      </c>
      <c r="AT214">
        <v>50000</v>
      </c>
      <c r="AU214">
        <v>1400.23</v>
      </c>
      <c r="AV214">
        <v>-287112</v>
      </c>
      <c r="AW214" s="6">
        <v>1195030</v>
      </c>
      <c r="AX214">
        <v>4.1687299999999997E-2</v>
      </c>
      <c r="AY214">
        <v>41555</v>
      </c>
      <c r="AZ214">
        <v>12445</v>
      </c>
      <c r="BA214">
        <f t="shared" si="50"/>
        <v>54000</v>
      </c>
    </row>
    <row r="215" spans="30:57" x14ac:dyDescent="0.2">
      <c r="AF215">
        <v>100000</v>
      </c>
      <c r="AG215">
        <v>1099.99</v>
      </c>
      <c r="AH215">
        <v>-273013</v>
      </c>
      <c r="AI215" s="6">
        <v>1173900</v>
      </c>
      <c r="AJ215">
        <v>0.133883</v>
      </c>
      <c r="AK215">
        <v>39228</v>
      </c>
      <c r="AL215">
        <v>11778</v>
      </c>
      <c r="AM215">
        <f t="shared" si="49"/>
        <v>51006</v>
      </c>
      <c r="AO215">
        <f>(AH215-(AM215/AM214)*AH214)/AE214</f>
        <v>9.0775555555558926E-2</v>
      </c>
      <c r="AP215">
        <f>AO215*16.02</f>
        <v>1.4542244000000539</v>
      </c>
      <c r="AT215">
        <v>100000</v>
      </c>
      <c r="AU215">
        <v>1400.15</v>
      </c>
      <c r="AV215">
        <v>-270663</v>
      </c>
      <c r="AW215" s="6">
        <v>1189610</v>
      </c>
      <c r="AX215">
        <v>3.5906800000000003E-2</v>
      </c>
      <c r="AY215">
        <v>39307</v>
      </c>
      <c r="AZ215">
        <v>11751</v>
      </c>
      <c r="BA215">
        <f t="shared" si="50"/>
        <v>51058</v>
      </c>
      <c r="BC215">
        <f>(AV215-(BA215/BA214)*AV214)/AS214</f>
        <v>0.10276597310686603</v>
      </c>
      <c r="BD215">
        <f>BC215*16.02</f>
        <v>1.6463108891719938</v>
      </c>
    </row>
    <row r="216" spans="30:57" x14ac:dyDescent="0.2">
      <c r="AG216">
        <f>AVERAGE(AG176,AG178,AG180,AG182,AG184,AG186,AG188,AG190,AG192,AG194,AG196,AG198,AG200,AG202,AG204,AG206,AG208,AG210,AG212,AG214)</f>
        <v>1099.9341499</v>
      </c>
      <c r="AH216">
        <f>AVERAGE(AH176,AH178,AH180,AH182,AH184,AH186,AH188,AH190,AH192,AH194,AH196,AH198,AH200,AH202,AH204,AH206,AH208,AH210,AH212,AH214)</f>
        <v>-289778.90123149997</v>
      </c>
      <c r="AI216">
        <f>AH216+(3/2)*(8.6173*10^-5)*AG216*54000</f>
        <v>-282101.34656605404</v>
      </c>
      <c r="AJ216">
        <f>AVERAGE(AH177,AH179,AH181,AH183,AH185,AH187,AH189,AH191,AH193,AH195,AH197,AH199,AH201,AH203,AH205,AH207,AH209,AH211,AH213,AH215)</f>
        <v>-273040.49264334998</v>
      </c>
      <c r="AK216">
        <f>AJ216+(3/2)*(8.6173*10^-5)*AG216*AM216</f>
        <v>-265787.11576432298</v>
      </c>
      <c r="AM216">
        <f>AVERAGE(AM177,AM179,AM181,AM183,AM185,AM187,AM189,AM191,AM193,AM195,AM197,AM199,AM201,AM203,AM205,AM207,AM209,AM211,AM213,AM215)</f>
        <v>51016.55</v>
      </c>
      <c r="AP216">
        <f>AVERAGE(AP177:AP215)</f>
        <v>1.4864779668431054</v>
      </c>
      <c r="AQ216">
        <f>STDEV(AP177:AP215)/SQRT(COUNT(AP177:AP215))</f>
        <v>1.1845267260947033E-2</v>
      </c>
      <c r="AU216">
        <f>AVERAGE(AU176,AU178,AU180,AU182,AU184,AU186,AU188,AU190,AU192,AU194,AU196,AU198,AU200,AU202,AU204,AU206,AU208,AU210,AU212,AU214)</f>
        <v>1400.0292777999998</v>
      </c>
      <c r="AV216">
        <f>AVERAGE(AV176,AV178,AV180,AV182,AV184,AV186,AV188,AV190,AV192,AV194,AV196,AV198,AV200,AV202,AV204,AV206,AV208,AV210,AV212,AV214)</f>
        <v>-287092.75649934995</v>
      </c>
      <c r="AW216">
        <f>AV216+(3/2)*(8.6173*10^-5)*AU216*54000</f>
        <v>-277320.53393992537</v>
      </c>
      <c r="AX216">
        <f>AVERAGE(AV177,AV179,AV181,AV183,AV185,AV187,AV189,AV191,AV193,AV195,AV197,AV199,AV201,AV203,AV205,AV207,AV209,AV211,AV213,AV215)</f>
        <v>-270686.07087185001</v>
      </c>
      <c r="AY216">
        <f>AX216+(3/2)*(8.6173*10^-5)*AU216*BA216</f>
        <v>-261445.50246142922</v>
      </c>
      <c r="BA216">
        <f>AVERAGE(BA177,BA179,BA181,BA183,BA185,BA187,BA189,BA191,BA193,BA195,BA197,BA199,BA201,BA203,BA205,BA207,BA209,BA211,BA213,BA215)</f>
        <v>51062.15</v>
      </c>
      <c r="BD216">
        <f>AVERAGE(BD177:BD215)</f>
        <v>1.6071230991673899</v>
      </c>
      <c r="BE216">
        <f>STDEV(BD177:BD215)/SQRT(COUNT(BD177:BD215))</f>
        <v>1.4248453749010284E-2</v>
      </c>
    </row>
    <row r="217" spans="30:57" x14ac:dyDescent="0.2">
      <c r="AE217" t="s">
        <v>31</v>
      </c>
      <c r="AS217" t="s">
        <v>74</v>
      </c>
    </row>
    <row r="218" spans="30:57" x14ac:dyDescent="0.2">
      <c r="AD218">
        <v>25</v>
      </c>
      <c r="AE218">
        <f>4*3.14*AD218^2</f>
        <v>7850</v>
      </c>
      <c r="AF218">
        <v>50000</v>
      </c>
      <c r="AG218">
        <v>1125.1892029999999</v>
      </c>
      <c r="AH218">
        <v>-289517.863686</v>
      </c>
      <c r="AI218">
        <v>1179378.8948820001</v>
      </c>
      <c r="AJ218">
        <v>-0.11740399999999999</v>
      </c>
      <c r="AK218">
        <v>41601</v>
      </c>
      <c r="AL218">
        <v>12399</v>
      </c>
      <c r="AM218">
        <f t="shared" ref="AM218:AM237" si="51">SUM(AK218:AL218)</f>
        <v>54000</v>
      </c>
      <c r="AR218">
        <v>25</v>
      </c>
      <c r="AS218">
        <f>4*3.14*AR218^2</f>
        <v>7850</v>
      </c>
      <c r="AT218">
        <v>50000</v>
      </c>
      <c r="AU218">
        <v>799.97</v>
      </c>
      <c r="AV218">
        <v>-292112</v>
      </c>
      <c r="AW218" s="6">
        <v>1162990</v>
      </c>
      <c r="AX218">
        <v>-8.5736800000000002E-2</v>
      </c>
      <c r="AY218">
        <v>41655</v>
      </c>
      <c r="AZ218">
        <v>12345</v>
      </c>
      <c r="BA218">
        <f t="shared" ref="BA218:BA257" si="52">SUM(AY218:AZ218)</f>
        <v>54000</v>
      </c>
    </row>
    <row r="219" spans="30:57" x14ac:dyDescent="0.2">
      <c r="AF219">
        <v>100000</v>
      </c>
      <c r="AG219">
        <v>1124.895019</v>
      </c>
      <c r="AH219">
        <v>-272854.65632100002</v>
      </c>
      <c r="AI219">
        <v>1175387.7793670001</v>
      </c>
      <c r="AJ219">
        <v>-0.12604199999999999</v>
      </c>
      <c r="AK219">
        <v>39278</v>
      </c>
      <c r="AL219">
        <v>11744</v>
      </c>
      <c r="AM219">
        <f t="shared" si="51"/>
        <v>51022</v>
      </c>
      <c r="AO219">
        <f>(AH219-(AM219/AM218)*AH218)/AE218</f>
        <v>8.8768576676319627E-2</v>
      </c>
      <c r="AP219">
        <f>AO219*16.02</f>
        <v>1.4220725983546403</v>
      </c>
      <c r="AT219">
        <v>100000</v>
      </c>
      <c r="AU219">
        <v>799.74800000000005</v>
      </c>
      <c r="AV219">
        <v>-274993</v>
      </c>
      <c r="AW219" s="6">
        <v>1159600</v>
      </c>
      <c r="AX219">
        <v>-6.7560700000000001E-2</v>
      </c>
      <c r="AY219">
        <v>39320</v>
      </c>
      <c r="AZ219">
        <v>11651</v>
      </c>
      <c r="BA219">
        <f t="shared" si="52"/>
        <v>50971</v>
      </c>
      <c r="BC219">
        <f>(AV219-(BA219/BA218)*AV218)/AS218</f>
        <v>9.346249587166533E-2</v>
      </c>
      <c r="BD219">
        <f>BC219*16.02</f>
        <v>1.4972691838640786</v>
      </c>
    </row>
    <row r="220" spans="30:57" x14ac:dyDescent="0.2">
      <c r="AD220">
        <v>25</v>
      </c>
      <c r="AE220">
        <f>4*3.14*AD220^2</f>
        <v>7850</v>
      </c>
      <c r="AF220">
        <v>50000</v>
      </c>
      <c r="AG220">
        <v>1125.1589719999999</v>
      </c>
      <c r="AH220">
        <v>-289463.86343600001</v>
      </c>
      <c r="AI220">
        <v>1179291.3716579999</v>
      </c>
      <c r="AJ220">
        <v>-0.10298400000000001</v>
      </c>
      <c r="AK220">
        <v>41659</v>
      </c>
      <c r="AL220">
        <v>12341</v>
      </c>
      <c r="AM220">
        <f t="shared" si="51"/>
        <v>54000</v>
      </c>
      <c r="AR220">
        <v>25</v>
      </c>
      <c r="AS220">
        <f>4*3.14*AR220^2</f>
        <v>7850</v>
      </c>
      <c r="AT220">
        <v>50000</v>
      </c>
      <c r="AU220">
        <v>799.94799999999998</v>
      </c>
      <c r="AV220">
        <v>-292355</v>
      </c>
      <c r="AW220" s="6">
        <v>1163150</v>
      </c>
      <c r="AX220">
        <v>6.8803600000000006E-2</v>
      </c>
      <c r="AY220">
        <v>41460</v>
      </c>
      <c r="AZ220">
        <v>12540</v>
      </c>
      <c r="BA220">
        <f t="shared" si="52"/>
        <v>54000</v>
      </c>
    </row>
    <row r="221" spans="30:57" x14ac:dyDescent="0.2">
      <c r="AF221">
        <v>100000</v>
      </c>
      <c r="AG221">
        <v>1125.096524</v>
      </c>
      <c r="AH221">
        <v>-272746.055314</v>
      </c>
      <c r="AI221">
        <v>1175117.388057</v>
      </c>
      <c r="AJ221">
        <v>-9.6969E-2</v>
      </c>
      <c r="AK221">
        <v>39407</v>
      </c>
      <c r="AL221">
        <v>11620</v>
      </c>
      <c r="AM221">
        <f t="shared" si="51"/>
        <v>51027</v>
      </c>
      <c r="AO221">
        <f>(AH221-(AM221/AM220)*AH220)/AE220</f>
        <v>9.9517746149498529E-2</v>
      </c>
      <c r="AP221">
        <f>AO221*16.02</f>
        <v>1.5942742933149663</v>
      </c>
      <c r="AT221">
        <v>100000</v>
      </c>
      <c r="AU221">
        <v>799.87099999999998</v>
      </c>
      <c r="AV221">
        <v>-275186</v>
      </c>
      <c r="AW221" s="6">
        <v>1159870</v>
      </c>
      <c r="AX221">
        <v>-0.113219</v>
      </c>
      <c r="AY221">
        <v>39119</v>
      </c>
      <c r="AZ221">
        <v>11845</v>
      </c>
      <c r="BA221">
        <f t="shared" si="52"/>
        <v>50964</v>
      </c>
      <c r="BC221">
        <f>(AV221-(BA221/BA220)*AV220)/AS220</f>
        <v>9.3267799009202693E-2</v>
      </c>
      <c r="BD221">
        <f>BC221*16.02</f>
        <v>1.4941501401274271</v>
      </c>
    </row>
    <row r="222" spans="30:57" x14ac:dyDescent="0.2">
      <c r="AD222">
        <v>25</v>
      </c>
      <c r="AE222">
        <f>4*3.14*AD222^2</f>
        <v>7850</v>
      </c>
      <c r="AF222">
        <v>50000</v>
      </c>
      <c r="AG222">
        <v>1124.8826779999999</v>
      </c>
      <c r="AH222">
        <v>-289606.66114899999</v>
      </c>
      <c r="AI222">
        <v>1179222.7831270001</v>
      </c>
      <c r="AJ222">
        <v>-0.132991</v>
      </c>
      <c r="AK222">
        <v>41557</v>
      </c>
      <c r="AL222">
        <v>12443</v>
      </c>
      <c r="AM222">
        <f t="shared" si="51"/>
        <v>54000</v>
      </c>
      <c r="AR222">
        <v>25</v>
      </c>
      <c r="AS222">
        <f>4*3.14*AR222^2</f>
        <v>7850</v>
      </c>
      <c r="AT222">
        <v>50000</v>
      </c>
      <c r="AU222">
        <v>800.03200000000004</v>
      </c>
      <c r="AV222">
        <v>-292110</v>
      </c>
      <c r="AW222" s="6">
        <v>1162980</v>
      </c>
      <c r="AX222">
        <v>-7.5397000000000006E-2</v>
      </c>
      <c r="AY222">
        <v>41662</v>
      </c>
      <c r="AZ222">
        <v>12338</v>
      </c>
      <c r="BA222">
        <f t="shared" si="52"/>
        <v>54000</v>
      </c>
    </row>
    <row r="223" spans="30:57" x14ac:dyDescent="0.2">
      <c r="AF223">
        <v>100000</v>
      </c>
      <c r="AG223">
        <v>1124.949836</v>
      </c>
      <c r="AH223">
        <v>-272895.38406499999</v>
      </c>
      <c r="AI223">
        <v>1175145.9825850001</v>
      </c>
      <c r="AJ223">
        <v>-0.13613600000000001</v>
      </c>
      <c r="AK223">
        <v>39230</v>
      </c>
      <c r="AL223">
        <v>11784</v>
      </c>
      <c r="AM223">
        <f t="shared" si="51"/>
        <v>51014</v>
      </c>
      <c r="AO223">
        <f>(AH223-(AM223/AM222)*AH222)/AE222</f>
        <v>8.8802718436152672E-2</v>
      </c>
      <c r="AP223">
        <f>AO223*16.02</f>
        <v>1.4226195493471658</v>
      </c>
      <c r="AT223">
        <v>100000</v>
      </c>
      <c r="AU223">
        <v>800.02300000000002</v>
      </c>
      <c r="AV223">
        <v>-274943</v>
      </c>
      <c r="AW223" s="6">
        <v>1159750</v>
      </c>
      <c r="AX223">
        <v>1.3465400000000001E-2</v>
      </c>
      <c r="AY223">
        <v>39335</v>
      </c>
      <c r="AZ223">
        <v>11630</v>
      </c>
      <c r="BA223">
        <f t="shared" si="52"/>
        <v>50965</v>
      </c>
      <c r="BC223">
        <f>(AV223-(BA223/BA222)*AV222)/AS222</f>
        <v>9.5456829440904556E-2</v>
      </c>
      <c r="BD223">
        <f>BC223*16.02</f>
        <v>1.5292184076432909</v>
      </c>
    </row>
    <row r="224" spans="30:57" x14ac:dyDescent="0.2">
      <c r="AD224">
        <v>25</v>
      </c>
      <c r="AE224">
        <f>4*3.14*AD224^2</f>
        <v>7850</v>
      </c>
      <c r="AF224">
        <v>50000</v>
      </c>
      <c r="AG224">
        <v>1124.8198420000001</v>
      </c>
      <c r="AH224">
        <v>-289488.37157600001</v>
      </c>
      <c r="AI224">
        <v>1179234.0658859999</v>
      </c>
      <c r="AJ224">
        <v>-0.11450399999999999</v>
      </c>
      <c r="AK224">
        <v>41656</v>
      </c>
      <c r="AL224">
        <v>12344</v>
      </c>
      <c r="AM224">
        <f t="shared" si="51"/>
        <v>54000</v>
      </c>
      <c r="AR224">
        <v>25</v>
      </c>
      <c r="AS224">
        <f>4*3.14*AR224^2</f>
        <v>7850</v>
      </c>
      <c r="AT224">
        <v>50000</v>
      </c>
      <c r="AU224">
        <v>800.00900000000001</v>
      </c>
      <c r="AV224">
        <v>-292162</v>
      </c>
      <c r="AW224" s="6">
        <v>1162970</v>
      </c>
      <c r="AX224">
        <v>7.3561000000000001E-2</v>
      </c>
      <c r="AY224">
        <v>41614</v>
      </c>
      <c r="AZ224">
        <v>12386</v>
      </c>
      <c r="BA224">
        <f t="shared" si="52"/>
        <v>54000</v>
      </c>
    </row>
    <row r="225" spans="30:56" x14ac:dyDescent="0.2">
      <c r="AF225">
        <v>100000</v>
      </c>
      <c r="AG225">
        <v>1124.8896500000001</v>
      </c>
      <c r="AH225">
        <v>-272688.97379999998</v>
      </c>
      <c r="AI225">
        <v>1175297.084698</v>
      </c>
      <c r="AJ225">
        <v>-0.136546</v>
      </c>
      <c r="AK225">
        <v>39353</v>
      </c>
      <c r="AL225">
        <v>11652</v>
      </c>
      <c r="AM225">
        <f t="shared" si="51"/>
        <v>51005</v>
      </c>
      <c r="AO225">
        <f>(AH225-(AM225/AM224)*AH224)/AE224</f>
        <v>9.4715279626992235E-2</v>
      </c>
      <c r="AP225">
        <f>AO225*16.02</f>
        <v>1.5173387796244155</v>
      </c>
      <c r="AT225">
        <v>100000</v>
      </c>
      <c r="AU225">
        <v>800.03</v>
      </c>
      <c r="AV225">
        <v>-275048</v>
      </c>
      <c r="AW225" s="6">
        <v>1159500</v>
      </c>
      <c r="AX225">
        <v>2.8100400000000001E-2</v>
      </c>
      <c r="AY225">
        <v>39271</v>
      </c>
      <c r="AZ225">
        <v>11698</v>
      </c>
      <c r="BA225">
        <f t="shared" si="52"/>
        <v>50969</v>
      </c>
      <c r="BC225">
        <f>(AV225-(BA225/BA224)*AV224)/AS224</f>
        <v>9.1089827789573571E-2</v>
      </c>
      <c r="BD225">
        <f>BC225*16.02</f>
        <v>1.4592590411889685</v>
      </c>
    </row>
    <row r="226" spans="30:56" x14ac:dyDescent="0.2">
      <c r="AD226">
        <v>25</v>
      </c>
      <c r="AE226">
        <f>4*3.14*AD226^2</f>
        <v>7850</v>
      </c>
      <c r="AF226">
        <v>50000</v>
      </c>
      <c r="AG226">
        <v>1124.8790530000001</v>
      </c>
      <c r="AH226">
        <v>-289450.711863</v>
      </c>
      <c r="AI226">
        <v>1179216.5627679999</v>
      </c>
      <c r="AJ226">
        <v>-9.1133000000000006E-2</v>
      </c>
      <c r="AK226">
        <v>41672</v>
      </c>
      <c r="AL226">
        <v>12328</v>
      </c>
      <c r="AM226">
        <f t="shared" si="51"/>
        <v>54000</v>
      </c>
      <c r="AR226">
        <v>25</v>
      </c>
      <c r="AS226">
        <f>4*3.14*AR226^2</f>
        <v>7850</v>
      </c>
      <c r="AT226">
        <v>50000</v>
      </c>
      <c r="AU226">
        <v>799.94799999999998</v>
      </c>
      <c r="AV226">
        <v>-292001</v>
      </c>
      <c r="AW226" s="6">
        <v>1162870</v>
      </c>
      <c r="AX226">
        <v>-0.12334100000000001</v>
      </c>
      <c r="AY226">
        <v>41745</v>
      </c>
      <c r="AZ226">
        <v>12255</v>
      </c>
      <c r="BA226">
        <f t="shared" si="52"/>
        <v>54000</v>
      </c>
    </row>
    <row r="227" spans="30:56" x14ac:dyDescent="0.2">
      <c r="AF227">
        <v>100000</v>
      </c>
      <c r="AG227">
        <v>1124.8282770000001</v>
      </c>
      <c r="AH227">
        <v>-272683.11522099999</v>
      </c>
      <c r="AI227">
        <v>1175099.254165</v>
      </c>
      <c r="AJ227">
        <v>-0.157139</v>
      </c>
      <c r="AK227">
        <v>39408</v>
      </c>
      <c r="AL227">
        <v>11608</v>
      </c>
      <c r="AM227">
        <f t="shared" si="51"/>
        <v>51016</v>
      </c>
      <c r="AO227">
        <f>(AH227-(AM227/AM226)*AH226)/AE226</f>
        <v>9.8441364635078674E-2</v>
      </c>
      <c r="AP227">
        <f>AO227*16.02</f>
        <v>1.5770306614539602</v>
      </c>
      <c r="AT227">
        <v>100000</v>
      </c>
      <c r="AU227">
        <v>800.06299999999999</v>
      </c>
      <c r="AV227">
        <v>-274897</v>
      </c>
      <c r="AW227" s="6">
        <v>1159410</v>
      </c>
      <c r="AX227">
        <v>2.5466900000000001E-2</v>
      </c>
      <c r="AY227">
        <v>39400</v>
      </c>
      <c r="AZ227">
        <v>11570</v>
      </c>
      <c r="BA227">
        <f t="shared" si="52"/>
        <v>50970</v>
      </c>
      <c r="BC227">
        <f>(AV227-(BA227/BA226)*AV226)/AS226</f>
        <v>9.1655980184003949E-2</v>
      </c>
      <c r="BD227">
        <f>BC227*16.02</f>
        <v>1.4683288025477432</v>
      </c>
    </row>
    <row r="228" spans="30:56" x14ac:dyDescent="0.2">
      <c r="AD228">
        <v>25</v>
      </c>
      <c r="AE228">
        <f>4*3.14*AD228^2</f>
        <v>7850</v>
      </c>
      <c r="AF228">
        <v>50000</v>
      </c>
      <c r="AG228">
        <v>1125.4783</v>
      </c>
      <c r="AH228">
        <v>-289671.16879199998</v>
      </c>
      <c r="AI228">
        <v>1179489.581668</v>
      </c>
      <c r="AJ228">
        <v>-0.12730900000000001</v>
      </c>
      <c r="AK228">
        <v>41468</v>
      </c>
      <c r="AL228">
        <v>12532</v>
      </c>
      <c r="AM228">
        <f t="shared" si="51"/>
        <v>54000</v>
      </c>
      <c r="AR228">
        <v>25</v>
      </c>
      <c r="AS228">
        <f>4*3.14*AR228^2</f>
        <v>7850</v>
      </c>
      <c r="AT228">
        <v>50000</v>
      </c>
      <c r="AU228">
        <v>800.13599999999997</v>
      </c>
      <c r="AV228">
        <v>-292025</v>
      </c>
      <c r="AW228" s="6">
        <v>1163000</v>
      </c>
      <c r="AX228">
        <v>6.23767E-2</v>
      </c>
      <c r="AY228">
        <v>41699</v>
      </c>
      <c r="AZ228">
        <v>12301</v>
      </c>
      <c r="BA228">
        <f t="shared" si="52"/>
        <v>54000</v>
      </c>
    </row>
    <row r="229" spans="30:56" x14ac:dyDescent="0.2">
      <c r="AF229">
        <v>100000</v>
      </c>
      <c r="AG229">
        <v>1124.98398</v>
      </c>
      <c r="AH229">
        <v>-272911.81471000001</v>
      </c>
      <c r="AI229">
        <v>1175479.227223</v>
      </c>
      <c r="AJ229">
        <v>-9.8621E-2</v>
      </c>
      <c r="AK229">
        <v>39162</v>
      </c>
      <c r="AL229">
        <v>11846</v>
      </c>
      <c r="AM229">
        <f t="shared" si="51"/>
        <v>51008</v>
      </c>
      <c r="AO229">
        <f>(AH229-(AM229/AM228)*AH228)/AE228</f>
        <v>9.0372690262642219E-2</v>
      </c>
      <c r="AP229">
        <f>AO229*16.02</f>
        <v>1.4477704980075283</v>
      </c>
      <c r="AT229">
        <v>100000</v>
      </c>
      <c r="AU229">
        <v>800.13300000000004</v>
      </c>
      <c r="AV229">
        <v>-274961</v>
      </c>
      <c r="AW229" s="6">
        <v>1159500</v>
      </c>
      <c r="AX229">
        <v>5.2432800000000002E-2</v>
      </c>
      <c r="AY229">
        <v>39382</v>
      </c>
      <c r="AZ229">
        <v>11602</v>
      </c>
      <c r="BA229">
        <f t="shared" si="52"/>
        <v>50984</v>
      </c>
      <c r="BC229">
        <f>(AV229-(BA229/BA228)*AV228)/AS228</f>
        <v>9.6033498466624373E-2</v>
      </c>
      <c r="BD229">
        <f>BC229*16.02</f>
        <v>1.5384566454353223</v>
      </c>
    </row>
    <row r="230" spans="30:56" x14ac:dyDescent="0.2">
      <c r="AD230">
        <v>25</v>
      </c>
      <c r="AE230">
        <f>4*3.14*AD230^2</f>
        <v>7850</v>
      </c>
      <c r="AF230">
        <v>50000</v>
      </c>
      <c r="AG230">
        <v>1125.075865</v>
      </c>
      <c r="AH230">
        <v>-289524.62602899998</v>
      </c>
      <c r="AI230">
        <v>1179248.028377</v>
      </c>
      <c r="AJ230">
        <v>-0.120055</v>
      </c>
      <c r="AK230">
        <v>41623</v>
      </c>
      <c r="AL230">
        <v>12377</v>
      </c>
      <c r="AM230">
        <f t="shared" si="51"/>
        <v>54000</v>
      </c>
      <c r="AR230">
        <v>25</v>
      </c>
      <c r="AS230">
        <f>4*3.14*AR230^2</f>
        <v>7850</v>
      </c>
      <c r="AT230">
        <v>50000</v>
      </c>
      <c r="AU230">
        <v>799.94100000000003</v>
      </c>
      <c r="AV230">
        <v>-292266</v>
      </c>
      <c r="AW230" s="6">
        <v>1163030</v>
      </c>
      <c r="AX230">
        <v>-6.9201499999999999E-2</v>
      </c>
      <c r="AY230">
        <v>41528</v>
      </c>
      <c r="AZ230">
        <v>12472</v>
      </c>
      <c r="BA230">
        <f t="shared" si="52"/>
        <v>54000</v>
      </c>
    </row>
    <row r="231" spans="30:56" x14ac:dyDescent="0.2">
      <c r="AF231">
        <v>100000</v>
      </c>
      <c r="AG231">
        <v>1125.185651</v>
      </c>
      <c r="AH231">
        <v>-272810.24802699999</v>
      </c>
      <c r="AI231">
        <v>1175370.8899739999</v>
      </c>
      <c r="AJ231">
        <v>-0.15362100000000001</v>
      </c>
      <c r="AK231">
        <v>39282</v>
      </c>
      <c r="AL231">
        <v>11731</v>
      </c>
      <c r="AM231">
        <f t="shared" si="51"/>
        <v>51013</v>
      </c>
      <c r="AO231">
        <f>(AH231-(AM231/AM230)*AH230)/AE230</f>
        <v>8.9092602404753918E-2</v>
      </c>
      <c r="AP231">
        <f>AO231*16.02</f>
        <v>1.4272634905241577</v>
      </c>
      <c r="AT231">
        <v>100000</v>
      </c>
      <c r="AU231">
        <v>799.96699999999998</v>
      </c>
      <c r="AV231">
        <v>-275204</v>
      </c>
      <c r="AW231" s="6">
        <v>1159730</v>
      </c>
      <c r="AX231">
        <v>-2.5820200000000001E-2</v>
      </c>
      <c r="AY231">
        <v>39164</v>
      </c>
      <c r="AZ231">
        <v>11811</v>
      </c>
      <c r="BA231">
        <f t="shared" si="52"/>
        <v>50975</v>
      </c>
      <c r="BC231">
        <f>(AV231-(BA231/BA230)*AV230)/AS230</f>
        <v>8.7858811040345139E-2</v>
      </c>
      <c r="BD231">
        <f>BC231*16.02</f>
        <v>1.4074981528663291</v>
      </c>
    </row>
    <row r="232" spans="30:56" x14ac:dyDescent="0.2">
      <c r="AD232">
        <v>25</v>
      </c>
      <c r="AE232">
        <f>4*3.14*AD232^2</f>
        <v>7850</v>
      </c>
      <c r="AF232">
        <v>50000</v>
      </c>
      <c r="AG232">
        <v>1124.9556680000001</v>
      </c>
      <c r="AH232">
        <v>-289699.70552999998</v>
      </c>
      <c r="AI232">
        <v>1179531.698055</v>
      </c>
      <c r="AJ232">
        <v>-0.12087000000000001</v>
      </c>
      <c r="AK232">
        <v>41451</v>
      </c>
      <c r="AL232">
        <v>12549</v>
      </c>
      <c r="AM232">
        <f t="shared" si="51"/>
        <v>54000</v>
      </c>
      <c r="AR232">
        <v>25</v>
      </c>
      <c r="AS232">
        <f>4*3.14*AR232^2</f>
        <v>7850</v>
      </c>
      <c r="AT232">
        <v>50000</v>
      </c>
      <c r="AU232">
        <v>799.95299999999997</v>
      </c>
      <c r="AV232">
        <v>-292061</v>
      </c>
      <c r="AW232" s="6">
        <v>1162880</v>
      </c>
      <c r="AX232">
        <v>1.6176599999999999E-2</v>
      </c>
      <c r="AY232">
        <v>41695</v>
      </c>
      <c r="AZ232">
        <v>12305</v>
      </c>
      <c r="BA232">
        <f t="shared" si="52"/>
        <v>54000</v>
      </c>
    </row>
    <row r="233" spans="30:56" x14ac:dyDescent="0.2">
      <c r="AF233">
        <v>100000</v>
      </c>
      <c r="AG233">
        <v>1125.0535400000001</v>
      </c>
      <c r="AH233">
        <v>-272900.66832300002</v>
      </c>
      <c r="AI233">
        <v>1175349.8836149999</v>
      </c>
      <c r="AJ233">
        <v>-0.15276699999999999</v>
      </c>
      <c r="AK233">
        <v>39179</v>
      </c>
      <c r="AL233">
        <v>11833</v>
      </c>
      <c r="AM233">
        <f t="shared" si="51"/>
        <v>51012</v>
      </c>
      <c r="AO233">
        <f>(AH233-(AM233/AM232)*AH232)/AE232</f>
        <v>9.7960106285346765E-2</v>
      </c>
      <c r="AP233">
        <f>AO233*16.02</f>
        <v>1.5693209026912551</v>
      </c>
      <c r="AT233">
        <v>100000</v>
      </c>
      <c r="AU233">
        <v>799.99400000000003</v>
      </c>
      <c r="AV233">
        <v>-274890</v>
      </c>
      <c r="AW233" s="6">
        <v>1159440</v>
      </c>
      <c r="AX233">
        <v>8.66286E-2</v>
      </c>
      <c r="AY233">
        <v>39330</v>
      </c>
      <c r="AZ233">
        <v>11627</v>
      </c>
      <c r="BA233">
        <f t="shared" si="52"/>
        <v>50957</v>
      </c>
      <c r="BC233">
        <f>(AV233-(BA233/BA232)*AV232)/AS232</f>
        <v>9.0805324368952972E-2</v>
      </c>
      <c r="BD233">
        <f>BC233*16.02</f>
        <v>1.4547012963906265</v>
      </c>
    </row>
    <row r="234" spans="30:56" x14ac:dyDescent="0.2">
      <c r="AD234">
        <v>25</v>
      </c>
      <c r="AE234">
        <f>4*3.14*AD234^2</f>
        <v>7850</v>
      </c>
      <c r="AF234">
        <v>50000</v>
      </c>
      <c r="AG234">
        <v>1124.8471509999999</v>
      </c>
      <c r="AH234">
        <v>-289476.104078</v>
      </c>
      <c r="AI234">
        <v>1179323.421477</v>
      </c>
      <c r="AJ234">
        <v>-0.132988</v>
      </c>
      <c r="AK234">
        <v>41637</v>
      </c>
      <c r="AL234">
        <v>12363</v>
      </c>
      <c r="AM234">
        <f t="shared" si="51"/>
        <v>54000</v>
      </c>
      <c r="AR234">
        <v>25</v>
      </c>
      <c r="AS234">
        <f>4*3.14*AR234^2</f>
        <v>7850</v>
      </c>
      <c r="AT234">
        <v>50000</v>
      </c>
      <c r="AU234">
        <v>799.71799999999996</v>
      </c>
      <c r="AV234">
        <v>-292074</v>
      </c>
      <c r="AW234" s="6">
        <v>1162970</v>
      </c>
      <c r="AX234">
        <v>-4.7320000000000001E-2</v>
      </c>
      <c r="AY234">
        <v>41687</v>
      </c>
      <c r="AZ234">
        <v>12313</v>
      </c>
      <c r="BA234">
        <f t="shared" si="52"/>
        <v>54000</v>
      </c>
    </row>
    <row r="235" spans="30:56" x14ac:dyDescent="0.2">
      <c r="AF235">
        <v>100000</v>
      </c>
      <c r="AG235">
        <v>1124.8090139999999</v>
      </c>
      <c r="AH235">
        <v>-272736.63832899998</v>
      </c>
      <c r="AI235">
        <v>1175278.4491310001</v>
      </c>
      <c r="AJ235">
        <v>-0.113624</v>
      </c>
      <c r="AK235">
        <v>39335</v>
      </c>
      <c r="AL235">
        <v>11680</v>
      </c>
      <c r="AM235">
        <f t="shared" si="51"/>
        <v>51015</v>
      </c>
      <c r="AO235">
        <f>(AH235-(AM235/AM234)*AH234)/AE234</f>
        <v>9.3996177808853207E-2</v>
      </c>
      <c r="AP235">
        <f>AO235*16.02</f>
        <v>1.5058187684978284</v>
      </c>
      <c r="AT235">
        <v>100000</v>
      </c>
      <c r="AU235">
        <v>800.13</v>
      </c>
      <c r="AV235">
        <v>-274975</v>
      </c>
      <c r="AW235" s="6">
        <v>1159520</v>
      </c>
      <c r="AX235">
        <v>6.4008300000000004E-2</v>
      </c>
      <c r="AY235">
        <v>39353</v>
      </c>
      <c r="AZ235">
        <v>11621</v>
      </c>
      <c r="BA235">
        <f t="shared" si="52"/>
        <v>50974</v>
      </c>
      <c r="BC235">
        <f>(AV235-(BA235/BA234)*AV234)/AS234</f>
        <v>9.3253305024774386E-2</v>
      </c>
      <c r="BD235">
        <f>BC235*16.02</f>
        <v>1.4939179464968857</v>
      </c>
    </row>
    <row r="236" spans="30:56" x14ac:dyDescent="0.2">
      <c r="AD236">
        <v>25</v>
      </c>
      <c r="AE236">
        <f>4*3.14*AD236^2</f>
        <v>7850</v>
      </c>
      <c r="AF236">
        <v>50000</v>
      </c>
      <c r="AG236">
        <v>1124.929754</v>
      </c>
      <c r="AH236">
        <v>-289487.48629199999</v>
      </c>
      <c r="AI236">
        <v>1179349.2411700001</v>
      </c>
      <c r="AJ236">
        <v>-0.12570899999999999</v>
      </c>
      <c r="AK236">
        <v>41632</v>
      </c>
      <c r="AL236">
        <v>12368</v>
      </c>
      <c r="AM236">
        <f t="shared" si="51"/>
        <v>54000</v>
      </c>
      <c r="AR236">
        <v>25</v>
      </c>
      <c r="AS236">
        <f>4*3.14*AR236^2</f>
        <v>7850</v>
      </c>
      <c r="AT236">
        <v>50000</v>
      </c>
      <c r="AU236">
        <v>800.01099999999997</v>
      </c>
      <c r="AV236">
        <v>-292221</v>
      </c>
      <c r="AW236" s="6">
        <v>1163000</v>
      </c>
      <c r="AX236">
        <v>-0.14297599999999999</v>
      </c>
      <c r="AY236">
        <v>41586</v>
      </c>
      <c r="AZ236">
        <v>12414</v>
      </c>
      <c r="BA236">
        <f t="shared" si="52"/>
        <v>54000</v>
      </c>
    </row>
    <row r="237" spans="30:56" x14ac:dyDescent="0.2">
      <c r="AF237">
        <v>100000</v>
      </c>
      <c r="AG237">
        <v>1125.219478</v>
      </c>
      <c r="AH237">
        <v>-272727.603864</v>
      </c>
      <c r="AI237">
        <v>1175183.260919</v>
      </c>
      <c r="AJ237">
        <v>-0.16464999999999999</v>
      </c>
      <c r="AK237">
        <v>39281</v>
      </c>
      <c r="AL237">
        <v>11724</v>
      </c>
      <c r="AM237">
        <f t="shared" si="51"/>
        <v>51005</v>
      </c>
      <c r="AO237">
        <f>(AH237-(AM237/AM236)*AH236)/AE236</f>
        <v>8.9687732171406673E-2</v>
      </c>
      <c r="AP237">
        <f>AO237*16.02</f>
        <v>1.4367974693859349</v>
      </c>
      <c r="AT237">
        <v>100000</v>
      </c>
      <c r="AU237">
        <v>800.16300000000001</v>
      </c>
      <c r="AV237">
        <v>-275006</v>
      </c>
      <c r="AW237" s="6">
        <v>1159470</v>
      </c>
      <c r="AX237">
        <v>-6.5367400000000006E-2</v>
      </c>
      <c r="AY237">
        <v>39278</v>
      </c>
      <c r="AZ237">
        <v>11683</v>
      </c>
      <c r="BA237">
        <f t="shared" si="52"/>
        <v>50961</v>
      </c>
      <c r="BC237">
        <f>(AV237-(BA237/BA236)*AV236)/AS236</f>
        <v>9.8019299363060475E-2</v>
      </c>
      <c r="BD237">
        <f>BC237*16.02</f>
        <v>1.5702691757962288</v>
      </c>
    </row>
    <row r="238" spans="30:56" x14ac:dyDescent="0.2">
      <c r="AD238">
        <v>25</v>
      </c>
      <c r="AE238">
        <f>4*3.14*AD238^2</f>
        <v>7850</v>
      </c>
      <c r="AF238">
        <v>50000</v>
      </c>
      <c r="AG238">
        <v>1124.92</v>
      </c>
      <c r="AH238">
        <v>-289527</v>
      </c>
      <c r="AI238" s="6">
        <v>1179350</v>
      </c>
      <c r="AJ238">
        <v>0.158694</v>
      </c>
      <c r="AK238">
        <v>41601</v>
      </c>
      <c r="AL238">
        <v>12399</v>
      </c>
      <c r="AM238">
        <f t="shared" ref="AM238:AM257" si="53">SUM(AK238:AL238)</f>
        <v>54000</v>
      </c>
      <c r="AR238">
        <v>25</v>
      </c>
      <c r="AS238">
        <f>4*3.14*AR238^2</f>
        <v>7850</v>
      </c>
      <c r="AT238">
        <v>50000</v>
      </c>
      <c r="AU238">
        <v>800.02700000000004</v>
      </c>
      <c r="AV238">
        <v>-292153</v>
      </c>
      <c r="AW238" s="6">
        <v>1162920</v>
      </c>
      <c r="AX238">
        <v>-0.16684399999999999</v>
      </c>
      <c r="AY238">
        <v>41615</v>
      </c>
      <c r="AZ238">
        <v>12385</v>
      </c>
      <c r="BA238">
        <f t="shared" si="52"/>
        <v>54000</v>
      </c>
    </row>
    <row r="239" spans="30:56" x14ac:dyDescent="0.2">
      <c r="AF239">
        <v>100000</v>
      </c>
      <c r="AG239">
        <v>1124.94</v>
      </c>
      <c r="AH239">
        <v>-272837</v>
      </c>
      <c r="AI239" s="6">
        <v>1175300</v>
      </c>
      <c r="AJ239">
        <v>0.106895</v>
      </c>
      <c r="AK239">
        <v>39318</v>
      </c>
      <c r="AL239">
        <v>11708</v>
      </c>
      <c r="AM239">
        <f t="shared" si="53"/>
        <v>51026</v>
      </c>
      <c r="AO239">
        <f>(AH239-(AM239/AM238)*AH238)/AE238</f>
        <v>9.4849497522998621E-2</v>
      </c>
      <c r="AP239">
        <f>AO239*16.02</f>
        <v>1.5194889503184379</v>
      </c>
      <c r="AT239">
        <v>100000</v>
      </c>
      <c r="AU239">
        <v>799.995</v>
      </c>
      <c r="AV239">
        <v>-275130</v>
      </c>
      <c r="AW239" s="6">
        <v>1159430</v>
      </c>
      <c r="AX239">
        <v>6.8506299999999999E-3</v>
      </c>
      <c r="AY239">
        <v>39264</v>
      </c>
      <c r="AZ239">
        <v>11718</v>
      </c>
      <c r="BA239">
        <f t="shared" si="52"/>
        <v>50982</v>
      </c>
      <c r="BC239">
        <f>(AV239-(BA239/BA238)*AV238)/AS238</f>
        <v>8.8521457891014052E-2</v>
      </c>
      <c r="BD239">
        <f>BC239*16.02</f>
        <v>1.4181137554140451</v>
      </c>
    </row>
    <row r="240" spans="30:56" x14ac:dyDescent="0.2">
      <c r="AD240">
        <v>25</v>
      </c>
      <c r="AE240">
        <f>4*3.14*AD240^2</f>
        <v>7850</v>
      </c>
      <c r="AF240">
        <v>50000</v>
      </c>
      <c r="AG240">
        <v>1125.0999999999999</v>
      </c>
      <c r="AH240">
        <v>-289470</v>
      </c>
      <c r="AI240" s="6">
        <v>1179250</v>
      </c>
      <c r="AJ240">
        <v>-6.3412299999999998E-3</v>
      </c>
      <c r="AK240">
        <v>41656</v>
      </c>
      <c r="AL240">
        <v>12344</v>
      </c>
      <c r="AM240">
        <f t="shared" si="53"/>
        <v>54000</v>
      </c>
      <c r="AR240">
        <v>25</v>
      </c>
      <c r="AS240">
        <f>4*3.14*AR240^2</f>
        <v>7850</v>
      </c>
      <c r="AT240">
        <v>50000</v>
      </c>
      <c r="AU240">
        <v>799.88099999999997</v>
      </c>
      <c r="AV240">
        <v>-292265</v>
      </c>
      <c r="AW240" s="6">
        <v>1163000</v>
      </c>
      <c r="AX240">
        <v>-6.02011E-2</v>
      </c>
      <c r="AY240">
        <v>41546</v>
      </c>
      <c r="AZ240">
        <v>12454</v>
      </c>
      <c r="BA240">
        <f t="shared" si="52"/>
        <v>54000</v>
      </c>
    </row>
    <row r="241" spans="30:56" x14ac:dyDescent="0.2">
      <c r="AF241">
        <v>100000</v>
      </c>
      <c r="AG241">
        <v>1125.02</v>
      </c>
      <c r="AH241">
        <v>-272769</v>
      </c>
      <c r="AI241" s="6">
        <v>1175170</v>
      </c>
      <c r="AJ241">
        <v>0.148007</v>
      </c>
      <c r="AK241">
        <v>39400</v>
      </c>
      <c r="AL241">
        <v>11630</v>
      </c>
      <c r="AM241">
        <f t="shared" si="53"/>
        <v>51030</v>
      </c>
      <c r="AO241">
        <f>(AH241-(AM241/AM240)*AH240)/AE240</f>
        <v>9.9382165605091097E-2</v>
      </c>
      <c r="AP241">
        <f>AO241*16.02</f>
        <v>1.5921022929935593</v>
      </c>
      <c r="AT241">
        <v>100000</v>
      </c>
      <c r="AU241">
        <v>799.72900000000004</v>
      </c>
      <c r="AV241">
        <v>-275167</v>
      </c>
      <c r="AW241" s="6">
        <v>1159440</v>
      </c>
      <c r="AX241">
        <v>-7.3710700000000004E-2</v>
      </c>
      <c r="AY241">
        <v>39209</v>
      </c>
      <c r="AZ241">
        <v>11764</v>
      </c>
      <c r="BA241">
        <f t="shared" si="52"/>
        <v>50973</v>
      </c>
      <c r="BC241">
        <f>(AV241-(BA241/BA240)*AV240)/AS240</f>
        <v>9.1073000707714014E-2</v>
      </c>
      <c r="BD241">
        <f>BC241*16.02</f>
        <v>1.4589894713375784</v>
      </c>
    </row>
    <row r="242" spans="30:56" x14ac:dyDescent="0.2">
      <c r="AD242">
        <v>25</v>
      </c>
      <c r="AE242">
        <f>4*3.14*AD242^2</f>
        <v>7850</v>
      </c>
      <c r="AF242">
        <v>50000</v>
      </c>
      <c r="AG242">
        <v>1124.99</v>
      </c>
      <c r="AH242">
        <v>-289486</v>
      </c>
      <c r="AI242" s="6">
        <v>1179220</v>
      </c>
      <c r="AJ242">
        <v>3.4467400000000002E-2</v>
      </c>
      <c r="AK242">
        <v>41642</v>
      </c>
      <c r="AL242">
        <v>12358</v>
      </c>
      <c r="AM242">
        <f t="shared" si="53"/>
        <v>54000</v>
      </c>
      <c r="AR242">
        <v>25</v>
      </c>
      <c r="AS242">
        <f>4*3.14*AR242^2</f>
        <v>7850</v>
      </c>
      <c r="AT242">
        <v>50000</v>
      </c>
      <c r="AU242">
        <v>799.91899999999998</v>
      </c>
      <c r="AV242">
        <v>-292357</v>
      </c>
      <c r="AW242" s="6">
        <v>1163220</v>
      </c>
      <c r="AX242">
        <v>0.103626</v>
      </c>
      <c r="AY242">
        <v>41436</v>
      </c>
      <c r="AZ242">
        <v>12564</v>
      </c>
      <c r="BA242">
        <f t="shared" si="52"/>
        <v>54000</v>
      </c>
    </row>
    <row r="243" spans="30:56" x14ac:dyDescent="0.2">
      <c r="AF243">
        <v>100000</v>
      </c>
      <c r="AG243">
        <v>1125.06</v>
      </c>
      <c r="AH243">
        <v>-272820</v>
      </c>
      <c r="AI243" s="6">
        <v>1175180</v>
      </c>
      <c r="AJ243">
        <v>-1.28954E-2</v>
      </c>
      <c r="AK243">
        <v>39341</v>
      </c>
      <c r="AL243">
        <v>11687</v>
      </c>
      <c r="AM243">
        <f t="shared" si="53"/>
        <v>51028</v>
      </c>
      <c r="AO243">
        <f>(AH243-(AM243/AM242)*AH242)/AE242</f>
        <v>9.3445642840296661E-2</v>
      </c>
      <c r="AP243">
        <f>AO243*16.02</f>
        <v>1.4969991983015525</v>
      </c>
      <c r="AT243">
        <v>100000</v>
      </c>
      <c r="AU243">
        <v>800.01400000000001</v>
      </c>
      <c r="AV243">
        <v>-275295</v>
      </c>
      <c r="AW243" s="6">
        <v>1159830</v>
      </c>
      <c r="AX243">
        <v>-0.172349</v>
      </c>
      <c r="AY243">
        <v>39090</v>
      </c>
      <c r="AZ243">
        <v>11886</v>
      </c>
      <c r="BA243">
        <f t="shared" si="52"/>
        <v>50976</v>
      </c>
      <c r="BC243">
        <f>(AV243-(BA243/BA242)*AV242)/AS242</f>
        <v>8.7899108280251284E-2</v>
      </c>
      <c r="BD243">
        <f>BC243*16.02</f>
        <v>1.4081437146496256</v>
      </c>
    </row>
    <row r="244" spans="30:56" x14ac:dyDescent="0.2">
      <c r="AD244">
        <v>25</v>
      </c>
      <c r="AE244">
        <f>4*3.14*AD244^2</f>
        <v>7850</v>
      </c>
      <c r="AF244">
        <v>50000</v>
      </c>
      <c r="AG244">
        <v>1124.95</v>
      </c>
      <c r="AH244">
        <v>-289811</v>
      </c>
      <c r="AI244" s="6">
        <v>1179440</v>
      </c>
      <c r="AJ244">
        <v>-0.163466</v>
      </c>
      <c r="AK244">
        <v>41381</v>
      </c>
      <c r="AL244">
        <v>12619</v>
      </c>
      <c r="AM244">
        <f t="shared" si="53"/>
        <v>54000</v>
      </c>
      <c r="AR244">
        <v>25</v>
      </c>
      <c r="AS244">
        <f>4*3.14*AR244^2</f>
        <v>7850</v>
      </c>
      <c r="AT244">
        <v>50000</v>
      </c>
      <c r="AU244">
        <v>800.08100000000002</v>
      </c>
      <c r="AV244">
        <v>-292261</v>
      </c>
      <c r="AW244" s="6">
        <v>1163140</v>
      </c>
      <c r="AX244">
        <v>-3.1074299999999999E-2</v>
      </c>
      <c r="AY244">
        <v>41532</v>
      </c>
      <c r="AZ244">
        <v>12468</v>
      </c>
      <c r="BA244">
        <f t="shared" si="52"/>
        <v>54000</v>
      </c>
    </row>
    <row r="245" spans="30:56" x14ac:dyDescent="0.2">
      <c r="AF245">
        <v>100000</v>
      </c>
      <c r="AG245">
        <v>1124.9000000000001</v>
      </c>
      <c r="AH245">
        <v>-273029</v>
      </c>
      <c r="AI245" s="6">
        <v>1175400</v>
      </c>
      <c r="AJ245">
        <v>7.9368800000000003E-2</v>
      </c>
      <c r="AK245">
        <v>39091</v>
      </c>
      <c r="AL245">
        <v>11921</v>
      </c>
      <c r="AM245">
        <f t="shared" si="53"/>
        <v>51012</v>
      </c>
      <c r="AO245">
        <f>(AH245-(AM245/AM244)*AH244)/AE244</f>
        <v>9.5005265392784241E-2</v>
      </c>
      <c r="AP245">
        <f>AO245*16.02</f>
        <v>1.5219843515924034</v>
      </c>
      <c r="AT245">
        <v>100000</v>
      </c>
      <c r="AU245">
        <v>799.97900000000004</v>
      </c>
      <c r="AV245">
        <v>-275152</v>
      </c>
      <c r="AW245" s="6">
        <v>1159820</v>
      </c>
      <c r="AX245">
        <v>8.8466699999999992E-3</v>
      </c>
      <c r="AY245">
        <v>39213</v>
      </c>
      <c r="AZ245">
        <v>11763</v>
      </c>
      <c r="BA245">
        <f t="shared" si="52"/>
        <v>50976</v>
      </c>
      <c r="BC245">
        <f>(AV245-(BA245/BA244)*AV244)/AS244</f>
        <v>9.4571210191077934E-2</v>
      </c>
      <c r="BD245">
        <f>BC245*16.02</f>
        <v>1.5150307872610684</v>
      </c>
    </row>
    <row r="246" spans="30:56" x14ac:dyDescent="0.2">
      <c r="AD246">
        <v>25</v>
      </c>
      <c r="AE246">
        <f>4*3.14*AD246^2</f>
        <v>7850</v>
      </c>
      <c r="AF246">
        <v>50000</v>
      </c>
      <c r="AG246">
        <v>1124.73</v>
      </c>
      <c r="AH246">
        <v>-289652</v>
      </c>
      <c r="AI246" s="6">
        <v>1179410</v>
      </c>
      <c r="AJ246">
        <v>-4.3376999999999999E-2</v>
      </c>
      <c r="AK246">
        <v>41509</v>
      </c>
      <c r="AL246">
        <v>12491</v>
      </c>
      <c r="AM246">
        <f t="shared" si="53"/>
        <v>54000</v>
      </c>
      <c r="AR246">
        <v>25</v>
      </c>
      <c r="AS246">
        <f>4*3.14*AR246^2</f>
        <v>7850</v>
      </c>
      <c r="AT246">
        <v>50000</v>
      </c>
      <c r="AU246">
        <v>800.096</v>
      </c>
      <c r="AV246">
        <v>-292307</v>
      </c>
      <c r="AW246" s="6">
        <v>1163040</v>
      </c>
      <c r="AX246">
        <v>4.4521900000000003E-2</v>
      </c>
      <c r="AY246">
        <v>41509</v>
      </c>
      <c r="AZ246">
        <v>12491</v>
      </c>
      <c r="BA246">
        <f t="shared" si="52"/>
        <v>54000</v>
      </c>
    </row>
    <row r="247" spans="30:56" x14ac:dyDescent="0.2">
      <c r="AF247">
        <v>100000</v>
      </c>
      <c r="AG247">
        <v>1124.92</v>
      </c>
      <c r="AH247">
        <v>-272865</v>
      </c>
      <c r="AI247" s="6">
        <v>1175490</v>
      </c>
      <c r="AJ247">
        <v>-1.36968E-2</v>
      </c>
      <c r="AK247">
        <v>39282</v>
      </c>
      <c r="AL247">
        <v>11740</v>
      </c>
      <c r="AM247">
        <f t="shared" si="53"/>
        <v>51022</v>
      </c>
      <c r="AO247">
        <f>(AH247-(AM247/AM246)*AH246)/AE246</f>
        <v>0.10359599905637995</v>
      </c>
      <c r="AP247">
        <f>AO247*16.02</f>
        <v>1.6596079048832069</v>
      </c>
      <c r="AT247">
        <v>100000</v>
      </c>
      <c r="AU247">
        <v>800.17</v>
      </c>
      <c r="AV247">
        <v>-275141</v>
      </c>
      <c r="AW247" s="6">
        <v>1159640</v>
      </c>
      <c r="AX247">
        <v>-3.5524899999999998E-2</v>
      </c>
      <c r="AY247">
        <v>39199</v>
      </c>
      <c r="AZ247">
        <v>11767</v>
      </c>
      <c r="BA247">
        <f t="shared" si="52"/>
        <v>50966</v>
      </c>
      <c r="BC247">
        <f>(AV247-(BA247/BA246)*AV246)/AS246</f>
        <v>9.4608544468031422E-2</v>
      </c>
      <c r="BD247">
        <f>BC247*16.02</f>
        <v>1.5156288823778634</v>
      </c>
    </row>
    <row r="248" spans="30:56" x14ac:dyDescent="0.2">
      <c r="AD248">
        <v>25</v>
      </c>
      <c r="AE248">
        <f>4*3.14*AD248^2</f>
        <v>7850</v>
      </c>
      <c r="AF248">
        <v>50000</v>
      </c>
      <c r="AG248">
        <v>1125.07</v>
      </c>
      <c r="AH248">
        <v>-289399</v>
      </c>
      <c r="AI248" s="6">
        <v>1179240</v>
      </c>
      <c r="AJ248">
        <v>-5.0905800000000001E-2</v>
      </c>
      <c r="AK248">
        <v>41711</v>
      </c>
      <c r="AL248">
        <v>12289</v>
      </c>
      <c r="AM248">
        <f t="shared" si="53"/>
        <v>54000</v>
      </c>
      <c r="AR248">
        <v>25</v>
      </c>
      <c r="AS248">
        <f>4*3.14*AR248^2</f>
        <v>7850</v>
      </c>
      <c r="AT248">
        <v>50000</v>
      </c>
      <c r="AU248">
        <v>799.99599999999998</v>
      </c>
      <c r="AV248">
        <v>-292255</v>
      </c>
      <c r="AW248" s="6">
        <v>1163070</v>
      </c>
      <c r="AX248">
        <v>-3.3988499999999998E-2</v>
      </c>
      <c r="AY248">
        <v>41534</v>
      </c>
      <c r="AZ248">
        <v>12466</v>
      </c>
      <c r="BA248">
        <f t="shared" si="52"/>
        <v>54000</v>
      </c>
    </row>
    <row r="249" spans="30:56" x14ac:dyDescent="0.2">
      <c r="AF249">
        <v>100000</v>
      </c>
      <c r="AG249">
        <v>1125.07</v>
      </c>
      <c r="AH249">
        <v>-272687</v>
      </c>
      <c r="AI249" s="6">
        <v>1175270</v>
      </c>
      <c r="AJ249">
        <v>0.14025499999999999</v>
      </c>
      <c r="AK249">
        <v>39392</v>
      </c>
      <c r="AL249">
        <v>11624</v>
      </c>
      <c r="AM249">
        <f t="shared" si="53"/>
        <v>51016</v>
      </c>
      <c r="AO249">
        <f>(AH249-(AM249/AM248)*AH248)/AE248</f>
        <v>9.1723010143899858E-2</v>
      </c>
      <c r="AP249">
        <f>AO249*16.02</f>
        <v>1.4694026225052756</v>
      </c>
      <c r="AT249">
        <v>100000</v>
      </c>
      <c r="AU249">
        <v>800.28300000000002</v>
      </c>
      <c r="AV249">
        <v>-275136</v>
      </c>
      <c r="AW249" s="6">
        <v>1159630</v>
      </c>
      <c r="AX249">
        <v>-0.122709</v>
      </c>
      <c r="AY249">
        <v>39179</v>
      </c>
      <c r="AZ249">
        <v>11789</v>
      </c>
      <c r="BA249">
        <f t="shared" si="52"/>
        <v>50968</v>
      </c>
      <c r="BC249">
        <f>(AV249-(BA249/BA248)*AV248)/AS248</f>
        <v>9.0372351969801382E-2</v>
      </c>
      <c r="BD249">
        <f>BC249*16.02</f>
        <v>1.4477650785562182</v>
      </c>
    </row>
    <row r="250" spans="30:56" x14ac:dyDescent="0.2">
      <c r="AD250">
        <v>25</v>
      </c>
      <c r="AE250">
        <f>4*3.14*AD250^2</f>
        <v>7850</v>
      </c>
      <c r="AF250">
        <v>50000</v>
      </c>
      <c r="AG250">
        <v>1124.6300000000001</v>
      </c>
      <c r="AH250">
        <v>-289590</v>
      </c>
      <c r="AI250" s="6">
        <v>1179250</v>
      </c>
      <c r="AJ250">
        <v>-9.0747700000000001E-2</v>
      </c>
      <c r="AK250">
        <v>41566</v>
      </c>
      <c r="AL250">
        <v>12434</v>
      </c>
      <c r="AM250">
        <f t="shared" si="53"/>
        <v>54000</v>
      </c>
      <c r="AR250">
        <v>25</v>
      </c>
      <c r="AS250">
        <f>4*3.14*AR250^2</f>
        <v>7850</v>
      </c>
      <c r="AT250">
        <v>50000</v>
      </c>
      <c r="AU250">
        <v>799.90200000000004</v>
      </c>
      <c r="AV250">
        <v>-292188</v>
      </c>
      <c r="AW250" s="6">
        <v>1163000</v>
      </c>
      <c r="AX250">
        <v>-0.135905</v>
      </c>
      <c r="AY250">
        <v>41598</v>
      </c>
      <c r="AZ250">
        <v>12402</v>
      </c>
      <c r="BA250">
        <f t="shared" si="52"/>
        <v>54000</v>
      </c>
    </row>
    <row r="251" spans="30:56" x14ac:dyDescent="0.2">
      <c r="AF251">
        <v>100000</v>
      </c>
      <c r="AG251">
        <v>1124.8599999999999</v>
      </c>
      <c r="AH251">
        <v>-272813</v>
      </c>
      <c r="AI251" s="6">
        <v>1175040</v>
      </c>
      <c r="AJ251">
        <v>-4.7181500000000001E-2</v>
      </c>
      <c r="AK251">
        <v>39297</v>
      </c>
      <c r="AL251">
        <v>11719</v>
      </c>
      <c r="AM251">
        <f t="shared" si="53"/>
        <v>51016</v>
      </c>
      <c r="AO251">
        <f>(AH251-(AM251/AM250)*AH250)/AE250</f>
        <v>9.8658740268931219E-2</v>
      </c>
      <c r="AP251">
        <f>AO251*16.02</f>
        <v>1.5805130191082781</v>
      </c>
      <c r="AT251">
        <v>100000</v>
      </c>
      <c r="AU251">
        <v>800.15200000000004</v>
      </c>
      <c r="AV251">
        <v>-275032</v>
      </c>
      <c r="AW251" s="6">
        <v>1159560</v>
      </c>
      <c r="AX251">
        <v>8.2446000000000005E-2</v>
      </c>
      <c r="AY251">
        <v>39274</v>
      </c>
      <c r="AZ251">
        <v>11696</v>
      </c>
      <c r="BA251">
        <f t="shared" si="52"/>
        <v>50970</v>
      </c>
      <c r="BC251">
        <f>(AV251-(BA251/BA250)*AV250)/AS250</f>
        <v>9.69435244161342E-2</v>
      </c>
      <c r="BD251">
        <f>BC251*16.02</f>
        <v>1.5530352611464699</v>
      </c>
    </row>
    <row r="252" spans="30:56" x14ac:dyDescent="0.2">
      <c r="AD252">
        <v>25</v>
      </c>
      <c r="AE252">
        <f>4*3.14*AD252^2</f>
        <v>7850</v>
      </c>
      <c r="AF252">
        <v>50000</v>
      </c>
      <c r="AG252">
        <v>1125.0999999999999</v>
      </c>
      <c r="AH252">
        <v>-289502</v>
      </c>
      <c r="AI252" s="6">
        <v>1179440</v>
      </c>
      <c r="AJ252">
        <v>-0.13269300000000001</v>
      </c>
      <c r="AK252">
        <v>41591</v>
      </c>
      <c r="AL252">
        <v>12409</v>
      </c>
      <c r="AM252">
        <f t="shared" si="53"/>
        <v>54000</v>
      </c>
      <c r="AR252">
        <v>25</v>
      </c>
      <c r="AS252">
        <f>4*3.14*AR252^2</f>
        <v>7850</v>
      </c>
      <c r="AT252">
        <v>50000</v>
      </c>
      <c r="AU252">
        <v>800.17</v>
      </c>
      <c r="AV252">
        <v>-292255</v>
      </c>
      <c r="AW252" s="6">
        <v>1163180</v>
      </c>
      <c r="AX252">
        <v>5.2465200000000002E-3</v>
      </c>
      <c r="AY252">
        <v>41517</v>
      </c>
      <c r="AZ252">
        <v>12483</v>
      </c>
      <c r="BA252">
        <f t="shared" si="52"/>
        <v>54000</v>
      </c>
    </row>
    <row r="253" spans="30:56" x14ac:dyDescent="0.2">
      <c r="AF253">
        <v>100000</v>
      </c>
      <c r="AG253">
        <v>1125.01</v>
      </c>
      <c r="AH253">
        <v>-272835</v>
      </c>
      <c r="AI253" s="6">
        <v>1175380</v>
      </c>
      <c r="AJ253">
        <v>1.0718500000000001E-2</v>
      </c>
      <c r="AK253">
        <v>39303</v>
      </c>
      <c r="AL253">
        <v>11728</v>
      </c>
      <c r="AM253">
        <f t="shared" si="53"/>
        <v>51031</v>
      </c>
      <c r="AO253">
        <f>(AH253-(AM253/AM252)*AH252)/AE252</f>
        <v>9.5509700401038067E-2</v>
      </c>
      <c r="AP253">
        <f>AO253*16.02</f>
        <v>1.5300654004246297</v>
      </c>
      <c r="AT253">
        <v>100000</v>
      </c>
      <c r="AU253">
        <v>800.15599999999995</v>
      </c>
      <c r="AV253">
        <v>-275083</v>
      </c>
      <c r="AW253" s="6">
        <v>1159750</v>
      </c>
      <c r="AX253">
        <v>-1.3618699999999999E-2</v>
      </c>
      <c r="AY253">
        <v>39175</v>
      </c>
      <c r="AZ253">
        <v>11786</v>
      </c>
      <c r="BA253">
        <f t="shared" si="52"/>
        <v>50961</v>
      </c>
      <c r="BC253">
        <f>(AV253-(BA253/BA252)*AV252)/AS252</f>
        <v>9.2297841472044048E-2</v>
      </c>
      <c r="BD253">
        <f>BC253*16.02</f>
        <v>1.4786114203821457</v>
      </c>
    </row>
    <row r="254" spans="30:56" x14ac:dyDescent="0.2">
      <c r="AD254">
        <v>25</v>
      </c>
      <c r="AE254">
        <f>4*3.14*AD254^2</f>
        <v>7850</v>
      </c>
      <c r="AF254">
        <v>50000</v>
      </c>
      <c r="AG254">
        <v>1125.1300000000001</v>
      </c>
      <c r="AH254">
        <v>-289653</v>
      </c>
      <c r="AI254" s="6">
        <v>1179430</v>
      </c>
      <c r="AJ254">
        <v>-0.21928600000000001</v>
      </c>
      <c r="AK254">
        <v>41501</v>
      </c>
      <c r="AL254">
        <v>12499</v>
      </c>
      <c r="AM254">
        <f t="shared" si="53"/>
        <v>54000</v>
      </c>
      <c r="AR254">
        <v>25</v>
      </c>
      <c r="AS254">
        <f>4*3.14*AR254^2</f>
        <v>7850</v>
      </c>
      <c r="AT254">
        <v>50000</v>
      </c>
      <c r="AU254">
        <v>800.26400000000001</v>
      </c>
      <c r="AV254">
        <v>-292096</v>
      </c>
      <c r="AW254" s="6">
        <v>1163080</v>
      </c>
      <c r="AX254">
        <v>-6.4049400000000006E-2</v>
      </c>
      <c r="AY254">
        <v>41644</v>
      </c>
      <c r="AZ254">
        <v>12356</v>
      </c>
      <c r="BA254">
        <f t="shared" si="52"/>
        <v>54000</v>
      </c>
    </row>
    <row r="255" spans="30:56" x14ac:dyDescent="0.2">
      <c r="AF255">
        <v>100000</v>
      </c>
      <c r="AG255">
        <v>1124.92</v>
      </c>
      <c r="AH255">
        <v>-273024</v>
      </c>
      <c r="AI255" s="6">
        <v>1175380</v>
      </c>
      <c r="AJ255">
        <v>5.7552800000000001E-2</v>
      </c>
      <c r="AK255">
        <v>39229</v>
      </c>
      <c r="AL255">
        <v>11807</v>
      </c>
      <c r="AM255">
        <f t="shared" si="53"/>
        <v>51036</v>
      </c>
      <c r="AO255">
        <f>(AH255-(AM255/AM254)*AH254)/AE254</f>
        <v>9.3027855626323736E-2</v>
      </c>
      <c r="AP255">
        <f>AO255*16.02</f>
        <v>1.4903062471337063</v>
      </c>
      <c r="AT255">
        <v>100000</v>
      </c>
      <c r="AU255">
        <v>800.13</v>
      </c>
      <c r="AV255">
        <v>-274985</v>
      </c>
      <c r="AW255" s="6">
        <v>1159560</v>
      </c>
      <c r="AX255">
        <v>5.9452900000000003E-2</v>
      </c>
      <c r="AY255">
        <v>39315</v>
      </c>
      <c r="AZ255">
        <v>11660</v>
      </c>
      <c r="BA255">
        <f t="shared" si="52"/>
        <v>50975</v>
      </c>
      <c r="BC255">
        <f>(AV255-(BA255/BA254)*AV254)/AS254</f>
        <v>9.5313989148389219E-2</v>
      </c>
      <c r="BD255">
        <f>BC255*16.02</f>
        <v>1.5269301061571952</v>
      </c>
    </row>
    <row r="256" spans="30:56" x14ac:dyDescent="0.2">
      <c r="AD256">
        <v>25</v>
      </c>
      <c r="AE256">
        <f>4*3.14*AD256^2</f>
        <v>7850</v>
      </c>
      <c r="AF256">
        <v>50000</v>
      </c>
      <c r="AG256">
        <v>1124.92</v>
      </c>
      <c r="AH256">
        <v>-289181</v>
      </c>
      <c r="AI256" s="6">
        <v>1179090</v>
      </c>
      <c r="AJ256">
        <v>4.7343499999999997E-2</v>
      </c>
      <c r="AK256">
        <v>41884</v>
      </c>
      <c r="AL256">
        <v>12116</v>
      </c>
      <c r="AM256">
        <f t="shared" si="53"/>
        <v>54000</v>
      </c>
      <c r="AR256">
        <v>25</v>
      </c>
      <c r="AS256">
        <f>4*3.14*AR256^2</f>
        <v>7850</v>
      </c>
      <c r="AT256">
        <v>50000</v>
      </c>
      <c r="AU256">
        <v>800.13</v>
      </c>
      <c r="AV256">
        <v>-292126</v>
      </c>
      <c r="AW256" s="6">
        <v>1162980</v>
      </c>
      <c r="AX256">
        <v>-0.16070300000000001</v>
      </c>
      <c r="AY256">
        <v>41646</v>
      </c>
      <c r="AZ256">
        <v>12354</v>
      </c>
      <c r="BA256">
        <f t="shared" si="52"/>
        <v>54000</v>
      </c>
    </row>
    <row r="257" spans="30:57" x14ac:dyDescent="0.2">
      <c r="AF257">
        <v>100000</v>
      </c>
      <c r="AG257">
        <v>1124.74</v>
      </c>
      <c r="AH257">
        <v>-272439</v>
      </c>
      <c r="AI257" s="6">
        <v>1175130</v>
      </c>
      <c r="AJ257">
        <v>7.7815200000000001E-2</v>
      </c>
      <c r="AK257">
        <v>39572</v>
      </c>
      <c r="AL257">
        <v>11438</v>
      </c>
      <c r="AM257">
        <f t="shared" si="53"/>
        <v>51010</v>
      </c>
      <c r="AO257">
        <f>(AH257-(AM257/AM256)*AH256)/AE256</f>
        <v>9.298610521349196E-2</v>
      </c>
      <c r="AP257">
        <f>AO257*16.02</f>
        <v>1.4896374055201411</v>
      </c>
      <c r="AT257">
        <v>100000</v>
      </c>
      <c r="AU257">
        <v>799.88400000000001</v>
      </c>
      <c r="AV257">
        <v>-275070</v>
      </c>
      <c r="AW257" s="6">
        <v>1159450</v>
      </c>
      <c r="AX257">
        <v>-5.6859399999999997E-2</v>
      </c>
      <c r="AY257">
        <v>39279</v>
      </c>
      <c r="AZ257">
        <v>11696</v>
      </c>
      <c r="BA257">
        <f t="shared" si="52"/>
        <v>50975</v>
      </c>
      <c r="BC257">
        <f>(AV257-(BA257/BA256)*AV256)/AS256</f>
        <v>8.8093536211374945E-2</v>
      </c>
      <c r="BD257">
        <f>BC257*16.02</f>
        <v>1.4112584501062266</v>
      </c>
    </row>
    <row r="258" spans="30:57" x14ac:dyDescent="0.2">
      <c r="AG258">
        <f>AVERAGE(AG218,AG220,AG222,AG224,AG226,AG228,AG230,AG232,AG234,AG236,AG238,AG240,AG242,AG244,AG246,AG248,AG250,AG252,AG254,AG256)</f>
        <v>1124.9878243000003</v>
      </c>
      <c r="AH258">
        <f>AVERAGE(AH218,AH220,AH222,AH224,AH226,AH228,AH230,AH232,AH234,AH236,AH238,AH240,AH242,AH244,AH246,AH248,AH250,AH252,AH254,AH256)</f>
        <v>-289532.87812155002</v>
      </c>
      <c r="AI258">
        <f>AH258+(3/2)*(8.6173*10^-5)*AG258*54000</f>
        <v>-281680.44848309428</v>
      </c>
      <c r="AJ258">
        <f>AVERAGE(AH219,AH221,AH223,AH225,AH227,AH229,AH231,AH233,AH235,AH237,AH239,AH241,AH243,AH245,AH247,AH249,AH251,AH253,AH255,AH257)</f>
        <v>-272803.65789869998</v>
      </c>
      <c r="AK258">
        <f>AJ258+(3/2)*(8.6173*10^-5)*AG258*AM258</f>
        <v>-265384.82779165072</v>
      </c>
      <c r="AM258">
        <f>AVERAGE(AM219,AM221,AM223,AM225,AM227,AM229,AM231,AM233,AM235,AM237,AM239,AM241,AM243,AM245,AM247,AM249,AM251,AM253,AM255,AM257)</f>
        <v>51018.2</v>
      </c>
      <c r="AP258">
        <f>AVERAGE(AP219:AP257)</f>
        <v>1.5135207201991521</v>
      </c>
      <c r="AQ258">
        <f>STDEV(AP219:AP257)/SQRT(COUNT(AP219:AP257))</f>
        <v>1.4844103815684965E-2</v>
      </c>
      <c r="AU258">
        <f>AVERAGE(AU218,AU220,AU222,AU224,AU226,AU228,AU230,AU232,AU234,AU236,AU238,AU240,AU242,AU244,AU246,AU248,AU250,AU252,AU254,AU256)</f>
        <v>800.00659999999982</v>
      </c>
      <c r="AV258">
        <f>AVERAGE(AV218,AV220,AV222,AV224,AV226,AV228,AV230,AV232,AV234,AV236,AV238,AV240,AV242,AV244,AV246,AV248,AV250,AV252,AV254,AV256)</f>
        <v>-292182.5</v>
      </c>
      <c r="AW258">
        <f>AV258+(3/2)*(8.6173*10^-5)*AU258*54000</f>
        <v>-286598.44353191421</v>
      </c>
      <c r="AX258">
        <f>AVERAGE(AV219,AV221,AV223,AV225,AV227,AV229,AV231,AV233,AV235,AV237,AV239,AV241,AV243,AV245,AV247,AV249,AV251,AV253,AV255,AV257)</f>
        <v>-275064.7</v>
      </c>
      <c r="AY258">
        <f>AX258+(3/2)*(8.6173*10^-5)*AU258*BA258</f>
        <v>-269793.90909977385</v>
      </c>
      <c r="BA258">
        <f>AVERAGE(BA219,BA221,BA223,BA225,BA227,BA229,BA231,BA233,BA235,BA237,BA239,BA241,BA243,BA245,BA247,BA249,BA251,BA253,BA255,BA257)</f>
        <v>50970.6</v>
      </c>
      <c r="BD258">
        <f>AVERAGE(BD219:BD257)</f>
        <v>1.4823287859872669</v>
      </c>
      <c r="BE258">
        <f>STDEV(BD219:BD257)/SQRT(COUNT(BD219:BD257))</f>
        <v>1.1034521072282514E-2</v>
      </c>
    </row>
    <row r="259" spans="30:57" x14ac:dyDescent="0.2">
      <c r="AE259" t="s">
        <v>32</v>
      </c>
      <c r="AS259" t="s">
        <v>75</v>
      </c>
    </row>
    <row r="260" spans="30:57" x14ac:dyDescent="0.2">
      <c r="AD260">
        <v>25</v>
      </c>
      <c r="AE260">
        <f>4*3.14*AD260^2</f>
        <v>7850</v>
      </c>
      <c r="AF260">
        <v>50000</v>
      </c>
      <c r="AG260">
        <v>1150.026754</v>
      </c>
      <c r="AH260">
        <v>-289262.30067700002</v>
      </c>
      <c r="AI260">
        <v>1180551.281651</v>
      </c>
      <c r="AJ260">
        <v>-0.13947200000000001</v>
      </c>
      <c r="AK260">
        <v>41666</v>
      </c>
      <c r="AL260">
        <v>12334</v>
      </c>
      <c r="AM260">
        <f t="shared" ref="AM260:AM279" si="54">SUM(AK260:AL260)</f>
        <v>54000</v>
      </c>
      <c r="AR260">
        <v>25</v>
      </c>
      <c r="AS260">
        <f>4*3.14*AR260^2</f>
        <v>7850</v>
      </c>
      <c r="AT260">
        <v>50000</v>
      </c>
      <c r="AU260">
        <v>824.995</v>
      </c>
      <c r="AV260">
        <v>-291958</v>
      </c>
      <c r="AW260" s="6">
        <v>1164220</v>
      </c>
      <c r="AX260">
        <v>6.1589900000000003E-2</v>
      </c>
      <c r="AY260">
        <v>41616</v>
      </c>
      <c r="AZ260">
        <v>12384</v>
      </c>
      <c r="BA260">
        <f t="shared" ref="BA260:BA299" si="55">SUM(AY260:AZ260)</f>
        <v>54000</v>
      </c>
    </row>
    <row r="261" spans="30:57" x14ac:dyDescent="0.2">
      <c r="AF261">
        <v>100000</v>
      </c>
      <c r="AG261">
        <v>1149.793375</v>
      </c>
      <c r="AH261">
        <v>-272587.52664200001</v>
      </c>
      <c r="AI261">
        <v>1176347.6489009999</v>
      </c>
      <c r="AJ261">
        <v>-0.14962600000000001</v>
      </c>
      <c r="AK261">
        <v>39313</v>
      </c>
      <c r="AL261">
        <v>11703</v>
      </c>
      <c r="AM261">
        <f t="shared" si="54"/>
        <v>51016</v>
      </c>
      <c r="AO261">
        <f>(AH261-(AM261/AM260)*AH260)/AE260</f>
        <v>8.7943129676414933E-2</v>
      </c>
      <c r="AP261">
        <f>AO261*16.02</f>
        <v>1.4088489374161672</v>
      </c>
      <c r="AT261">
        <v>100000</v>
      </c>
      <c r="AU261">
        <v>825.12099999999998</v>
      </c>
      <c r="AV261">
        <v>-274819</v>
      </c>
      <c r="AW261" s="6">
        <v>1160730</v>
      </c>
      <c r="AX261">
        <v>4.7809299999999999E-2</v>
      </c>
      <c r="AY261">
        <v>39272</v>
      </c>
      <c r="AZ261">
        <v>11693</v>
      </c>
      <c r="BA261">
        <f t="shared" si="55"/>
        <v>50965</v>
      </c>
      <c r="BC261">
        <f>(AV261-(BA261/BA260)*AV260)/AS260</f>
        <v>9.2978225996692601E-2</v>
      </c>
      <c r="BD261">
        <f>BC261*16.02</f>
        <v>1.4895111804670154</v>
      </c>
    </row>
    <row r="262" spans="30:57" x14ac:dyDescent="0.2">
      <c r="AD262">
        <v>25</v>
      </c>
      <c r="AE262">
        <f>4*3.14*AD262^2</f>
        <v>7850</v>
      </c>
      <c r="AF262">
        <v>50000</v>
      </c>
      <c r="AG262">
        <v>1150.0062929999999</v>
      </c>
      <c r="AH262">
        <v>-289417.55502000003</v>
      </c>
      <c r="AI262">
        <v>1180719.2419209999</v>
      </c>
      <c r="AJ262">
        <v>-0.16344600000000001</v>
      </c>
      <c r="AK262">
        <v>41514</v>
      </c>
      <c r="AL262">
        <v>12486</v>
      </c>
      <c r="AM262">
        <f t="shared" si="54"/>
        <v>54000</v>
      </c>
      <c r="AR262">
        <v>25</v>
      </c>
      <c r="AS262">
        <f>4*3.14*AR262^2</f>
        <v>7850</v>
      </c>
      <c r="AT262">
        <v>50000</v>
      </c>
      <c r="AU262">
        <v>824.81600000000003</v>
      </c>
      <c r="AV262">
        <v>-292164</v>
      </c>
      <c r="AW262" s="6">
        <v>1164410</v>
      </c>
      <c r="AX262">
        <v>-1.7042399999999999E-2</v>
      </c>
      <c r="AY262">
        <v>41439</v>
      </c>
      <c r="AZ262">
        <v>12561</v>
      </c>
      <c r="BA262">
        <f t="shared" si="55"/>
        <v>54000</v>
      </c>
    </row>
    <row r="263" spans="30:57" x14ac:dyDescent="0.2">
      <c r="AF263">
        <v>100000</v>
      </c>
      <c r="AG263">
        <v>1150.061831</v>
      </c>
      <c r="AH263">
        <v>-272699.52734600002</v>
      </c>
      <c r="AI263">
        <v>1176737.4132010001</v>
      </c>
      <c r="AJ263">
        <v>-0.13897399999999999</v>
      </c>
      <c r="AK263">
        <v>39218</v>
      </c>
      <c r="AL263">
        <v>11800</v>
      </c>
      <c r="AM263">
        <f t="shared" si="54"/>
        <v>51018</v>
      </c>
      <c r="AO263">
        <f>(AH263-(AM263/AM262)*AH262)/AE262</f>
        <v>9.3725749767306826E-2</v>
      </c>
      <c r="AP263">
        <f>AO263*16.02</f>
        <v>1.5014865112722553</v>
      </c>
      <c r="AT263">
        <v>100000</v>
      </c>
      <c r="AU263">
        <v>825.16800000000001</v>
      </c>
      <c r="AV263">
        <v>-275114</v>
      </c>
      <c r="AW263" s="6">
        <v>1160950</v>
      </c>
      <c r="AX263">
        <v>-0.14032700000000001</v>
      </c>
      <c r="AY263">
        <v>39076</v>
      </c>
      <c r="AZ263">
        <v>11901</v>
      </c>
      <c r="BA263">
        <f t="shared" si="55"/>
        <v>50977</v>
      </c>
      <c r="BC263">
        <f>(AV263-(BA263/BA262)*AV262)/AS262</f>
        <v>8.8436489738145801E-2</v>
      </c>
      <c r="BD263">
        <f>BC263*16.02</f>
        <v>1.4167525656050957</v>
      </c>
    </row>
    <row r="264" spans="30:57" x14ac:dyDescent="0.2">
      <c r="AD264">
        <v>25</v>
      </c>
      <c r="AE264">
        <f>4*3.14*AD264^2</f>
        <v>7850</v>
      </c>
      <c r="AF264">
        <v>50000</v>
      </c>
      <c r="AG264">
        <v>1150.2215880000001</v>
      </c>
      <c r="AH264">
        <v>-289346.00884899998</v>
      </c>
      <c r="AI264">
        <v>1180595.3424849999</v>
      </c>
      <c r="AJ264">
        <v>-0.14998500000000001</v>
      </c>
      <c r="AK264">
        <v>41592</v>
      </c>
      <c r="AL264">
        <v>12408</v>
      </c>
      <c r="AM264">
        <f t="shared" si="54"/>
        <v>54000</v>
      </c>
      <c r="AR264">
        <v>25</v>
      </c>
      <c r="AS264">
        <f>4*3.14*AR264^2</f>
        <v>7850</v>
      </c>
      <c r="AT264">
        <v>50000</v>
      </c>
      <c r="AU264">
        <v>824.96699999999998</v>
      </c>
      <c r="AV264">
        <v>-292165</v>
      </c>
      <c r="AW264" s="6">
        <v>1164380</v>
      </c>
      <c r="AX264">
        <v>-3.6105999999999999E-2</v>
      </c>
      <c r="AY264">
        <v>41452</v>
      </c>
      <c r="AZ264">
        <v>12548</v>
      </c>
      <c r="BA264">
        <f t="shared" si="55"/>
        <v>54000</v>
      </c>
    </row>
    <row r="265" spans="30:57" x14ac:dyDescent="0.2">
      <c r="AF265">
        <v>100000</v>
      </c>
      <c r="AG265">
        <v>1150.216537</v>
      </c>
      <c r="AH265">
        <v>-272710.62251700001</v>
      </c>
      <c r="AI265">
        <v>1176613.594427</v>
      </c>
      <c r="AJ265">
        <v>-0.164297</v>
      </c>
      <c r="AK265">
        <v>39297</v>
      </c>
      <c r="AL265">
        <v>11731</v>
      </c>
      <c r="AM265">
        <f t="shared" si="54"/>
        <v>51028</v>
      </c>
      <c r="AO265">
        <f>(AH265-(AM265/AM264)*AH264)/AE264</f>
        <v>9.0527302733597284E-2</v>
      </c>
      <c r="AP265">
        <f>AO265*16.02</f>
        <v>1.4502473897922286</v>
      </c>
      <c r="AT265">
        <v>100000</v>
      </c>
      <c r="AU265">
        <v>824.86800000000005</v>
      </c>
      <c r="AV265">
        <v>-275140</v>
      </c>
      <c r="AW265" s="6">
        <v>1161050</v>
      </c>
      <c r="AX265">
        <v>-1.51361E-2</v>
      </c>
      <c r="AY265">
        <v>39109</v>
      </c>
      <c r="AZ265">
        <v>11872</v>
      </c>
      <c r="BA265">
        <f t="shared" si="55"/>
        <v>50981</v>
      </c>
      <c r="BC265">
        <f>(AV265-(BA265/BA264)*AV264)/AS264</f>
        <v>8.8001568766220353E-2</v>
      </c>
      <c r="BD265">
        <f>BC265*16.02</f>
        <v>1.40978513163485</v>
      </c>
    </row>
    <row r="266" spans="30:57" x14ac:dyDescent="0.2">
      <c r="AD266">
        <v>25</v>
      </c>
      <c r="AE266">
        <f>4*3.14*AD266^2</f>
        <v>7850</v>
      </c>
      <c r="AF266">
        <v>50000</v>
      </c>
      <c r="AG266">
        <v>1149.946195</v>
      </c>
      <c r="AH266">
        <v>-289256.38528500003</v>
      </c>
      <c r="AI266">
        <v>1180717.6627110001</v>
      </c>
      <c r="AJ266">
        <v>-8.0232999999999999E-2</v>
      </c>
      <c r="AK266">
        <v>41624</v>
      </c>
      <c r="AL266">
        <v>12376</v>
      </c>
      <c r="AM266">
        <f t="shared" si="54"/>
        <v>54000</v>
      </c>
      <c r="AR266">
        <v>25</v>
      </c>
      <c r="AS266">
        <f>4*3.14*AR266^2</f>
        <v>7850</v>
      </c>
      <c r="AT266">
        <v>50000</v>
      </c>
      <c r="AU266">
        <v>824.83500000000004</v>
      </c>
      <c r="AV266">
        <v>-291989</v>
      </c>
      <c r="AW266" s="6">
        <v>1164180</v>
      </c>
      <c r="AX266">
        <v>-8.0926200000000004E-2</v>
      </c>
      <c r="AY266">
        <v>41595</v>
      </c>
      <c r="AZ266">
        <v>12405</v>
      </c>
      <c r="BA266">
        <f t="shared" si="55"/>
        <v>54000</v>
      </c>
    </row>
    <row r="267" spans="30:57" x14ac:dyDescent="0.2">
      <c r="AF267">
        <v>100000</v>
      </c>
      <c r="AG267">
        <v>1149.9860679999999</v>
      </c>
      <c r="AH267">
        <v>-272594.16082599998</v>
      </c>
      <c r="AI267">
        <v>1176806.053049</v>
      </c>
      <c r="AJ267">
        <v>-0.12556899999999999</v>
      </c>
      <c r="AK267">
        <v>39329</v>
      </c>
      <c r="AL267">
        <v>11699</v>
      </c>
      <c r="AM267">
        <f t="shared" si="54"/>
        <v>51028</v>
      </c>
      <c r="AO267">
        <f>(AH267-(AM267/AM266)*AH266)/AE266</f>
        <v>9.4574531066249232E-2</v>
      </c>
      <c r="AP267">
        <f>AO267*16.02</f>
        <v>1.5150839876813127</v>
      </c>
      <c r="AT267">
        <v>100000</v>
      </c>
      <c r="AU267">
        <v>825.03499999999997</v>
      </c>
      <c r="AV267">
        <v>-274916</v>
      </c>
      <c r="AW267" s="6">
        <v>1160710</v>
      </c>
      <c r="AX267">
        <v>1.49728E-2</v>
      </c>
      <c r="AY267">
        <v>39288</v>
      </c>
      <c r="AZ267">
        <v>11692</v>
      </c>
      <c r="BA267">
        <f t="shared" si="55"/>
        <v>50980</v>
      </c>
      <c r="BC267">
        <f>(AV267-(BA267/BA266)*AV266)/AS266</f>
        <v>9.4680868129277077E-2</v>
      </c>
      <c r="BD267">
        <f>BC267*16.02</f>
        <v>1.5167875074310186</v>
      </c>
    </row>
    <row r="268" spans="30:57" x14ac:dyDescent="0.2">
      <c r="AD268">
        <v>25</v>
      </c>
      <c r="AE268">
        <f>4*3.14*AD268^2</f>
        <v>7850</v>
      </c>
      <c r="AF268">
        <v>50000</v>
      </c>
      <c r="AG268">
        <v>1150.0378780000001</v>
      </c>
      <c r="AH268">
        <v>-289170.98907800001</v>
      </c>
      <c r="AI268">
        <v>1180493.145177</v>
      </c>
      <c r="AJ268">
        <v>-9.7820000000000004E-2</v>
      </c>
      <c r="AK268">
        <v>41721</v>
      </c>
      <c r="AL268">
        <v>12279</v>
      </c>
      <c r="AM268">
        <f t="shared" si="54"/>
        <v>54000</v>
      </c>
      <c r="AR268">
        <v>25</v>
      </c>
      <c r="AS268">
        <f>4*3.14*AR268^2</f>
        <v>7850</v>
      </c>
      <c r="AT268">
        <v>50000</v>
      </c>
      <c r="AU268">
        <v>825.01099999999997</v>
      </c>
      <c r="AV268">
        <v>-291987</v>
      </c>
      <c r="AW268" s="6">
        <v>1164170</v>
      </c>
      <c r="AX268">
        <v>4.06942E-2</v>
      </c>
      <c r="AY268">
        <v>41599</v>
      </c>
      <c r="AZ268">
        <v>12401</v>
      </c>
      <c r="BA268">
        <f t="shared" si="55"/>
        <v>54000</v>
      </c>
    </row>
    <row r="269" spans="30:57" x14ac:dyDescent="0.2">
      <c r="AF269">
        <v>100000</v>
      </c>
      <c r="AG269">
        <v>1150.086258</v>
      </c>
      <c r="AH269">
        <v>-272450.91961500002</v>
      </c>
      <c r="AI269">
        <v>1176188.854208</v>
      </c>
      <c r="AJ269">
        <v>-0.16830600000000001</v>
      </c>
      <c r="AK269">
        <v>39443</v>
      </c>
      <c r="AL269">
        <v>11580</v>
      </c>
      <c r="AM269">
        <f t="shared" si="54"/>
        <v>51023</v>
      </c>
      <c r="AO269">
        <f>(AH269-(AM269/AM268)*AH268)/AE268</f>
        <v>9.9131201974036187E-2</v>
      </c>
      <c r="AP269">
        <f>AO269*16.02</f>
        <v>1.5880818556240597</v>
      </c>
      <c r="AT269">
        <v>100000</v>
      </c>
      <c r="AU269">
        <v>825.02599999999995</v>
      </c>
      <c r="AV269">
        <v>-274876</v>
      </c>
      <c r="AW269" s="6">
        <v>1160540</v>
      </c>
      <c r="AX269">
        <v>9.7143099999999996E-2</v>
      </c>
      <c r="AY269">
        <v>39267</v>
      </c>
      <c r="AZ269">
        <v>11703</v>
      </c>
      <c r="BA269">
        <f t="shared" si="55"/>
        <v>50970</v>
      </c>
      <c r="BC269">
        <f>(AV269-(BA269/BA268)*AV268)/AS268</f>
        <v>9.264777070063368E-2</v>
      </c>
      <c r="BD269">
        <f>BC269*16.02</f>
        <v>1.4842172866241514</v>
      </c>
    </row>
    <row r="270" spans="30:57" x14ac:dyDescent="0.2">
      <c r="AD270">
        <v>25</v>
      </c>
      <c r="AE270">
        <f>4*3.14*AD270^2</f>
        <v>7850</v>
      </c>
      <c r="AF270">
        <v>50000</v>
      </c>
      <c r="AG270">
        <v>1149.9515260000001</v>
      </c>
      <c r="AH270">
        <v>-289352.898911</v>
      </c>
      <c r="AI270">
        <v>1180713.244104</v>
      </c>
      <c r="AJ270">
        <v>-0.12903600000000001</v>
      </c>
      <c r="AK270">
        <v>41568</v>
      </c>
      <c r="AL270">
        <v>12432</v>
      </c>
      <c r="AM270">
        <f t="shared" si="54"/>
        <v>54000</v>
      </c>
      <c r="AR270">
        <v>25</v>
      </c>
      <c r="AS270">
        <f>4*3.14*AR270^2</f>
        <v>7850</v>
      </c>
      <c r="AT270">
        <v>50000</v>
      </c>
      <c r="AU270">
        <v>824.82299999999998</v>
      </c>
      <c r="AV270">
        <v>-291919</v>
      </c>
      <c r="AW270" s="6">
        <v>1164070</v>
      </c>
      <c r="AX270">
        <v>6.9667999999999994E-2</v>
      </c>
      <c r="AY270">
        <v>41665</v>
      </c>
      <c r="AZ270">
        <v>12335</v>
      </c>
      <c r="BA270">
        <f t="shared" si="55"/>
        <v>54000</v>
      </c>
    </row>
    <row r="271" spans="30:57" x14ac:dyDescent="0.2">
      <c r="AF271">
        <v>100000</v>
      </c>
      <c r="AG271">
        <v>1150.01674</v>
      </c>
      <c r="AH271">
        <v>-272679.897864</v>
      </c>
      <c r="AI271">
        <v>1176301.6873310001</v>
      </c>
      <c r="AJ271">
        <v>-0.11824900000000001</v>
      </c>
      <c r="AK271">
        <v>39270</v>
      </c>
      <c r="AL271">
        <v>11757</v>
      </c>
      <c r="AM271">
        <f t="shared" si="54"/>
        <v>51027</v>
      </c>
      <c r="AO271">
        <f>(AH271-(AM271/AM270)*AH270)/AE270</f>
        <v>9.4588082273168922E-2</v>
      </c>
      <c r="AP271">
        <f>AO271*16.02</f>
        <v>1.515301078016166</v>
      </c>
      <c r="AT271">
        <v>100000</v>
      </c>
      <c r="AU271">
        <v>825.26800000000003</v>
      </c>
      <c r="AV271">
        <v>-274783</v>
      </c>
      <c r="AW271" s="6">
        <v>1160790</v>
      </c>
      <c r="AX271">
        <v>-1.76949E-2</v>
      </c>
      <c r="AY271">
        <v>39334</v>
      </c>
      <c r="AZ271">
        <v>11634</v>
      </c>
      <c r="BA271">
        <f t="shared" si="55"/>
        <v>50968</v>
      </c>
      <c r="BC271">
        <f>(AV271-(BA271/BA270)*AV270)/AS270</f>
        <v>9.494124085869296E-2</v>
      </c>
      <c r="BD271">
        <f>BC271*16.02</f>
        <v>1.5209586785562612</v>
      </c>
    </row>
    <row r="272" spans="30:57" x14ac:dyDescent="0.2">
      <c r="AD272">
        <v>25</v>
      </c>
      <c r="AE272">
        <f>4*3.14*AD272^2</f>
        <v>7850</v>
      </c>
      <c r="AF272">
        <v>50000</v>
      </c>
      <c r="AG272">
        <v>1150.2337230000001</v>
      </c>
      <c r="AH272">
        <v>-289208.00042300002</v>
      </c>
      <c r="AI272">
        <v>1180627.6293349999</v>
      </c>
      <c r="AJ272">
        <v>-0.100699</v>
      </c>
      <c r="AK272">
        <v>41684</v>
      </c>
      <c r="AL272">
        <v>12316</v>
      </c>
      <c r="AM272">
        <f t="shared" si="54"/>
        <v>54000</v>
      </c>
      <c r="AR272">
        <v>25</v>
      </c>
      <c r="AS272">
        <f>4*3.14*AR272^2</f>
        <v>7850</v>
      </c>
      <c r="AT272">
        <v>50000</v>
      </c>
      <c r="AU272">
        <v>825.255</v>
      </c>
      <c r="AV272">
        <v>-291857</v>
      </c>
      <c r="AW272" s="6">
        <v>1164170</v>
      </c>
      <c r="AX272">
        <v>-6.3921199999999997E-2</v>
      </c>
      <c r="AY272">
        <v>41693</v>
      </c>
      <c r="AZ272">
        <v>12307</v>
      </c>
      <c r="BA272">
        <f t="shared" si="55"/>
        <v>54000</v>
      </c>
    </row>
    <row r="273" spans="30:56" x14ac:dyDescent="0.2">
      <c r="AF273">
        <v>100000</v>
      </c>
      <c r="AG273">
        <v>1149.633527</v>
      </c>
      <c r="AH273">
        <v>-272501.83454200003</v>
      </c>
      <c r="AI273">
        <v>1176441.5669180001</v>
      </c>
      <c r="AJ273">
        <v>-0.133939</v>
      </c>
      <c r="AK273">
        <v>39366</v>
      </c>
      <c r="AL273">
        <v>11648</v>
      </c>
      <c r="AM273">
        <f t="shared" si="54"/>
        <v>51014</v>
      </c>
      <c r="AO273">
        <f>(AH273-(AM273/AM272)*AH272)/AE272</f>
        <v>9.0959821445911915E-2</v>
      </c>
      <c r="AP273">
        <f>AO273*16.02</f>
        <v>1.4571763395635089</v>
      </c>
      <c r="AT273">
        <v>100000</v>
      </c>
      <c r="AU273">
        <v>824.88800000000003</v>
      </c>
      <c r="AV273">
        <v>-274774</v>
      </c>
      <c r="AW273" s="6">
        <v>1160670</v>
      </c>
      <c r="AX273">
        <v>2.0131300000000001E-2</v>
      </c>
      <c r="AY273">
        <v>39373</v>
      </c>
      <c r="AZ273">
        <v>11604</v>
      </c>
      <c r="BA273">
        <f t="shared" si="55"/>
        <v>50977</v>
      </c>
      <c r="BC273">
        <f>(AV273-(BA273/BA272)*AV272)/AS272</f>
        <v>9.4829650861047998E-2</v>
      </c>
      <c r="BD273">
        <f>BC273*16.02</f>
        <v>1.519171006793989</v>
      </c>
    </row>
    <row r="274" spans="30:56" x14ac:dyDescent="0.2">
      <c r="AD274">
        <v>25</v>
      </c>
      <c r="AE274">
        <f>4*3.14*AD274^2</f>
        <v>7850</v>
      </c>
      <c r="AF274">
        <v>50000</v>
      </c>
      <c r="AG274">
        <v>1150.00108</v>
      </c>
      <c r="AH274">
        <v>-289133.69148699997</v>
      </c>
      <c r="AI274">
        <v>1180713.956488</v>
      </c>
      <c r="AJ274">
        <v>-0.13673299999999999</v>
      </c>
      <c r="AK274">
        <v>41716</v>
      </c>
      <c r="AL274">
        <v>12284</v>
      </c>
      <c r="AM274">
        <f t="shared" si="54"/>
        <v>54000</v>
      </c>
      <c r="AR274">
        <v>25</v>
      </c>
      <c r="AS274">
        <f>4*3.14*AR274^2</f>
        <v>7850</v>
      </c>
      <c r="AT274">
        <v>50000</v>
      </c>
      <c r="AU274">
        <v>825.14300000000003</v>
      </c>
      <c r="AV274">
        <v>-291937</v>
      </c>
      <c r="AW274" s="6">
        <v>1164130</v>
      </c>
      <c r="AX274">
        <v>-0.114164</v>
      </c>
      <c r="AY274">
        <v>41652</v>
      </c>
      <c r="AZ274">
        <v>12348</v>
      </c>
      <c r="BA274">
        <f t="shared" si="55"/>
        <v>54000</v>
      </c>
    </row>
    <row r="275" spans="30:56" x14ac:dyDescent="0.2">
      <c r="AF275">
        <v>100000</v>
      </c>
      <c r="AG275">
        <v>1149.795104</v>
      </c>
      <c r="AH275">
        <v>-272441.19963599998</v>
      </c>
      <c r="AI275">
        <v>1176575.429734</v>
      </c>
      <c r="AJ275">
        <v>-0.14447499999999999</v>
      </c>
      <c r="AK275">
        <v>39395</v>
      </c>
      <c r="AL275">
        <v>11622</v>
      </c>
      <c r="AM275">
        <f t="shared" si="54"/>
        <v>51017</v>
      </c>
      <c r="AO275">
        <f>(AH275-(AM275/AM274)*AH274)/AE274</f>
        <v>9.1787587280680316E-2</v>
      </c>
      <c r="AP275">
        <f>AO275*16.02</f>
        <v>1.4704371482364986</v>
      </c>
      <c r="AT275">
        <v>100000</v>
      </c>
      <c r="AU275">
        <v>825.048</v>
      </c>
      <c r="AV275">
        <v>-274818</v>
      </c>
      <c r="AW275" s="6">
        <v>1160660</v>
      </c>
      <c r="AX275">
        <v>9.4113000000000002E-2</v>
      </c>
      <c r="AY275">
        <v>39376</v>
      </c>
      <c r="AZ275">
        <v>11604</v>
      </c>
      <c r="BA275">
        <f t="shared" si="55"/>
        <v>50980</v>
      </c>
      <c r="BC275">
        <f>(AV275-(BA275/BA274)*AV274)/AS274</f>
        <v>0.10091120547299114</v>
      </c>
      <c r="BD275">
        <f>BC275*16.02</f>
        <v>1.6165975116773179</v>
      </c>
    </row>
    <row r="276" spans="30:56" x14ac:dyDescent="0.2">
      <c r="AD276">
        <v>25</v>
      </c>
      <c r="AE276">
        <f>4*3.14*AD276^2</f>
        <v>7850</v>
      </c>
      <c r="AF276">
        <v>50000</v>
      </c>
      <c r="AG276">
        <v>1149.762477</v>
      </c>
      <c r="AH276">
        <v>-289445.071925</v>
      </c>
      <c r="AI276">
        <v>1180718.755351</v>
      </c>
      <c r="AJ276">
        <v>-0.13245599999999999</v>
      </c>
      <c r="AK276">
        <v>41507</v>
      </c>
      <c r="AL276">
        <v>12493</v>
      </c>
      <c r="AM276">
        <f t="shared" si="54"/>
        <v>54000</v>
      </c>
      <c r="AR276">
        <v>25</v>
      </c>
      <c r="AS276">
        <f>4*3.14*AR276^2</f>
        <v>7850</v>
      </c>
      <c r="AT276">
        <v>50000</v>
      </c>
      <c r="AU276">
        <v>825.26099999999997</v>
      </c>
      <c r="AV276">
        <v>-292189</v>
      </c>
      <c r="AW276" s="6">
        <v>1164490</v>
      </c>
      <c r="AX276">
        <v>-2.59841E-2</v>
      </c>
      <c r="AY276">
        <v>41426</v>
      </c>
      <c r="AZ276">
        <v>12574</v>
      </c>
      <c r="BA276">
        <f t="shared" si="55"/>
        <v>54000</v>
      </c>
    </row>
    <row r="277" spans="30:56" x14ac:dyDescent="0.2">
      <c r="AF277">
        <v>100000</v>
      </c>
      <c r="AG277">
        <v>1150.2536540000001</v>
      </c>
      <c r="AH277">
        <v>-272702.49806200003</v>
      </c>
      <c r="AI277">
        <v>1176543.5575260001</v>
      </c>
      <c r="AJ277">
        <v>-0.1573</v>
      </c>
      <c r="AK277">
        <v>39241</v>
      </c>
      <c r="AL277">
        <v>11779</v>
      </c>
      <c r="AM277">
        <f t="shared" si="54"/>
        <v>51020</v>
      </c>
      <c r="AO277">
        <f>(AH277-(AM277/AM276)*AH276)/AE276</f>
        <v>9.8024709284020836E-2</v>
      </c>
      <c r="AP277">
        <f>AO277*16.02</f>
        <v>1.5703558427300137</v>
      </c>
      <c r="AT277">
        <v>100000</v>
      </c>
      <c r="AU277">
        <v>824.99199999999996</v>
      </c>
      <c r="AV277">
        <v>-275114</v>
      </c>
      <c r="AW277" s="6">
        <v>1161010</v>
      </c>
      <c r="AX277">
        <v>-0.106379</v>
      </c>
      <c r="AY277">
        <v>39102</v>
      </c>
      <c r="AZ277">
        <v>11876</v>
      </c>
      <c r="BA277">
        <f t="shared" si="55"/>
        <v>50978</v>
      </c>
      <c r="BC277">
        <f>(AV277-(BA277/BA276)*AV276)/AS276</f>
        <v>9.2132205708889636E-2</v>
      </c>
      <c r="BD277">
        <f>BC277*16.02</f>
        <v>1.4759579354564119</v>
      </c>
    </row>
    <row r="278" spans="30:56" x14ac:dyDescent="0.2">
      <c r="AD278">
        <v>25</v>
      </c>
      <c r="AE278">
        <f>4*3.14*AD278^2</f>
        <v>7850</v>
      </c>
      <c r="AF278">
        <v>50000</v>
      </c>
      <c r="AG278">
        <v>1149.9940919999999</v>
      </c>
      <c r="AH278">
        <v>-289460.27771200001</v>
      </c>
      <c r="AI278">
        <v>1180768.8874669999</v>
      </c>
      <c r="AJ278">
        <v>-0.116953</v>
      </c>
      <c r="AK278">
        <v>41478</v>
      </c>
      <c r="AL278">
        <v>12522</v>
      </c>
      <c r="AM278">
        <f t="shared" si="54"/>
        <v>54000</v>
      </c>
      <c r="AR278">
        <v>25</v>
      </c>
      <c r="AS278">
        <f>4*3.14*AR278^2</f>
        <v>7850</v>
      </c>
      <c r="AT278">
        <v>50000</v>
      </c>
      <c r="AU278">
        <v>824.928</v>
      </c>
      <c r="AV278">
        <v>-291896</v>
      </c>
      <c r="AW278" s="6">
        <v>1164070</v>
      </c>
      <c r="AX278">
        <v>-2.7068499999999999E-2</v>
      </c>
      <c r="AY278">
        <v>41689</v>
      </c>
      <c r="AZ278">
        <v>12311</v>
      </c>
      <c r="BA278">
        <f t="shared" si="55"/>
        <v>54000</v>
      </c>
    </row>
    <row r="279" spans="30:56" x14ac:dyDescent="0.2">
      <c r="AF279">
        <v>100000</v>
      </c>
      <c r="AG279">
        <v>1149.7588229999999</v>
      </c>
      <c r="AH279">
        <v>-272781.82120499999</v>
      </c>
      <c r="AI279">
        <v>1176668.4706540001</v>
      </c>
      <c r="AJ279">
        <v>-0.119421</v>
      </c>
      <c r="AK279">
        <v>39186</v>
      </c>
      <c r="AL279">
        <v>11838</v>
      </c>
      <c r="AM279">
        <f t="shared" si="54"/>
        <v>51024</v>
      </c>
      <c r="AO279">
        <f>(AH279-(AM279/AM278)*AH278)/AE278</f>
        <v>9.2481398695655706E-2</v>
      </c>
      <c r="AP279">
        <f>AO279*16.02</f>
        <v>1.4815520071044044</v>
      </c>
      <c r="AT279">
        <v>100000</v>
      </c>
      <c r="AU279">
        <v>824.97299999999996</v>
      </c>
      <c r="AV279">
        <v>-274692</v>
      </c>
      <c r="AW279" s="6">
        <v>1160660</v>
      </c>
      <c r="AX279">
        <v>2.4098999999999999E-2</v>
      </c>
      <c r="AY279">
        <v>39328</v>
      </c>
      <c r="AZ279">
        <v>11624</v>
      </c>
      <c r="BA279">
        <f t="shared" si="55"/>
        <v>50952</v>
      </c>
      <c r="BC279">
        <f>(AV279-(BA279/BA278)*AV278)/AS278</f>
        <v>9.2750629865539197E-2</v>
      </c>
      <c r="BD279">
        <f>BC279*16.02</f>
        <v>1.4858650904459378</v>
      </c>
    </row>
    <row r="280" spans="30:56" x14ac:dyDescent="0.2">
      <c r="AD280">
        <v>25</v>
      </c>
      <c r="AE280">
        <f>4*3.14*AD280^2</f>
        <v>7850</v>
      </c>
      <c r="AF280">
        <v>50000</v>
      </c>
      <c r="AG280">
        <v>1149.9100000000001</v>
      </c>
      <c r="AH280">
        <v>-289339</v>
      </c>
      <c r="AI280" s="6">
        <v>1180630</v>
      </c>
      <c r="AJ280">
        <v>6.6366700000000001E-2</v>
      </c>
      <c r="AK280">
        <v>41592</v>
      </c>
      <c r="AL280">
        <v>12408</v>
      </c>
      <c r="AM280">
        <f t="shared" ref="AM280:AM299" si="56">SUM(AK280:AL280)</f>
        <v>54000</v>
      </c>
      <c r="AR280">
        <v>25</v>
      </c>
      <c r="AS280">
        <f>4*3.14*AR280^2</f>
        <v>7850</v>
      </c>
      <c r="AT280">
        <v>50000</v>
      </c>
      <c r="AU280">
        <v>824.89300000000003</v>
      </c>
      <c r="AV280">
        <v>-292098</v>
      </c>
      <c r="AW280" s="6">
        <v>1164340</v>
      </c>
      <c r="AX280">
        <v>-7.4263999999999997E-3</v>
      </c>
      <c r="AY280">
        <v>41498</v>
      </c>
      <c r="AZ280">
        <v>12502</v>
      </c>
      <c r="BA280">
        <f t="shared" si="55"/>
        <v>54000</v>
      </c>
    </row>
    <row r="281" spans="30:56" x14ac:dyDescent="0.2">
      <c r="AF281">
        <v>100000</v>
      </c>
      <c r="AG281">
        <v>1149.82</v>
      </c>
      <c r="AH281">
        <v>-272654</v>
      </c>
      <c r="AI281" s="6">
        <v>1176450</v>
      </c>
      <c r="AJ281">
        <v>-6.1591399999999998E-2</v>
      </c>
      <c r="AK281">
        <v>39302</v>
      </c>
      <c r="AL281">
        <v>11721</v>
      </c>
      <c r="AM281">
        <f t="shared" si="56"/>
        <v>51023</v>
      </c>
      <c r="AO281">
        <f>(AH281-(AM281/AM280)*AH280)/AE280</f>
        <v>9.3483833451288204E-2</v>
      </c>
      <c r="AP281">
        <f>AO281*16.02</f>
        <v>1.4976110118896371</v>
      </c>
      <c r="AT281">
        <v>100000</v>
      </c>
      <c r="AU281">
        <v>825.05</v>
      </c>
      <c r="AV281">
        <v>-274978</v>
      </c>
      <c r="AW281" s="6">
        <v>1161020</v>
      </c>
      <c r="AX281">
        <v>1.27568E-3</v>
      </c>
      <c r="AY281">
        <v>39155</v>
      </c>
      <c r="AZ281">
        <v>11813</v>
      </c>
      <c r="BA281">
        <f t="shared" si="55"/>
        <v>50968</v>
      </c>
      <c r="BC281">
        <f>(AV281-(BA281/BA280)*AV280)/AS280</f>
        <v>9.1622703467795302E-2</v>
      </c>
      <c r="BD281">
        <f>BC281*16.02</f>
        <v>1.4677957095540808</v>
      </c>
    </row>
    <row r="282" spans="30:56" x14ac:dyDescent="0.2">
      <c r="AD282">
        <v>25</v>
      </c>
      <c r="AE282">
        <f>4*3.14*AD282^2</f>
        <v>7850</v>
      </c>
      <c r="AF282">
        <v>50000</v>
      </c>
      <c r="AG282">
        <v>1150.03</v>
      </c>
      <c r="AH282">
        <v>-289089</v>
      </c>
      <c r="AI282" s="6">
        <v>1180540</v>
      </c>
      <c r="AJ282">
        <v>0.103175</v>
      </c>
      <c r="AK282">
        <v>41782</v>
      </c>
      <c r="AL282">
        <v>12218</v>
      </c>
      <c r="AM282">
        <f t="shared" si="56"/>
        <v>54000</v>
      </c>
      <c r="AR282">
        <v>25</v>
      </c>
      <c r="AS282">
        <f>4*3.14*AR282^2</f>
        <v>7850</v>
      </c>
      <c r="AT282">
        <v>50000</v>
      </c>
      <c r="AU282">
        <v>825.15</v>
      </c>
      <c r="AV282">
        <v>-291878</v>
      </c>
      <c r="AW282" s="6">
        <v>1164050</v>
      </c>
      <c r="AX282">
        <v>0.14271</v>
      </c>
      <c r="AY282">
        <v>41692</v>
      </c>
      <c r="AZ282">
        <v>12308</v>
      </c>
      <c r="BA282">
        <f t="shared" si="55"/>
        <v>54000</v>
      </c>
    </row>
    <row r="283" spans="30:56" x14ac:dyDescent="0.2">
      <c r="AF283">
        <v>100000</v>
      </c>
      <c r="AG283">
        <v>1150.0999999999999</v>
      </c>
      <c r="AH283">
        <v>-272418</v>
      </c>
      <c r="AI283" s="6">
        <v>1176440</v>
      </c>
      <c r="AJ283">
        <v>0.20357700000000001</v>
      </c>
      <c r="AK283">
        <v>39455</v>
      </c>
      <c r="AL283">
        <v>11563</v>
      </c>
      <c r="AM283">
        <f t="shared" si="56"/>
        <v>51018</v>
      </c>
      <c r="AO283">
        <f>(AH283-(AM283/AM282)*AH282)/AE282</f>
        <v>9.0046242038218108E-2</v>
      </c>
      <c r="AP283">
        <f>AO283*16.02</f>
        <v>1.4425407974522539</v>
      </c>
      <c r="AT283">
        <v>100000</v>
      </c>
      <c r="AU283">
        <v>825.15300000000002</v>
      </c>
      <c r="AV283">
        <v>-274808</v>
      </c>
      <c r="AW283" s="6">
        <v>1160470</v>
      </c>
      <c r="AX283">
        <v>3.3111599999999998E-2</v>
      </c>
      <c r="AY283">
        <v>39405</v>
      </c>
      <c r="AZ283">
        <v>11579</v>
      </c>
      <c r="BA283">
        <f t="shared" si="55"/>
        <v>50984</v>
      </c>
      <c r="BC283">
        <f>(AV283-(BA283/BA282)*AV282)/AS282</f>
        <v>9.7843717857987691E-2</v>
      </c>
      <c r="BD283">
        <f>BC283*16.02</f>
        <v>1.5674563600849627</v>
      </c>
    </row>
    <row r="284" spans="30:56" x14ac:dyDescent="0.2">
      <c r="AD284">
        <v>25</v>
      </c>
      <c r="AE284">
        <f>4*3.14*AD284^2</f>
        <v>7850</v>
      </c>
      <c r="AF284">
        <v>50000</v>
      </c>
      <c r="AG284">
        <v>1149.58</v>
      </c>
      <c r="AH284">
        <v>-289323</v>
      </c>
      <c r="AI284" s="6">
        <v>1180700</v>
      </c>
      <c r="AJ284">
        <v>3.90982E-2</v>
      </c>
      <c r="AK284">
        <v>41599</v>
      </c>
      <c r="AL284">
        <v>12401</v>
      </c>
      <c r="AM284">
        <f t="shared" si="56"/>
        <v>54000</v>
      </c>
      <c r="AR284">
        <v>25</v>
      </c>
      <c r="AS284">
        <f>4*3.14*AR284^2</f>
        <v>7850</v>
      </c>
      <c r="AT284">
        <v>50000</v>
      </c>
      <c r="AU284">
        <v>825.08699999999999</v>
      </c>
      <c r="AV284">
        <v>-292062</v>
      </c>
      <c r="AW284" s="6">
        <v>1164250</v>
      </c>
      <c r="AX284">
        <v>-0.12389600000000001</v>
      </c>
      <c r="AY284">
        <v>41546</v>
      </c>
      <c r="AZ284">
        <v>12454</v>
      </c>
      <c r="BA284">
        <f t="shared" si="55"/>
        <v>54000</v>
      </c>
    </row>
    <row r="285" spans="30:56" x14ac:dyDescent="0.2">
      <c r="AF285">
        <v>100000</v>
      </c>
      <c r="AG285">
        <v>1149.76</v>
      </c>
      <c r="AH285">
        <v>-272606</v>
      </c>
      <c r="AI285" s="6">
        <v>1176330</v>
      </c>
      <c r="AJ285">
        <v>-3.76107E-3</v>
      </c>
      <c r="AK285">
        <v>39306</v>
      </c>
      <c r="AL285">
        <v>11714</v>
      </c>
      <c r="AM285">
        <f t="shared" si="56"/>
        <v>51020</v>
      </c>
      <c r="AO285">
        <f>(AH285-(AM285/AM284)*AH284)/AE284</f>
        <v>9.5625053078557551E-2</v>
      </c>
      <c r="AP285">
        <f>AO285*16.02</f>
        <v>1.5319133503184919</v>
      </c>
      <c r="AT285">
        <v>100000</v>
      </c>
      <c r="AU285">
        <v>824.90499999999997</v>
      </c>
      <c r="AV285">
        <v>-274923</v>
      </c>
      <c r="AW285" s="6">
        <v>1160790</v>
      </c>
      <c r="AX285">
        <v>-0.147253</v>
      </c>
      <c r="AY285">
        <v>39185</v>
      </c>
      <c r="AZ285">
        <v>11778</v>
      </c>
      <c r="BA285">
        <f t="shared" si="55"/>
        <v>50963</v>
      </c>
      <c r="BC285">
        <f>(AV285-(BA285/BA284)*AV284)/AS284</f>
        <v>9.0855640481243949E-2</v>
      </c>
      <c r="BD285">
        <f>BC285*16.02</f>
        <v>1.4555073605095281</v>
      </c>
    </row>
    <row r="286" spans="30:56" x14ac:dyDescent="0.2">
      <c r="AD286">
        <v>25</v>
      </c>
      <c r="AE286">
        <f>4*3.14*AD286^2</f>
        <v>7850</v>
      </c>
      <c r="AF286">
        <v>50000</v>
      </c>
      <c r="AG286">
        <v>1149.97</v>
      </c>
      <c r="AH286">
        <v>-289406</v>
      </c>
      <c r="AI286" s="6">
        <v>1180760</v>
      </c>
      <c r="AJ286">
        <v>3.9033400000000003E-2</v>
      </c>
      <c r="AK286">
        <v>41523</v>
      </c>
      <c r="AL286">
        <v>12477</v>
      </c>
      <c r="AM286">
        <f t="shared" si="56"/>
        <v>54000</v>
      </c>
      <c r="AR286">
        <v>25</v>
      </c>
      <c r="AS286">
        <f>4*3.14*AR286^2</f>
        <v>7850</v>
      </c>
      <c r="AT286">
        <v>50000</v>
      </c>
      <c r="AU286">
        <v>824.97900000000004</v>
      </c>
      <c r="AV286">
        <v>-291988</v>
      </c>
      <c r="AW286" s="6">
        <v>1164280</v>
      </c>
      <c r="AX286">
        <v>-1.8685299999999998E-2</v>
      </c>
      <c r="AY286">
        <v>41585</v>
      </c>
      <c r="AZ286">
        <v>12415</v>
      </c>
      <c r="BA286">
        <f t="shared" si="55"/>
        <v>54000</v>
      </c>
    </row>
    <row r="287" spans="30:56" x14ac:dyDescent="0.2">
      <c r="AF287">
        <v>100000</v>
      </c>
      <c r="AG287">
        <v>1150.02</v>
      </c>
      <c r="AH287">
        <v>-272762</v>
      </c>
      <c r="AI287" s="6">
        <v>1176650</v>
      </c>
      <c r="AJ287">
        <v>-6.2185600000000001E-2</v>
      </c>
      <c r="AK287">
        <v>39247</v>
      </c>
      <c r="AL287">
        <v>11785</v>
      </c>
      <c r="AM287">
        <f t="shared" si="56"/>
        <v>51032</v>
      </c>
      <c r="AO287">
        <f>(AH287-(AM287/AM286)*AH286)/AE286</f>
        <v>9.3934871431938405E-2</v>
      </c>
      <c r="AP287">
        <f>AO287*16.02</f>
        <v>1.5048366403396531</v>
      </c>
      <c r="AT287">
        <v>100000</v>
      </c>
      <c r="AU287">
        <v>824.995</v>
      </c>
      <c r="AV287">
        <v>-274784</v>
      </c>
      <c r="AW287" s="6">
        <v>1160860</v>
      </c>
      <c r="AX287">
        <v>-3.90584E-2</v>
      </c>
      <c r="AY287">
        <v>39292</v>
      </c>
      <c r="AZ287">
        <v>11671</v>
      </c>
      <c r="BA287">
        <f t="shared" si="55"/>
        <v>50963</v>
      </c>
      <c r="BC287">
        <f>(AV287-(BA287/BA286)*AV286)/AS286</f>
        <v>9.966606275065043E-2</v>
      </c>
      <c r="BD287">
        <f>BC287*16.02</f>
        <v>1.5966503252654198</v>
      </c>
    </row>
    <row r="288" spans="30:56" x14ac:dyDescent="0.2">
      <c r="AD288">
        <v>25</v>
      </c>
      <c r="AE288">
        <f>4*3.14*AD288^2</f>
        <v>7850</v>
      </c>
      <c r="AF288">
        <v>50000</v>
      </c>
      <c r="AG288">
        <v>1150.0999999999999</v>
      </c>
      <c r="AH288">
        <v>-289652</v>
      </c>
      <c r="AI288" s="6">
        <v>1180860</v>
      </c>
      <c r="AJ288">
        <v>0.112978</v>
      </c>
      <c r="AK288">
        <v>41323</v>
      </c>
      <c r="AL288">
        <v>12677</v>
      </c>
      <c r="AM288">
        <f t="shared" si="56"/>
        <v>54000</v>
      </c>
      <c r="AR288">
        <v>25</v>
      </c>
      <c r="AS288">
        <f>4*3.14*AR288^2</f>
        <v>7850</v>
      </c>
      <c r="AT288">
        <v>50000</v>
      </c>
      <c r="AU288">
        <v>825.23099999999999</v>
      </c>
      <c r="AV288">
        <v>-292083</v>
      </c>
      <c r="AW288" s="6">
        <v>1164390</v>
      </c>
      <c r="AX288">
        <v>-6.2629799999999999E-2</v>
      </c>
      <c r="AY288">
        <v>41501</v>
      </c>
      <c r="AZ288">
        <v>12499</v>
      </c>
      <c r="BA288">
        <f t="shared" si="55"/>
        <v>54000</v>
      </c>
    </row>
    <row r="289" spans="30:57" x14ac:dyDescent="0.2">
      <c r="AF289">
        <v>100000</v>
      </c>
      <c r="AG289">
        <v>1149.9100000000001</v>
      </c>
      <c r="AH289">
        <v>-272858</v>
      </c>
      <c r="AI289" s="6">
        <v>1176980</v>
      </c>
      <c r="AJ289">
        <v>-3.95743E-2</v>
      </c>
      <c r="AK289">
        <v>39047</v>
      </c>
      <c r="AL289">
        <v>11964</v>
      </c>
      <c r="AM289">
        <f t="shared" si="56"/>
        <v>51011</v>
      </c>
      <c r="AO289">
        <f>(AH289-(AM289/AM288)*AH288)/AE288</f>
        <v>9.6971389478647932E-2</v>
      </c>
      <c r="AP289">
        <f>AO289*16.02</f>
        <v>1.5534816594479399</v>
      </c>
      <c r="AT289">
        <v>100000</v>
      </c>
      <c r="AU289">
        <v>825.24599999999998</v>
      </c>
      <c r="AV289">
        <v>-274965</v>
      </c>
      <c r="AW289" s="6">
        <v>1160770</v>
      </c>
      <c r="AX289">
        <v>3.6886700000000001E-2</v>
      </c>
      <c r="AY289">
        <v>39243</v>
      </c>
      <c r="AZ289">
        <v>11739</v>
      </c>
      <c r="BA289">
        <f t="shared" si="55"/>
        <v>50982</v>
      </c>
      <c r="BC289">
        <f>(AV289-(BA289/BA288)*AV288)/AS288</f>
        <v>0.10112174097664364</v>
      </c>
      <c r="BD289">
        <f>BC289*16.02</f>
        <v>1.6199702904458311</v>
      </c>
    </row>
    <row r="290" spans="30:57" x14ac:dyDescent="0.2">
      <c r="AD290">
        <v>25</v>
      </c>
      <c r="AE290">
        <f>4*3.14*AD290^2</f>
        <v>7850</v>
      </c>
      <c r="AF290">
        <v>50000</v>
      </c>
      <c r="AG290">
        <v>1150.17</v>
      </c>
      <c r="AH290">
        <v>-288990</v>
      </c>
      <c r="AI290" s="6">
        <v>1180620</v>
      </c>
      <c r="AJ290">
        <v>-2.7087E-2</v>
      </c>
      <c r="AK290">
        <v>41840</v>
      </c>
      <c r="AL290">
        <v>12160</v>
      </c>
      <c r="AM290">
        <f t="shared" si="56"/>
        <v>54000</v>
      </c>
      <c r="AR290">
        <v>25</v>
      </c>
      <c r="AS290">
        <f>4*3.14*AR290^2</f>
        <v>7850</v>
      </c>
      <c r="AT290">
        <v>50000</v>
      </c>
      <c r="AU290">
        <v>825.02499999999998</v>
      </c>
      <c r="AV290">
        <v>-292009</v>
      </c>
      <c r="AW290" s="6">
        <v>1164250</v>
      </c>
      <c r="AX290">
        <v>-7.6290499999999997E-2</v>
      </c>
      <c r="AY290">
        <v>41574</v>
      </c>
      <c r="AZ290">
        <v>12426</v>
      </c>
      <c r="BA290">
        <f t="shared" si="55"/>
        <v>54000</v>
      </c>
    </row>
    <row r="291" spans="30:57" x14ac:dyDescent="0.2">
      <c r="AF291">
        <v>100000</v>
      </c>
      <c r="AG291">
        <v>1149.97</v>
      </c>
      <c r="AH291">
        <v>-272329</v>
      </c>
      <c r="AI291" s="6">
        <v>1176510</v>
      </c>
      <c r="AJ291">
        <v>0.13778299999999999</v>
      </c>
      <c r="AK291">
        <v>39500</v>
      </c>
      <c r="AL291">
        <v>11515</v>
      </c>
      <c r="AM291">
        <f t="shared" si="56"/>
        <v>51015</v>
      </c>
      <c r="AO291">
        <f>(AH291-(AM291/AM290)*AH290)/AE290</f>
        <v>8.7423566878983852E-2</v>
      </c>
      <c r="AP291">
        <f>AO291*16.02</f>
        <v>1.4005255414013213</v>
      </c>
      <c r="AT291">
        <v>100000</v>
      </c>
      <c r="AU291">
        <v>825.01599999999996</v>
      </c>
      <c r="AV291">
        <v>-274831</v>
      </c>
      <c r="AW291" s="6">
        <v>1160700</v>
      </c>
      <c r="AX291">
        <v>-3.8321100000000001E-3</v>
      </c>
      <c r="AY291">
        <v>39232</v>
      </c>
      <c r="AZ291">
        <v>11726</v>
      </c>
      <c r="BA291">
        <f t="shared" si="55"/>
        <v>50958</v>
      </c>
      <c r="BC291">
        <f>(AV291-(BA291/BA290)*AV290)/AS290</f>
        <v>9.2759193205941989E-2</v>
      </c>
      <c r="BD291">
        <f>BC291*16.02</f>
        <v>1.4860022751591906</v>
      </c>
    </row>
    <row r="292" spans="30:57" x14ac:dyDescent="0.2">
      <c r="AD292">
        <v>25</v>
      </c>
      <c r="AE292">
        <f>4*3.14*AD292^2</f>
        <v>7850</v>
      </c>
      <c r="AF292">
        <v>50000</v>
      </c>
      <c r="AG292">
        <v>1150.06</v>
      </c>
      <c r="AH292">
        <v>-289488</v>
      </c>
      <c r="AI292" s="6">
        <v>1180800</v>
      </c>
      <c r="AJ292">
        <v>-0.18251100000000001</v>
      </c>
      <c r="AK292">
        <v>41443</v>
      </c>
      <c r="AL292">
        <v>12557</v>
      </c>
      <c r="AM292">
        <f t="shared" si="56"/>
        <v>54000</v>
      </c>
      <c r="AR292">
        <v>25</v>
      </c>
      <c r="AS292">
        <f>4*3.14*AR292^2</f>
        <v>7850</v>
      </c>
      <c r="AT292">
        <v>50000</v>
      </c>
      <c r="AU292">
        <v>825.09</v>
      </c>
      <c r="AV292">
        <v>-291889</v>
      </c>
      <c r="AW292" s="6">
        <v>1164200</v>
      </c>
      <c r="AX292">
        <v>-6.46169E-3</v>
      </c>
      <c r="AY292">
        <v>41661</v>
      </c>
      <c r="AZ292">
        <v>12339</v>
      </c>
      <c r="BA292">
        <f t="shared" si="55"/>
        <v>54000</v>
      </c>
    </row>
    <row r="293" spans="30:57" x14ac:dyDescent="0.2">
      <c r="AF293">
        <v>100000</v>
      </c>
      <c r="AG293">
        <v>1150.19</v>
      </c>
      <c r="AH293">
        <v>-272784</v>
      </c>
      <c r="AI293" s="6">
        <v>1176790</v>
      </c>
      <c r="AJ293">
        <v>-0.14601</v>
      </c>
      <c r="AK293">
        <v>39173</v>
      </c>
      <c r="AL293">
        <v>11850</v>
      </c>
      <c r="AM293">
        <f t="shared" si="56"/>
        <v>51023</v>
      </c>
      <c r="AO293">
        <f>(AH293-(AM293/AM292)*AH292)/AE292</f>
        <v>9.4857806086341506E-2</v>
      </c>
      <c r="AP293">
        <f>AO293*16.02</f>
        <v>1.5196220535031908</v>
      </c>
      <c r="AT293">
        <v>100000</v>
      </c>
      <c r="AU293">
        <v>825.09</v>
      </c>
      <c r="AV293">
        <v>-274847</v>
      </c>
      <c r="AW293" s="6">
        <v>1160810</v>
      </c>
      <c r="AX293">
        <v>7.4226100000000003E-2</v>
      </c>
      <c r="AY293">
        <v>39315</v>
      </c>
      <c r="AZ293">
        <v>11664</v>
      </c>
      <c r="BA293">
        <f t="shared" si="55"/>
        <v>50979</v>
      </c>
      <c r="BC293">
        <f>(AV293-(BA293/BA292)*AV292)/AS292</f>
        <v>9.075567586695224E-2</v>
      </c>
      <c r="BD293">
        <f>BC293*16.02</f>
        <v>1.4539059273885748</v>
      </c>
    </row>
    <row r="294" spans="30:57" x14ac:dyDescent="0.2">
      <c r="AD294">
        <v>25</v>
      </c>
      <c r="AE294">
        <f>4*3.14*AD294^2</f>
        <v>7850</v>
      </c>
      <c r="AF294">
        <v>50000</v>
      </c>
      <c r="AG294">
        <v>1150.1300000000001</v>
      </c>
      <c r="AH294">
        <v>-289402</v>
      </c>
      <c r="AI294" s="6">
        <v>1180810</v>
      </c>
      <c r="AJ294">
        <v>5.1138999999999997E-2</v>
      </c>
      <c r="AK294">
        <v>41519</v>
      </c>
      <c r="AL294">
        <v>12481</v>
      </c>
      <c r="AM294">
        <f t="shared" si="56"/>
        <v>54000</v>
      </c>
      <c r="AR294">
        <v>25</v>
      </c>
      <c r="AS294">
        <f>4*3.14*AR294^2</f>
        <v>7850</v>
      </c>
      <c r="AT294">
        <v>50000</v>
      </c>
      <c r="AU294">
        <v>825.01800000000003</v>
      </c>
      <c r="AV294">
        <v>-292017</v>
      </c>
      <c r="AW294" s="6">
        <v>1164200</v>
      </c>
      <c r="AX294">
        <v>-2.24847E-2</v>
      </c>
      <c r="AY294">
        <v>41582</v>
      </c>
      <c r="AZ294">
        <v>12418</v>
      </c>
      <c r="BA294">
        <f t="shared" si="55"/>
        <v>54000</v>
      </c>
    </row>
    <row r="295" spans="30:57" x14ac:dyDescent="0.2">
      <c r="AF295">
        <v>100000</v>
      </c>
      <c r="AG295">
        <v>1150.24</v>
      </c>
      <c r="AH295">
        <v>-272673</v>
      </c>
      <c r="AI295" s="6">
        <v>1176770</v>
      </c>
      <c r="AJ295">
        <v>-0.25498300000000002</v>
      </c>
      <c r="AK295">
        <v>39196</v>
      </c>
      <c r="AL295">
        <v>11813</v>
      </c>
      <c r="AM295">
        <f t="shared" si="56"/>
        <v>51009</v>
      </c>
      <c r="AO295">
        <f>(AH295-(AM295/AM294)*AH294)/AE294</f>
        <v>8.9088506723285485E-2</v>
      </c>
      <c r="AP295">
        <f>AO295*16.02</f>
        <v>1.4271978777070333</v>
      </c>
      <c r="AT295">
        <v>100000</v>
      </c>
      <c r="AU295">
        <v>825.01700000000005</v>
      </c>
      <c r="AV295">
        <v>-274891</v>
      </c>
      <c r="AW295" s="6">
        <v>1160740</v>
      </c>
      <c r="AX295">
        <v>3.1721599999999998E-3</v>
      </c>
      <c r="AY295">
        <v>39302</v>
      </c>
      <c r="AZ295">
        <v>11676</v>
      </c>
      <c r="BA295">
        <f t="shared" si="55"/>
        <v>50978</v>
      </c>
      <c r="BC295">
        <f>(AV295-(BA295/BA294)*AV294)/AS294</f>
        <v>9.985521585279393E-2</v>
      </c>
      <c r="BD295">
        <f>BC295*16.02</f>
        <v>1.5996805579617588</v>
      </c>
    </row>
    <row r="296" spans="30:57" x14ac:dyDescent="0.2">
      <c r="AD296">
        <v>25</v>
      </c>
      <c r="AE296">
        <f>4*3.14*AD296^2</f>
        <v>7850</v>
      </c>
      <c r="AF296">
        <v>50000</v>
      </c>
      <c r="AG296">
        <v>1150.0999999999999</v>
      </c>
      <c r="AH296">
        <v>-289400</v>
      </c>
      <c r="AI296" s="6">
        <v>1180760</v>
      </c>
      <c r="AJ296">
        <v>0.109872</v>
      </c>
      <c r="AK296">
        <v>41535</v>
      </c>
      <c r="AL296">
        <v>12465</v>
      </c>
      <c r="AM296">
        <f t="shared" si="56"/>
        <v>54000</v>
      </c>
      <c r="AR296">
        <v>25</v>
      </c>
      <c r="AS296">
        <f>4*3.14*AR296^2</f>
        <v>7850</v>
      </c>
      <c r="AT296">
        <v>50000</v>
      </c>
      <c r="AU296">
        <v>824.99199999999996</v>
      </c>
      <c r="AV296">
        <v>-292134</v>
      </c>
      <c r="AW296" s="6">
        <v>1164360</v>
      </c>
      <c r="AX296">
        <v>-7.2627800000000006E-2</v>
      </c>
      <c r="AY296">
        <v>41467</v>
      </c>
      <c r="AZ296">
        <v>12533</v>
      </c>
      <c r="BA296">
        <f t="shared" si="55"/>
        <v>54000</v>
      </c>
    </row>
    <row r="297" spans="30:57" x14ac:dyDescent="0.2">
      <c r="AF297">
        <v>100000</v>
      </c>
      <c r="AG297">
        <v>1149.8599999999999</v>
      </c>
      <c r="AH297">
        <v>-272687</v>
      </c>
      <c r="AI297" s="6">
        <v>1176670</v>
      </c>
      <c r="AJ297">
        <v>-0.144928</v>
      </c>
      <c r="AK297">
        <v>39171</v>
      </c>
      <c r="AL297">
        <v>11833</v>
      </c>
      <c r="AM297">
        <f t="shared" si="56"/>
        <v>51004</v>
      </c>
      <c r="AO297">
        <f>(AH297-(AM297/AM296)*AH296)/AE296</f>
        <v>8.3650861052131861E-2</v>
      </c>
      <c r="AP297">
        <f>AO297*16.02</f>
        <v>1.3400867940551524</v>
      </c>
      <c r="AT297">
        <v>100000</v>
      </c>
      <c r="AU297">
        <v>825.04</v>
      </c>
      <c r="AV297">
        <v>-275030</v>
      </c>
      <c r="AW297" s="6">
        <v>1160880</v>
      </c>
      <c r="AX297">
        <v>-7.1845199999999998E-2</v>
      </c>
      <c r="AY297">
        <v>39195</v>
      </c>
      <c r="AZ297">
        <v>11789</v>
      </c>
      <c r="BA297">
        <f t="shared" si="55"/>
        <v>50984</v>
      </c>
      <c r="BC297">
        <f>(AV297-(BA297/BA296)*AV296)/AS296</f>
        <v>0.10035351733899539</v>
      </c>
      <c r="BD297">
        <f>BC297*16.02</f>
        <v>1.6076633477707061</v>
      </c>
    </row>
    <row r="298" spans="30:57" x14ac:dyDescent="0.2">
      <c r="AD298">
        <v>25</v>
      </c>
      <c r="AE298">
        <f>4*3.14*AD298^2</f>
        <v>7850</v>
      </c>
      <c r="AF298">
        <v>50000</v>
      </c>
      <c r="AG298">
        <v>1150.18</v>
      </c>
      <c r="AH298">
        <v>-289153</v>
      </c>
      <c r="AI298" s="6">
        <v>1180600</v>
      </c>
      <c r="AJ298">
        <v>4.4134399999999997E-2</v>
      </c>
      <c r="AK298">
        <v>41731</v>
      </c>
      <c r="AL298">
        <v>12269</v>
      </c>
      <c r="AM298">
        <f t="shared" si="56"/>
        <v>54000</v>
      </c>
      <c r="AR298">
        <v>25</v>
      </c>
      <c r="AS298">
        <f>4*3.14*AR298^2</f>
        <v>7850</v>
      </c>
      <c r="AT298">
        <v>50000</v>
      </c>
      <c r="AU298">
        <v>825.04399999999998</v>
      </c>
      <c r="AV298">
        <v>-291944</v>
      </c>
      <c r="AW298" s="6">
        <v>1164140</v>
      </c>
      <c r="AX298">
        <v>5.5411700000000001E-2</v>
      </c>
      <c r="AY298">
        <v>41641</v>
      </c>
      <c r="AZ298">
        <v>12359</v>
      </c>
      <c r="BA298">
        <f t="shared" si="55"/>
        <v>54000</v>
      </c>
    </row>
    <row r="299" spans="30:57" x14ac:dyDescent="0.2">
      <c r="AF299">
        <v>100000</v>
      </c>
      <c r="AG299">
        <v>1149.73</v>
      </c>
      <c r="AH299">
        <v>-272452</v>
      </c>
      <c r="AI299" s="6">
        <v>1176370</v>
      </c>
      <c r="AJ299">
        <v>9.8521700000000004E-3</v>
      </c>
      <c r="AK299">
        <v>39432</v>
      </c>
      <c r="AL299">
        <v>11590</v>
      </c>
      <c r="AM299">
        <f t="shared" si="56"/>
        <v>51022</v>
      </c>
      <c r="AO299">
        <f>(AH299-(AM299/AM298)*AH298)/AE298</f>
        <v>9.6146180702997727E-2</v>
      </c>
      <c r="AP299">
        <f>AO299*16.02</f>
        <v>1.5402618148620235</v>
      </c>
      <c r="AT299">
        <v>100000</v>
      </c>
      <c r="AU299">
        <v>824.87</v>
      </c>
      <c r="AV299">
        <v>-274801</v>
      </c>
      <c r="AW299" s="6">
        <v>1160670</v>
      </c>
      <c r="AX299">
        <v>7.0506899999999997E-2</v>
      </c>
      <c r="AY299">
        <v>39336</v>
      </c>
      <c r="AZ299">
        <v>11635</v>
      </c>
      <c r="BA299">
        <f t="shared" si="55"/>
        <v>50971</v>
      </c>
      <c r="BC299">
        <f>(AV299-(BA299/BA298)*AV298)/AS298</f>
        <v>9.7720273649446063E-2</v>
      </c>
      <c r="BD299">
        <f>BC299*16.02</f>
        <v>1.565478783864126</v>
      </c>
    </row>
    <row r="300" spans="30:57" x14ac:dyDescent="0.2">
      <c r="AG300">
        <f>AVERAGE(AG260,AG262,AG264,AG266,AG268,AG270,AG272,AG274,AG276,AG278,AG280,AG282,AG284,AG286,AG288,AG290,AG292,AG294,AG296,AG298)</f>
        <v>1150.0205803000001</v>
      </c>
      <c r="AH300">
        <f>AVERAGE(AH260,AH262,AH264,AH266,AH268,AH270,AH272,AH274,AH276,AH278,AH280,AH282,AH284,AH286,AH288,AH290,AH292,AH294,AH296,AH298)</f>
        <v>-289314.75896835001</v>
      </c>
      <c r="AI300">
        <f>AH300+(3/2)*(8.6173*10^-5)*AG300*54000</f>
        <v>-281287.60036758846</v>
      </c>
      <c r="AJ300">
        <f>AVERAGE(AH261,AH263,AH265,AH267,AH269,AH271,AH273,AH275,AH277,AH279,AH281,AH283,AH285,AH287,AH289,AH291,AH293,AH295,AH297,AH299)</f>
        <v>-272618.65041275002</v>
      </c>
      <c r="AK300">
        <f>AJ300+(3/2)*(8.6173*10^-5)*AG300*AM300</f>
        <v>-265034.53150631645</v>
      </c>
      <c r="AM300">
        <f>AVERAGE(AM261,AM263,AM265,AM267,AM269,AM271,AM273,AM275,AM277,AM279,AM281,AM283,AM285,AM287,AM289,AM291,AM293,AM295,AM297,AM299)</f>
        <v>51019.6</v>
      </c>
      <c r="AP300">
        <f>AVERAGE(AP261:AP299)</f>
        <v>1.4858324319206659</v>
      </c>
      <c r="AQ300">
        <f>STDEV(AP261:AP299)/SQRT(COUNT(AP261:AP299))</f>
        <v>1.3857622998855179E-2</v>
      </c>
      <c r="AU300">
        <f>AVERAGE(AU260,AU262,AU264,AU266,AU268,AU270,AU272,AU274,AU276,AU278,AU280,AU282,AU284,AU286,AU288,AU290,AU292,AU294,AU296,AU298)</f>
        <v>825.02714999999989</v>
      </c>
      <c r="AV300">
        <f>AVERAGE(AV260,AV262,AV264,AV266,AV268,AV270,AV272,AV274,AV276,AV278,AV280,AV282,AV284,AV286,AV288,AV290,AV292,AV294,AV296,AV298)</f>
        <v>-292008.15000000002</v>
      </c>
      <c r="AW300">
        <f>AV300+(3/2)*(8.6173*10^-5)*AU300*54000</f>
        <v>-286249.44976764708</v>
      </c>
      <c r="AX300">
        <f>AVERAGE(AV261,AV263,AV265,AV267,AV269,AV271,AV273,AV275,AV277,AV279,AV281,AV283,AV285,AV287,AV289,AV291,AV293,AV295,AV297,AV299)</f>
        <v>-274895.2</v>
      </c>
      <c r="AY300">
        <f>AX300+(3/2)*(8.6173*10^-5)*AU300*BA300</f>
        <v>-269459.31757270923</v>
      </c>
      <c r="BA300">
        <f>AVERAGE(BA261,BA263,BA265,BA267,BA269,BA271,BA273,BA275,BA277,BA279,BA281,BA283,BA285,BA287,BA289,BA291,BA293,BA295,BA297,BA299)</f>
        <v>50972.9</v>
      </c>
      <c r="BD300">
        <f>AVERAGE(BD261:BD299)</f>
        <v>1.5177857416348115</v>
      </c>
      <c r="BE300">
        <f>STDEV(BD261:BD299)/SQRT(COUNT(BD261:BD299))</f>
        <v>1.4867806467626947E-2</v>
      </c>
    </row>
    <row r="301" spans="30:57" x14ac:dyDescent="0.2">
      <c r="AE301" t="s">
        <v>33</v>
      </c>
      <c r="AS301" t="s">
        <v>76</v>
      </c>
    </row>
    <row r="302" spans="30:57" x14ac:dyDescent="0.2">
      <c r="AD302">
        <v>25</v>
      </c>
      <c r="AE302">
        <f>4*3.14*AD302^2</f>
        <v>7850</v>
      </c>
      <c r="AF302">
        <v>50000</v>
      </c>
      <c r="AG302">
        <v>1175.0753569999999</v>
      </c>
      <c r="AH302">
        <v>-289134.92840500001</v>
      </c>
      <c r="AI302">
        <v>1182070.2434380001</v>
      </c>
      <c r="AJ302">
        <v>-0.120785</v>
      </c>
      <c r="AK302">
        <v>41571</v>
      </c>
      <c r="AL302">
        <v>12429</v>
      </c>
      <c r="AM302">
        <f t="shared" ref="AM302:AM321" si="57">SUM(AK302:AL302)</f>
        <v>54000</v>
      </c>
      <c r="AR302">
        <v>25</v>
      </c>
      <c r="AS302">
        <f>4*3.14*AR302^2</f>
        <v>7850</v>
      </c>
      <c r="AT302">
        <v>50000</v>
      </c>
      <c r="AU302">
        <v>850.03599999999994</v>
      </c>
      <c r="AV302">
        <v>-291661</v>
      </c>
      <c r="AW302" s="6">
        <v>1165300</v>
      </c>
      <c r="AX302">
        <v>-2.4960900000000001E-2</v>
      </c>
      <c r="AY302">
        <v>41704</v>
      </c>
      <c r="AZ302">
        <v>12296</v>
      </c>
      <c r="BA302">
        <f t="shared" ref="BA302:BA341" si="58">SUM(AY302:AZ302)</f>
        <v>54000</v>
      </c>
    </row>
    <row r="303" spans="30:57" x14ac:dyDescent="0.2">
      <c r="AF303">
        <v>100000</v>
      </c>
      <c r="AG303">
        <v>1174.8970469999999</v>
      </c>
      <c r="AH303">
        <v>-272521.60582599998</v>
      </c>
      <c r="AI303">
        <v>1177886.6717679999</v>
      </c>
      <c r="AJ303">
        <v>-0.146729</v>
      </c>
      <c r="AK303">
        <v>39255</v>
      </c>
      <c r="AL303">
        <v>11773</v>
      </c>
      <c r="AM303">
        <f t="shared" si="57"/>
        <v>51028</v>
      </c>
      <c r="AO303">
        <f>(AH303-(AM303/AM302)*AH302)/AE302</f>
        <v>8.9196537028409392E-2</v>
      </c>
      <c r="AP303">
        <f>AO303*16.02</f>
        <v>1.4289285231951183</v>
      </c>
      <c r="AT303">
        <v>100000</v>
      </c>
      <c r="AU303">
        <v>850.149</v>
      </c>
      <c r="AV303">
        <v>-274610</v>
      </c>
      <c r="AW303" s="6">
        <v>1161900</v>
      </c>
      <c r="AX303">
        <v>2.4874799999999998E-3</v>
      </c>
      <c r="AY303">
        <v>39342</v>
      </c>
      <c r="AZ303">
        <v>11630</v>
      </c>
      <c r="BA303">
        <f t="shared" si="58"/>
        <v>50972</v>
      </c>
      <c r="BC303">
        <f>(AV303-(BA303/BA302)*AV302)/AS302</f>
        <v>8.8710761972166194E-2</v>
      </c>
      <c r="BD303">
        <f>BC303*16.02</f>
        <v>1.4211464067941024</v>
      </c>
    </row>
    <row r="304" spans="30:57" x14ac:dyDescent="0.2">
      <c r="AD304">
        <v>25</v>
      </c>
      <c r="AE304">
        <f>4*3.14*AD304^2</f>
        <v>7850</v>
      </c>
      <c r="AF304">
        <v>50000</v>
      </c>
      <c r="AG304">
        <v>1174.8167350000001</v>
      </c>
      <c r="AH304">
        <v>-289050.60790300003</v>
      </c>
      <c r="AI304">
        <v>1182040.692822</v>
      </c>
      <c r="AJ304">
        <v>-0.12964899999999999</v>
      </c>
      <c r="AK304">
        <v>41633</v>
      </c>
      <c r="AL304">
        <v>12367</v>
      </c>
      <c r="AM304">
        <f t="shared" si="57"/>
        <v>54000</v>
      </c>
      <c r="AR304">
        <v>25</v>
      </c>
      <c r="AS304">
        <f>4*3.14*AR304^2</f>
        <v>7850</v>
      </c>
      <c r="AT304">
        <v>50000</v>
      </c>
      <c r="AU304">
        <v>850.12800000000004</v>
      </c>
      <c r="AV304">
        <v>-291764</v>
      </c>
      <c r="AW304" s="6">
        <v>1165350</v>
      </c>
      <c r="AX304">
        <v>2.3720499999999999E-2</v>
      </c>
      <c r="AY304">
        <v>41621</v>
      </c>
      <c r="AZ304">
        <v>12379</v>
      </c>
      <c r="BA304">
        <f t="shared" si="58"/>
        <v>54000</v>
      </c>
    </row>
    <row r="305" spans="30:56" x14ac:dyDescent="0.2">
      <c r="AF305">
        <v>100000</v>
      </c>
      <c r="AG305">
        <v>1174.597401</v>
      </c>
      <c r="AH305">
        <v>-272387.95514400001</v>
      </c>
      <c r="AI305">
        <v>1178023.7239699999</v>
      </c>
      <c r="AJ305">
        <v>-0.15467900000000001</v>
      </c>
      <c r="AK305">
        <v>39322</v>
      </c>
      <c r="AL305">
        <v>11700</v>
      </c>
      <c r="AM305">
        <f t="shared" si="57"/>
        <v>51022</v>
      </c>
      <c r="AO305">
        <f>(AH305-(AM305/AM304)*AH304)/AE304</f>
        <v>9.198051108956444E-2</v>
      </c>
      <c r="AP305">
        <f>AO305*16.02</f>
        <v>1.4735277876548223</v>
      </c>
      <c r="AT305">
        <v>100000</v>
      </c>
      <c r="AU305">
        <v>850.024</v>
      </c>
      <c r="AV305">
        <v>-274734</v>
      </c>
      <c r="AW305" s="6">
        <v>1161870</v>
      </c>
      <c r="AX305">
        <v>1.7027899999999999E-2</v>
      </c>
      <c r="AY305">
        <v>39346</v>
      </c>
      <c r="AZ305">
        <v>11645</v>
      </c>
      <c r="BA305">
        <f t="shared" si="58"/>
        <v>50991</v>
      </c>
      <c r="BC305">
        <f>(AV305-(BA305/BA304)*AV304)/AS304</f>
        <v>9.837726822363918E-2</v>
      </c>
      <c r="BD305">
        <f>BC305*16.02</f>
        <v>1.5760038369426996</v>
      </c>
    </row>
    <row r="306" spans="30:56" x14ac:dyDescent="0.2">
      <c r="AD306">
        <v>25</v>
      </c>
      <c r="AE306">
        <f>4*3.14*AD306^2</f>
        <v>7850</v>
      </c>
      <c r="AF306">
        <v>50000</v>
      </c>
      <c r="AG306">
        <v>1174.827133</v>
      </c>
      <c r="AH306">
        <v>-289244.441223</v>
      </c>
      <c r="AI306">
        <v>1182097.8703340001</v>
      </c>
      <c r="AJ306">
        <v>-0.117924</v>
      </c>
      <c r="AK306">
        <v>41492</v>
      </c>
      <c r="AL306">
        <v>12508</v>
      </c>
      <c r="AM306">
        <f t="shared" si="57"/>
        <v>54000</v>
      </c>
      <c r="AR306">
        <v>25</v>
      </c>
      <c r="AS306">
        <f>4*3.14*AR306^2</f>
        <v>7850</v>
      </c>
      <c r="AT306">
        <v>50000</v>
      </c>
      <c r="AU306">
        <v>849.85900000000004</v>
      </c>
      <c r="AV306">
        <v>-291977</v>
      </c>
      <c r="AW306" s="6">
        <v>1165540</v>
      </c>
      <c r="AX306">
        <v>-4.9304300000000002E-2</v>
      </c>
      <c r="AY306">
        <v>41451</v>
      </c>
      <c r="AZ306">
        <v>12549</v>
      </c>
      <c r="BA306">
        <f t="shared" si="58"/>
        <v>54000</v>
      </c>
    </row>
    <row r="307" spans="30:56" x14ac:dyDescent="0.2">
      <c r="AF307">
        <v>100000</v>
      </c>
      <c r="AG307">
        <v>1175.0583079999999</v>
      </c>
      <c r="AH307">
        <v>-272605.33651200001</v>
      </c>
      <c r="AI307">
        <v>1178026.703804</v>
      </c>
      <c r="AJ307">
        <v>-0.157945</v>
      </c>
      <c r="AK307">
        <v>39178</v>
      </c>
      <c r="AL307">
        <v>11846</v>
      </c>
      <c r="AM307">
        <f t="shared" si="57"/>
        <v>51024</v>
      </c>
      <c r="AO307">
        <f>(AH307-(AM307/AM306)*AH306)/AE306</f>
        <v>8.8983716240507146E-2</v>
      </c>
      <c r="AP307">
        <f>AO307*16.02</f>
        <v>1.4255191341729245</v>
      </c>
      <c r="AT307">
        <v>100000</v>
      </c>
      <c r="AU307">
        <v>850.17100000000005</v>
      </c>
      <c r="AV307">
        <v>-274845</v>
      </c>
      <c r="AW307" s="6">
        <v>1162170</v>
      </c>
      <c r="AX307">
        <v>6.3288399999999996E-3</v>
      </c>
      <c r="AY307">
        <v>39156</v>
      </c>
      <c r="AZ307">
        <v>11819</v>
      </c>
      <c r="BA307">
        <f t="shared" si="58"/>
        <v>50975</v>
      </c>
      <c r="BC307">
        <f>(AV307-(BA307/BA306)*AV306)/AS306</f>
        <v>9.8838346308092795E-2</v>
      </c>
      <c r="BD307">
        <f>BC307*16.02</f>
        <v>1.5833903078556466</v>
      </c>
    </row>
    <row r="308" spans="30:56" x14ac:dyDescent="0.2">
      <c r="AD308">
        <v>25</v>
      </c>
      <c r="AE308">
        <f>4*3.14*AD308^2</f>
        <v>7850</v>
      </c>
      <c r="AF308">
        <v>50000</v>
      </c>
      <c r="AG308">
        <v>1174.876739</v>
      </c>
      <c r="AH308">
        <v>-289090.777963</v>
      </c>
      <c r="AI308">
        <v>1182067.7699790001</v>
      </c>
      <c r="AJ308">
        <v>-0.169103</v>
      </c>
      <c r="AK308">
        <v>41597</v>
      </c>
      <c r="AL308">
        <v>12403</v>
      </c>
      <c r="AM308">
        <f t="shared" si="57"/>
        <v>54000</v>
      </c>
      <c r="AR308">
        <v>25</v>
      </c>
      <c r="AS308">
        <f>4*3.14*AR308^2</f>
        <v>7850</v>
      </c>
      <c r="AT308">
        <v>50000</v>
      </c>
      <c r="AU308">
        <v>850.32500000000005</v>
      </c>
      <c r="AV308">
        <v>-292129</v>
      </c>
      <c r="AW308" s="6">
        <v>1165670</v>
      </c>
      <c r="AX308">
        <v>-2.8546599999999998E-2</v>
      </c>
      <c r="AY308">
        <v>41337</v>
      </c>
      <c r="AZ308">
        <v>12663</v>
      </c>
      <c r="BA308">
        <f t="shared" si="58"/>
        <v>54000</v>
      </c>
    </row>
    <row r="309" spans="30:56" x14ac:dyDescent="0.2">
      <c r="AF309">
        <v>100000</v>
      </c>
      <c r="AG309">
        <v>1175.1412949999999</v>
      </c>
      <c r="AH309">
        <v>-272420.95154400001</v>
      </c>
      <c r="AI309">
        <v>1177769.878757</v>
      </c>
      <c r="AJ309">
        <v>-0.15376699999999999</v>
      </c>
      <c r="AK309">
        <v>39356</v>
      </c>
      <c r="AL309">
        <v>11678</v>
      </c>
      <c r="AM309">
        <f t="shared" si="57"/>
        <v>51034</v>
      </c>
      <c r="AO309">
        <f>(AH309-(AM309/AM308)*AH308)/AE308</f>
        <v>0.10079589334215708</v>
      </c>
      <c r="AP309">
        <f>AO309*16.02</f>
        <v>1.6147502113413563</v>
      </c>
      <c r="AT309">
        <v>100000</v>
      </c>
      <c r="AU309">
        <v>849.99800000000005</v>
      </c>
      <c r="AV309">
        <v>-275162</v>
      </c>
      <c r="AW309" s="6">
        <v>1162290</v>
      </c>
      <c r="AX309">
        <v>0.136021</v>
      </c>
      <c r="AY309">
        <v>39002</v>
      </c>
      <c r="AZ309">
        <v>11990</v>
      </c>
      <c r="BA309">
        <f t="shared" si="58"/>
        <v>50992</v>
      </c>
      <c r="BC309">
        <f>(AV309-(BA309/BA308)*AV308)/AS308</f>
        <v>8.8450030667609453E-2</v>
      </c>
      <c r="BD309">
        <f>BC309*16.02</f>
        <v>1.4169694912951034</v>
      </c>
    </row>
    <row r="310" spans="30:56" x14ac:dyDescent="0.2">
      <c r="AD310">
        <v>25</v>
      </c>
      <c r="AE310">
        <f>4*3.14*AD310^2</f>
        <v>7850</v>
      </c>
      <c r="AF310">
        <v>50000</v>
      </c>
      <c r="AG310">
        <v>1174.8690899999999</v>
      </c>
      <c r="AH310">
        <v>-288938.326925</v>
      </c>
      <c r="AI310">
        <v>1181915.8443460001</v>
      </c>
      <c r="AJ310">
        <v>-0.12775900000000001</v>
      </c>
      <c r="AK310">
        <v>41721</v>
      </c>
      <c r="AL310">
        <v>12279</v>
      </c>
      <c r="AM310">
        <f t="shared" si="57"/>
        <v>54000</v>
      </c>
      <c r="AR310">
        <v>25</v>
      </c>
      <c r="AS310">
        <f>4*3.14*AR310^2</f>
        <v>7850</v>
      </c>
      <c r="AT310">
        <v>50000</v>
      </c>
      <c r="AU310">
        <v>850.08600000000001</v>
      </c>
      <c r="AV310">
        <v>-291868</v>
      </c>
      <c r="AW310" s="6">
        <v>1165520</v>
      </c>
      <c r="AX310">
        <v>2.2440700000000001E-2</v>
      </c>
      <c r="AY310">
        <v>41519</v>
      </c>
      <c r="AZ310">
        <v>12481</v>
      </c>
      <c r="BA310">
        <f t="shared" si="58"/>
        <v>54000</v>
      </c>
    </row>
    <row r="311" spans="30:56" x14ac:dyDescent="0.2">
      <c r="AF311">
        <v>100000</v>
      </c>
      <c r="AG311">
        <v>1175.088829</v>
      </c>
      <c r="AH311">
        <v>-272357.96958600002</v>
      </c>
      <c r="AI311">
        <v>1177837.558618</v>
      </c>
      <c r="AJ311">
        <v>-0.17478399999999999</v>
      </c>
      <c r="AK311">
        <v>39441</v>
      </c>
      <c r="AL311">
        <v>11599</v>
      </c>
      <c r="AM311">
        <f t="shared" si="57"/>
        <v>51040</v>
      </c>
      <c r="AO311">
        <f>(AH311-(AM311/AM310)*AH310)/AE310</f>
        <v>9.4554962510025056E-2</v>
      </c>
      <c r="AP311">
        <f>AO311*16.02</f>
        <v>1.5147704994106013</v>
      </c>
      <c r="AT311">
        <v>100000</v>
      </c>
      <c r="AU311">
        <v>849.87</v>
      </c>
      <c r="AV311">
        <v>-274815</v>
      </c>
      <c r="AW311" s="6">
        <v>1162010</v>
      </c>
      <c r="AX311">
        <v>1.8660400000000001E-2</v>
      </c>
      <c r="AY311">
        <v>39191</v>
      </c>
      <c r="AZ311">
        <v>11786</v>
      </c>
      <c r="BA311">
        <f t="shared" si="58"/>
        <v>50977</v>
      </c>
      <c r="BC311">
        <f>(AV311-(BA311/BA310)*AV310)/AS310</f>
        <v>9.0929549422032033E-2</v>
      </c>
      <c r="BD311">
        <f>BC311*16.02</f>
        <v>1.456691381740953</v>
      </c>
    </row>
    <row r="312" spans="30:56" x14ac:dyDescent="0.2">
      <c r="AD312">
        <v>25</v>
      </c>
      <c r="AE312">
        <f>4*3.14*AD312^2</f>
        <v>7850</v>
      </c>
      <c r="AF312">
        <v>50000</v>
      </c>
      <c r="AG312">
        <v>1175.3295439999999</v>
      </c>
      <c r="AH312">
        <v>-289187.47182199999</v>
      </c>
      <c r="AI312">
        <v>1182043.6158449999</v>
      </c>
      <c r="AJ312">
        <v>-0.16548299999999999</v>
      </c>
      <c r="AK312">
        <v>41541</v>
      </c>
      <c r="AL312">
        <v>12459</v>
      </c>
      <c r="AM312">
        <f t="shared" si="57"/>
        <v>54000</v>
      </c>
      <c r="AR312">
        <v>25</v>
      </c>
      <c r="AS312">
        <f>4*3.14*AR312^2</f>
        <v>7850</v>
      </c>
      <c r="AT312">
        <v>50000</v>
      </c>
      <c r="AU312">
        <v>849.89700000000005</v>
      </c>
      <c r="AV312">
        <v>-291848</v>
      </c>
      <c r="AW312" s="6">
        <v>1165360</v>
      </c>
      <c r="AX312">
        <v>-0.100665</v>
      </c>
      <c r="AY312">
        <v>41575</v>
      </c>
      <c r="AZ312">
        <v>12425</v>
      </c>
      <c r="BA312">
        <f t="shared" si="58"/>
        <v>54000</v>
      </c>
    </row>
    <row r="313" spans="30:56" x14ac:dyDescent="0.2">
      <c r="AF313">
        <v>100000</v>
      </c>
      <c r="AG313">
        <v>1175.0307399999999</v>
      </c>
      <c r="AH313">
        <v>-272461.93408600002</v>
      </c>
      <c r="AI313">
        <v>1177719.488894</v>
      </c>
      <c r="AJ313">
        <v>-0.14415900000000001</v>
      </c>
      <c r="AK313">
        <v>39227</v>
      </c>
      <c r="AL313">
        <v>11785</v>
      </c>
      <c r="AM313">
        <f t="shared" si="57"/>
        <v>51012</v>
      </c>
      <c r="AO313">
        <f>(AH313-(AM313/AM312)*AH312)/AE312</f>
        <v>9.2207765840676137E-2</v>
      </c>
      <c r="AP313">
        <f>AO313*16.02</f>
        <v>1.4771684087676318</v>
      </c>
      <c r="AT313">
        <v>100000</v>
      </c>
      <c r="AU313">
        <v>850.08799999999997</v>
      </c>
      <c r="AV313">
        <v>-274757</v>
      </c>
      <c r="AW313" s="6">
        <v>1161940</v>
      </c>
      <c r="AX313">
        <v>3.9116900000000003E-2</v>
      </c>
      <c r="AY313">
        <v>39238</v>
      </c>
      <c r="AZ313">
        <v>11734</v>
      </c>
      <c r="BA313">
        <f t="shared" si="58"/>
        <v>50972</v>
      </c>
      <c r="BC313">
        <f>(AV313-(BA313/BA312)*AV312)/AS312</f>
        <v>9.2470526067468861E-2</v>
      </c>
      <c r="BD313">
        <f>BC313*16.02</f>
        <v>1.4813778276008511</v>
      </c>
    </row>
    <row r="314" spans="30:56" x14ac:dyDescent="0.2">
      <c r="AD314">
        <v>25</v>
      </c>
      <c r="AE314">
        <f>4*3.14*AD314^2</f>
        <v>7850</v>
      </c>
      <c r="AF314">
        <v>50000</v>
      </c>
      <c r="AG314">
        <v>1174.874546</v>
      </c>
      <c r="AH314">
        <v>-288977.10664999997</v>
      </c>
      <c r="AI314">
        <v>1181827.1180489999</v>
      </c>
      <c r="AJ314">
        <v>-0.14324100000000001</v>
      </c>
      <c r="AK314">
        <v>41725</v>
      </c>
      <c r="AL314">
        <v>12275</v>
      </c>
      <c r="AM314">
        <f t="shared" si="57"/>
        <v>54000</v>
      </c>
      <c r="AR314">
        <v>25</v>
      </c>
      <c r="AS314">
        <f>4*3.14*AR314^2</f>
        <v>7850</v>
      </c>
      <c r="AT314">
        <v>50000</v>
      </c>
      <c r="AU314">
        <v>850.048</v>
      </c>
      <c r="AV314">
        <v>-291810</v>
      </c>
      <c r="AW314" s="6">
        <v>1165410</v>
      </c>
      <c r="AX314">
        <v>-2.98222E-2</v>
      </c>
      <c r="AY314">
        <v>41580</v>
      </c>
      <c r="AZ314">
        <v>12420</v>
      </c>
      <c r="BA314">
        <f t="shared" si="58"/>
        <v>54000</v>
      </c>
    </row>
    <row r="315" spans="30:56" x14ac:dyDescent="0.2">
      <c r="AF315">
        <v>100000</v>
      </c>
      <c r="AG315">
        <v>1175.222955</v>
      </c>
      <c r="AH315">
        <v>-272287.97908299998</v>
      </c>
      <c r="AI315">
        <v>1177625.9756720001</v>
      </c>
      <c r="AJ315">
        <v>-0.114949</v>
      </c>
      <c r="AK315">
        <v>39452</v>
      </c>
      <c r="AL315">
        <v>11575</v>
      </c>
      <c r="AM315">
        <f t="shared" si="57"/>
        <v>51027</v>
      </c>
      <c r="AO315">
        <f>(AH315-(AM315/AM314)*AH314)/AE314</f>
        <v>9.9278014974170339E-2</v>
      </c>
      <c r="AP315">
        <f>AO315*16.02</f>
        <v>1.5904337998862088</v>
      </c>
      <c r="AT315">
        <v>100000</v>
      </c>
      <c r="AU315">
        <v>850.03399999999999</v>
      </c>
      <c r="AV315">
        <v>-274746</v>
      </c>
      <c r="AW315" s="6">
        <v>1161850</v>
      </c>
      <c r="AX315">
        <v>-4.9479299999999997E-2</v>
      </c>
      <c r="AY315">
        <v>39230</v>
      </c>
      <c r="AZ315">
        <v>11745</v>
      </c>
      <c r="BA315">
        <f t="shared" si="58"/>
        <v>50975</v>
      </c>
      <c r="BC315">
        <f>(AV315-(BA315/BA314)*AV314)/AS314</f>
        <v>9.1367657466385227E-2</v>
      </c>
      <c r="BD315">
        <f>BC315*16.02</f>
        <v>1.4637098726114912</v>
      </c>
    </row>
    <row r="316" spans="30:56" x14ac:dyDescent="0.2">
      <c r="AD316">
        <v>25</v>
      </c>
      <c r="AE316">
        <f>4*3.14*AD316^2</f>
        <v>7850</v>
      </c>
      <c r="AF316">
        <v>50000</v>
      </c>
      <c r="AG316">
        <v>1175.0482930000001</v>
      </c>
      <c r="AH316">
        <v>-289258.21198000002</v>
      </c>
      <c r="AI316">
        <v>1182260.1765340001</v>
      </c>
      <c r="AJ316">
        <v>-0.124205</v>
      </c>
      <c r="AK316">
        <v>41442</v>
      </c>
      <c r="AL316">
        <v>12558</v>
      </c>
      <c r="AM316">
        <f t="shared" si="57"/>
        <v>54000</v>
      </c>
      <c r="AR316">
        <v>25</v>
      </c>
      <c r="AS316">
        <f>4*3.14*AR316^2</f>
        <v>7850</v>
      </c>
      <c r="AT316">
        <v>50000</v>
      </c>
      <c r="AU316">
        <v>849.88599999999997</v>
      </c>
      <c r="AV316">
        <v>-291649</v>
      </c>
      <c r="AW316" s="6">
        <v>1165320</v>
      </c>
      <c r="AX316">
        <v>-8.7345999999999993E-2</v>
      </c>
      <c r="AY316">
        <v>41712</v>
      </c>
      <c r="AZ316">
        <v>12288</v>
      </c>
      <c r="BA316">
        <f t="shared" si="58"/>
        <v>54000</v>
      </c>
    </row>
    <row r="317" spans="30:56" x14ac:dyDescent="0.2">
      <c r="AF317">
        <v>100000</v>
      </c>
      <c r="AG317">
        <v>1175.349066</v>
      </c>
      <c r="AH317">
        <v>-272668.79650900001</v>
      </c>
      <c r="AI317">
        <v>1178225.948199</v>
      </c>
      <c r="AJ317">
        <v>-0.104558</v>
      </c>
      <c r="AK317">
        <v>39174</v>
      </c>
      <c r="AL317">
        <v>11868</v>
      </c>
      <c r="AM317">
        <f t="shared" si="57"/>
        <v>51042</v>
      </c>
      <c r="AO317">
        <f>(AH317-(AM317/AM316)*AH316)/AE316</f>
        <v>9.4839925447413639E-2</v>
      </c>
      <c r="AP317">
        <f>AO317*16.02</f>
        <v>1.5193356056675664</v>
      </c>
      <c r="AT317">
        <v>100000</v>
      </c>
      <c r="AU317">
        <v>849.94500000000005</v>
      </c>
      <c r="AV317">
        <v>-274528</v>
      </c>
      <c r="AW317" s="6">
        <v>1161680</v>
      </c>
      <c r="AX317">
        <v>7.3474800000000007E-2</v>
      </c>
      <c r="AY317">
        <v>39393</v>
      </c>
      <c r="AZ317">
        <v>11577</v>
      </c>
      <c r="BA317">
        <f t="shared" si="58"/>
        <v>50970</v>
      </c>
      <c r="BC317">
        <f>(AV317-(BA317/BA316)*AV316)/AS316</f>
        <v>9.6337650389244453E-2</v>
      </c>
      <c r="BD317">
        <f>BC317*16.02</f>
        <v>1.5433291592356961</v>
      </c>
    </row>
    <row r="318" spans="30:56" x14ac:dyDescent="0.2">
      <c r="AD318">
        <v>25</v>
      </c>
      <c r="AE318">
        <f>4*3.14*AD318^2</f>
        <v>7850</v>
      </c>
      <c r="AF318">
        <v>50000</v>
      </c>
      <c r="AG318">
        <v>1175.129385</v>
      </c>
      <c r="AH318">
        <v>-289170.16307800001</v>
      </c>
      <c r="AI318">
        <v>1182011.445024</v>
      </c>
      <c r="AJ318">
        <v>-0.167716</v>
      </c>
      <c r="AK318">
        <v>41561</v>
      </c>
      <c r="AL318">
        <v>12439</v>
      </c>
      <c r="AM318">
        <f t="shared" si="57"/>
        <v>54000</v>
      </c>
      <c r="AR318">
        <v>25</v>
      </c>
      <c r="AS318">
        <f>4*3.14*AR318^2</f>
        <v>7850</v>
      </c>
      <c r="AT318">
        <v>50000</v>
      </c>
      <c r="AU318">
        <v>849.84100000000001</v>
      </c>
      <c r="AV318">
        <v>-291867</v>
      </c>
      <c r="AW318" s="6">
        <v>1165360</v>
      </c>
      <c r="AX318">
        <v>3.1530200000000001E-2</v>
      </c>
      <c r="AY318">
        <v>41544</v>
      </c>
      <c r="AZ318">
        <v>12456</v>
      </c>
      <c r="BA318">
        <f t="shared" si="58"/>
        <v>54000</v>
      </c>
    </row>
    <row r="319" spans="30:56" x14ac:dyDescent="0.2">
      <c r="AF319">
        <v>100000</v>
      </c>
      <c r="AG319">
        <v>1174.8862750000001</v>
      </c>
      <c r="AH319">
        <v>-272428.63510000001</v>
      </c>
      <c r="AI319">
        <v>1177784.3245010001</v>
      </c>
      <c r="AJ319">
        <v>-9.9886000000000003E-2</v>
      </c>
      <c r="AK319">
        <v>39242</v>
      </c>
      <c r="AL319">
        <v>11766</v>
      </c>
      <c r="AM319">
        <f t="shared" si="57"/>
        <v>51008</v>
      </c>
      <c r="AO319">
        <f>(AH319-(AM319/AM318)*AH318)/AE318</f>
        <v>9.1638081817936659E-2</v>
      </c>
      <c r="AP319">
        <f>AO319*16.02</f>
        <v>1.4680420707233452</v>
      </c>
      <c r="AT319">
        <v>100000</v>
      </c>
      <c r="AU319">
        <v>850.08199999999999</v>
      </c>
      <c r="AV319">
        <v>-274780</v>
      </c>
      <c r="AW319" s="6">
        <v>1161670</v>
      </c>
      <c r="AX319">
        <v>-2.4390200000000001E-2</v>
      </c>
      <c r="AY319">
        <v>39214</v>
      </c>
      <c r="AZ319">
        <v>11761</v>
      </c>
      <c r="BA319">
        <f t="shared" si="58"/>
        <v>50975</v>
      </c>
      <c r="BC319">
        <f>(AV319-(BA319/BA318)*AV318)/AS318</f>
        <v>9.3890835102617878E-2</v>
      </c>
      <c r="BD319">
        <f>BC319*16.02</f>
        <v>1.5041311783439384</v>
      </c>
    </row>
    <row r="320" spans="30:56" x14ac:dyDescent="0.2">
      <c r="AD320">
        <v>25</v>
      </c>
      <c r="AE320">
        <f>4*3.14*AD320^2</f>
        <v>7850</v>
      </c>
      <c r="AF320">
        <v>50000</v>
      </c>
      <c r="AG320">
        <v>1174.977664</v>
      </c>
      <c r="AH320">
        <v>-289323.63877000002</v>
      </c>
      <c r="AI320">
        <v>1182207.356282</v>
      </c>
      <c r="AJ320">
        <v>-0.107945</v>
      </c>
      <c r="AK320">
        <v>41416</v>
      </c>
      <c r="AL320">
        <v>12584</v>
      </c>
      <c r="AM320">
        <f t="shared" si="57"/>
        <v>54000</v>
      </c>
      <c r="AR320">
        <v>25</v>
      </c>
      <c r="AS320">
        <f>4*3.14*AR320^2</f>
        <v>7850</v>
      </c>
      <c r="AT320">
        <v>50000</v>
      </c>
      <c r="AU320">
        <v>850.06500000000005</v>
      </c>
      <c r="AV320">
        <v>-291847</v>
      </c>
      <c r="AW320" s="6">
        <v>1165450</v>
      </c>
      <c r="AX320">
        <v>8.1475199999999998E-2</v>
      </c>
      <c r="AY320">
        <v>41553</v>
      </c>
      <c r="AZ320">
        <v>12447</v>
      </c>
      <c r="BA320">
        <f t="shared" si="58"/>
        <v>54000</v>
      </c>
    </row>
    <row r="321" spans="30:56" x14ac:dyDescent="0.2">
      <c r="AF321">
        <v>100000</v>
      </c>
      <c r="AG321">
        <v>1174.769642</v>
      </c>
      <c r="AH321">
        <v>-272711.87185400003</v>
      </c>
      <c r="AI321">
        <v>1178190.2850929999</v>
      </c>
      <c r="AJ321">
        <v>-9.7433000000000006E-2</v>
      </c>
      <c r="AK321">
        <v>39162</v>
      </c>
      <c r="AL321">
        <v>11876</v>
      </c>
      <c r="AM321">
        <f t="shared" si="57"/>
        <v>51038</v>
      </c>
      <c r="AO321">
        <f>(AH321-(AM321/AM320)*AH320)/AE320</f>
        <v>9.4500578974431482E-2</v>
      </c>
      <c r="AP321">
        <f>AO321*16.02</f>
        <v>1.5138992751703924</v>
      </c>
      <c r="AT321">
        <v>100000</v>
      </c>
      <c r="AU321">
        <v>849.97500000000002</v>
      </c>
      <c r="AV321">
        <v>-274747</v>
      </c>
      <c r="AW321" s="6">
        <v>1161990</v>
      </c>
      <c r="AX321">
        <v>-1.08386E-2</v>
      </c>
      <c r="AY321">
        <v>39274</v>
      </c>
      <c r="AZ321">
        <v>11710</v>
      </c>
      <c r="BA321">
        <f t="shared" si="58"/>
        <v>50984</v>
      </c>
      <c r="BC321">
        <f>(AV321-(BA321/BA320)*AV320)/AS320</f>
        <v>0.10188593536211255</v>
      </c>
      <c r="BD321">
        <f>BC321*16.02</f>
        <v>1.632212684501043</v>
      </c>
    </row>
    <row r="322" spans="30:56" x14ac:dyDescent="0.2">
      <c r="AD322">
        <v>25</v>
      </c>
      <c r="AE322">
        <f>4*3.14*AD322^2</f>
        <v>7850</v>
      </c>
      <c r="AF322">
        <v>50000</v>
      </c>
      <c r="AG322">
        <v>1175.07</v>
      </c>
      <c r="AH322">
        <v>-289129</v>
      </c>
      <c r="AI322" s="6">
        <v>1181920</v>
      </c>
      <c r="AJ322">
        <v>7.0322800000000005E-2</v>
      </c>
      <c r="AK322">
        <v>41594</v>
      </c>
      <c r="AL322">
        <v>12406</v>
      </c>
      <c r="AM322">
        <f t="shared" ref="AM322:AM341" si="59">SUM(AK322:AL322)</f>
        <v>54000</v>
      </c>
      <c r="AR322">
        <v>25</v>
      </c>
      <c r="AS322">
        <f>4*3.14*AR322^2</f>
        <v>7850</v>
      </c>
      <c r="AT322">
        <v>50000</v>
      </c>
      <c r="AU322">
        <v>849.99900000000002</v>
      </c>
      <c r="AV322">
        <v>-291882</v>
      </c>
      <c r="AW322" s="6">
        <v>1165420</v>
      </c>
      <c r="AX322">
        <v>8.0855800000000005E-2</v>
      </c>
      <c r="AY322">
        <v>41536</v>
      </c>
      <c r="AZ322">
        <v>12464</v>
      </c>
      <c r="BA322">
        <f t="shared" si="58"/>
        <v>54000</v>
      </c>
    </row>
    <row r="323" spans="30:56" x14ac:dyDescent="0.2">
      <c r="AF323">
        <v>100000</v>
      </c>
      <c r="AG323">
        <v>1174.67</v>
      </c>
      <c r="AH323">
        <v>-272425</v>
      </c>
      <c r="AI323" s="6">
        <v>1177830</v>
      </c>
      <c r="AJ323">
        <v>-8.7939199999999995E-2</v>
      </c>
      <c r="AK323">
        <v>39302</v>
      </c>
      <c r="AL323">
        <v>11716</v>
      </c>
      <c r="AM323">
        <f t="shared" si="59"/>
        <v>51018</v>
      </c>
      <c r="AO323">
        <f>(AH323-(AM323/AM322)*AH322)/AE322</f>
        <v>9.3968676574666135E-2</v>
      </c>
      <c r="AP323">
        <f>AO323*16.02</f>
        <v>1.5053781987261514</v>
      </c>
      <c r="AT323">
        <v>100000</v>
      </c>
      <c r="AU323">
        <v>850.08600000000001</v>
      </c>
      <c r="AV323">
        <v>-274742</v>
      </c>
      <c r="AW323" s="6">
        <v>1161830</v>
      </c>
      <c r="AX323">
        <v>-3.8125399999999997E-2</v>
      </c>
      <c r="AY323">
        <v>39195</v>
      </c>
      <c r="AZ323">
        <v>11769</v>
      </c>
      <c r="BA323">
        <f t="shared" si="58"/>
        <v>50964</v>
      </c>
      <c r="BC323">
        <f>(AV323-(BA323/BA322)*AV322)/AS322</f>
        <v>9.2961188959659255E-2</v>
      </c>
      <c r="BD323">
        <f>BC323*16.02</f>
        <v>1.4892382471337413</v>
      </c>
    </row>
    <row r="324" spans="30:56" x14ac:dyDescent="0.2">
      <c r="AD324">
        <v>25</v>
      </c>
      <c r="AE324">
        <f>4*3.14*AD324^2</f>
        <v>7850</v>
      </c>
      <c r="AF324">
        <v>50000</v>
      </c>
      <c r="AG324">
        <v>1174.77</v>
      </c>
      <c r="AH324">
        <v>-289298</v>
      </c>
      <c r="AI324" s="6">
        <v>1182150</v>
      </c>
      <c r="AJ324">
        <v>-8.3088999999999996E-2</v>
      </c>
      <c r="AK324">
        <v>41427</v>
      </c>
      <c r="AL324">
        <v>12573</v>
      </c>
      <c r="AM324">
        <f t="shared" si="59"/>
        <v>54000</v>
      </c>
      <c r="AR324">
        <v>25</v>
      </c>
      <c r="AS324">
        <f>4*3.14*AR324^2</f>
        <v>7850</v>
      </c>
      <c r="AT324">
        <v>50000</v>
      </c>
      <c r="AU324">
        <v>850.04300000000001</v>
      </c>
      <c r="AV324">
        <v>-291792</v>
      </c>
      <c r="AW324" s="6">
        <v>1165450</v>
      </c>
      <c r="AX324">
        <v>-7.9640299999999997E-2</v>
      </c>
      <c r="AY324">
        <v>41588</v>
      </c>
      <c r="AZ324">
        <v>12412</v>
      </c>
      <c r="BA324">
        <f t="shared" si="58"/>
        <v>54000</v>
      </c>
    </row>
    <row r="325" spans="30:56" x14ac:dyDescent="0.2">
      <c r="AF325">
        <v>100000</v>
      </c>
      <c r="AG325">
        <v>1175.22</v>
      </c>
      <c r="AH325">
        <v>-272678</v>
      </c>
      <c r="AI325" s="6">
        <v>1178070</v>
      </c>
      <c r="AJ325">
        <v>-0.122822</v>
      </c>
      <c r="AK325">
        <v>39121</v>
      </c>
      <c r="AL325">
        <v>11909</v>
      </c>
      <c r="AM325">
        <f t="shared" si="59"/>
        <v>51030</v>
      </c>
      <c r="AO325">
        <f>(AH325-(AM325/AM324)*AH324)/AE324</f>
        <v>9.0268789808915423E-2</v>
      </c>
      <c r="AP325">
        <f>AO325*16.02</f>
        <v>1.446106012738825</v>
      </c>
      <c r="AT325">
        <v>100000</v>
      </c>
      <c r="AU325">
        <v>850.10500000000002</v>
      </c>
      <c r="AV325">
        <v>-274758</v>
      </c>
      <c r="AW325" s="6">
        <v>1161810</v>
      </c>
      <c r="AX325">
        <v>-1.8988600000000001E-2</v>
      </c>
      <c r="AY325">
        <v>39249</v>
      </c>
      <c r="AZ325">
        <v>11731</v>
      </c>
      <c r="BA325">
        <f t="shared" si="58"/>
        <v>50980</v>
      </c>
      <c r="BC325">
        <f>(AV325-(BA325/BA324)*AV324)/AS324</f>
        <v>9.1116206652513007E-2</v>
      </c>
      <c r="BD325">
        <f>BC325*16.02</f>
        <v>1.4596816305732583</v>
      </c>
    </row>
    <row r="326" spans="30:56" x14ac:dyDescent="0.2">
      <c r="AD326">
        <v>25</v>
      </c>
      <c r="AE326">
        <f>4*3.14*AD326^2</f>
        <v>7850</v>
      </c>
      <c r="AF326">
        <v>50000</v>
      </c>
      <c r="AG326">
        <v>1175.1400000000001</v>
      </c>
      <c r="AH326">
        <v>-289133</v>
      </c>
      <c r="AI326" s="6">
        <v>1182060</v>
      </c>
      <c r="AJ326">
        <v>-9.28826E-4</v>
      </c>
      <c r="AK326">
        <v>41564</v>
      </c>
      <c r="AL326">
        <v>12436</v>
      </c>
      <c r="AM326">
        <f t="shared" si="59"/>
        <v>54000</v>
      </c>
      <c r="AR326">
        <v>25</v>
      </c>
      <c r="AS326">
        <f>4*3.14*AR326^2</f>
        <v>7850</v>
      </c>
      <c r="AT326">
        <v>50000</v>
      </c>
      <c r="AU326">
        <v>849.99699999999996</v>
      </c>
      <c r="AV326">
        <v>-291876</v>
      </c>
      <c r="AW326" s="6">
        <v>1165550</v>
      </c>
      <c r="AX326">
        <v>1.63546E-2</v>
      </c>
      <c r="AY326">
        <v>41525</v>
      </c>
      <c r="AZ326">
        <v>12475</v>
      </c>
      <c r="BA326">
        <f t="shared" si="58"/>
        <v>54000</v>
      </c>
    </row>
    <row r="327" spans="30:56" x14ac:dyDescent="0.2">
      <c r="AF327">
        <v>100000</v>
      </c>
      <c r="AG327">
        <v>1175</v>
      </c>
      <c r="AH327">
        <v>-272487</v>
      </c>
      <c r="AI327" s="6">
        <v>1178070</v>
      </c>
      <c r="AJ327">
        <v>-3.2095499999999999E-2</v>
      </c>
      <c r="AK327">
        <v>39276</v>
      </c>
      <c r="AL327">
        <v>11752</v>
      </c>
      <c r="AM327">
        <f t="shared" si="59"/>
        <v>51028</v>
      </c>
      <c r="AO327">
        <f>(AH327-(AM327/AM326)*AH326)/AE326</f>
        <v>9.3372786034441366E-2</v>
      </c>
      <c r="AP327">
        <f>AO327*16.02</f>
        <v>1.4958320322717507</v>
      </c>
      <c r="AT327">
        <v>100000</v>
      </c>
      <c r="AU327">
        <v>850.21500000000003</v>
      </c>
      <c r="AV327">
        <v>-274872</v>
      </c>
      <c r="AW327" s="6">
        <v>1162260</v>
      </c>
      <c r="AX327">
        <v>0.114688</v>
      </c>
      <c r="AY327">
        <v>39222</v>
      </c>
      <c r="AZ327">
        <v>11769</v>
      </c>
      <c r="BA327">
        <f t="shared" si="58"/>
        <v>50991</v>
      </c>
      <c r="BC327">
        <f>(AV327-(BA327/BA326)*AV326)/AS326</f>
        <v>9.4270148619958999E-2</v>
      </c>
      <c r="BD327">
        <f>BC327*16.02</f>
        <v>1.5102077808917431</v>
      </c>
    </row>
    <row r="328" spans="30:56" x14ac:dyDescent="0.2">
      <c r="AD328">
        <v>25</v>
      </c>
      <c r="AE328">
        <f>4*3.14*AD328^2</f>
        <v>7850</v>
      </c>
      <c r="AF328">
        <v>50000</v>
      </c>
      <c r="AG328">
        <v>1175.3</v>
      </c>
      <c r="AH328">
        <v>-288816</v>
      </c>
      <c r="AI328" s="6">
        <v>1181880</v>
      </c>
      <c r="AJ328">
        <v>-0.19184200000000001</v>
      </c>
      <c r="AK328">
        <v>41823</v>
      </c>
      <c r="AL328">
        <v>12177</v>
      </c>
      <c r="AM328">
        <f t="shared" si="59"/>
        <v>54000</v>
      </c>
      <c r="AR328">
        <v>25</v>
      </c>
      <c r="AS328">
        <f>4*3.14*AR328^2</f>
        <v>7850</v>
      </c>
      <c r="AT328">
        <v>50000</v>
      </c>
      <c r="AU328">
        <v>849.98500000000001</v>
      </c>
      <c r="AV328">
        <v>-291636</v>
      </c>
      <c r="AW328" s="6">
        <v>1165400</v>
      </c>
      <c r="AX328">
        <v>0.107428</v>
      </c>
      <c r="AY328">
        <v>41708</v>
      </c>
      <c r="AZ328">
        <v>12292</v>
      </c>
      <c r="BA328">
        <f t="shared" si="58"/>
        <v>54000</v>
      </c>
    </row>
    <row r="329" spans="30:56" x14ac:dyDescent="0.2">
      <c r="AF329">
        <v>100000</v>
      </c>
      <c r="AG329">
        <v>1175.0899999999999</v>
      </c>
      <c r="AH329">
        <v>-272151</v>
      </c>
      <c r="AI329" s="6">
        <v>1177630</v>
      </c>
      <c r="AJ329">
        <v>0.193471</v>
      </c>
      <c r="AK329">
        <v>39503</v>
      </c>
      <c r="AL329">
        <v>11517</v>
      </c>
      <c r="AM329">
        <f t="shared" si="59"/>
        <v>51020</v>
      </c>
      <c r="AO329">
        <f>(AH329-(AM329/AM328)*AH328)/AE328</f>
        <v>9.2565038924270079E-2</v>
      </c>
      <c r="AP329">
        <f>AO329*16.02</f>
        <v>1.4828919235668065</v>
      </c>
      <c r="AT329">
        <v>100000</v>
      </c>
      <c r="AU329">
        <v>850.00400000000002</v>
      </c>
      <c r="AV329">
        <v>-274637</v>
      </c>
      <c r="AW329" s="6">
        <v>1161810</v>
      </c>
      <c r="AX329">
        <v>-1.70715E-2</v>
      </c>
      <c r="AY329">
        <v>39406</v>
      </c>
      <c r="AZ329">
        <v>11586</v>
      </c>
      <c r="BA329">
        <f t="shared" si="58"/>
        <v>50992</v>
      </c>
      <c r="BC329">
        <f>(AV329-(BA329/BA328)*AV328)/AS328</f>
        <v>9.6024798301484582E-2</v>
      </c>
      <c r="BD329">
        <f>BC329*16.02</f>
        <v>1.538317268789783</v>
      </c>
    </row>
    <row r="330" spans="30:56" x14ac:dyDescent="0.2">
      <c r="AD330">
        <v>25</v>
      </c>
      <c r="AE330">
        <f>4*3.14*AD330^2</f>
        <v>7850</v>
      </c>
      <c r="AF330">
        <v>50000</v>
      </c>
      <c r="AG330">
        <v>1174.98</v>
      </c>
      <c r="AH330">
        <v>-289114</v>
      </c>
      <c r="AI330" s="6">
        <v>1182180</v>
      </c>
      <c r="AJ330">
        <v>-0.13974600000000001</v>
      </c>
      <c r="AK330">
        <v>41567</v>
      </c>
      <c r="AL330">
        <v>12433</v>
      </c>
      <c r="AM330">
        <f t="shared" si="59"/>
        <v>54000</v>
      </c>
      <c r="AR330">
        <v>25</v>
      </c>
      <c r="AS330">
        <f>4*3.14*AR330^2</f>
        <v>7850</v>
      </c>
      <c r="AT330">
        <v>50000</v>
      </c>
      <c r="AU330">
        <v>850.09900000000005</v>
      </c>
      <c r="AV330">
        <v>-291995</v>
      </c>
      <c r="AW330" s="6">
        <v>1165450</v>
      </c>
      <c r="AX330">
        <v>-5.62949E-3</v>
      </c>
      <c r="AY330">
        <v>41456</v>
      </c>
      <c r="AZ330">
        <v>12544</v>
      </c>
      <c r="BA330">
        <f t="shared" si="58"/>
        <v>54000</v>
      </c>
    </row>
    <row r="331" spans="30:56" x14ac:dyDescent="0.2">
      <c r="AF331">
        <v>100000</v>
      </c>
      <c r="AG331">
        <v>1175.3499999999999</v>
      </c>
      <c r="AH331">
        <v>-272557</v>
      </c>
      <c r="AI331" s="6">
        <v>1177960</v>
      </c>
      <c r="AJ331">
        <v>-5.0150500000000001E-2</v>
      </c>
      <c r="AK331">
        <v>39261</v>
      </c>
      <c r="AL331">
        <v>11777</v>
      </c>
      <c r="AM331">
        <f t="shared" si="59"/>
        <v>51038</v>
      </c>
      <c r="AO331">
        <f>(AH331-(AM331/AM330)*AH330)/AE330</f>
        <v>8.8988752064167578E-2</v>
      </c>
      <c r="AP331">
        <f>AO331*16.02</f>
        <v>1.4255998080679646</v>
      </c>
      <c r="AT331">
        <v>100000</v>
      </c>
      <c r="AU331">
        <v>850.09199999999998</v>
      </c>
      <c r="AV331">
        <v>-274911</v>
      </c>
      <c r="AW331" s="6">
        <v>1162090</v>
      </c>
      <c r="AX331">
        <v>-2.61388E-2</v>
      </c>
      <c r="AY331">
        <v>39117</v>
      </c>
      <c r="AZ331">
        <v>11856</v>
      </c>
      <c r="BA331">
        <f t="shared" si="58"/>
        <v>50973</v>
      </c>
      <c r="BC331">
        <f>(AV331-(BA331/BA330)*AV330)/AS330</f>
        <v>9.1217586694976344E-2</v>
      </c>
      <c r="BD331">
        <f>BC331*16.02</f>
        <v>1.4613057388535209</v>
      </c>
    </row>
    <row r="332" spans="30:56" x14ac:dyDescent="0.2">
      <c r="AD332">
        <v>25</v>
      </c>
      <c r="AE332">
        <f>4*3.14*AD332^2</f>
        <v>7850</v>
      </c>
      <c r="AF332">
        <v>50000</v>
      </c>
      <c r="AG332">
        <v>1174.81</v>
      </c>
      <c r="AH332">
        <v>-288832</v>
      </c>
      <c r="AI332" s="6">
        <v>1181860</v>
      </c>
      <c r="AJ332">
        <v>-1.6823299999999999E-2</v>
      </c>
      <c r="AK332">
        <v>41817</v>
      </c>
      <c r="AL332">
        <v>12183</v>
      </c>
      <c r="AM332">
        <f t="shared" si="59"/>
        <v>54000</v>
      </c>
      <c r="AR332">
        <v>25</v>
      </c>
      <c r="AS332">
        <f>4*3.14*AR332^2</f>
        <v>7850</v>
      </c>
      <c r="AT332">
        <v>50000</v>
      </c>
      <c r="AU332">
        <v>850.01400000000001</v>
      </c>
      <c r="AV332">
        <v>-291729</v>
      </c>
      <c r="AW332" s="6">
        <v>1165380</v>
      </c>
      <c r="AX332">
        <v>0.13667299999999999</v>
      </c>
      <c r="AY332">
        <v>41650</v>
      </c>
      <c r="AZ332">
        <v>12350</v>
      </c>
      <c r="BA332">
        <f t="shared" si="58"/>
        <v>54000</v>
      </c>
    </row>
    <row r="333" spans="30:56" x14ac:dyDescent="0.2">
      <c r="AF333">
        <v>100000</v>
      </c>
      <c r="AG333">
        <v>1174.74</v>
      </c>
      <c r="AH333">
        <v>-272187</v>
      </c>
      <c r="AI333" s="6">
        <v>1177490</v>
      </c>
      <c r="AJ333">
        <v>0.14918899999999999</v>
      </c>
      <c r="AK333">
        <v>39543</v>
      </c>
      <c r="AL333">
        <v>11487</v>
      </c>
      <c r="AM333">
        <f t="shared" si="59"/>
        <v>51030</v>
      </c>
      <c r="AO333">
        <f>(AH333-(AM333/AM332)*AH332)/AE332</f>
        <v>9.6718471337578438E-2</v>
      </c>
      <c r="AP333">
        <f>AO333*16.02</f>
        <v>1.5494299108280065</v>
      </c>
      <c r="AT333">
        <v>100000</v>
      </c>
      <c r="AU333">
        <v>850.00099999999998</v>
      </c>
      <c r="AV333">
        <v>-274714</v>
      </c>
      <c r="AW333" s="6">
        <v>1161950</v>
      </c>
      <c r="AX333">
        <v>7.2465699999999994E-2</v>
      </c>
      <c r="AY333">
        <v>39298</v>
      </c>
      <c r="AZ333">
        <v>11683</v>
      </c>
      <c r="BA333">
        <f t="shared" si="58"/>
        <v>50981</v>
      </c>
      <c r="BC333">
        <f>(AV333-(BA333/BA332)*AV332)/AS332</f>
        <v>8.9832859164894308E-2</v>
      </c>
      <c r="BD333">
        <f>BC333*16.02</f>
        <v>1.4391224038216068</v>
      </c>
    </row>
    <row r="334" spans="30:56" x14ac:dyDescent="0.2">
      <c r="AD334">
        <v>25</v>
      </c>
      <c r="AE334">
        <f>4*3.14*AD334^2</f>
        <v>7850</v>
      </c>
      <c r="AF334">
        <v>50000</v>
      </c>
      <c r="AG334">
        <v>1174.9100000000001</v>
      </c>
      <c r="AH334">
        <v>-289057</v>
      </c>
      <c r="AI334" s="6">
        <v>1182130</v>
      </c>
      <c r="AJ334">
        <v>0.130463</v>
      </c>
      <c r="AK334">
        <v>41617</v>
      </c>
      <c r="AL334">
        <v>12383</v>
      </c>
      <c r="AM334">
        <f t="shared" si="59"/>
        <v>54000</v>
      </c>
      <c r="AR334">
        <v>25</v>
      </c>
      <c r="AS334">
        <f>4*3.14*AR334^2</f>
        <v>7850</v>
      </c>
      <c r="AT334">
        <v>50000</v>
      </c>
      <c r="AU334">
        <v>849.96100000000001</v>
      </c>
      <c r="AV334">
        <v>-291771</v>
      </c>
      <c r="AW334" s="6">
        <v>1165430</v>
      </c>
      <c r="AX334">
        <v>3.1635499999999997E-2</v>
      </c>
      <c r="AY334">
        <v>41608</v>
      </c>
      <c r="AZ334">
        <v>12392</v>
      </c>
      <c r="BA334">
        <f t="shared" si="58"/>
        <v>54000</v>
      </c>
    </row>
    <row r="335" spans="30:56" x14ac:dyDescent="0.2">
      <c r="AF335">
        <v>100000</v>
      </c>
      <c r="AG335">
        <v>1175.04</v>
      </c>
      <c r="AH335">
        <v>-272520</v>
      </c>
      <c r="AI335" s="6">
        <v>1178050</v>
      </c>
      <c r="AJ335">
        <v>-3.1358499999999997E-2</v>
      </c>
      <c r="AK335">
        <v>39324</v>
      </c>
      <c r="AL335">
        <v>11719</v>
      </c>
      <c r="AM335">
        <f t="shared" si="59"/>
        <v>51043</v>
      </c>
      <c r="AO335">
        <f>(AH335-(AM335/AM334)*AH334)/AE334</f>
        <v>9.0248763859398062E-2</v>
      </c>
      <c r="AP335">
        <f>AO335*16.02</f>
        <v>1.4457851970275568</v>
      </c>
      <c r="AT335">
        <v>100000</v>
      </c>
      <c r="AU335">
        <v>849.87800000000004</v>
      </c>
      <c r="AV335">
        <v>-274705</v>
      </c>
      <c r="AW335" s="6">
        <v>1162130</v>
      </c>
      <c r="AX335">
        <v>-1.1281599999999999E-2</v>
      </c>
      <c r="AY335">
        <v>39259</v>
      </c>
      <c r="AZ335">
        <v>11713</v>
      </c>
      <c r="BA335">
        <f t="shared" si="58"/>
        <v>50972</v>
      </c>
      <c r="BC335">
        <f>(AV335-(BA335/BA334)*AV334)/AS334</f>
        <v>8.9835838641189811E-2</v>
      </c>
      <c r="BD335">
        <f>BC335*16.02</f>
        <v>1.4391701350318606</v>
      </c>
    </row>
    <row r="336" spans="30:56" x14ac:dyDescent="0.2">
      <c r="AD336">
        <v>25</v>
      </c>
      <c r="AE336">
        <f>4*3.14*AD336^2</f>
        <v>7850</v>
      </c>
      <c r="AF336">
        <v>50000</v>
      </c>
      <c r="AG336">
        <v>1175.0899999999999</v>
      </c>
      <c r="AH336">
        <v>-289402</v>
      </c>
      <c r="AI336" s="6">
        <v>1182110</v>
      </c>
      <c r="AJ336">
        <v>9.5743999999999996E-2</v>
      </c>
      <c r="AK336">
        <v>41370</v>
      </c>
      <c r="AL336">
        <v>12630</v>
      </c>
      <c r="AM336">
        <f t="shared" si="59"/>
        <v>54000</v>
      </c>
      <c r="AR336">
        <v>25</v>
      </c>
      <c r="AS336">
        <f>4*3.14*AR336^2</f>
        <v>7850</v>
      </c>
      <c r="AT336">
        <v>50000</v>
      </c>
      <c r="AU336">
        <v>849.79200000000003</v>
      </c>
      <c r="AV336">
        <v>-291932</v>
      </c>
      <c r="AW336" s="6">
        <v>1165470</v>
      </c>
      <c r="AX336">
        <v>8.3803500000000003E-2</v>
      </c>
      <c r="AY336">
        <v>41494</v>
      </c>
      <c r="AZ336">
        <v>12506</v>
      </c>
      <c r="BA336">
        <f t="shared" si="58"/>
        <v>54000</v>
      </c>
    </row>
    <row r="337" spans="30:57" x14ac:dyDescent="0.2">
      <c r="AF337">
        <v>100000</v>
      </c>
      <c r="AG337">
        <v>1174.7</v>
      </c>
      <c r="AH337">
        <v>-272753</v>
      </c>
      <c r="AI337" s="6">
        <v>1177790</v>
      </c>
      <c r="AJ337">
        <v>-0.12824099999999999</v>
      </c>
      <c r="AK337">
        <v>39063</v>
      </c>
      <c r="AL337">
        <v>11963</v>
      </c>
      <c r="AM337">
        <f t="shared" si="59"/>
        <v>51026</v>
      </c>
      <c r="AO337">
        <f>(AH337-(AM337/AM336)*AH336)/AE336</f>
        <v>9.0503543288510735E-2</v>
      </c>
      <c r="AP337">
        <f>AO337*16.02</f>
        <v>1.449866763481942</v>
      </c>
      <c r="AT337">
        <v>100000</v>
      </c>
      <c r="AU337">
        <v>850.23800000000006</v>
      </c>
      <c r="AV337">
        <v>-274876</v>
      </c>
      <c r="AW337" s="6">
        <v>1162040</v>
      </c>
      <c r="AX337">
        <v>-4.3982199999999999E-2</v>
      </c>
      <c r="AY337">
        <v>39167</v>
      </c>
      <c r="AZ337">
        <v>11813</v>
      </c>
      <c r="BA337">
        <f t="shared" si="58"/>
        <v>50980</v>
      </c>
      <c r="BC337">
        <f>(AV337-(BA337/BA336)*AV336)/AS336</f>
        <v>9.2921349374854717E-2</v>
      </c>
      <c r="BD337">
        <f>BC337*16.02</f>
        <v>1.4886000169851725</v>
      </c>
    </row>
    <row r="338" spans="30:57" x14ac:dyDescent="0.2">
      <c r="AD338">
        <v>25</v>
      </c>
      <c r="AE338">
        <f>4*3.14*AD338^2</f>
        <v>7850</v>
      </c>
      <c r="AF338">
        <v>50000</v>
      </c>
      <c r="AG338">
        <v>1174.95</v>
      </c>
      <c r="AH338">
        <v>-289269</v>
      </c>
      <c r="AI338" s="6">
        <v>1181990</v>
      </c>
      <c r="AJ338">
        <v>-6.1580900000000001E-2</v>
      </c>
      <c r="AK338">
        <v>41491</v>
      </c>
      <c r="AL338">
        <v>12509</v>
      </c>
      <c r="AM338">
        <f t="shared" si="59"/>
        <v>54000</v>
      </c>
      <c r="AR338">
        <v>25</v>
      </c>
      <c r="AS338">
        <f>4*3.14*AR338^2</f>
        <v>7850</v>
      </c>
      <c r="AT338">
        <v>50000</v>
      </c>
      <c r="AU338">
        <v>850.02099999999996</v>
      </c>
      <c r="AV338">
        <v>-291846</v>
      </c>
      <c r="AW338" s="6">
        <v>1165540</v>
      </c>
      <c r="AX338">
        <v>3.9982400000000001E-2</v>
      </c>
      <c r="AY338">
        <v>41548</v>
      </c>
      <c r="AZ338">
        <v>12452</v>
      </c>
      <c r="BA338">
        <f t="shared" si="58"/>
        <v>54000</v>
      </c>
    </row>
    <row r="339" spans="30:57" x14ac:dyDescent="0.2">
      <c r="AF339">
        <v>100000</v>
      </c>
      <c r="AG339">
        <v>1175.1600000000001</v>
      </c>
      <c r="AH339">
        <v>-272635</v>
      </c>
      <c r="AI339" s="6">
        <v>1177760</v>
      </c>
      <c r="AJ339">
        <v>6.72315E-2</v>
      </c>
      <c r="AK339">
        <v>39204</v>
      </c>
      <c r="AL339">
        <v>11829</v>
      </c>
      <c r="AM339">
        <f t="shared" si="59"/>
        <v>51033</v>
      </c>
      <c r="AO339">
        <f>(AH339-(AM339/AM338)*AH338)/AE338</f>
        <v>9.4302611464966726E-2</v>
      </c>
      <c r="AP339">
        <f>AO339*16.02</f>
        <v>1.510727835668767</v>
      </c>
      <c r="AT339">
        <v>100000</v>
      </c>
      <c r="AU339">
        <v>850.11099999999999</v>
      </c>
      <c r="AV339">
        <v>-274718</v>
      </c>
      <c r="AW339" s="6">
        <v>1161980</v>
      </c>
      <c r="AX339">
        <v>-7.2686599999999997E-3</v>
      </c>
      <c r="AY339">
        <v>39234</v>
      </c>
      <c r="AZ339">
        <v>11738</v>
      </c>
      <c r="BA339">
        <f t="shared" si="58"/>
        <v>50972</v>
      </c>
      <c r="BC339">
        <f>(AV339-(BA339/BA338)*AV338)/AS338</f>
        <v>9.7198188251943277E-2</v>
      </c>
      <c r="BD339">
        <f>BC339*16.02</f>
        <v>1.5571149757961313</v>
      </c>
    </row>
    <row r="340" spans="30:57" x14ac:dyDescent="0.2">
      <c r="AD340">
        <v>25</v>
      </c>
      <c r="AE340">
        <f>4*3.14*AD340^2</f>
        <v>7850</v>
      </c>
      <c r="AF340">
        <v>50000</v>
      </c>
      <c r="AG340">
        <v>1175.1400000000001</v>
      </c>
      <c r="AH340">
        <v>-288978</v>
      </c>
      <c r="AI340" s="6">
        <v>1181910</v>
      </c>
      <c r="AJ340">
        <v>-8.2695699999999997E-2</v>
      </c>
      <c r="AK340">
        <v>41710</v>
      </c>
      <c r="AL340">
        <v>12290</v>
      </c>
      <c r="AM340">
        <f t="shared" si="59"/>
        <v>54000</v>
      </c>
      <c r="AR340">
        <v>25</v>
      </c>
      <c r="AS340">
        <f>4*3.14*AR340^2</f>
        <v>7850</v>
      </c>
      <c r="AT340">
        <v>50000</v>
      </c>
      <c r="AU340">
        <v>849.88900000000001</v>
      </c>
      <c r="AV340">
        <v>-292106</v>
      </c>
      <c r="AW340" s="6">
        <v>1165480</v>
      </c>
      <c r="AX340">
        <v>-2.5902100000000001E-2</v>
      </c>
      <c r="AY340">
        <v>41374</v>
      </c>
      <c r="AZ340">
        <v>12626</v>
      </c>
      <c r="BA340">
        <f t="shared" si="58"/>
        <v>54000</v>
      </c>
    </row>
    <row r="341" spans="30:57" x14ac:dyDescent="0.2">
      <c r="AF341">
        <v>100000</v>
      </c>
      <c r="AG341">
        <v>1175.06</v>
      </c>
      <c r="AH341">
        <v>-272318</v>
      </c>
      <c r="AI341" s="6">
        <v>1177740</v>
      </c>
      <c r="AJ341">
        <v>0.106132</v>
      </c>
      <c r="AK341">
        <v>39400</v>
      </c>
      <c r="AL341">
        <v>11623</v>
      </c>
      <c r="AM341">
        <f t="shared" si="59"/>
        <v>51023</v>
      </c>
      <c r="AO341">
        <f>(AH341-(AM341/AM340)*AH340)/AE340</f>
        <v>9.2834380750179551E-2</v>
      </c>
      <c r="AP341">
        <f>AO341*16.02</f>
        <v>1.4872067796178763</v>
      </c>
      <c r="AT341">
        <v>100000</v>
      </c>
      <c r="AU341">
        <v>850.10799999999995</v>
      </c>
      <c r="AV341">
        <v>-275071</v>
      </c>
      <c r="AW341" s="6">
        <v>1162160</v>
      </c>
      <c r="AX341">
        <v>-3.5865300000000003E-2</v>
      </c>
      <c r="AY341">
        <v>39053</v>
      </c>
      <c r="AZ341">
        <v>11930</v>
      </c>
      <c r="BA341">
        <f t="shared" si="58"/>
        <v>50983</v>
      </c>
      <c r="BC341">
        <f>(AV341-(BA341/BA340)*AV340)/AS340</f>
        <v>9.1073833451284517E-2</v>
      </c>
      <c r="BD341">
        <f>BC341*16.02</f>
        <v>1.4590028118895779</v>
      </c>
    </row>
    <row r="342" spans="30:57" x14ac:dyDescent="0.2">
      <c r="AG342">
        <f>AVERAGE(AG302,AG304,AG306,AG308,AG310,AG312,AG314,AG316,AG318,AG320,AG322,AG324,AG326,AG328,AG330,AG332,AG334,AG336,AG338,AG340)</f>
        <v>1174.9992243000002</v>
      </c>
      <c r="AH342">
        <f>AVERAGE(AH302,AH304,AH306,AH308,AH310,AH312,AH314,AH316,AH318,AH320,AH322,AH324,AH326,AH328,AH330,AH332,AH334,AH336,AH338,AH340)</f>
        <v>-289120.18373595004</v>
      </c>
      <c r="AI342">
        <f>AH342+(3/2)*(8.6173*10^-5)*AG342*54000</f>
        <v>-280918.67387534614</v>
      </c>
      <c r="AJ342">
        <f>AVERAGE(AH303,AH305,AH307,AH309,AH311,AH313,AH315,AH317,AH319,AH321,AH323,AH325,AH327,AH329,AH331,AH333,AH335,AH337,AH339,AH341)</f>
        <v>-272478.20176219998</v>
      </c>
      <c r="AK342">
        <f>AJ342+(3/2)*(8.6173*10^-5)*AG342*AM342</f>
        <v>-264728.04832759133</v>
      </c>
      <c r="AM342">
        <f>AVERAGE(AM303,AM305,AM307,AM309,AM311,AM313,AM315,AM317,AM319,AM321,AM323,AM325,AM327,AM329,AM331,AM333,AM335,AM337,AM339,AM341)</f>
        <v>51028.2</v>
      </c>
      <c r="AP342">
        <f>AVERAGE(AP303:AP341)</f>
        <v>1.4912599888992806</v>
      </c>
      <c r="AQ342">
        <f>STDEV(AP303:AP341)/SQRT(COUNT(AP303:AP341))</f>
        <v>1.1516448468569526E-2</v>
      </c>
      <c r="AU342">
        <f>AVERAGE(AU302,AU304,AU306,AU308,AU310,AU312,AU314,AU316,AU318,AU320,AU322,AU324,AU326,AU328,AU330,AU332,AU334,AU336,AU338,AU340)</f>
        <v>849.99854999999991</v>
      </c>
      <c r="AV342">
        <f>AVERAGE(AV302,AV304,AV306,AV308,AV310,AV312,AV314,AV316,AV318,AV320,AV322,AV324,AV326,AV328,AV330,AV332,AV334,AV336,AV338,AV340)</f>
        <v>-291849.25</v>
      </c>
      <c r="AW342">
        <f>AV342+(3/2)*(8.6173*10^-5)*AU342*54000</f>
        <v>-285916.24907101883</v>
      </c>
      <c r="AX342">
        <f>AVERAGE(AV303,AV305,AV307,AV309,AV311,AV313,AV315,AV317,AV319,AV321,AV323,AV325,AV327,AV329,AV331,AV333,AV335,AV337,AV339,AV341)</f>
        <v>-274786.40000000002</v>
      </c>
      <c r="AY342">
        <f>AX342+(3/2)*(8.6173*10^-5)*AU342*BA342</f>
        <v>-269185.36695355352</v>
      </c>
      <c r="BA342">
        <f>AVERAGE(BA303,BA305,BA307,BA309,BA311,BA313,BA315,BA317,BA319,BA321,BA323,BA325,BA327,BA329,BA331,BA333,BA335,BA337,BA339,BA341)</f>
        <v>50978.55</v>
      </c>
      <c r="BD342">
        <f>AVERAGE(BD303:BD341)</f>
        <v>1.4960361578343964</v>
      </c>
      <c r="BE342">
        <f>STDEV(BD303:BD341)/SQRT(COUNT(BD303:BD341))</f>
        <v>1.3152202102726315E-2</v>
      </c>
    </row>
    <row r="343" spans="30:57" x14ac:dyDescent="0.2">
      <c r="AE343" t="s">
        <v>8</v>
      </c>
      <c r="AS343" t="s">
        <v>77</v>
      </c>
    </row>
    <row r="344" spans="30:57" x14ac:dyDescent="0.2">
      <c r="AD344">
        <v>25</v>
      </c>
      <c r="AE344">
        <f>4*3.14*AD344^2</f>
        <v>7850</v>
      </c>
      <c r="AF344">
        <v>50000</v>
      </c>
      <c r="AG344">
        <v>1200.2807230000001</v>
      </c>
      <c r="AH344">
        <v>-288872.01180899999</v>
      </c>
      <c r="AI344">
        <v>1183419.29061</v>
      </c>
      <c r="AJ344">
        <v>-0.175091</v>
      </c>
      <c r="AK344">
        <v>41605</v>
      </c>
      <c r="AL344">
        <v>12395</v>
      </c>
      <c r="AM344">
        <f t="shared" ref="AM344:AM363" si="60">SUM(AK344:AL344)</f>
        <v>54000</v>
      </c>
      <c r="AR344">
        <v>25</v>
      </c>
      <c r="AS344">
        <f>4*3.14*AR344^2</f>
        <v>7850</v>
      </c>
      <c r="AT344">
        <v>50000</v>
      </c>
      <c r="AU344">
        <v>874.97900000000004</v>
      </c>
      <c r="AV344">
        <v>-291587</v>
      </c>
      <c r="AW344" s="6">
        <v>1166500</v>
      </c>
      <c r="AX344">
        <v>4.1846000000000001E-2</v>
      </c>
      <c r="AY344">
        <v>41622</v>
      </c>
      <c r="AZ344">
        <v>12378</v>
      </c>
      <c r="BA344">
        <f t="shared" ref="BA344:BA383" si="61">SUM(AY344:AZ344)</f>
        <v>54000</v>
      </c>
    </row>
    <row r="345" spans="30:57" x14ac:dyDescent="0.2">
      <c r="AF345">
        <v>100000</v>
      </c>
      <c r="AG345">
        <v>1199.7008450000001</v>
      </c>
      <c r="AH345">
        <v>-272184.91490700003</v>
      </c>
      <c r="AI345">
        <v>1179257.1258650001</v>
      </c>
      <c r="AJ345">
        <v>-0.16004599999999999</v>
      </c>
      <c r="AK345">
        <v>39347</v>
      </c>
      <c r="AL345">
        <v>11679</v>
      </c>
      <c r="AM345">
        <f t="shared" si="60"/>
        <v>51026</v>
      </c>
      <c r="AO345">
        <f>(AH345-(AM345/AM344)*AH344)/AE344</f>
        <v>9.9074945949591917E-2</v>
      </c>
      <c r="AP345">
        <f>AO345*16.02</f>
        <v>1.5871806341124624</v>
      </c>
      <c r="AT345">
        <v>100000</v>
      </c>
      <c r="AU345">
        <v>874.96600000000001</v>
      </c>
      <c r="AV345">
        <v>-274509</v>
      </c>
      <c r="AW345" s="6">
        <v>1162700</v>
      </c>
      <c r="AX345">
        <v>-5.0592999999999999E-2</v>
      </c>
      <c r="AY345">
        <v>39304</v>
      </c>
      <c r="AZ345">
        <v>11672</v>
      </c>
      <c r="BA345">
        <f t="shared" si="61"/>
        <v>50976</v>
      </c>
      <c r="BC345">
        <f>(AV345-(BA345/BA344)*AV344)/AS344</f>
        <v>9.5430318471333486E-2</v>
      </c>
      <c r="BD345">
        <f>BC345*16.02</f>
        <v>1.5287937019107625</v>
      </c>
    </row>
    <row r="346" spans="30:57" x14ac:dyDescent="0.2">
      <c r="AD346">
        <v>25</v>
      </c>
      <c r="AE346">
        <f>4*3.14*AD346^2</f>
        <v>7850</v>
      </c>
      <c r="AF346">
        <v>50000</v>
      </c>
      <c r="AG346">
        <v>1200.3500100000001</v>
      </c>
      <c r="AH346">
        <v>-288645.02652999997</v>
      </c>
      <c r="AI346">
        <v>1183344.130904</v>
      </c>
      <c r="AJ346">
        <v>-0.18385399999999999</v>
      </c>
      <c r="AK346">
        <v>41772</v>
      </c>
      <c r="AL346">
        <v>12228</v>
      </c>
      <c r="AM346">
        <f t="shared" si="60"/>
        <v>54000</v>
      </c>
      <c r="AR346">
        <v>25</v>
      </c>
      <c r="AS346">
        <f>4*3.14*AR346^2</f>
        <v>7850</v>
      </c>
      <c r="AT346">
        <v>50000</v>
      </c>
      <c r="AU346">
        <v>875.16300000000001</v>
      </c>
      <c r="AV346">
        <v>-291749</v>
      </c>
      <c r="AW346" s="6">
        <v>1166700</v>
      </c>
      <c r="AX346">
        <v>3.7836599999999998E-2</v>
      </c>
      <c r="AY346">
        <v>41493</v>
      </c>
      <c r="AZ346">
        <v>12507</v>
      </c>
      <c r="BA346">
        <f t="shared" si="61"/>
        <v>54000</v>
      </c>
    </row>
    <row r="347" spans="30:57" x14ac:dyDescent="0.2">
      <c r="AF347">
        <v>100000</v>
      </c>
      <c r="AG347">
        <v>1199.925966</v>
      </c>
      <c r="AH347">
        <v>-272042.70215299999</v>
      </c>
      <c r="AI347">
        <v>1178698.5362760001</v>
      </c>
      <c r="AJ347">
        <v>-0.125611</v>
      </c>
      <c r="AK347">
        <v>39481</v>
      </c>
      <c r="AL347">
        <v>11552</v>
      </c>
      <c r="AM347">
        <f t="shared" si="60"/>
        <v>51033</v>
      </c>
      <c r="AO347">
        <f>(AH347-(AM347/AM346)*AH346)/AE346</f>
        <v>9.463487294996395E-2</v>
      </c>
      <c r="AP347">
        <f>AO347*16.02</f>
        <v>1.5160506646584224</v>
      </c>
      <c r="AT347">
        <v>100000</v>
      </c>
      <c r="AU347">
        <v>874.88900000000001</v>
      </c>
      <c r="AV347">
        <v>-274682</v>
      </c>
      <c r="AW347" s="6">
        <v>1163340</v>
      </c>
      <c r="AX347">
        <v>-1.1373599999999999E-2</v>
      </c>
      <c r="AY347">
        <v>39145</v>
      </c>
      <c r="AZ347">
        <v>11827</v>
      </c>
      <c r="BA347">
        <f t="shared" si="61"/>
        <v>50972</v>
      </c>
      <c r="BC347">
        <f>(AV347-(BA347/BA346)*AV346)/AS346</f>
        <v>9.0120377447515443E-2</v>
      </c>
      <c r="BD347">
        <f>BC347*16.02</f>
        <v>1.4437284467091973</v>
      </c>
    </row>
    <row r="348" spans="30:57" x14ac:dyDescent="0.2">
      <c r="AD348">
        <v>25</v>
      </c>
      <c r="AE348">
        <f>4*3.14*AD348^2</f>
        <v>7850</v>
      </c>
      <c r="AF348">
        <v>50000</v>
      </c>
      <c r="AG348">
        <v>1199.997067</v>
      </c>
      <c r="AH348">
        <v>-289044.45348899998</v>
      </c>
      <c r="AI348">
        <v>1183383.993394</v>
      </c>
      <c r="AJ348">
        <v>-0.15772600000000001</v>
      </c>
      <c r="AK348">
        <v>41489</v>
      </c>
      <c r="AL348">
        <v>12511</v>
      </c>
      <c r="AM348">
        <f t="shared" si="60"/>
        <v>54000</v>
      </c>
      <c r="AR348">
        <v>25</v>
      </c>
      <c r="AS348">
        <f>4*3.14*AR348^2</f>
        <v>7850</v>
      </c>
      <c r="AT348">
        <v>50000</v>
      </c>
      <c r="AU348">
        <v>875.27300000000002</v>
      </c>
      <c r="AV348">
        <v>-291701</v>
      </c>
      <c r="AW348" s="6">
        <v>1166640</v>
      </c>
      <c r="AX348">
        <v>-0.15812699999999999</v>
      </c>
      <c r="AY348">
        <v>41524</v>
      </c>
      <c r="AZ348">
        <v>12476</v>
      </c>
      <c r="BA348">
        <f t="shared" si="61"/>
        <v>54000</v>
      </c>
    </row>
    <row r="349" spans="30:57" x14ac:dyDescent="0.2">
      <c r="AF349">
        <v>100000</v>
      </c>
      <c r="AG349">
        <v>1199.931008</v>
      </c>
      <c r="AH349">
        <v>-272403.32318800001</v>
      </c>
      <c r="AI349">
        <v>1179014.998659</v>
      </c>
      <c r="AJ349">
        <v>-0.118534</v>
      </c>
      <c r="AK349">
        <v>39213</v>
      </c>
      <c r="AL349">
        <v>11820</v>
      </c>
      <c r="AM349">
        <f t="shared" si="60"/>
        <v>51033</v>
      </c>
      <c r="AO349">
        <f>(AH349-(AM349/AM348)*AH348)/AE348</f>
        <v>9.6782596725963094E-2</v>
      </c>
      <c r="AP349">
        <f>AO349*16.02</f>
        <v>1.5504571995499288</v>
      </c>
      <c r="AT349">
        <v>100000</v>
      </c>
      <c r="AU349">
        <v>875.21</v>
      </c>
      <c r="AV349">
        <v>-274595</v>
      </c>
      <c r="AW349" s="6">
        <v>1163260</v>
      </c>
      <c r="AX349">
        <v>-8.1972400000000001E-2</v>
      </c>
      <c r="AY349">
        <v>39196</v>
      </c>
      <c r="AZ349">
        <v>11774</v>
      </c>
      <c r="BA349">
        <f t="shared" si="61"/>
        <v>50970</v>
      </c>
      <c r="BC349">
        <f>(AV349-(BA349/BA348)*AV348)/AS348</f>
        <v>9.4055130927108682E-2</v>
      </c>
      <c r="BD349">
        <f>BC349*16.02</f>
        <v>1.506763197452281</v>
      </c>
    </row>
    <row r="350" spans="30:57" x14ac:dyDescent="0.2">
      <c r="AD350">
        <v>25</v>
      </c>
      <c r="AE350">
        <f>4*3.14*AD350^2</f>
        <v>7850</v>
      </c>
      <c r="AF350">
        <v>50000</v>
      </c>
      <c r="AG350">
        <v>1200.058233</v>
      </c>
      <c r="AH350">
        <v>-289100.48388100002</v>
      </c>
      <c r="AI350">
        <v>1183565.7626080001</v>
      </c>
      <c r="AJ350">
        <v>-0.19314000000000001</v>
      </c>
      <c r="AK350">
        <v>41417</v>
      </c>
      <c r="AL350">
        <v>12583</v>
      </c>
      <c r="AM350">
        <f t="shared" si="60"/>
        <v>54000</v>
      </c>
      <c r="AR350">
        <v>25</v>
      </c>
      <c r="AS350">
        <f>4*3.14*AR350^2</f>
        <v>7850</v>
      </c>
      <c r="AT350">
        <v>50000</v>
      </c>
      <c r="AU350">
        <v>874.77499999999998</v>
      </c>
      <c r="AV350">
        <v>-291674</v>
      </c>
      <c r="AW350" s="6">
        <v>1166700</v>
      </c>
      <c r="AX350">
        <v>-5.3540900000000002E-2</v>
      </c>
      <c r="AY350">
        <v>41535</v>
      </c>
      <c r="AZ350">
        <v>12465</v>
      </c>
      <c r="BA350">
        <f t="shared" si="61"/>
        <v>54000</v>
      </c>
    </row>
    <row r="351" spans="30:57" x14ac:dyDescent="0.2">
      <c r="AF351">
        <v>100000</v>
      </c>
      <c r="AG351">
        <v>1199.970765</v>
      </c>
      <c r="AH351">
        <v>-272389.813601</v>
      </c>
      <c r="AI351">
        <v>1179143.8391720001</v>
      </c>
      <c r="AJ351">
        <v>-0.15254499999999999</v>
      </c>
      <c r="AK351">
        <v>39136</v>
      </c>
      <c r="AL351">
        <v>11884</v>
      </c>
      <c r="AM351">
        <f t="shared" si="60"/>
        <v>51020</v>
      </c>
      <c r="AO351">
        <f>(AH351-(AM351/AM350)*AH350)/AE350</f>
        <v>9.6382998713421209E-2</v>
      </c>
      <c r="AP351">
        <f>AO351*16.02</f>
        <v>1.5440556393890077</v>
      </c>
      <c r="AT351">
        <v>100000</v>
      </c>
      <c r="AU351">
        <v>875.15</v>
      </c>
      <c r="AV351">
        <v>-274629</v>
      </c>
      <c r="AW351" s="6">
        <v>1163090</v>
      </c>
      <c r="AX351">
        <v>1.1400199999999999E-2</v>
      </c>
      <c r="AY351">
        <v>39213</v>
      </c>
      <c r="AZ351">
        <v>11768</v>
      </c>
      <c r="BA351">
        <f t="shared" si="61"/>
        <v>50981</v>
      </c>
      <c r="BC351">
        <f>(AV351-(BA351/BA350)*AV350)/AS350</f>
        <v>9.4046223165844059E-2</v>
      </c>
      <c r="BD351">
        <f>BC351*16.02</f>
        <v>1.5066204951168218</v>
      </c>
    </row>
    <row r="352" spans="30:57" x14ac:dyDescent="0.2">
      <c r="AD352">
        <v>25</v>
      </c>
      <c r="AE352">
        <f>4*3.14*AD352^2</f>
        <v>7850</v>
      </c>
      <c r="AF352">
        <v>50000</v>
      </c>
      <c r="AG352">
        <v>1199.9806920000001</v>
      </c>
      <c r="AH352">
        <v>-288836.21495699999</v>
      </c>
      <c r="AI352">
        <v>1183529.425813</v>
      </c>
      <c r="AJ352">
        <v>-0.16126199999999999</v>
      </c>
      <c r="AK352">
        <v>41608</v>
      </c>
      <c r="AL352">
        <v>12392</v>
      </c>
      <c r="AM352">
        <f t="shared" si="60"/>
        <v>54000</v>
      </c>
      <c r="AR352">
        <v>25</v>
      </c>
      <c r="AS352">
        <f>4*3.14*AR352^2</f>
        <v>7850</v>
      </c>
      <c r="AT352">
        <v>50000</v>
      </c>
      <c r="AU352">
        <v>874.952</v>
      </c>
      <c r="AV352">
        <v>-291711</v>
      </c>
      <c r="AW352" s="6">
        <v>1166650</v>
      </c>
      <c r="AX352">
        <v>-2.6545200000000001E-2</v>
      </c>
      <c r="AY352">
        <v>41511</v>
      </c>
      <c r="AZ352">
        <v>12489</v>
      </c>
      <c r="BA352">
        <f t="shared" si="61"/>
        <v>54000</v>
      </c>
    </row>
    <row r="353" spans="30:56" x14ac:dyDescent="0.2">
      <c r="AF353">
        <v>100000</v>
      </c>
      <c r="AG353">
        <v>1199.932519</v>
      </c>
      <c r="AH353">
        <v>-272229.66502700001</v>
      </c>
      <c r="AI353">
        <v>1179276.2530420001</v>
      </c>
      <c r="AJ353">
        <v>-0.12775500000000001</v>
      </c>
      <c r="AK353">
        <v>39301</v>
      </c>
      <c r="AL353">
        <v>11728</v>
      </c>
      <c r="AM353">
        <f t="shared" si="60"/>
        <v>51029</v>
      </c>
      <c r="AO353">
        <f>(AH353-(AM353/AM352)*AH352)/AE352</f>
        <v>9.1109463512040315E-2</v>
      </c>
      <c r="AP353">
        <f>AO353*16.02</f>
        <v>1.4595736054628858</v>
      </c>
      <c r="AT353">
        <v>100000</v>
      </c>
      <c r="AU353">
        <v>875.15099999999995</v>
      </c>
      <c r="AV353">
        <v>-274678</v>
      </c>
      <c r="AW353" s="6">
        <v>1163170</v>
      </c>
      <c r="AX353">
        <v>-2.5612E-3</v>
      </c>
      <c r="AY353">
        <v>39162</v>
      </c>
      <c r="AZ353">
        <v>11814</v>
      </c>
      <c r="BA353">
        <f t="shared" si="61"/>
        <v>50976</v>
      </c>
      <c r="BC353">
        <f>(AV353-(BA353/BA352)*AV352)/AS352</f>
        <v>8.8813248407644374E-2</v>
      </c>
      <c r="BD353">
        <f>BC353*16.02</f>
        <v>1.4227882394904627</v>
      </c>
    </row>
    <row r="354" spans="30:56" x14ac:dyDescent="0.2">
      <c r="AD354">
        <v>25</v>
      </c>
      <c r="AE354">
        <f>4*3.14*AD354^2</f>
        <v>7850</v>
      </c>
      <c r="AF354">
        <v>50000</v>
      </c>
      <c r="AG354">
        <v>1200.083187</v>
      </c>
      <c r="AH354">
        <v>-288887.40284699999</v>
      </c>
      <c r="AI354">
        <v>1183412.597566</v>
      </c>
      <c r="AJ354">
        <v>-0.13162699999999999</v>
      </c>
      <c r="AK354">
        <v>41597</v>
      </c>
      <c r="AL354">
        <v>12403</v>
      </c>
      <c r="AM354">
        <f t="shared" si="60"/>
        <v>54000</v>
      </c>
      <c r="AR354">
        <v>25</v>
      </c>
      <c r="AS354">
        <f>4*3.14*AR354^2</f>
        <v>7850</v>
      </c>
      <c r="AT354">
        <v>50000</v>
      </c>
      <c r="AU354">
        <v>874.99900000000002</v>
      </c>
      <c r="AV354">
        <v>-291604</v>
      </c>
      <c r="AW354" s="6">
        <v>1166620</v>
      </c>
      <c r="AX354">
        <v>0.12814</v>
      </c>
      <c r="AY354">
        <v>41581</v>
      </c>
      <c r="AZ354">
        <v>12419</v>
      </c>
      <c r="BA354">
        <f t="shared" si="61"/>
        <v>54000</v>
      </c>
    </row>
    <row r="355" spans="30:56" x14ac:dyDescent="0.2">
      <c r="AF355">
        <v>100000</v>
      </c>
      <c r="AG355">
        <v>1200.093959</v>
      </c>
      <c r="AH355">
        <v>-272275.293221</v>
      </c>
      <c r="AI355">
        <v>1179054.3243180001</v>
      </c>
      <c r="AJ355">
        <v>-0.15109800000000001</v>
      </c>
      <c r="AK355">
        <v>39319</v>
      </c>
      <c r="AL355">
        <v>11715</v>
      </c>
      <c r="AM355">
        <f t="shared" si="60"/>
        <v>51034</v>
      </c>
      <c r="AO355">
        <f>(AH355-(AM355/AM354)*AH354)/AE354</f>
        <v>9.4866437744275098E-2</v>
      </c>
      <c r="AP355">
        <f>AO355*16.02</f>
        <v>1.5197603326632869</v>
      </c>
      <c r="AT355">
        <v>100000</v>
      </c>
      <c r="AU355">
        <v>875.04499999999996</v>
      </c>
      <c r="AV355">
        <v>-274656</v>
      </c>
      <c r="AW355" s="6">
        <v>1163070</v>
      </c>
      <c r="AX355">
        <v>7.8994400000000006E-2</v>
      </c>
      <c r="AY355">
        <v>39249</v>
      </c>
      <c r="AZ355">
        <v>11744</v>
      </c>
      <c r="BA355">
        <f t="shared" si="61"/>
        <v>50993</v>
      </c>
      <c r="BC355">
        <f>(AV355-(BA355/BA354)*AV354)/AS354</f>
        <v>9.0442962962963502E-2</v>
      </c>
      <c r="BD355">
        <f>BC355*16.02</f>
        <v>1.4488962666666754</v>
      </c>
    </row>
    <row r="356" spans="30:56" x14ac:dyDescent="0.2">
      <c r="AD356">
        <v>25</v>
      </c>
      <c r="AE356">
        <f>4*3.14*AD356^2</f>
        <v>7850</v>
      </c>
      <c r="AF356">
        <v>50000</v>
      </c>
      <c r="AG356">
        <v>1199.989855</v>
      </c>
      <c r="AH356">
        <v>-288949.08346300002</v>
      </c>
      <c r="AI356">
        <v>1183350.684897</v>
      </c>
      <c r="AJ356">
        <v>-0.18001900000000001</v>
      </c>
      <c r="AK356">
        <v>41568</v>
      </c>
      <c r="AL356">
        <v>12432</v>
      </c>
      <c r="AM356">
        <f t="shared" si="60"/>
        <v>54000</v>
      </c>
      <c r="AR356">
        <v>25</v>
      </c>
      <c r="AS356">
        <f>4*3.14*AR356^2</f>
        <v>7850</v>
      </c>
      <c r="AT356">
        <v>50000</v>
      </c>
      <c r="AU356">
        <v>875.05799999999999</v>
      </c>
      <c r="AV356">
        <v>-291808</v>
      </c>
      <c r="AW356" s="6">
        <v>1166750</v>
      </c>
      <c r="AX356">
        <v>-0.14236299999999999</v>
      </c>
      <c r="AY356">
        <v>41426</v>
      </c>
      <c r="AZ356">
        <v>12574</v>
      </c>
      <c r="BA356">
        <f t="shared" si="61"/>
        <v>54000</v>
      </c>
    </row>
    <row r="357" spans="30:56" x14ac:dyDescent="0.2">
      <c r="AF357">
        <v>100000</v>
      </c>
      <c r="AG357">
        <v>1200.0335459999999</v>
      </c>
      <c r="AH357">
        <v>-272336.86927299999</v>
      </c>
      <c r="AI357">
        <v>1178863.4032399999</v>
      </c>
      <c r="AJ357">
        <v>-0.130969</v>
      </c>
      <c r="AK357">
        <v>39246</v>
      </c>
      <c r="AL357">
        <v>11781</v>
      </c>
      <c r="AM357">
        <f t="shared" si="60"/>
        <v>51027</v>
      </c>
      <c r="AO357">
        <f>(AH357-(AM357/AM356)*AH356)/AE356</f>
        <v>8.9676671678468781E-2</v>
      </c>
      <c r="AP357">
        <f>AO357*16.02</f>
        <v>1.4366202802890697</v>
      </c>
      <c r="AT357">
        <v>100000</v>
      </c>
      <c r="AU357">
        <v>875.11400000000003</v>
      </c>
      <c r="AV357">
        <v>-274715</v>
      </c>
      <c r="AW357" s="6">
        <v>1163260</v>
      </c>
      <c r="AX357">
        <v>-1.7137199999999998E-2</v>
      </c>
      <c r="AY357">
        <v>39111</v>
      </c>
      <c r="AZ357">
        <v>11863</v>
      </c>
      <c r="BA357">
        <f t="shared" si="61"/>
        <v>50974</v>
      </c>
      <c r="BC357">
        <f>(AV357-(BA357/BA356)*AV356)/AS356</f>
        <v>9.4387808445393212E-2</v>
      </c>
      <c r="BD357">
        <f>BC357*16.02</f>
        <v>1.5120926912951993</v>
      </c>
    </row>
    <row r="358" spans="30:56" x14ac:dyDescent="0.2">
      <c r="AD358">
        <v>25</v>
      </c>
      <c r="AE358">
        <f>4*3.14*AD358^2</f>
        <v>7850</v>
      </c>
      <c r="AF358">
        <v>50000</v>
      </c>
      <c r="AG358">
        <v>1199.8079849999999</v>
      </c>
      <c r="AH358">
        <v>-288919.87169</v>
      </c>
      <c r="AI358">
        <v>1183350.6903520001</v>
      </c>
      <c r="AJ358">
        <v>-0.13800799999999999</v>
      </c>
      <c r="AK358">
        <v>41579</v>
      </c>
      <c r="AL358">
        <v>12421</v>
      </c>
      <c r="AM358">
        <f t="shared" si="60"/>
        <v>54000</v>
      </c>
      <c r="AR358">
        <v>25</v>
      </c>
      <c r="AS358">
        <f>4*3.14*AR358^2</f>
        <v>7850</v>
      </c>
      <c r="AT358">
        <v>50000</v>
      </c>
      <c r="AU358">
        <v>875.22199999999998</v>
      </c>
      <c r="AV358">
        <v>-291647</v>
      </c>
      <c r="AW358" s="6">
        <v>1166590</v>
      </c>
      <c r="AX358">
        <v>5.9523699999999999E-2</v>
      </c>
      <c r="AY358">
        <v>41572</v>
      </c>
      <c r="AZ358">
        <v>12428</v>
      </c>
      <c r="BA358">
        <f t="shared" si="61"/>
        <v>54000</v>
      </c>
    </row>
    <row r="359" spans="30:56" x14ac:dyDescent="0.2">
      <c r="AF359">
        <v>100000</v>
      </c>
      <c r="AG359">
        <v>1199.9457190000001</v>
      </c>
      <c r="AH359">
        <v>-272320.43780000001</v>
      </c>
      <c r="AI359">
        <v>1179178.4608809999</v>
      </c>
      <c r="AJ359">
        <v>-0.15271799999999999</v>
      </c>
      <c r="AK359">
        <v>39278</v>
      </c>
      <c r="AL359">
        <v>11754</v>
      </c>
      <c r="AM359">
        <f t="shared" si="60"/>
        <v>51032</v>
      </c>
      <c r="AO359">
        <f>(AH359-(AM359/AM358)*AH358)/AE358</f>
        <v>9.1661360896627006E-2</v>
      </c>
      <c r="AP359">
        <f>AO359*16.02</f>
        <v>1.4684150015639645</v>
      </c>
      <c r="AT359">
        <v>100000</v>
      </c>
      <c r="AU359">
        <v>874.92700000000002</v>
      </c>
      <c r="AV359">
        <v>-274614</v>
      </c>
      <c r="AW359" s="6">
        <v>1163020</v>
      </c>
      <c r="AX359">
        <v>6.2073900000000001E-2</v>
      </c>
      <c r="AY359">
        <v>39254</v>
      </c>
      <c r="AZ359">
        <v>11730</v>
      </c>
      <c r="BA359">
        <f t="shared" si="61"/>
        <v>50984</v>
      </c>
      <c r="BC359">
        <f>(AV359-(BA359/BA358)*AV358)/AS358</f>
        <v>9.4773880632224958E-2</v>
      </c>
      <c r="BD359">
        <f>BC359*16.02</f>
        <v>1.5182775677282438</v>
      </c>
    </row>
    <row r="360" spans="30:56" x14ac:dyDescent="0.2">
      <c r="AD360">
        <v>25</v>
      </c>
      <c r="AE360">
        <f>4*3.14*AD360^2</f>
        <v>7850</v>
      </c>
      <c r="AF360">
        <v>50000</v>
      </c>
      <c r="AG360">
        <v>1200.012021</v>
      </c>
      <c r="AH360">
        <v>-289089.13983399997</v>
      </c>
      <c r="AI360">
        <v>1183578.404536</v>
      </c>
      <c r="AJ360">
        <v>-8.6789000000000005E-2</v>
      </c>
      <c r="AK360">
        <v>41421</v>
      </c>
      <c r="AL360">
        <v>12579</v>
      </c>
      <c r="AM360">
        <f t="shared" si="60"/>
        <v>54000</v>
      </c>
      <c r="AR360">
        <v>25</v>
      </c>
      <c r="AS360">
        <f>4*3.14*AR360^2</f>
        <v>7850</v>
      </c>
      <c r="AT360">
        <v>50000</v>
      </c>
      <c r="AU360">
        <v>875.10500000000002</v>
      </c>
      <c r="AV360">
        <v>-291745</v>
      </c>
      <c r="AW360" s="6">
        <v>1166670</v>
      </c>
      <c r="AX360">
        <v>1.3049399999999999E-2</v>
      </c>
      <c r="AY360">
        <v>41493</v>
      </c>
      <c r="AZ360">
        <v>12507</v>
      </c>
      <c r="BA360">
        <f t="shared" si="61"/>
        <v>54000</v>
      </c>
    </row>
    <row r="361" spans="30:56" x14ac:dyDescent="0.2">
      <c r="AF361">
        <v>100000</v>
      </c>
      <c r="AG361">
        <v>1199.8442299999999</v>
      </c>
      <c r="AH361">
        <v>-272534.95406700001</v>
      </c>
      <c r="AI361">
        <v>1179417.1630480001</v>
      </c>
      <c r="AJ361">
        <v>-0.11558499999999999</v>
      </c>
      <c r="AK361">
        <v>39141</v>
      </c>
      <c r="AL361">
        <v>11901</v>
      </c>
      <c r="AM361">
        <f t="shared" si="60"/>
        <v>51042</v>
      </c>
      <c r="AO361">
        <f>(AH361-(AM361/AM360)*AH360)/AE360</f>
        <v>9.1531860790338523E-2</v>
      </c>
      <c r="AP361">
        <f>AO361*16.02</f>
        <v>1.4663404098612232</v>
      </c>
      <c r="AT361">
        <v>100000</v>
      </c>
      <c r="AU361">
        <v>874.89700000000005</v>
      </c>
      <c r="AV361">
        <v>-274687</v>
      </c>
      <c r="AW361" s="6">
        <v>1163080</v>
      </c>
      <c r="AX361">
        <v>-0.16012000000000001</v>
      </c>
      <c r="AY361">
        <v>39124</v>
      </c>
      <c r="AZ361">
        <v>11843</v>
      </c>
      <c r="BA361">
        <f t="shared" si="61"/>
        <v>50967</v>
      </c>
      <c r="BC361">
        <f>(AV361-(BA361/BA360)*AV360)/AS360</f>
        <v>8.5561252653926528E-2</v>
      </c>
      <c r="BD361">
        <f>BC361*16.02</f>
        <v>1.3706912675159029</v>
      </c>
    </row>
    <row r="362" spans="30:56" x14ac:dyDescent="0.2">
      <c r="AD362">
        <v>25</v>
      </c>
      <c r="AE362">
        <f>4*3.14*AD362^2</f>
        <v>7850</v>
      </c>
      <c r="AF362">
        <v>50000</v>
      </c>
      <c r="AG362">
        <v>1199.8088170000001</v>
      </c>
      <c r="AH362">
        <v>-289162.58671399998</v>
      </c>
      <c r="AI362">
        <v>1183483.41292</v>
      </c>
      <c r="AJ362">
        <v>-8.3002999999999993E-2</v>
      </c>
      <c r="AK362">
        <v>41385</v>
      </c>
      <c r="AL362">
        <v>12615</v>
      </c>
      <c r="AM362">
        <f t="shared" si="60"/>
        <v>54000</v>
      </c>
      <c r="AR362">
        <v>25</v>
      </c>
      <c r="AS362">
        <f>4*3.14*AR362^2</f>
        <v>7850</v>
      </c>
      <c r="AT362">
        <v>50000</v>
      </c>
      <c r="AU362">
        <v>875.05399999999997</v>
      </c>
      <c r="AV362">
        <v>-291303</v>
      </c>
      <c r="AW362" s="6">
        <v>1166500</v>
      </c>
      <c r="AX362">
        <v>4.5192599999999999E-2</v>
      </c>
      <c r="AY362">
        <v>41824</v>
      </c>
      <c r="AZ362">
        <v>12176</v>
      </c>
      <c r="BA362">
        <f t="shared" si="61"/>
        <v>54000</v>
      </c>
    </row>
    <row r="363" spans="30:56" x14ac:dyDescent="0.2">
      <c r="AF363">
        <v>100000</v>
      </c>
      <c r="AG363">
        <v>1200.164301</v>
      </c>
      <c r="AH363">
        <v>-272524.75911300001</v>
      </c>
      <c r="AI363">
        <v>1179300.523233</v>
      </c>
      <c r="AJ363">
        <v>-0.179811</v>
      </c>
      <c r="AK363">
        <v>39076</v>
      </c>
      <c r="AL363">
        <v>11950</v>
      </c>
      <c r="AM363">
        <f t="shared" si="60"/>
        <v>51026</v>
      </c>
      <c r="AO363">
        <f>(AH363-(AM363/AM362)*AH362)/AE362</f>
        <v>9.0759984823218162E-2</v>
      </c>
      <c r="AP363">
        <f>AO363*16.02</f>
        <v>1.453974956867955</v>
      </c>
      <c r="AT363">
        <v>100000</v>
      </c>
      <c r="AU363">
        <v>874.88400000000001</v>
      </c>
      <c r="AV363">
        <v>-274239</v>
      </c>
      <c r="AW363" s="6">
        <v>1163010</v>
      </c>
      <c r="AX363">
        <v>2.9176000000000001E-2</v>
      </c>
      <c r="AY363">
        <v>39489</v>
      </c>
      <c r="AZ363">
        <v>11485</v>
      </c>
      <c r="BA363">
        <f t="shared" si="61"/>
        <v>50974</v>
      </c>
      <c r="BC363">
        <f>(AV363-(BA363/BA362)*AV362)/AS362</f>
        <v>9.4298471337581749E-2</v>
      </c>
      <c r="BD363">
        <f>BC363*16.02</f>
        <v>1.5106615108280597</v>
      </c>
    </row>
    <row r="364" spans="30:56" x14ac:dyDescent="0.2">
      <c r="AD364">
        <v>25</v>
      </c>
      <c r="AE364">
        <f>4*3.14*AD364^2</f>
        <v>7850</v>
      </c>
      <c r="AF364">
        <v>50000</v>
      </c>
      <c r="AG364">
        <v>1200.1199999999999</v>
      </c>
      <c r="AH364">
        <v>-288986</v>
      </c>
      <c r="AI364" s="6">
        <v>1183480</v>
      </c>
      <c r="AJ364">
        <v>3.7498700000000003E-2</v>
      </c>
      <c r="AK364">
        <v>41503</v>
      </c>
      <c r="AL364">
        <v>12497</v>
      </c>
      <c r="AM364">
        <f t="shared" ref="AM364:AM383" si="62">SUM(AK364:AL364)</f>
        <v>54000</v>
      </c>
      <c r="AR364">
        <v>25</v>
      </c>
      <c r="AS364">
        <f>4*3.14*AR364^2</f>
        <v>7850</v>
      </c>
      <c r="AT364">
        <v>50000</v>
      </c>
      <c r="AU364">
        <v>874.90099999999995</v>
      </c>
      <c r="AV364">
        <v>-291435</v>
      </c>
      <c r="AW364" s="6">
        <v>1166580</v>
      </c>
      <c r="AX364">
        <v>-6.6441799999999995E-2</v>
      </c>
      <c r="AY364">
        <v>41702</v>
      </c>
      <c r="AZ364">
        <v>12298</v>
      </c>
      <c r="BA364">
        <f t="shared" si="61"/>
        <v>54000</v>
      </c>
    </row>
    <row r="365" spans="30:56" x14ac:dyDescent="0.2">
      <c r="AF365">
        <v>100000</v>
      </c>
      <c r="AG365">
        <v>1199.93</v>
      </c>
      <c r="AH365">
        <v>-272366</v>
      </c>
      <c r="AI365" s="6">
        <v>1179300</v>
      </c>
      <c r="AJ365">
        <v>1.9681000000000001E-2</v>
      </c>
      <c r="AK365">
        <v>39221</v>
      </c>
      <c r="AL365">
        <v>11811</v>
      </c>
      <c r="AM365">
        <f t="shared" si="62"/>
        <v>51032</v>
      </c>
      <c r="AO365">
        <f>(AH365-(AM365/AM364)*AH364)/AE364</f>
        <v>9.3818240150976867E-2</v>
      </c>
      <c r="AP365">
        <f>AO365*16.02</f>
        <v>1.5029682072186494</v>
      </c>
      <c r="AT365">
        <v>100000</v>
      </c>
      <c r="AU365">
        <v>874.93799999999999</v>
      </c>
      <c r="AV365">
        <v>-274329</v>
      </c>
      <c r="AW365" s="6">
        <v>1162860</v>
      </c>
      <c r="AX365">
        <v>0.12890799999999999</v>
      </c>
      <c r="AY365">
        <v>39385</v>
      </c>
      <c r="AZ365">
        <v>11587</v>
      </c>
      <c r="BA365">
        <f t="shared" si="61"/>
        <v>50972</v>
      </c>
      <c r="BC365">
        <f>(AV365-(BA365/BA364)*AV364)/AS364</f>
        <v>9.7331493276714157E-2</v>
      </c>
      <c r="BD365">
        <f>BC365*16.02</f>
        <v>1.5592505222929607</v>
      </c>
    </row>
    <row r="366" spans="30:56" x14ac:dyDescent="0.2">
      <c r="AD366">
        <v>25</v>
      </c>
      <c r="AE366">
        <f>4*3.14*AD366^2</f>
        <v>7850</v>
      </c>
      <c r="AF366">
        <v>50000</v>
      </c>
      <c r="AG366">
        <v>1200.08</v>
      </c>
      <c r="AH366">
        <v>-288993</v>
      </c>
      <c r="AI366" s="6">
        <v>1183440</v>
      </c>
      <c r="AJ366">
        <v>4.5195699999999998E-2</v>
      </c>
      <c r="AK366">
        <v>41517</v>
      </c>
      <c r="AL366">
        <v>12483</v>
      </c>
      <c r="AM366">
        <f t="shared" si="62"/>
        <v>54000</v>
      </c>
      <c r="AR366">
        <v>25</v>
      </c>
      <c r="AS366">
        <f>4*3.14*AR366^2</f>
        <v>7850</v>
      </c>
      <c r="AT366">
        <v>50000</v>
      </c>
      <c r="AU366">
        <v>875.096</v>
      </c>
      <c r="AV366">
        <v>-291593</v>
      </c>
      <c r="AW366" s="6">
        <v>1166570</v>
      </c>
      <c r="AX366">
        <v>7.3637900000000003E-3</v>
      </c>
      <c r="AY366">
        <v>41612</v>
      </c>
      <c r="AZ366">
        <v>12388</v>
      </c>
      <c r="BA366">
        <f t="shared" si="61"/>
        <v>54000</v>
      </c>
    </row>
    <row r="367" spans="30:56" x14ac:dyDescent="0.2">
      <c r="AF367">
        <v>100000</v>
      </c>
      <c r="AG367">
        <v>1199.82</v>
      </c>
      <c r="AH367">
        <v>-272306</v>
      </c>
      <c r="AI367" s="6">
        <v>1178920</v>
      </c>
      <c r="AJ367">
        <v>5.0385399999999997E-2</v>
      </c>
      <c r="AK367">
        <v>39234</v>
      </c>
      <c r="AL367">
        <v>11788</v>
      </c>
      <c r="AM367">
        <f t="shared" si="62"/>
        <v>51022</v>
      </c>
      <c r="AO367">
        <f>(AH367-(AM367/AM366)*AH366)/AE366</f>
        <v>9.548677990092172E-2</v>
      </c>
      <c r="AP367">
        <f>AO367*16.02</f>
        <v>1.529698214012766</v>
      </c>
      <c r="AT367">
        <v>100000</v>
      </c>
      <c r="AU367">
        <v>875.077</v>
      </c>
      <c r="AV367">
        <v>-274596</v>
      </c>
      <c r="AW367" s="6">
        <v>1163110</v>
      </c>
      <c r="AX367">
        <v>3.7495599999999997E-2</v>
      </c>
      <c r="AY367">
        <v>39309</v>
      </c>
      <c r="AZ367">
        <v>11682</v>
      </c>
      <c r="BA367">
        <f t="shared" si="61"/>
        <v>50991</v>
      </c>
      <c r="BC367">
        <f>(AV367-(BA367/BA366)*AV366)/AS366</f>
        <v>9.5387268223641089E-2</v>
      </c>
      <c r="BD367">
        <f>BC367*16.02</f>
        <v>1.5281040369427301</v>
      </c>
    </row>
    <row r="368" spans="30:56" x14ac:dyDescent="0.2">
      <c r="AD368">
        <v>25</v>
      </c>
      <c r="AE368">
        <f>4*3.14*AD368^2</f>
        <v>7850</v>
      </c>
      <c r="AF368">
        <v>50000</v>
      </c>
      <c r="AG368">
        <v>1200.1500000000001</v>
      </c>
      <c r="AH368">
        <v>-289153</v>
      </c>
      <c r="AI368" s="6">
        <v>1183400</v>
      </c>
      <c r="AJ368">
        <v>-4.0557799999999998E-2</v>
      </c>
      <c r="AK368">
        <v>41408</v>
      </c>
      <c r="AL368">
        <v>12592</v>
      </c>
      <c r="AM368">
        <f t="shared" si="62"/>
        <v>54000</v>
      </c>
      <c r="AR368">
        <v>25</v>
      </c>
      <c r="AS368">
        <f>4*3.14*AR368^2</f>
        <v>7850</v>
      </c>
      <c r="AT368">
        <v>50000</v>
      </c>
      <c r="AU368">
        <v>874.94</v>
      </c>
      <c r="AV368">
        <v>-291798</v>
      </c>
      <c r="AW368" s="6">
        <v>1166820</v>
      </c>
      <c r="AX368">
        <v>1.86699E-2</v>
      </c>
      <c r="AY368">
        <v>41423</v>
      </c>
      <c r="AZ368">
        <v>12577</v>
      </c>
      <c r="BA368">
        <f t="shared" si="61"/>
        <v>54000</v>
      </c>
    </row>
    <row r="369" spans="30:57" x14ac:dyDescent="0.2">
      <c r="AF369">
        <v>100000</v>
      </c>
      <c r="AG369">
        <v>1200.02</v>
      </c>
      <c r="AH369">
        <v>-272460</v>
      </c>
      <c r="AI369" s="6">
        <v>1179270</v>
      </c>
      <c r="AJ369">
        <v>-6.8932400000000005E-2</v>
      </c>
      <c r="AK369">
        <v>39155</v>
      </c>
      <c r="AL369">
        <v>11870</v>
      </c>
      <c r="AM369">
        <f t="shared" si="62"/>
        <v>51025</v>
      </c>
      <c r="AO369">
        <f>(AH369-(AM369/AM368)*AH368)/AE368</f>
        <v>9.7173448926635722E-2</v>
      </c>
      <c r="AP369">
        <f>AO369*16.02</f>
        <v>1.5567186518047043</v>
      </c>
      <c r="AT369">
        <v>100000</v>
      </c>
      <c r="AU369">
        <v>875.23900000000003</v>
      </c>
      <c r="AV369">
        <v>-274780</v>
      </c>
      <c r="AW369" s="6">
        <v>1163200</v>
      </c>
      <c r="AX369">
        <v>-0.10519199999999999</v>
      </c>
      <c r="AY369">
        <v>39073</v>
      </c>
      <c r="AZ369">
        <v>11907</v>
      </c>
      <c r="BA369">
        <f t="shared" si="61"/>
        <v>50980</v>
      </c>
      <c r="BC369">
        <f>(AV369-(BA369/BA368)*AV368)/AS368</f>
        <v>8.9035244161355054E-2</v>
      </c>
      <c r="BD369">
        <f>BC369*16.02</f>
        <v>1.4263446114649079</v>
      </c>
    </row>
    <row r="370" spans="30:57" x14ac:dyDescent="0.2">
      <c r="AD370">
        <v>25</v>
      </c>
      <c r="AE370">
        <f>4*3.14*AD370^2</f>
        <v>7850</v>
      </c>
      <c r="AF370">
        <v>50000</v>
      </c>
      <c r="AG370">
        <v>1200.32</v>
      </c>
      <c r="AH370">
        <v>-289197</v>
      </c>
      <c r="AI370" s="6">
        <v>1183560</v>
      </c>
      <c r="AJ370">
        <v>-1.9559699999999999E-2</v>
      </c>
      <c r="AK370">
        <v>41348</v>
      </c>
      <c r="AL370">
        <v>12652</v>
      </c>
      <c r="AM370">
        <f t="shared" si="62"/>
        <v>54000</v>
      </c>
      <c r="AR370">
        <v>25</v>
      </c>
      <c r="AS370">
        <f>4*3.14*AR370^2</f>
        <v>7850</v>
      </c>
      <c r="AT370">
        <v>50000</v>
      </c>
      <c r="AU370">
        <v>875.14200000000005</v>
      </c>
      <c r="AV370">
        <v>-291662</v>
      </c>
      <c r="AW370" s="6">
        <v>1166740</v>
      </c>
      <c r="AX370">
        <v>-1.12011E-2</v>
      </c>
      <c r="AY370">
        <v>41536</v>
      </c>
      <c r="AZ370">
        <v>12464</v>
      </c>
      <c r="BA370">
        <f t="shared" si="61"/>
        <v>54000</v>
      </c>
    </row>
    <row r="371" spans="30:57" x14ac:dyDescent="0.2">
      <c r="AF371">
        <v>100000</v>
      </c>
      <c r="AG371">
        <v>1199.6600000000001</v>
      </c>
      <c r="AH371">
        <v>-272529</v>
      </c>
      <c r="AI371" s="6">
        <v>1179130</v>
      </c>
      <c r="AJ371">
        <v>8.3251800000000001E-2</v>
      </c>
      <c r="AK371">
        <v>39057</v>
      </c>
      <c r="AL371">
        <v>11965</v>
      </c>
      <c r="AM371">
        <f t="shared" si="62"/>
        <v>51022</v>
      </c>
      <c r="AO371">
        <f>(AH371-(AM371/AM370)*AH370)/AE370</f>
        <v>9.1633248407642837E-2</v>
      </c>
      <c r="AP371">
        <f>AO371*16.02</f>
        <v>1.4679646394904382</v>
      </c>
      <c r="AT371">
        <v>100000</v>
      </c>
      <c r="AU371">
        <v>875.02800000000002</v>
      </c>
      <c r="AV371">
        <v>-274641</v>
      </c>
      <c r="AW371" s="6">
        <v>1163120</v>
      </c>
      <c r="AX371">
        <v>8.1768999999999994E-2</v>
      </c>
      <c r="AY371">
        <v>39234</v>
      </c>
      <c r="AZ371">
        <v>11753</v>
      </c>
      <c r="BA371">
        <f t="shared" si="61"/>
        <v>50987</v>
      </c>
      <c r="BC371">
        <f>(AV371-(BA371/BA370)*AV370)/AS370</f>
        <v>9.5202627978295054E-2</v>
      </c>
      <c r="BD371">
        <f>BC371*16.02</f>
        <v>1.5251461002122868</v>
      </c>
    </row>
    <row r="372" spans="30:57" x14ac:dyDescent="0.2">
      <c r="AD372">
        <v>25</v>
      </c>
      <c r="AE372">
        <f>4*3.14*AD372^2</f>
        <v>7850</v>
      </c>
      <c r="AF372">
        <v>50000</v>
      </c>
      <c r="AG372">
        <v>1200.01</v>
      </c>
      <c r="AH372">
        <v>-288943</v>
      </c>
      <c r="AI372" s="6">
        <v>1183430</v>
      </c>
      <c r="AJ372">
        <v>3.5014400000000001E-2</v>
      </c>
      <c r="AK372">
        <v>41534</v>
      </c>
      <c r="AL372">
        <v>12466</v>
      </c>
      <c r="AM372">
        <f t="shared" si="62"/>
        <v>54000</v>
      </c>
      <c r="AR372">
        <v>25</v>
      </c>
      <c r="AS372">
        <f>4*3.14*AR372^2</f>
        <v>7850</v>
      </c>
      <c r="AT372">
        <v>50000</v>
      </c>
      <c r="AU372">
        <v>874.86599999999999</v>
      </c>
      <c r="AV372">
        <v>-291700</v>
      </c>
      <c r="AW372" s="6">
        <v>1166620</v>
      </c>
      <c r="AX372">
        <v>-3.6705300000000003E-2</v>
      </c>
      <c r="AY372">
        <v>41520</v>
      </c>
      <c r="AZ372">
        <v>12480</v>
      </c>
      <c r="BA372">
        <f t="shared" si="61"/>
        <v>54000</v>
      </c>
    </row>
    <row r="373" spans="30:57" x14ac:dyDescent="0.2">
      <c r="AF373">
        <v>100000</v>
      </c>
      <c r="AG373">
        <v>1200.26</v>
      </c>
      <c r="AH373">
        <v>-272403</v>
      </c>
      <c r="AI373" s="6">
        <v>1179190</v>
      </c>
      <c r="AJ373">
        <v>0.103742</v>
      </c>
      <c r="AK373">
        <v>39246</v>
      </c>
      <c r="AL373">
        <v>11797</v>
      </c>
      <c r="AM373">
        <f t="shared" si="62"/>
        <v>51043</v>
      </c>
      <c r="AO373">
        <f>(AH373-(AM373/AM372)*AH372)/AE372</f>
        <v>9.1426159471575952E-2</v>
      </c>
      <c r="AP373">
        <f>AO373*16.02</f>
        <v>1.4646470747346467</v>
      </c>
      <c r="AT373">
        <v>100000</v>
      </c>
      <c r="AU373">
        <v>874.94299999999998</v>
      </c>
      <c r="AV373">
        <v>-274558</v>
      </c>
      <c r="AW373" s="6">
        <v>1162910</v>
      </c>
      <c r="AX373">
        <v>0.106877</v>
      </c>
      <c r="AY373">
        <v>39226</v>
      </c>
      <c r="AZ373">
        <v>11744</v>
      </c>
      <c r="BA373">
        <f t="shared" si="61"/>
        <v>50970</v>
      </c>
      <c r="BC373">
        <f>(AV373-(BA373/BA372)*AV372)/AS372</f>
        <v>9.8648266100493751E-2</v>
      </c>
      <c r="BD373">
        <f>BC373*16.02</f>
        <v>1.5803452229299098</v>
      </c>
    </row>
    <row r="374" spans="30:57" x14ac:dyDescent="0.2">
      <c r="AD374">
        <v>25</v>
      </c>
      <c r="AE374">
        <f>4*3.14*AD374^2</f>
        <v>7850</v>
      </c>
      <c r="AF374">
        <v>50000</v>
      </c>
      <c r="AG374">
        <v>1200.08</v>
      </c>
      <c r="AH374">
        <v>-288937</v>
      </c>
      <c r="AI374" s="6">
        <v>1183440</v>
      </c>
      <c r="AJ374">
        <v>5.08949E-2</v>
      </c>
      <c r="AK374">
        <v>41550</v>
      </c>
      <c r="AL374">
        <v>12450</v>
      </c>
      <c r="AM374">
        <f t="shared" si="62"/>
        <v>54000</v>
      </c>
      <c r="AR374">
        <v>25</v>
      </c>
      <c r="AS374">
        <f>4*3.14*AR374^2</f>
        <v>7850</v>
      </c>
      <c r="AT374">
        <v>50000</v>
      </c>
      <c r="AU374">
        <v>874.95399999999995</v>
      </c>
      <c r="AV374">
        <v>-291584</v>
      </c>
      <c r="AW374" s="6">
        <v>1166570</v>
      </c>
      <c r="AX374">
        <v>3.3818500000000001E-2</v>
      </c>
      <c r="AY374">
        <v>41616</v>
      </c>
      <c r="AZ374">
        <v>12384</v>
      </c>
      <c r="BA374">
        <f t="shared" si="61"/>
        <v>54000</v>
      </c>
    </row>
    <row r="375" spans="30:57" x14ac:dyDescent="0.2">
      <c r="AF375">
        <v>100000</v>
      </c>
      <c r="AG375">
        <v>1200.3800000000001</v>
      </c>
      <c r="AH375">
        <v>-272330</v>
      </c>
      <c r="AI375" s="6">
        <v>1179210</v>
      </c>
      <c r="AJ375">
        <v>-7.3075299999999996E-2</v>
      </c>
      <c r="AK375">
        <v>39255</v>
      </c>
      <c r="AL375">
        <v>11777</v>
      </c>
      <c r="AM375">
        <f t="shared" si="62"/>
        <v>51032</v>
      </c>
      <c r="AO375">
        <f>(AH375-(AM375/AM374)*AH374)/AE374</f>
        <v>9.2505270110874782E-2</v>
      </c>
      <c r="AP375">
        <f>AO375*16.02</f>
        <v>1.481934427176214</v>
      </c>
      <c r="AT375">
        <v>100000</v>
      </c>
      <c r="AU375">
        <v>874.96799999999996</v>
      </c>
      <c r="AV375">
        <v>-274555</v>
      </c>
      <c r="AW375" s="6">
        <v>1163050</v>
      </c>
      <c r="AX375">
        <v>7.1844900000000003E-2</v>
      </c>
      <c r="AY375">
        <v>39280</v>
      </c>
      <c r="AZ375">
        <v>11699</v>
      </c>
      <c r="BA375">
        <f t="shared" si="61"/>
        <v>50979</v>
      </c>
      <c r="BC375">
        <f>(AV375-(BA375/BA374)*AV374)/AS374</f>
        <v>9.1273262561921767E-2</v>
      </c>
      <c r="BD375">
        <f>BC375*16.02</f>
        <v>1.4621976662419867</v>
      </c>
    </row>
    <row r="376" spans="30:57" x14ac:dyDescent="0.2">
      <c r="AD376">
        <v>25</v>
      </c>
      <c r="AE376">
        <f>4*3.14*AD376^2</f>
        <v>7850</v>
      </c>
      <c r="AF376">
        <v>50000</v>
      </c>
      <c r="AG376">
        <v>1199.8599999999999</v>
      </c>
      <c r="AH376">
        <v>-288997</v>
      </c>
      <c r="AI376" s="6">
        <v>1183520</v>
      </c>
      <c r="AJ376">
        <v>-1.3108699999999999E-2</v>
      </c>
      <c r="AK376">
        <v>41507</v>
      </c>
      <c r="AL376">
        <v>12493</v>
      </c>
      <c r="AM376">
        <f t="shared" si="62"/>
        <v>54000</v>
      </c>
      <c r="AR376">
        <v>25</v>
      </c>
      <c r="AS376">
        <f>4*3.14*AR376^2</f>
        <v>7850</v>
      </c>
      <c r="AT376">
        <v>50000</v>
      </c>
      <c r="AU376">
        <v>874.96100000000001</v>
      </c>
      <c r="AV376">
        <v>-291448</v>
      </c>
      <c r="AW376" s="6">
        <v>1166490</v>
      </c>
      <c r="AX376">
        <v>1.5345000000000001E-3</v>
      </c>
      <c r="AY376">
        <v>41715</v>
      </c>
      <c r="AZ376">
        <v>12285</v>
      </c>
      <c r="BA376">
        <f t="shared" si="61"/>
        <v>54000</v>
      </c>
    </row>
    <row r="377" spans="30:57" x14ac:dyDescent="0.2">
      <c r="AF377">
        <v>100000</v>
      </c>
      <c r="AG377">
        <v>1200.1099999999999</v>
      </c>
      <c r="AH377">
        <v>-272328</v>
      </c>
      <c r="AI377" s="6">
        <v>1179090</v>
      </c>
      <c r="AJ377">
        <v>-4.6793000000000001E-2</v>
      </c>
      <c r="AK377">
        <v>39223</v>
      </c>
      <c r="AL377">
        <v>11801</v>
      </c>
      <c r="AM377">
        <f t="shared" si="62"/>
        <v>51024</v>
      </c>
      <c r="AO377">
        <f>(AH377-(AM377/AM376)*AH376)/AE376</f>
        <v>9.4529200283088283E-2</v>
      </c>
      <c r="AP377">
        <f>AO377*16.02</f>
        <v>1.5143577885350743</v>
      </c>
      <c r="AT377">
        <v>100000</v>
      </c>
      <c r="AU377">
        <v>875.16399999999999</v>
      </c>
      <c r="AV377">
        <v>-274451</v>
      </c>
      <c r="AW377" s="6">
        <v>1162920</v>
      </c>
      <c r="AX377">
        <v>6.2335700000000001E-2</v>
      </c>
      <c r="AY377">
        <v>39359</v>
      </c>
      <c r="AZ377">
        <v>11624</v>
      </c>
      <c r="BA377">
        <f t="shared" si="61"/>
        <v>50983</v>
      </c>
      <c r="BC377">
        <f>(AV377-(BA377/BA376)*AV376)/AS376</f>
        <v>9.0916216088700624E-2</v>
      </c>
      <c r="BD377">
        <f>BC377*16.02</f>
        <v>1.456477781740984</v>
      </c>
    </row>
    <row r="378" spans="30:57" x14ac:dyDescent="0.2">
      <c r="AD378">
        <v>25</v>
      </c>
      <c r="AE378">
        <f>4*3.14*AD378^2</f>
        <v>7850</v>
      </c>
      <c r="AF378">
        <v>50000</v>
      </c>
      <c r="AG378">
        <v>1199.77</v>
      </c>
      <c r="AH378">
        <v>-288857</v>
      </c>
      <c r="AI378" s="6">
        <v>1183450</v>
      </c>
      <c r="AJ378">
        <v>-1.14571E-2</v>
      </c>
      <c r="AK378">
        <v>41616</v>
      </c>
      <c r="AL378">
        <v>12384</v>
      </c>
      <c r="AM378">
        <f t="shared" si="62"/>
        <v>54000</v>
      </c>
      <c r="AR378">
        <v>25</v>
      </c>
      <c r="AS378">
        <f>4*3.14*AR378^2</f>
        <v>7850</v>
      </c>
      <c r="AT378">
        <v>50000</v>
      </c>
      <c r="AU378">
        <v>874.92100000000005</v>
      </c>
      <c r="AV378">
        <v>-291759</v>
      </c>
      <c r="AW378" s="6">
        <v>1166740</v>
      </c>
      <c r="AX378">
        <v>-0.13025500000000001</v>
      </c>
      <c r="AY378">
        <v>41467</v>
      </c>
      <c r="AZ378">
        <v>12533</v>
      </c>
      <c r="BA378">
        <f t="shared" si="61"/>
        <v>54000</v>
      </c>
    </row>
    <row r="379" spans="30:57" x14ac:dyDescent="0.2">
      <c r="AF379">
        <v>100000</v>
      </c>
      <c r="AG379">
        <v>1200.05</v>
      </c>
      <c r="AH379">
        <v>-272120</v>
      </c>
      <c r="AI379" s="6">
        <v>1179240</v>
      </c>
      <c r="AJ379">
        <v>6.8724800000000003E-3</v>
      </c>
      <c r="AK379">
        <v>39332</v>
      </c>
      <c r="AL379">
        <v>11683</v>
      </c>
      <c r="AM379">
        <f t="shared" si="62"/>
        <v>51015</v>
      </c>
      <c r="AO379">
        <f>(AH379-(AM379/AM378)*AH378)/AE378</f>
        <v>9.8041648973813164E-2</v>
      </c>
      <c r="AP379">
        <f>AO379*16.02</f>
        <v>1.5706272165604869</v>
      </c>
      <c r="AT379">
        <v>100000</v>
      </c>
      <c r="AU379">
        <v>875.27599999999995</v>
      </c>
      <c r="AV379">
        <v>-274636</v>
      </c>
      <c r="AW379" s="6">
        <v>1163240</v>
      </c>
      <c r="AX379">
        <v>-3.2821999999999997E-2</v>
      </c>
      <c r="AY379">
        <v>39137</v>
      </c>
      <c r="AZ379">
        <v>11830</v>
      </c>
      <c r="BA379">
        <f t="shared" si="61"/>
        <v>50967</v>
      </c>
      <c r="BC379">
        <f>(AV379-(BA379/BA378)*AV378)/AS378</f>
        <v>9.3741337579614212E-2</v>
      </c>
      <c r="BD379">
        <f>BC379*16.02</f>
        <v>1.5017362280254196</v>
      </c>
    </row>
    <row r="380" spans="30:57" x14ac:dyDescent="0.2">
      <c r="AD380">
        <v>25</v>
      </c>
      <c r="AE380">
        <f>4*3.14*AD380^2</f>
        <v>7850</v>
      </c>
      <c r="AF380">
        <v>50000</v>
      </c>
      <c r="AG380">
        <v>1200.0899999999999</v>
      </c>
      <c r="AH380">
        <v>-288930</v>
      </c>
      <c r="AI380" s="6">
        <v>1183400</v>
      </c>
      <c r="AJ380">
        <v>0.16886200000000001</v>
      </c>
      <c r="AK380">
        <v>41579</v>
      </c>
      <c r="AL380">
        <v>12421</v>
      </c>
      <c r="AM380">
        <f t="shared" si="62"/>
        <v>54000</v>
      </c>
      <c r="AR380">
        <v>25</v>
      </c>
      <c r="AS380">
        <f>4*3.14*AR380^2</f>
        <v>7850</v>
      </c>
      <c r="AT380">
        <v>50000</v>
      </c>
      <c r="AU380">
        <v>874.89099999999996</v>
      </c>
      <c r="AV380">
        <v>-291705</v>
      </c>
      <c r="AW380" s="6">
        <v>1166640</v>
      </c>
      <c r="AX380">
        <v>-4.3579199999999998E-2</v>
      </c>
      <c r="AY380">
        <v>41521</v>
      </c>
      <c r="AZ380">
        <v>12479</v>
      </c>
      <c r="BA380">
        <f t="shared" si="61"/>
        <v>54000</v>
      </c>
    </row>
    <row r="381" spans="30:57" x14ac:dyDescent="0.2">
      <c r="AF381">
        <v>100000</v>
      </c>
      <c r="AG381">
        <v>1200.03</v>
      </c>
      <c r="AH381">
        <v>-272380</v>
      </c>
      <c r="AI381" s="6">
        <v>1179120</v>
      </c>
      <c r="AJ381">
        <v>7.3136199999999998E-2</v>
      </c>
      <c r="AK381">
        <v>39316</v>
      </c>
      <c r="AL381">
        <v>11731</v>
      </c>
      <c r="AM381">
        <f t="shared" si="62"/>
        <v>51047</v>
      </c>
      <c r="AO381">
        <f>(AH381-(AM381/AM380)*AH380)/AE380</f>
        <v>9.5517126680818937E-2</v>
      </c>
      <c r="AP381">
        <f>AO381*16.02</f>
        <v>1.5301843694267194</v>
      </c>
      <c r="AT381">
        <v>100000</v>
      </c>
      <c r="AU381">
        <v>875.01400000000001</v>
      </c>
      <c r="AV381">
        <v>-274686</v>
      </c>
      <c r="AW381" s="6">
        <v>1163040</v>
      </c>
      <c r="AX381">
        <v>6.3386799999999993E-2</v>
      </c>
      <c r="AY381">
        <v>39207</v>
      </c>
      <c r="AZ381">
        <v>11780</v>
      </c>
      <c r="BA381">
        <f t="shared" si="61"/>
        <v>50987</v>
      </c>
      <c r="BC381">
        <f>(AV381-(BA381/BA380)*AV380)/AS380</f>
        <v>9.4642215145078548E-2</v>
      </c>
      <c r="BD381">
        <f>BC381*16.02</f>
        <v>1.5161682866241584</v>
      </c>
    </row>
    <row r="382" spans="30:57" x14ac:dyDescent="0.2">
      <c r="AD382">
        <v>25</v>
      </c>
      <c r="AE382">
        <f>4*3.14*AD382^2</f>
        <v>7850</v>
      </c>
      <c r="AF382">
        <v>50000</v>
      </c>
      <c r="AG382">
        <v>1200.1199999999999</v>
      </c>
      <c r="AH382">
        <v>-288825</v>
      </c>
      <c r="AI382" s="6">
        <v>1183280</v>
      </c>
      <c r="AJ382">
        <v>-7.3191300000000001E-2</v>
      </c>
      <c r="AK382">
        <v>41666</v>
      </c>
      <c r="AL382">
        <v>12334</v>
      </c>
      <c r="AM382">
        <f t="shared" si="62"/>
        <v>54000</v>
      </c>
      <c r="AR382">
        <v>25</v>
      </c>
      <c r="AS382">
        <f>4*3.14*AR382^2</f>
        <v>7850</v>
      </c>
      <c r="AT382">
        <v>50000</v>
      </c>
      <c r="AU382">
        <v>875.31399999999996</v>
      </c>
      <c r="AV382">
        <v>-291561</v>
      </c>
      <c r="AW382" s="6">
        <v>1166550</v>
      </c>
      <c r="AX382">
        <v>-5.7075399999999998E-2</v>
      </c>
      <c r="AY382">
        <v>41622</v>
      </c>
      <c r="AZ382">
        <v>12378</v>
      </c>
      <c r="BA382">
        <f t="shared" si="61"/>
        <v>54000</v>
      </c>
    </row>
    <row r="383" spans="30:57" x14ac:dyDescent="0.2">
      <c r="AF383">
        <v>100000</v>
      </c>
      <c r="AG383">
        <v>1200.22</v>
      </c>
      <c r="AH383">
        <v>-272182</v>
      </c>
      <c r="AI383" s="6">
        <v>1179050</v>
      </c>
      <c r="AJ383">
        <v>-2.6057899999999998E-2</v>
      </c>
      <c r="AK383">
        <v>39359</v>
      </c>
      <c r="AL383">
        <v>11665</v>
      </c>
      <c r="AM383">
        <f t="shared" si="62"/>
        <v>51024</v>
      </c>
      <c r="AO383">
        <f>(AH383-(AM383/AM382)*AH382)/AE382</f>
        <v>9.242462845010517E-2</v>
      </c>
      <c r="AP383">
        <f>AO383*16.02</f>
        <v>1.4806425477706848</v>
      </c>
      <c r="AT383">
        <v>100000</v>
      </c>
      <c r="AU383">
        <v>874.86800000000005</v>
      </c>
      <c r="AV383">
        <v>-274449</v>
      </c>
      <c r="AW383" s="6">
        <v>1162950</v>
      </c>
      <c r="AX383">
        <v>2.4229799999999999E-2</v>
      </c>
      <c r="AY383">
        <v>39282</v>
      </c>
      <c r="AZ383">
        <v>11682</v>
      </c>
      <c r="BA383">
        <f t="shared" si="61"/>
        <v>50964</v>
      </c>
      <c r="BC383">
        <f>(AV383-(BA383/BA382)*AV382)/AS382</f>
        <v>9.1693333333334445E-2</v>
      </c>
      <c r="BD383">
        <f>BC383*16.02</f>
        <v>1.4689272000000178</v>
      </c>
    </row>
    <row r="384" spans="30:57" x14ac:dyDescent="0.2">
      <c r="AG384">
        <f>AVERAGE(AG344,AG346,AG348,AG350,AG352,AG354,AG356,AG358,AG360,AG362,AG364,AG366,AG368,AG370,AG372,AG374,AG376,AG378,AG380,AG382)</f>
        <v>1200.0484295000001</v>
      </c>
      <c r="AH384">
        <f>AVERAGE(AH344,AH346,AH348,AH350,AH352,AH354,AH356,AH358,AH360,AH362,AH364,AH366,AH368,AH370,AH372,AH374,AH376,AH378,AH380,AH382)</f>
        <v>-288966.21376069996</v>
      </c>
      <c r="AI384">
        <f>AH384+(3/2)*(8.6173*10^-5)*AG384*54000</f>
        <v>-280589.8601221604</v>
      </c>
      <c r="AJ384">
        <f>AVERAGE(AH345,AH347,AH349,AH351,AH353,AH355,AH357,AH359,AH361,AH363,AH365,AH367,AH369,AH371,AH373,AH375,AH377,AH379,AH381,AH383)</f>
        <v>-272332.3366175</v>
      </c>
      <c r="AK384">
        <f>AJ384+(3/2)*(8.6173*10^-5)*AG384*AM384</f>
        <v>-264416.77549967606</v>
      </c>
      <c r="AM384">
        <f>AVERAGE(AM345,AM347,AM349,AM351,AM353,AM355,AM357,AM359,AM361,AM363,AM365,AM367,AM369,AM371,AM373,AM375,AM377,AM379,AM381,AM383)</f>
        <v>51029.4</v>
      </c>
      <c r="AP384">
        <f>AVERAGE(AP345:AP383)</f>
        <v>1.5051085930574295</v>
      </c>
      <c r="AQ384">
        <f>STDEV(AP345:AP383)/SQRT(COUNT(AP345:AP383))</f>
        <v>9.6387394810045386E-3</v>
      </c>
      <c r="AU384">
        <f>AVERAGE(AU344,AU346,AU348,AU350,AU352,AU354,AU356,AU358,AU360,AU362,AU364,AU366,AU368,AU370,AU372,AU374,AU376,AU378,AU380,AU382)</f>
        <v>875.02829999999994</v>
      </c>
      <c r="AV384">
        <f>AVERAGE(AV344,AV346,AV348,AV350,AV352,AV354,AV356,AV358,AV360,AV362,AV364,AV366,AV368,AV370,AV372,AV374,AV376,AV378,AV380,AV382)</f>
        <v>-291638.7</v>
      </c>
      <c r="AW384">
        <f>AV384+(3/2)*(8.6173*10^-5)*AU384*54000</f>
        <v>-285530.9910906321</v>
      </c>
      <c r="AX384">
        <f>AVERAGE(AV345,AV347,AV349,AV351,AV353,AV355,AV357,AV359,AV361,AV363,AV365,AV367,AV369,AV371,AV373,AV375,AV377,AV379,AV381,AV383)</f>
        <v>-274584.25</v>
      </c>
      <c r="AY384">
        <f>AX384+(3/2)*(8.6173*10^-5)*AU384*BA384</f>
        <v>-268818.42009683396</v>
      </c>
      <c r="BA384">
        <f>AVERAGE(BA345,BA347,BA349,BA351,BA353,BA355,BA357,BA359,BA361,BA363,BA365,BA367,BA369,BA371,BA373,BA375,BA377,BA379,BA381,BA383)</f>
        <v>50977.35</v>
      </c>
      <c r="BD384">
        <f>AVERAGE(BD345:BD383)</f>
        <v>1.4897005520594484</v>
      </c>
      <c r="BE384">
        <f>STDEV(BD345:BD383)/SQRT(COUNT(BD345:BD383))</f>
        <v>1.1380724246378456E-2</v>
      </c>
    </row>
    <row r="385" spans="30:56" x14ac:dyDescent="0.2">
      <c r="AE385" t="s">
        <v>34</v>
      </c>
      <c r="AS385" t="s">
        <v>78</v>
      </c>
    </row>
    <row r="386" spans="30:56" x14ac:dyDescent="0.2">
      <c r="AD386">
        <v>25</v>
      </c>
      <c r="AE386">
        <f>4*3.14*AD386^2</f>
        <v>7850</v>
      </c>
      <c r="AF386">
        <v>50000</v>
      </c>
      <c r="AG386">
        <v>1224.7424430000001</v>
      </c>
      <c r="AH386">
        <v>-288637.15032100002</v>
      </c>
      <c r="AI386">
        <v>1184702.615248</v>
      </c>
      <c r="AJ386">
        <v>-0.16215499999999999</v>
      </c>
      <c r="AK386">
        <v>41631</v>
      </c>
      <c r="AL386">
        <v>12369</v>
      </c>
      <c r="AM386">
        <f t="shared" ref="AM386:AM405" si="63">SUM(AK386:AL386)</f>
        <v>54000</v>
      </c>
      <c r="AR386">
        <v>25</v>
      </c>
      <c r="AS386">
        <f>4*3.14*AR386^2</f>
        <v>7850</v>
      </c>
      <c r="AT386">
        <v>50000</v>
      </c>
      <c r="AU386">
        <v>900.08199999999999</v>
      </c>
      <c r="AV386">
        <v>-291461</v>
      </c>
      <c r="AW386" s="6">
        <v>1167880</v>
      </c>
      <c r="AX386">
        <v>2.2041999999999999E-2</v>
      </c>
      <c r="AY386">
        <v>41545</v>
      </c>
      <c r="AZ386">
        <v>12455</v>
      </c>
      <c r="BA386">
        <f t="shared" ref="BA386:BA425" si="64">SUM(AY386:AZ386)</f>
        <v>54000</v>
      </c>
    </row>
    <row r="387" spans="30:56" x14ac:dyDescent="0.2">
      <c r="AF387">
        <v>100000</v>
      </c>
      <c r="AG387">
        <v>1224.85464</v>
      </c>
      <c r="AH387">
        <v>-272014.33310599998</v>
      </c>
      <c r="AI387">
        <v>1180293.181841</v>
      </c>
      <c r="AJ387">
        <v>-0.14455499999999999</v>
      </c>
      <c r="AK387">
        <v>39358</v>
      </c>
      <c r="AL387">
        <v>11675</v>
      </c>
      <c r="AM387">
        <f t="shared" si="63"/>
        <v>51033</v>
      </c>
      <c r="AO387">
        <f>(AH387-(AM387/AM386)*AH386)/AE386</f>
        <v>9.7300553450332714E-2</v>
      </c>
      <c r="AP387">
        <f>AO387*16.02</f>
        <v>1.55875486627433</v>
      </c>
      <c r="AT387">
        <v>100000</v>
      </c>
      <c r="AU387">
        <v>899.99599999999998</v>
      </c>
      <c r="AV387">
        <v>-274423</v>
      </c>
      <c r="AW387" s="6">
        <v>1164300</v>
      </c>
      <c r="AX387">
        <v>0.11423</v>
      </c>
      <c r="AY387">
        <v>39178</v>
      </c>
      <c r="AZ387">
        <v>11795</v>
      </c>
      <c r="BA387">
        <f t="shared" si="64"/>
        <v>50973</v>
      </c>
      <c r="BC387">
        <f>(AV387-(BA387/BA386)*AV386)/AS386</f>
        <v>8.9170920028311201E-2</v>
      </c>
      <c r="BD387">
        <f>BC387*16.02</f>
        <v>1.4285181388535455</v>
      </c>
    </row>
    <row r="388" spans="30:56" x14ac:dyDescent="0.2">
      <c r="AD388">
        <v>25</v>
      </c>
      <c r="AE388">
        <f>4*3.14*AD388^2</f>
        <v>7850</v>
      </c>
      <c r="AF388">
        <v>50000</v>
      </c>
      <c r="AG388">
        <v>1224.839999</v>
      </c>
      <c r="AH388">
        <v>-288483.54634200002</v>
      </c>
      <c r="AI388">
        <v>1184763.849928</v>
      </c>
      <c r="AJ388">
        <v>-0.14890600000000001</v>
      </c>
      <c r="AK388">
        <v>41719</v>
      </c>
      <c r="AL388">
        <v>12281</v>
      </c>
      <c r="AM388">
        <f t="shared" si="63"/>
        <v>54000</v>
      </c>
      <c r="AR388">
        <v>25</v>
      </c>
      <c r="AS388">
        <f>4*3.14*AR388^2</f>
        <v>7850</v>
      </c>
      <c r="AT388">
        <v>50000</v>
      </c>
      <c r="AU388">
        <v>900.25900000000001</v>
      </c>
      <c r="AV388">
        <v>-291416</v>
      </c>
      <c r="AW388" s="6">
        <v>1167930</v>
      </c>
      <c r="AX388">
        <v>-6.3167799999999996E-2</v>
      </c>
      <c r="AY388">
        <v>41572</v>
      </c>
      <c r="AZ388">
        <v>12428</v>
      </c>
      <c r="BA388">
        <f t="shared" si="64"/>
        <v>54000</v>
      </c>
    </row>
    <row r="389" spans="30:56" x14ac:dyDescent="0.2">
      <c r="AF389">
        <v>100000</v>
      </c>
      <c r="AG389">
        <v>1225.45686</v>
      </c>
      <c r="AH389">
        <v>-271854.82546800002</v>
      </c>
      <c r="AI389">
        <v>1180421.363109</v>
      </c>
      <c r="AJ389">
        <v>-0.19203400000000001</v>
      </c>
      <c r="AK389">
        <v>39407</v>
      </c>
      <c r="AL389">
        <v>11620</v>
      </c>
      <c r="AM389">
        <f t="shared" si="63"/>
        <v>51027</v>
      </c>
      <c r="AO389">
        <f>(AH389-(AM389/AM388)*AH388)/AE388</f>
        <v>9.5044453694821771E-2</v>
      </c>
      <c r="AP389">
        <f>AO389*16.02</f>
        <v>1.5226121481910446</v>
      </c>
      <c r="AT389">
        <v>100000</v>
      </c>
      <c r="AU389">
        <v>900.30499999999995</v>
      </c>
      <c r="AV389">
        <v>-274401</v>
      </c>
      <c r="AW389" s="6">
        <v>1164490</v>
      </c>
      <c r="AX389">
        <v>4.6079799999999997E-2</v>
      </c>
      <c r="AY389">
        <v>39294</v>
      </c>
      <c r="AZ389">
        <v>11697</v>
      </c>
      <c r="BA389">
        <f t="shared" si="64"/>
        <v>50991</v>
      </c>
      <c r="BC389">
        <f>(AV389-(BA389/BA388)*AV388)/AS388</f>
        <v>9.8936673743809003E-2</v>
      </c>
      <c r="BD389">
        <f>BC389*16.02</f>
        <v>1.5849655133758203</v>
      </c>
    </row>
    <row r="390" spans="30:56" x14ac:dyDescent="0.2">
      <c r="AD390">
        <v>25</v>
      </c>
      <c r="AE390">
        <f>4*3.14*AD390^2</f>
        <v>7850</v>
      </c>
      <c r="AF390">
        <v>50000</v>
      </c>
      <c r="AG390">
        <v>1224.8300939999999</v>
      </c>
      <c r="AH390">
        <v>-288802.39883000002</v>
      </c>
      <c r="AI390">
        <v>1184906.8448109999</v>
      </c>
      <c r="AJ390">
        <v>-0.112094</v>
      </c>
      <c r="AK390">
        <v>41471</v>
      </c>
      <c r="AL390">
        <v>12529</v>
      </c>
      <c r="AM390">
        <f t="shared" si="63"/>
        <v>54000</v>
      </c>
      <c r="AR390">
        <v>25</v>
      </c>
      <c r="AS390">
        <f>4*3.14*AR390^2</f>
        <v>7850</v>
      </c>
      <c r="AT390">
        <v>50000</v>
      </c>
      <c r="AU390">
        <v>899.95699999999999</v>
      </c>
      <c r="AV390">
        <v>-291540</v>
      </c>
      <c r="AW390" s="6">
        <v>1167950</v>
      </c>
      <c r="AX390">
        <v>5.4513399999999997E-2</v>
      </c>
      <c r="AY390">
        <v>41480</v>
      </c>
      <c r="AZ390">
        <v>12520</v>
      </c>
      <c r="BA390">
        <f t="shared" si="64"/>
        <v>54000</v>
      </c>
    </row>
    <row r="391" spans="30:56" x14ac:dyDescent="0.2">
      <c r="AF391">
        <v>100000</v>
      </c>
      <c r="AG391">
        <v>1224.9530810000001</v>
      </c>
      <c r="AH391">
        <v>-272205.33604800003</v>
      </c>
      <c r="AI391">
        <v>1180503.085589</v>
      </c>
      <c r="AJ391">
        <v>-0.16521</v>
      </c>
      <c r="AK391">
        <v>39191</v>
      </c>
      <c r="AL391">
        <v>11844</v>
      </c>
      <c r="AM391">
        <f t="shared" si="63"/>
        <v>51035</v>
      </c>
      <c r="AO391">
        <f>(AH391-(AM391/AM390)*AH390)/AE390</f>
        <v>9.4225708178932638E-2</v>
      </c>
      <c r="AP391">
        <f>AO391*16.02</f>
        <v>1.5094958450265008</v>
      </c>
      <c r="AT391">
        <v>100000</v>
      </c>
      <c r="AU391">
        <v>900.34199999999998</v>
      </c>
      <c r="AV391">
        <v>-274421</v>
      </c>
      <c r="AW391" s="6">
        <v>1164450</v>
      </c>
      <c r="AX391">
        <v>9.9001900000000004E-2</v>
      </c>
      <c r="AY391">
        <v>39177</v>
      </c>
      <c r="AZ391">
        <v>11794</v>
      </c>
      <c r="BA391">
        <f t="shared" si="64"/>
        <v>50971</v>
      </c>
      <c r="BC391">
        <f>(AV391-(BA391/BA390)*AV390)/AS390</f>
        <v>9.7549752300074261E-2</v>
      </c>
      <c r="BD391">
        <f>BC391*16.02</f>
        <v>1.5627470318471897</v>
      </c>
    </row>
    <row r="392" spans="30:56" x14ac:dyDescent="0.2">
      <c r="AD392">
        <v>25</v>
      </c>
      <c r="AE392">
        <f>4*3.14*AD392^2</f>
        <v>7850</v>
      </c>
      <c r="AF392">
        <v>50000</v>
      </c>
      <c r="AG392">
        <v>1225.040888</v>
      </c>
      <c r="AH392">
        <v>-288845.14886900003</v>
      </c>
      <c r="AI392">
        <v>1184883.0733320001</v>
      </c>
      <c r="AJ392">
        <v>-9.7517999999999994E-2</v>
      </c>
      <c r="AK392">
        <v>41455</v>
      </c>
      <c r="AL392">
        <v>12545</v>
      </c>
      <c r="AM392">
        <f t="shared" si="63"/>
        <v>54000</v>
      </c>
      <c r="AR392">
        <v>25</v>
      </c>
      <c r="AS392">
        <f>4*3.14*AR392^2</f>
        <v>7850</v>
      </c>
      <c r="AT392">
        <v>50000</v>
      </c>
      <c r="AU392">
        <v>899.94</v>
      </c>
      <c r="AV392">
        <v>-291249</v>
      </c>
      <c r="AW392" s="6">
        <v>1167750</v>
      </c>
      <c r="AX392">
        <v>2.8317599999999998E-2</v>
      </c>
      <c r="AY392">
        <v>41712</v>
      </c>
      <c r="AZ392">
        <v>12288</v>
      </c>
      <c r="BA392">
        <f t="shared" si="64"/>
        <v>54000</v>
      </c>
    </row>
    <row r="393" spans="30:56" x14ac:dyDescent="0.2">
      <c r="AF393">
        <v>100000</v>
      </c>
      <c r="AG393">
        <v>1224.8680690000001</v>
      </c>
      <c r="AH393">
        <v>-272301.038206</v>
      </c>
      <c r="AI393">
        <v>1180502.8920169999</v>
      </c>
      <c r="AJ393">
        <v>-0.16315299999999999</v>
      </c>
      <c r="AK393">
        <v>39170</v>
      </c>
      <c r="AL393">
        <v>11871</v>
      </c>
      <c r="AM393">
        <f t="shared" si="63"/>
        <v>51041</v>
      </c>
      <c r="AO393">
        <f>(AH393-(AM393/AM392)*AH392)/AE392</f>
        <v>9.1269592589359128E-2</v>
      </c>
      <c r="AP393">
        <f>AO393*16.02</f>
        <v>1.4621388732815332</v>
      </c>
      <c r="AT393">
        <v>100000</v>
      </c>
      <c r="AU393">
        <v>899.84</v>
      </c>
      <c r="AV393">
        <v>-274261</v>
      </c>
      <c r="AW393" s="6">
        <v>1164130</v>
      </c>
      <c r="AX393">
        <v>8.2182900000000003E-2</v>
      </c>
      <c r="AY393">
        <v>39362</v>
      </c>
      <c r="AZ393">
        <v>11620</v>
      </c>
      <c r="BA393">
        <f t="shared" si="64"/>
        <v>50982</v>
      </c>
      <c r="BC393">
        <f>(AV393-(BA393/BA392)*AV392)/AS392</f>
        <v>9.0498980891721759E-2</v>
      </c>
      <c r="BD393">
        <f>BC393*16.02</f>
        <v>1.4497936738853825</v>
      </c>
    </row>
    <row r="394" spans="30:56" x14ac:dyDescent="0.2">
      <c r="AD394">
        <v>25</v>
      </c>
      <c r="AE394">
        <f>4*3.14*AD394^2</f>
        <v>7850</v>
      </c>
      <c r="AF394">
        <v>50000</v>
      </c>
      <c r="AG394">
        <v>1225.183896</v>
      </c>
      <c r="AH394">
        <v>-288782.80393499997</v>
      </c>
      <c r="AI394">
        <v>1184772.86732</v>
      </c>
      <c r="AJ394">
        <v>-0.12366199999999999</v>
      </c>
      <c r="AK394">
        <v>41504</v>
      </c>
      <c r="AL394">
        <v>12496</v>
      </c>
      <c r="AM394">
        <f t="shared" si="63"/>
        <v>54000</v>
      </c>
      <c r="AR394">
        <v>25</v>
      </c>
      <c r="AS394">
        <f>4*3.14*AR394^2</f>
        <v>7850</v>
      </c>
      <c r="AT394">
        <v>50000</v>
      </c>
      <c r="AU394">
        <v>900.197</v>
      </c>
      <c r="AV394">
        <v>-291471</v>
      </c>
      <c r="AW394" s="6">
        <v>1167950</v>
      </c>
      <c r="AX394">
        <v>-0.10202600000000001</v>
      </c>
      <c r="AY394">
        <v>41539</v>
      </c>
      <c r="AZ394">
        <v>12461</v>
      </c>
      <c r="BA394">
        <f t="shared" si="64"/>
        <v>54000</v>
      </c>
    </row>
    <row r="395" spans="30:56" x14ac:dyDescent="0.2">
      <c r="AF395">
        <v>100000</v>
      </c>
      <c r="AG395">
        <v>1224.928179</v>
      </c>
      <c r="AH395">
        <v>-272163.16251200001</v>
      </c>
      <c r="AI395">
        <v>1180338.916372</v>
      </c>
      <c r="AJ395">
        <v>-0.12406300000000001</v>
      </c>
      <c r="AK395">
        <v>39193</v>
      </c>
      <c r="AL395">
        <v>11833</v>
      </c>
      <c r="AM395">
        <f t="shared" si="63"/>
        <v>51026</v>
      </c>
      <c r="AO395">
        <f>(AH395-(AM395/AM394)*AH394)/AE394</f>
        <v>9.1107756403181403E-2</v>
      </c>
      <c r="AP395">
        <f>AO395*16.02</f>
        <v>1.4595462575789659</v>
      </c>
      <c r="AT395">
        <v>100000</v>
      </c>
      <c r="AU395">
        <v>899.81600000000003</v>
      </c>
      <c r="AV395">
        <v>-274455</v>
      </c>
      <c r="AW395" s="6">
        <v>1164410</v>
      </c>
      <c r="AX395">
        <v>9.9842299999999995E-2</v>
      </c>
      <c r="AY395">
        <v>39226</v>
      </c>
      <c r="AZ395">
        <v>11759</v>
      </c>
      <c r="BA395">
        <f t="shared" si="64"/>
        <v>50985</v>
      </c>
      <c r="BC395">
        <f>(AV395-(BA395/BA394)*AV394)/AS394</f>
        <v>9.4548089171976296E-2</v>
      </c>
      <c r="BD395">
        <f>BC395*16.02</f>
        <v>1.5146603885350602</v>
      </c>
    </row>
    <row r="396" spans="30:56" x14ac:dyDescent="0.2">
      <c r="AD396">
        <v>25</v>
      </c>
      <c r="AE396">
        <f>4*3.14*AD396^2</f>
        <v>7850</v>
      </c>
      <c r="AF396">
        <v>50000</v>
      </c>
      <c r="AG396">
        <v>1225.1798369999999</v>
      </c>
      <c r="AH396">
        <v>-288765.08414200001</v>
      </c>
      <c r="AI396">
        <v>1184869.335438</v>
      </c>
      <c r="AJ396">
        <v>-0.112637</v>
      </c>
      <c r="AK396">
        <v>41508</v>
      </c>
      <c r="AL396">
        <v>12492</v>
      </c>
      <c r="AM396">
        <f t="shared" si="63"/>
        <v>54000</v>
      </c>
      <c r="AR396">
        <v>25</v>
      </c>
      <c r="AS396">
        <f>4*3.14*AR396^2</f>
        <v>7850</v>
      </c>
      <c r="AT396">
        <v>50000</v>
      </c>
      <c r="AU396">
        <v>900.03700000000003</v>
      </c>
      <c r="AV396">
        <v>-291378</v>
      </c>
      <c r="AW396" s="6">
        <v>1167900</v>
      </c>
      <c r="AX396">
        <v>-3.4639099999999999E-2</v>
      </c>
      <c r="AY396">
        <v>41593</v>
      </c>
      <c r="AZ396">
        <v>12407</v>
      </c>
      <c r="BA396">
        <f t="shared" si="64"/>
        <v>54000</v>
      </c>
    </row>
    <row r="397" spans="30:56" x14ac:dyDescent="0.2">
      <c r="AF397">
        <v>100000</v>
      </c>
      <c r="AG397">
        <v>1224.818147</v>
      </c>
      <c r="AH397">
        <v>-272172.71917699999</v>
      </c>
      <c r="AI397">
        <v>1180413.9553809999</v>
      </c>
      <c r="AJ397">
        <v>-0.180035</v>
      </c>
      <c r="AK397">
        <v>39206</v>
      </c>
      <c r="AL397">
        <v>11824</v>
      </c>
      <c r="AM397">
        <f t="shared" si="63"/>
        <v>51030</v>
      </c>
      <c r="AO397">
        <f>(AH397-(AM397/AM396)*AH396)/AE396</f>
        <v>9.048220855923915E-2</v>
      </c>
      <c r="AP397">
        <f>AO397*16.02</f>
        <v>1.4495249811190112</v>
      </c>
      <c r="AT397">
        <v>100000</v>
      </c>
      <c r="AU397">
        <v>900.34400000000005</v>
      </c>
      <c r="AV397">
        <v>-274399</v>
      </c>
      <c r="AW397" s="6">
        <v>1164470</v>
      </c>
      <c r="AX397">
        <v>9.7730499999999998E-2</v>
      </c>
      <c r="AY397">
        <v>39255</v>
      </c>
      <c r="AZ397">
        <v>11729</v>
      </c>
      <c r="BA397">
        <f t="shared" si="64"/>
        <v>50984</v>
      </c>
      <c r="BC397">
        <f>(AV397-(BA397/BA396)*AV396)/AS396</f>
        <v>8.9808803963197611E-2</v>
      </c>
      <c r="BD397">
        <f>BC397*16.02</f>
        <v>1.4387370394904258</v>
      </c>
    </row>
    <row r="398" spans="30:56" x14ac:dyDescent="0.2">
      <c r="AD398">
        <v>25</v>
      </c>
      <c r="AE398">
        <f>4*3.14*AD398^2</f>
        <v>7850</v>
      </c>
      <c r="AF398">
        <v>50000</v>
      </c>
      <c r="AG398">
        <v>1225.5689219999999</v>
      </c>
      <c r="AH398">
        <v>-288734.95753499999</v>
      </c>
      <c r="AI398">
        <v>1184847.942123</v>
      </c>
      <c r="AJ398">
        <v>-0.124455</v>
      </c>
      <c r="AK398">
        <v>41535</v>
      </c>
      <c r="AL398">
        <v>12465</v>
      </c>
      <c r="AM398">
        <f t="shared" si="63"/>
        <v>54000</v>
      </c>
      <c r="AR398">
        <v>25</v>
      </c>
      <c r="AS398">
        <f>4*3.14*AR398^2</f>
        <v>7850</v>
      </c>
      <c r="AT398">
        <v>50000</v>
      </c>
      <c r="AU398">
        <v>900.21600000000001</v>
      </c>
      <c r="AV398">
        <v>-291473</v>
      </c>
      <c r="AW398" s="6">
        <v>1167930</v>
      </c>
      <c r="AX398">
        <v>-8.0936099999999997E-2</v>
      </c>
      <c r="AY398">
        <v>41536</v>
      </c>
      <c r="AZ398">
        <v>12464</v>
      </c>
      <c r="BA398">
        <f t="shared" si="64"/>
        <v>54000</v>
      </c>
    </row>
    <row r="399" spans="30:56" x14ac:dyDescent="0.2">
      <c r="AF399">
        <v>100000</v>
      </c>
      <c r="AG399">
        <v>1225.2156669999999</v>
      </c>
      <c r="AH399">
        <v>-272104.005427</v>
      </c>
      <c r="AI399">
        <v>1180462.5850279999</v>
      </c>
      <c r="AJ399">
        <v>-0.21973400000000001</v>
      </c>
      <c r="AK399">
        <v>39221</v>
      </c>
      <c r="AL399">
        <v>11803</v>
      </c>
      <c r="AM399">
        <f t="shared" si="63"/>
        <v>51024</v>
      </c>
      <c r="AO399">
        <f>(AH399-(AM399/AM398)*AH398)/AE398</f>
        <v>9.1522010398300505E-2</v>
      </c>
      <c r="AP399">
        <f>AO399*16.02</f>
        <v>1.4661826065807742</v>
      </c>
      <c r="AT399">
        <v>100000</v>
      </c>
      <c r="AU399">
        <v>899.86400000000003</v>
      </c>
      <c r="AV399">
        <v>-274480</v>
      </c>
      <c r="AW399" s="6">
        <v>1164360</v>
      </c>
      <c r="AX399">
        <v>2.9310200000000002E-2</v>
      </c>
      <c r="AY399">
        <v>39216</v>
      </c>
      <c r="AZ399">
        <v>11770</v>
      </c>
      <c r="BA399">
        <f t="shared" si="64"/>
        <v>50986</v>
      </c>
      <c r="BC399">
        <f>(AV399-(BA399/BA398)*AV398)/AS398</f>
        <v>9.2291526303375976E-2</v>
      </c>
      <c r="BD399">
        <f>BC399*16.02</f>
        <v>1.4785102513800832</v>
      </c>
    </row>
    <row r="400" spans="30:56" x14ac:dyDescent="0.2">
      <c r="AD400">
        <v>25</v>
      </c>
      <c r="AE400">
        <f>4*3.14*AD400^2</f>
        <v>7850</v>
      </c>
      <c r="AF400">
        <v>50000</v>
      </c>
      <c r="AG400">
        <v>1225.417886</v>
      </c>
      <c r="AH400">
        <v>-288618.63742799999</v>
      </c>
      <c r="AI400">
        <v>1184886.233738</v>
      </c>
      <c r="AJ400">
        <v>-0.165135</v>
      </c>
      <c r="AK400">
        <v>41611</v>
      </c>
      <c r="AL400">
        <v>12389</v>
      </c>
      <c r="AM400">
        <f t="shared" si="63"/>
        <v>54000</v>
      </c>
      <c r="AR400">
        <v>25</v>
      </c>
      <c r="AS400">
        <f>4*3.14*AR400^2</f>
        <v>7850</v>
      </c>
      <c r="AT400">
        <v>50000</v>
      </c>
      <c r="AU400">
        <v>900.04399999999998</v>
      </c>
      <c r="AV400">
        <v>-291524</v>
      </c>
      <c r="AW400" s="6">
        <v>1167920</v>
      </c>
      <c r="AX400">
        <v>-4.7782100000000001E-2</v>
      </c>
      <c r="AY400">
        <v>41483</v>
      </c>
      <c r="AZ400">
        <v>12517</v>
      </c>
      <c r="BA400">
        <f t="shared" si="64"/>
        <v>54000</v>
      </c>
    </row>
    <row r="401" spans="30:56" x14ac:dyDescent="0.2">
      <c r="AF401">
        <v>100000</v>
      </c>
      <c r="AG401">
        <v>1224.9823630000001</v>
      </c>
      <c r="AH401">
        <v>-272060.083759</v>
      </c>
      <c r="AI401">
        <v>1180408.409489</v>
      </c>
      <c r="AJ401">
        <v>-9.2791999999999999E-2</v>
      </c>
      <c r="AK401">
        <v>39291</v>
      </c>
      <c r="AL401">
        <v>11743</v>
      </c>
      <c r="AM401">
        <f t="shared" si="63"/>
        <v>51034</v>
      </c>
      <c r="AO401">
        <f>(AH401-(AM401/AM400)*AH400)/AE400</f>
        <v>8.9924556533502009E-2</v>
      </c>
      <c r="AP401">
        <f>AO401*16.02</f>
        <v>1.4405913956667022</v>
      </c>
      <c r="AT401">
        <v>100000</v>
      </c>
      <c r="AU401">
        <v>899.92700000000002</v>
      </c>
      <c r="AV401">
        <v>-274459</v>
      </c>
      <c r="AW401" s="6">
        <v>1164380</v>
      </c>
      <c r="AX401">
        <v>3.8314000000000001E-2</v>
      </c>
      <c r="AY401">
        <v>39186</v>
      </c>
      <c r="AZ401">
        <v>11792</v>
      </c>
      <c r="BA401">
        <f t="shared" si="64"/>
        <v>50978</v>
      </c>
      <c r="BC401">
        <f>(AV401-(BA401/BA400)*AV400)/AS400</f>
        <v>9.5599131870719722E-2</v>
      </c>
      <c r="BD401">
        <f>BC401*16.02</f>
        <v>1.5314980925689299</v>
      </c>
    </row>
    <row r="402" spans="30:56" x14ac:dyDescent="0.2">
      <c r="AD402">
        <v>25</v>
      </c>
      <c r="AE402">
        <f>4*3.14*AD402^2</f>
        <v>7850</v>
      </c>
      <c r="AF402">
        <v>50000</v>
      </c>
      <c r="AG402">
        <v>1224.7954239999999</v>
      </c>
      <c r="AH402">
        <v>-288657.72716200002</v>
      </c>
      <c r="AI402">
        <v>1184709.9641100001</v>
      </c>
      <c r="AJ402">
        <v>-0.177287</v>
      </c>
      <c r="AK402">
        <v>41610</v>
      </c>
      <c r="AL402">
        <v>12390</v>
      </c>
      <c r="AM402">
        <f t="shared" si="63"/>
        <v>54000</v>
      </c>
      <c r="AR402">
        <v>25</v>
      </c>
      <c r="AS402">
        <f>4*3.14*AR402^2</f>
        <v>7850</v>
      </c>
      <c r="AT402">
        <v>50000</v>
      </c>
      <c r="AU402">
        <v>900.17399999999998</v>
      </c>
      <c r="AV402">
        <v>-291429</v>
      </c>
      <c r="AW402" s="6">
        <v>1167860</v>
      </c>
      <c r="AX402">
        <v>1.8299800000000001E-2</v>
      </c>
      <c r="AY402">
        <v>41568</v>
      </c>
      <c r="AZ402">
        <v>12432</v>
      </c>
      <c r="BA402">
        <f t="shared" si="64"/>
        <v>54000</v>
      </c>
    </row>
    <row r="403" spans="30:56" x14ac:dyDescent="0.2">
      <c r="AF403">
        <v>100000</v>
      </c>
      <c r="AG403">
        <v>1225.1211599999999</v>
      </c>
      <c r="AH403">
        <v>-272093.88031600002</v>
      </c>
      <c r="AI403">
        <v>1180349.5024989999</v>
      </c>
      <c r="AJ403">
        <v>-0.18911800000000001</v>
      </c>
      <c r="AK403">
        <v>39323</v>
      </c>
      <c r="AL403">
        <v>11717</v>
      </c>
      <c r="AM403">
        <f t="shared" si="63"/>
        <v>51040</v>
      </c>
      <c r="AO403">
        <f>(AH403-(AM403/AM402)*AH402)/AE402</f>
        <v>9.4411081114604445E-2</v>
      </c>
      <c r="AP403">
        <f>AO403*16.02</f>
        <v>1.5124655194559631</v>
      </c>
      <c r="AT403">
        <v>100000</v>
      </c>
      <c r="AU403">
        <v>900.11500000000001</v>
      </c>
      <c r="AV403">
        <v>-274443</v>
      </c>
      <c r="AW403" s="6">
        <v>1164480</v>
      </c>
      <c r="AX403">
        <v>0.112293</v>
      </c>
      <c r="AY403">
        <v>39220</v>
      </c>
      <c r="AZ403">
        <v>11762</v>
      </c>
      <c r="BA403">
        <f t="shared" si="64"/>
        <v>50982</v>
      </c>
      <c r="BC403">
        <f>(AV403-(BA403/BA402)*AV402)/AS402</f>
        <v>8.8962675159237989E-2</v>
      </c>
      <c r="BD403">
        <f>BC403*16.02</f>
        <v>1.4251820560509925</v>
      </c>
    </row>
    <row r="404" spans="30:56" x14ac:dyDescent="0.2">
      <c r="AD404">
        <v>25</v>
      </c>
      <c r="AE404">
        <f>4*3.14*AD404^2</f>
        <v>7850</v>
      </c>
      <c r="AF404">
        <v>50000</v>
      </c>
      <c r="AG404">
        <v>1224.952325</v>
      </c>
      <c r="AH404">
        <v>-288325.51075000002</v>
      </c>
      <c r="AI404">
        <v>1184630.2961919999</v>
      </c>
      <c r="AJ404">
        <v>-0.15603600000000001</v>
      </c>
      <c r="AK404">
        <v>41861</v>
      </c>
      <c r="AL404">
        <v>12139</v>
      </c>
      <c r="AM404">
        <f t="shared" si="63"/>
        <v>54000</v>
      </c>
      <c r="AR404">
        <v>25</v>
      </c>
      <c r="AS404">
        <f>4*3.14*AR404^2</f>
        <v>7850</v>
      </c>
      <c r="AT404">
        <v>50000</v>
      </c>
      <c r="AU404">
        <v>899.96900000000005</v>
      </c>
      <c r="AV404">
        <v>-291245</v>
      </c>
      <c r="AW404" s="6">
        <v>1167650</v>
      </c>
      <c r="AX404">
        <v>-4.8997699999999998E-2</v>
      </c>
      <c r="AY404">
        <v>41723</v>
      </c>
      <c r="AZ404">
        <v>12277</v>
      </c>
      <c r="BA404">
        <f t="shared" si="64"/>
        <v>54000</v>
      </c>
    </row>
    <row r="405" spans="30:56" x14ac:dyDescent="0.2">
      <c r="AF405">
        <v>100000</v>
      </c>
      <c r="AG405">
        <v>1224.7630650000001</v>
      </c>
      <c r="AH405">
        <v>-271731.26456099999</v>
      </c>
      <c r="AI405">
        <v>1180260.3425090001</v>
      </c>
      <c r="AJ405">
        <v>-0.106257</v>
      </c>
      <c r="AK405">
        <v>39589</v>
      </c>
      <c r="AL405">
        <v>11448</v>
      </c>
      <c r="AM405">
        <f t="shared" si="63"/>
        <v>51037</v>
      </c>
      <c r="AO405">
        <f>(AH405-(AM405/AM404)*AH404)/AE404</f>
        <v>9.8562882410363845E-2</v>
      </c>
      <c r="AP405">
        <f>AO405*16.02</f>
        <v>1.5789773762140287</v>
      </c>
      <c r="AT405">
        <v>100000</v>
      </c>
      <c r="AU405">
        <v>900.14700000000005</v>
      </c>
      <c r="AV405">
        <v>-274188</v>
      </c>
      <c r="AW405" s="6">
        <v>1163960</v>
      </c>
      <c r="AX405">
        <v>7.5006900000000001E-2</v>
      </c>
      <c r="AY405">
        <v>39441</v>
      </c>
      <c r="AZ405">
        <v>11543</v>
      </c>
      <c r="BA405">
        <f t="shared" si="64"/>
        <v>50984</v>
      </c>
      <c r="BC405">
        <f>(AV405-(BA405/BA404)*AV404)/AS404</f>
        <v>0.10069138947865409</v>
      </c>
      <c r="BD405">
        <f>BC405*16.02</f>
        <v>1.6130760594480384</v>
      </c>
    </row>
    <row r="406" spans="30:56" x14ac:dyDescent="0.2">
      <c r="AD406">
        <v>25</v>
      </c>
      <c r="AE406">
        <f>4*3.14*AD406^2</f>
        <v>7850</v>
      </c>
      <c r="AF406">
        <v>50000</v>
      </c>
      <c r="AG406">
        <v>1224.76</v>
      </c>
      <c r="AH406">
        <v>-288582</v>
      </c>
      <c r="AI406" s="6">
        <v>1184780</v>
      </c>
      <c r="AJ406">
        <v>6.6475500000000007E-2</v>
      </c>
      <c r="AK406">
        <v>41662</v>
      </c>
      <c r="AL406">
        <v>12338</v>
      </c>
      <c r="AM406">
        <f t="shared" ref="AM406:AM425" si="65">SUM(AK406:AL406)</f>
        <v>54000</v>
      </c>
      <c r="AR406">
        <v>25</v>
      </c>
      <c r="AS406">
        <f>4*3.14*AR406^2</f>
        <v>7850</v>
      </c>
      <c r="AT406">
        <v>50000</v>
      </c>
      <c r="AU406">
        <v>900.06600000000003</v>
      </c>
      <c r="AV406">
        <v>-291204</v>
      </c>
      <c r="AW406" s="6">
        <v>1167690</v>
      </c>
      <c r="AX406">
        <v>1.9668700000000001E-2</v>
      </c>
      <c r="AY406">
        <v>41757</v>
      </c>
      <c r="AZ406">
        <v>12243</v>
      </c>
      <c r="BA406">
        <f t="shared" si="64"/>
        <v>54000</v>
      </c>
    </row>
    <row r="407" spans="30:56" x14ac:dyDescent="0.2">
      <c r="AF407">
        <v>100000</v>
      </c>
      <c r="AG407">
        <v>1224.67</v>
      </c>
      <c r="AH407">
        <v>-271977</v>
      </c>
      <c r="AI407" s="6">
        <v>1180400</v>
      </c>
      <c r="AJ407">
        <v>-1.9229799999999999E-3</v>
      </c>
      <c r="AK407">
        <v>39377</v>
      </c>
      <c r="AL407">
        <v>11655</v>
      </c>
      <c r="AM407">
        <f t="shared" si="65"/>
        <v>51032</v>
      </c>
      <c r="AO407">
        <f>(AH407-(AM407/AM406)*AH406)/AE406</f>
        <v>9.4736079263973941E-2</v>
      </c>
      <c r="AP407">
        <f>AO407*16.02</f>
        <v>1.5176719898088624</v>
      </c>
      <c r="AT407">
        <v>100000</v>
      </c>
      <c r="AU407">
        <v>899.87199999999996</v>
      </c>
      <c r="AV407">
        <v>-274244</v>
      </c>
      <c r="AW407" s="6">
        <v>1164060</v>
      </c>
      <c r="AX407">
        <v>1.0718500000000001E-2</v>
      </c>
      <c r="AY407">
        <v>39422</v>
      </c>
      <c r="AZ407">
        <v>11568</v>
      </c>
      <c r="BA407">
        <f t="shared" si="64"/>
        <v>50990</v>
      </c>
      <c r="BC407">
        <f>(AV407-(BA407/BA406)*AV406)/AS406</f>
        <v>9.2748195329083391E-2</v>
      </c>
      <c r="BD407">
        <f>BC407*16.02</f>
        <v>1.4858260891719159</v>
      </c>
    </row>
    <row r="408" spans="30:56" x14ac:dyDescent="0.2">
      <c r="AD408">
        <v>25</v>
      </c>
      <c r="AE408">
        <f>4*3.14*AD408^2</f>
        <v>7850</v>
      </c>
      <c r="AF408">
        <v>50000</v>
      </c>
      <c r="AG408">
        <v>1224.8</v>
      </c>
      <c r="AH408">
        <v>-288818</v>
      </c>
      <c r="AI408" s="6">
        <v>1184680</v>
      </c>
      <c r="AJ408">
        <v>1.5422E-2</v>
      </c>
      <c r="AK408">
        <v>41495</v>
      </c>
      <c r="AL408">
        <v>12505</v>
      </c>
      <c r="AM408">
        <f t="shared" si="65"/>
        <v>54000</v>
      </c>
      <c r="AR408">
        <v>25</v>
      </c>
      <c r="AS408">
        <f>4*3.14*AR408^2</f>
        <v>7850</v>
      </c>
      <c r="AT408">
        <v>50000</v>
      </c>
      <c r="AU408">
        <v>900</v>
      </c>
      <c r="AV408">
        <v>-291605</v>
      </c>
      <c r="AW408" s="6">
        <v>1168010</v>
      </c>
      <c r="AX408">
        <v>-2.7636299999999999E-2</v>
      </c>
      <c r="AY408">
        <v>41436</v>
      </c>
      <c r="AZ408">
        <v>12564</v>
      </c>
      <c r="BA408">
        <f t="shared" si="64"/>
        <v>54000</v>
      </c>
    </row>
    <row r="409" spans="30:56" x14ac:dyDescent="0.2">
      <c r="AF409">
        <v>100000</v>
      </c>
      <c r="AG409">
        <v>1224.8599999999999</v>
      </c>
      <c r="AH409">
        <v>-272222</v>
      </c>
      <c r="AI409" s="6">
        <v>1180530</v>
      </c>
      <c r="AJ409">
        <v>4.7311899999999997E-2</v>
      </c>
      <c r="AK409">
        <v>39230</v>
      </c>
      <c r="AL409">
        <v>11808</v>
      </c>
      <c r="AM409">
        <f t="shared" si="65"/>
        <v>51038</v>
      </c>
      <c r="AO409">
        <f>(AH409-(AM409/AM408)*AH408)/AE408</f>
        <v>9.6025204057560543E-2</v>
      </c>
      <c r="AP409">
        <f>AO409*16.02</f>
        <v>1.5383237690021199</v>
      </c>
      <c r="AT409">
        <v>100000</v>
      </c>
      <c r="AU409">
        <v>899.88900000000001</v>
      </c>
      <c r="AV409">
        <v>-274527</v>
      </c>
      <c r="AW409" s="6">
        <v>1164450</v>
      </c>
      <c r="AX409">
        <v>0.113885</v>
      </c>
      <c r="AY409">
        <v>39129</v>
      </c>
      <c r="AZ409">
        <v>11849</v>
      </c>
      <c r="BA409">
        <f t="shared" si="64"/>
        <v>50978</v>
      </c>
      <c r="BC409">
        <f>(AV409-(BA409/BA408)*AV408)/AS408</f>
        <v>9.6677730596834904E-2</v>
      </c>
      <c r="BD409">
        <f>BC409*16.02</f>
        <v>1.548777244161295</v>
      </c>
    </row>
    <row r="410" spans="30:56" x14ac:dyDescent="0.2">
      <c r="AD410">
        <v>25</v>
      </c>
      <c r="AE410">
        <f>4*3.14*AD410^2</f>
        <v>7850</v>
      </c>
      <c r="AF410">
        <v>50000</v>
      </c>
      <c r="AG410">
        <v>1224.95</v>
      </c>
      <c r="AH410">
        <v>-288682</v>
      </c>
      <c r="AI410" s="6">
        <v>1184710</v>
      </c>
      <c r="AJ410">
        <v>-4.6580800000000002E-3</v>
      </c>
      <c r="AK410">
        <v>41590</v>
      </c>
      <c r="AL410">
        <v>12410</v>
      </c>
      <c r="AM410">
        <f t="shared" si="65"/>
        <v>54000</v>
      </c>
      <c r="AR410">
        <v>25</v>
      </c>
      <c r="AS410">
        <f>4*3.14*AR410^2</f>
        <v>7850</v>
      </c>
      <c r="AT410">
        <v>50000</v>
      </c>
      <c r="AU410">
        <v>900.09100000000001</v>
      </c>
      <c r="AV410">
        <v>-291455</v>
      </c>
      <c r="AW410" s="6">
        <v>1167840</v>
      </c>
      <c r="AX410">
        <v>-1.8171300000000001E-2</v>
      </c>
      <c r="AY410">
        <v>41573</v>
      </c>
      <c r="AZ410">
        <v>12427</v>
      </c>
      <c r="BA410">
        <f t="shared" si="64"/>
        <v>54000</v>
      </c>
    </row>
    <row r="411" spans="30:56" x14ac:dyDescent="0.2">
      <c r="AF411">
        <v>100000</v>
      </c>
      <c r="AG411">
        <v>1225.22</v>
      </c>
      <c r="AH411">
        <v>-272095</v>
      </c>
      <c r="AI411" s="6">
        <v>1180450</v>
      </c>
      <c r="AJ411">
        <v>4.8642100000000001E-2</v>
      </c>
      <c r="AK411">
        <v>39307</v>
      </c>
      <c r="AL411">
        <v>11728</v>
      </c>
      <c r="AM411">
        <f t="shared" si="65"/>
        <v>51035</v>
      </c>
      <c r="AO411">
        <f>(AH411-(AM411/AM410)*AH410)/AE410</f>
        <v>9.378596367067539E-2</v>
      </c>
      <c r="AP411">
        <f>AO411*16.02</f>
        <v>1.5024511380042198</v>
      </c>
      <c r="AT411">
        <v>100000</v>
      </c>
      <c r="AU411">
        <v>900.1</v>
      </c>
      <c r="AV411">
        <v>-274467</v>
      </c>
      <c r="AW411" s="6">
        <v>1164250</v>
      </c>
      <c r="AX411">
        <v>-6.5835000000000005E-2</v>
      </c>
      <c r="AY411">
        <v>39239</v>
      </c>
      <c r="AZ411">
        <v>11746</v>
      </c>
      <c r="BA411">
        <f t="shared" si="64"/>
        <v>50985</v>
      </c>
      <c r="BC411">
        <f>(AV411-(BA411/BA410)*AV410)/AS410</f>
        <v>9.1095010615710265E-2</v>
      </c>
      <c r="BD411">
        <f>BC411*16.02</f>
        <v>1.4593420700636783</v>
      </c>
    </row>
    <row r="412" spans="30:56" x14ac:dyDescent="0.2">
      <c r="AD412">
        <v>25</v>
      </c>
      <c r="AE412">
        <f>4*3.14*AD412^2</f>
        <v>7850</v>
      </c>
      <c r="AF412">
        <v>50000</v>
      </c>
      <c r="AG412">
        <v>1224.95</v>
      </c>
      <c r="AH412">
        <v>-288627</v>
      </c>
      <c r="AI412" s="6">
        <v>1184850</v>
      </c>
      <c r="AJ412">
        <v>0.16000800000000001</v>
      </c>
      <c r="AK412">
        <v>41612</v>
      </c>
      <c r="AL412">
        <v>12388</v>
      </c>
      <c r="AM412">
        <f t="shared" si="65"/>
        <v>54000</v>
      </c>
      <c r="AR412">
        <v>25</v>
      </c>
      <c r="AS412">
        <f>4*3.14*AR412^2</f>
        <v>7850</v>
      </c>
      <c r="AT412">
        <v>50000</v>
      </c>
      <c r="AU412">
        <v>899.91399999999999</v>
      </c>
      <c r="AV412">
        <v>-291350</v>
      </c>
      <c r="AW412" s="6">
        <v>1167710</v>
      </c>
      <c r="AX412">
        <v>1.5926099999999999E-2</v>
      </c>
      <c r="AY412">
        <v>41643</v>
      </c>
      <c r="AZ412">
        <v>12357</v>
      </c>
      <c r="BA412">
        <f t="shared" si="64"/>
        <v>54000</v>
      </c>
    </row>
    <row r="413" spans="30:56" x14ac:dyDescent="0.2">
      <c r="AF413">
        <v>100000</v>
      </c>
      <c r="AG413">
        <v>1224.74</v>
      </c>
      <c r="AH413">
        <v>-272003</v>
      </c>
      <c r="AI413" s="6">
        <v>1180220</v>
      </c>
      <c r="AJ413">
        <v>1.8198499999999999E-2</v>
      </c>
      <c r="AK413">
        <v>39338</v>
      </c>
      <c r="AL413">
        <v>11692</v>
      </c>
      <c r="AM413">
        <f t="shared" si="65"/>
        <v>51030</v>
      </c>
      <c r="AO413">
        <f>(AH413-(AM413/AM412)*AH412)/AE412</f>
        <v>9.5479617834396679E-2</v>
      </c>
      <c r="AP413">
        <f>AO413*16.02</f>
        <v>1.5295834777070347</v>
      </c>
      <c r="AT413">
        <v>100000</v>
      </c>
      <c r="AU413">
        <v>899.86199999999997</v>
      </c>
      <c r="AV413">
        <v>-274256</v>
      </c>
      <c r="AW413" s="6">
        <v>1164160</v>
      </c>
      <c r="AX413">
        <v>5.43154E-2</v>
      </c>
      <c r="AY413">
        <v>39310</v>
      </c>
      <c r="AZ413">
        <v>11657</v>
      </c>
      <c r="BA413">
        <f t="shared" si="64"/>
        <v>50967</v>
      </c>
      <c r="BC413">
        <f>(AV413-(BA413/BA412)*AV412)/AS412</f>
        <v>9.297346072186935E-2</v>
      </c>
      <c r="BD413">
        <f>BC413*16.02</f>
        <v>1.489434840764347</v>
      </c>
    </row>
    <row r="414" spans="30:56" x14ac:dyDescent="0.2">
      <c r="AD414">
        <v>25</v>
      </c>
      <c r="AE414">
        <f>4*3.14*AD414^2</f>
        <v>7850</v>
      </c>
      <c r="AF414">
        <v>50000</v>
      </c>
      <c r="AG414">
        <v>1225.2</v>
      </c>
      <c r="AH414">
        <v>-288703</v>
      </c>
      <c r="AI414" s="6">
        <v>1184870</v>
      </c>
      <c r="AJ414">
        <v>-7.8441499999999997E-2</v>
      </c>
      <c r="AK414">
        <v>41544</v>
      </c>
      <c r="AL414">
        <v>12456</v>
      </c>
      <c r="AM414">
        <f t="shared" si="65"/>
        <v>54000</v>
      </c>
      <c r="AR414">
        <v>25</v>
      </c>
      <c r="AS414">
        <f>4*3.14*AR414^2</f>
        <v>7850</v>
      </c>
      <c r="AT414">
        <v>50000</v>
      </c>
      <c r="AU414">
        <v>899.86900000000003</v>
      </c>
      <c r="AV414">
        <v>-291531</v>
      </c>
      <c r="AW414" s="6">
        <v>1167820</v>
      </c>
      <c r="AX414">
        <v>0.17267099999999999</v>
      </c>
      <c r="AY414">
        <v>41506</v>
      </c>
      <c r="AZ414">
        <v>12494</v>
      </c>
      <c r="BA414">
        <f t="shared" si="64"/>
        <v>54000</v>
      </c>
    </row>
    <row r="415" spans="30:56" x14ac:dyDescent="0.2">
      <c r="AF415">
        <v>100000</v>
      </c>
      <c r="AG415">
        <v>1224.9100000000001</v>
      </c>
      <c r="AH415">
        <v>-272046</v>
      </c>
      <c r="AI415" s="6">
        <v>1180650</v>
      </c>
      <c r="AJ415">
        <v>-6.2871499999999997E-2</v>
      </c>
      <c r="AK415">
        <v>39217</v>
      </c>
      <c r="AL415">
        <v>11799</v>
      </c>
      <c r="AM415">
        <f t="shared" si="65"/>
        <v>51016</v>
      </c>
      <c r="AO415">
        <f>(AH415-(AM415/AM414)*AH414)/AE414</f>
        <v>8.9616060391599375E-2</v>
      </c>
      <c r="AP415">
        <f>AO415*16.02</f>
        <v>1.4356492874734219</v>
      </c>
      <c r="AT415">
        <v>100000</v>
      </c>
      <c r="AU415">
        <v>900.24</v>
      </c>
      <c r="AV415">
        <v>-274517</v>
      </c>
      <c r="AW415" s="6">
        <v>1164300</v>
      </c>
      <c r="AX415">
        <v>2.8209600000000001E-2</v>
      </c>
      <c r="AY415">
        <v>39180</v>
      </c>
      <c r="AZ415">
        <v>11803</v>
      </c>
      <c r="BA415">
        <f t="shared" si="64"/>
        <v>50983</v>
      </c>
      <c r="BC415">
        <f>(AV415-(BA415/BA414)*AV414)/AS414</f>
        <v>9.2491089879686406E-2</v>
      </c>
      <c r="BD415">
        <f>BC415*16.02</f>
        <v>1.4817072598725762</v>
      </c>
    </row>
    <row r="416" spans="30:56" x14ac:dyDescent="0.2">
      <c r="AD416">
        <v>25</v>
      </c>
      <c r="AE416">
        <f>4*3.14*AD416^2</f>
        <v>7850</v>
      </c>
      <c r="AF416">
        <v>50000</v>
      </c>
      <c r="AG416">
        <v>1225.03</v>
      </c>
      <c r="AH416">
        <v>-288695</v>
      </c>
      <c r="AI416" s="6">
        <v>1184940</v>
      </c>
      <c r="AJ416">
        <v>-7.5677700000000001E-2</v>
      </c>
      <c r="AK416">
        <v>41548</v>
      </c>
      <c r="AL416">
        <v>12452</v>
      </c>
      <c r="AM416">
        <f t="shared" si="65"/>
        <v>54000</v>
      </c>
      <c r="AR416">
        <v>25</v>
      </c>
      <c r="AS416">
        <f>4*3.14*AR416^2</f>
        <v>7850</v>
      </c>
      <c r="AT416">
        <v>50000</v>
      </c>
      <c r="AU416">
        <v>899.93299999999999</v>
      </c>
      <c r="AV416">
        <v>-291406</v>
      </c>
      <c r="AW416" s="6">
        <v>1167810</v>
      </c>
      <c r="AX416">
        <v>-4.7429800000000001E-2</v>
      </c>
      <c r="AY416">
        <v>41597</v>
      </c>
      <c r="AZ416">
        <v>12403</v>
      </c>
      <c r="BA416">
        <f t="shared" si="64"/>
        <v>54000</v>
      </c>
    </row>
    <row r="417" spans="30:57" x14ac:dyDescent="0.2">
      <c r="AF417">
        <v>100000</v>
      </c>
      <c r="AG417">
        <v>1224.9000000000001</v>
      </c>
      <c r="AH417">
        <v>-272113</v>
      </c>
      <c r="AI417" s="6">
        <v>1180660</v>
      </c>
      <c r="AJ417">
        <v>-4.8321299999999998E-2</v>
      </c>
      <c r="AK417">
        <v>39277</v>
      </c>
      <c r="AL417">
        <v>11761</v>
      </c>
      <c r="AM417">
        <f t="shared" si="65"/>
        <v>51038</v>
      </c>
      <c r="AO417">
        <f>(AH417-(AM417/AM416)*AH416)/AE416</f>
        <v>9.5101226704413136E-2</v>
      </c>
      <c r="AP417">
        <f>AO417*16.02</f>
        <v>1.5235216518046983</v>
      </c>
      <c r="AT417">
        <v>100000</v>
      </c>
      <c r="AU417">
        <v>900.05899999999997</v>
      </c>
      <c r="AV417">
        <v>-274411</v>
      </c>
      <c r="AW417" s="6">
        <v>1164250</v>
      </c>
      <c r="AX417">
        <v>5.8971599999999999E-2</v>
      </c>
      <c r="AY417">
        <v>39291</v>
      </c>
      <c r="AZ417">
        <v>11699</v>
      </c>
      <c r="BA417">
        <f t="shared" si="64"/>
        <v>50990</v>
      </c>
      <c r="BC417">
        <f>(AV417-(BA417/BA416)*AV416)/AS416</f>
        <v>9.5772446331680763E-2</v>
      </c>
      <c r="BD417">
        <f>BC417*16.02</f>
        <v>1.5342745902335257</v>
      </c>
    </row>
    <row r="418" spans="30:57" x14ac:dyDescent="0.2">
      <c r="AD418">
        <v>25</v>
      </c>
      <c r="AE418">
        <f>4*3.14*AD418^2</f>
        <v>7850</v>
      </c>
      <c r="AF418">
        <v>50000</v>
      </c>
      <c r="AG418">
        <v>1225.17</v>
      </c>
      <c r="AH418">
        <v>-288610</v>
      </c>
      <c r="AI418" s="6">
        <v>1184650</v>
      </c>
      <c r="AJ418">
        <v>7.9943200000000006E-2</v>
      </c>
      <c r="AK418">
        <v>41660</v>
      </c>
      <c r="AL418">
        <v>12340</v>
      </c>
      <c r="AM418">
        <f t="shared" si="65"/>
        <v>54000</v>
      </c>
      <c r="AR418">
        <v>25</v>
      </c>
      <c r="AS418">
        <f>4*3.14*AR418^2</f>
        <v>7850</v>
      </c>
      <c r="AT418">
        <v>50000</v>
      </c>
      <c r="AU418">
        <v>900.13499999999999</v>
      </c>
      <c r="AV418">
        <v>-291526</v>
      </c>
      <c r="AW418" s="6">
        <v>1168000</v>
      </c>
      <c r="AX418">
        <v>-5.1067500000000002E-2</v>
      </c>
      <c r="AY418">
        <v>41487</v>
      </c>
      <c r="AZ418">
        <v>12513</v>
      </c>
      <c r="BA418">
        <f t="shared" si="64"/>
        <v>54000</v>
      </c>
    </row>
    <row r="419" spans="30:57" x14ac:dyDescent="0.2">
      <c r="AF419">
        <v>100000</v>
      </c>
      <c r="AG419">
        <v>1225.3499999999999</v>
      </c>
      <c r="AH419">
        <v>-271963</v>
      </c>
      <c r="AI419" s="6">
        <v>1180360</v>
      </c>
      <c r="AJ419">
        <v>-0.12198299999999999</v>
      </c>
      <c r="AK419">
        <v>39353</v>
      </c>
      <c r="AL419">
        <v>11669</v>
      </c>
      <c r="AM419">
        <f t="shared" si="65"/>
        <v>51022</v>
      </c>
      <c r="AO419">
        <f>(AH419-(AM419/AM418)*AH418)/AE418</f>
        <v>9.308190610993114E-2</v>
      </c>
      <c r="AP419">
        <f>AO419*16.02</f>
        <v>1.4911721358810968</v>
      </c>
      <c r="AT419">
        <v>100000</v>
      </c>
      <c r="AU419">
        <v>900.02700000000004</v>
      </c>
      <c r="AV419">
        <v>-274545</v>
      </c>
      <c r="AW419" s="6">
        <v>1164380</v>
      </c>
      <c r="AX419">
        <v>0.172071</v>
      </c>
      <c r="AY419">
        <v>39207</v>
      </c>
      <c r="AZ419">
        <v>11787</v>
      </c>
      <c r="BA419">
        <f t="shared" si="64"/>
        <v>50994</v>
      </c>
      <c r="BC419">
        <f>(AV419-(BA419/BA418)*AV418)/AS418</f>
        <v>9.5887813163479302E-2</v>
      </c>
      <c r="BD419">
        <f>BC419*16.02</f>
        <v>1.5361227668789383</v>
      </c>
    </row>
    <row r="420" spans="30:57" x14ac:dyDescent="0.2">
      <c r="AD420">
        <v>25</v>
      </c>
      <c r="AE420">
        <f>4*3.14*AD420^2</f>
        <v>7850</v>
      </c>
      <c r="AF420">
        <v>50000</v>
      </c>
      <c r="AG420">
        <v>1224.8499999999999</v>
      </c>
      <c r="AH420">
        <v>-288819</v>
      </c>
      <c r="AI420" s="6">
        <v>1184870</v>
      </c>
      <c r="AJ420">
        <v>4.16067E-3</v>
      </c>
      <c r="AK420">
        <v>41476</v>
      </c>
      <c r="AL420">
        <v>12524</v>
      </c>
      <c r="AM420">
        <f t="shared" si="65"/>
        <v>54000</v>
      </c>
      <c r="AR420">
        <v>25</v>
      </c>
      <c r="AS420">
        <f>4*3.14*AR420^2</f>
        <v>7850</v>
      </c>
      <c r="AT420">
        <v>50000</v>
      </c>
      <c r="AU420">
        <v>900.149</v>
      </c>
      <c r="AV420">
        <v>-291511</v>
      </c>
      <c r="AW420" s="6">
        <v>1167960</v>
      </c>
      <c r="AX420">
        <v>-0.17405399999999999</v>
      </c>
      <c r="AY420">
        <v>41497</v>
      </c>
      <c r="AZ420">
        <v>12503</v>
      </c>
      <c r="BA420">
        <f t="shared" si="64"/>
        <v>54000</v>
      </c>
    </row>
    <row r="421" spans="30:57" x14ac:dyDescent="0.2">
      <c r="AF421">
        <v>100000</v>
      </c>
      <c r="AG421">
        <v>1225.06</v>
      </c>
      <c r="AH421">
        <v>-272215</v>
      </c>
      <c r="AI421" s="6">
        <v>1180580</v>
      </c>
      <c r="AJ421">
        <v>0.18431900000000001</v>
      </c>
      <c r="AK421">
        <v>39240</v>
      </c>
      <c r="AL421">
        <v>11801</v>
      </c>
      <c r="AM421">
        <f t="shared" si="65"/>
        <v>51041</v>
      </c>
      <c r="AO421">
        <f>(AH421-(AM421/AM420)*AH420)/AE420</f>
        <v>9.9081337579613502E-2</v>
      </c>
      <c r="AP421">
        <f>AO421*16.02</f>
        <v>1.5872830280254082</v>
      </c>
      <c r="AT421">
        <v>100000</v>
      </c>
      <c r="AU421">
        <v>900.09299999999996</v>
      </c>
      <c r="AV421">
        <v>-274504</v>
      </c>
      <c r="AW421" s="6">
        <v>1164560</v>
      </c>
      <c r="AX421">
        <v>7.1408200000000005E-2</v>
      </c>
      <c r="AY421">
        <v>39185</v>
      </c>
      <c r="AZ421">
        <v>11802</v>
      </c>
      <c r="BA421">
        <f t="shared" si="64"/>
        <v>50987</v>
      </c>
      <c r="BC421">
        <f>(AV421-(BA421/BA420)*AV420)/AS420</f>
        <v>9.4492467563105503E-2</v>
      </c>
      <c r="BD421">
        <f>BC421*16.02</f>
        <v>1.5137693303609501</v>
      </c>
    </row>
    <row r="422" spans="30:57" x14ac:dyDescent="0.2">
      <c r="AD422">
        <v>25</v>
      </c>
      <c r="AE422">
        <f>4*3.14*AD422^2</f>
        <v>7850</v>
      </c>
      <c r="AF422">
        <v>50000</v>
      </c>
      <c r="AG422">
        <v>1225.26</v>
      </c>
      <c r="AH422">
        <v>-288696</v>
      </c>
      <c r="AI422" s="6">
        <v>1184770</v>
      </c>
      <c r="AJ422">
        <v>3.9601999999999998E-2</v>
      </c>
      <c r="AK422">
        <v>41579</v>
      </c>
      <c r="AL422">
        <v>12421</v>
      </c>
      <c r="AM422">
        <f t="shared" si="65"/>
        <v>54000</v>
      </c>
      <c r="AR422">
        <v>25</v>
      </c>
      <c r="AS422">
        <f>4*3.14*AR422^2</f>
        <v>7850</v>
      </c>
      <c r="AT422">
        <v>50000</v>
      </c>
      <c r="AU422">
        <v>899.92700000000002</v>
      </c>
      <c r="AV422">
        <v>-291329</v>
      </c>
      <c r="AW422" s="6">
        <v>1167830</v>
      </c>
      <c r="AX422">
        <v>-3.2615499999999999E-2</v>
      </c>
      <c r="AY422">
        <v>41626</v>
      </c>
      <c r="AZ422">
        <v>12374</v>
      </c>
      <c r="BA422">
        <f t="shared" si="64"/>
        <v>54000</v>
      </c>
    </row>
    <row r="423" spans="30:57" x14ac:dyDescent="0.2">
      <c r="AF423">
        <v>100000</v>
      </c>
      <c r="AG423">
        <v>1224.92</v>
      </c>
      <c r="AH423">
        <v>-272124</v>
      </c>
      <c r="AI423" s="6">
        <v>1180320</v>
      </c>
      <c r="AJ423">
        <v>-5.3561999999999999E-2</v>
      </c>
      <c r="AK423">
        <v>39305</v>
      </c>
      <c r="AL423">
        <v>11734</v>
      </c>
      <c r="AM423">
        <f t="shared" si="65"/>
        <v>51039</v>
      </c>
      <c r="AO423">
        <f>(AH423-(AM423/AM422)*AH422)/AE422</f>
        <v>9.4501401273886662E-2</v>
      </c>
      <c r="AP423">
        <f>AO423*16.02</f>
        <v>1.5139124484076643</v>
      </c>
      <c r="AT423">
        <v>100000</v>
      </c>
      <c r="AU423">
        <v>900.26900000000001</v>
      </c>
      <c r="AV423">
        <v>-274333</v>
      </c>
      <c r="AW423" s="6">
        <v>1164230</v>
      </c>
      <c r="AX423">
        <v>-1.09748E-2</v>
      </c>
      <c r="AY423">
        <v>39297</v>
      </c>
      <c r="AZ423">
        <v>11689</v>
      </c>
      <c r="BA423">
        <f t="shared" si="64"/>
        <v>50986</v>
      </c>
      <c r="BC423">
        <f>(AV423-(BA423/BA422)*AV422)/AS422</f>
        <v>9.3697556027368442E-2</v>
      </c>
      <c r="BD423">
        <f>BC423*16.02</f>
        <v>1.5010348475584423</v>
      </c>
    </row>
    <row r="424" spans="30:57" x14ac:dyDescent="0.2">
      <c r="AD424">
        <v>25</v>
      </c>
      <c r="AE424">
        <f>4*3.14*AD424^2</f>
        <v>7850</v>
      </c>
      <c r="AF424">
        <v>50000</v>
      </c>
      <c r="AG424">
        <v>1225.02</v>
      </c>
      <c r="AH424">
        <v>-288605</v>
      </c>
      <c r="AI424" s="6">
        <v>1184800</v>
      </c>
      <c r="AJ424">
        <v>-4.8106799999999998E-2</v>
      </c>
      <c r="AK424">
        <v>41640</v>
      </c>
      <c r="AL424">
        <v>12360</v>
      </c>
      <c r="AM424">
        <f t="shared" si="65"/>
        <v>54000</v>
      </c>
      <c r="AR424">
        <v>25</v>
      </c>
      <c r="AS424">
        <f>4*3.14*AR424^2</f>
        <v>7850</v>
      </c>
      <c r="AT424">
        <v>50000</v>
      </c>
      <c r="AU424">
        <v>899.96900000000005</v>
      </c>
      <c r="AV424">
        <v>-291492</v>
      </c>
      <c r="AW424" s="6">
        <v>1167950</v>
      </c>
      <c r="AX424">
        <v>8.7828199999999995E-2</v>
      </c>
      <c r="AY424">
        <v>41520</v>
      </c>
      <c r="AZ424">
        <v>12480</v>
      </c>
      <c r="BA424">
        <f t="shared" si="64"/>
        <v>54000</v>
      </c>
    </row>
    <row r="425" spans="30:57" x14ac:dyDescent="0.2">
      <c r="AF425">
        <v>100000</v>
      </c>
      <c r="AG425">
        <v>1224.83</v>
      </c>
      <c r="AH425">
        <v>-271990</v>
      </c>
      <c r="AI425" s="6">
        <v>1180430</v>
      </c>
      <c r="AJ425">
        <v>-1.2918599999999999E-3</v>
      </c>
      <c r="AK425">
        <v>39328</v>
      </c>
      <c r="AL425">
        <v>11700</v>
      </c>
      <c r="AM425">
        <f t="shared" si="65"/>
        <v>51028</v>
      </c>
      <c r="AO425">
        <f>(AH425-(AM425/AM424)*AH424)/AE424</f>
        <v>9.3125595659355687E-2</v>
      </c>
      <c r="AP425">
        <f>AO425*16.02</f>
        <v>1.491872042462878</v>
      </c>
      <c r="AT425">
        <v>100000</v>
      </c>
      <c r="AU425">
        <v>900.04100000000005</v>
      </c>
      <c r="AV425">
        <v>-274500</v>
      </c>
      <c r="AW425" s="6">
        <v>1164320</v>
      </c>
      <c r="AX425">
        <v>6.8952600000000003E-2</v>
      </c>
      <c r="AY425">
        <v>39188</v>
      </c>
      <c r="AZ425">
        <v>11795</v>
      </c>
      <c r="BA425">
        <f t="shared" si="64"/>
        <v>50983</v>
      </c>
      <c r="BC425">
        <f>(AV425-(BA425/BA424)*AV424)/AS424</f>
        <v>8.9966114649681114E-2</v>
      </c>
      <c r="BD425">
        <f>BC425*16.02</f>
        <v>1.4412571566878913</v>
      </c>
    </row>
    <row r="426" spans="30:57" x14ac:dyDescent="0.2">
      <c r="AG426">
        <f>AVERAGE(AG386,AG388,AG390,AG392,AG394,AG396,AG398,AG400,AG402,AG404,AG406,AG408,AG410,AG412,AG414,AG416,AG418,AG420,AG422,AG424)</f>
        <v>1225.0270857</v>
      </c>
      <c r="AH426">
        <f>AVERAGE(AH386,AH388,AH390,AH392,AH394,AH396,AH398,AH400,AH402,AH404,AH406,AH408,AH410,AH412,AH414,AH416,AH418,AH420,AH422,AH424)</f>
        <v>-288674.49826569995</v>
      </c>
      <c r="AI426">
        <f>AH426+(3/2)*(8.6173*10^-5)*AG426*54000</f>
        <v>-280123.79328216182</v>
      </c>
      <c r="AJ426">
        <f>AVERAGE(AH387,AH389,AH391,AH393,AH395,AH397,AH399,AH401,AH403,AH405,AH407,AH409,AH411,AH413,AH415,AH417,AH419,AH421,AH423,AH425)</f>
        <v>-272072.43242899998</v>
      </c>
      <c r="AK426">
        <f>AJ426+(3/2)*(8.6173*10^-5)*AG426*AM426</f>
        <v>-263991.65202286269</v>
      </c>
      <c r="AM426">
        <f>AVERAGE(AM387,AM389,AM391,AM393,AM395,AM397,AM399,AM401,AM403,AM405,AM407,AM409,AM411,AM413,AM415,AM417,AM419,AM421,AM423,AM425)</f>
        <v>51032.3</v>
      </c>
      <c r="AP426">
        <f>AVERAGE(AP387:AP425)</f>
        <v>1.5045865418983129</v>
      </c>
      <c r="AQ426">
        <f>STDEV(AP387:AP425)/SQRT(COUNT(AP387:AP425))</f>
        <v>9.6829692635750902E-3</v>
      </c>
      <c r="AU426">
        <f>AVERAGE(AU386,AU388,AU390,AU392,AU394,AU396,AU398,AU400,AU402,AU404,AU406,AU408,AU410,AU412,AU414,AU416,AU418,AU420,AU422,AU424)</f>
        <v>900.04640000000018</v>
      </c>
      <c r="AV426">
        <f>AVERAGE(AV386,AV388,AV390,AV392,AV394,AV396,AV398,AV400,AV402,AV404,AV406,AV408,AV410,AV412,AV414,AV416,AV418,AV420,AV422,AV424)</f>
        <v>-291429.75</v>
      </c>
      <c r="AW426">
        <f>AV426+(3/2)*(8.6173*10^-5)*AU426*54000</f>
        <v>-285147.41442739678</v>
      </c>
      <c r="AX426">
        <f>AVERAGE(AV387,AV389,AV391,AV393,AV395,AV397,AV399,AV401,AV403,AV405,AV407,AV409,AV411,AV413,AV415,AV417,AV419,AV421,AV423,AV425)</f>
        <v>-274411.7</v>
      </c>
      <c r="AY426">
        <f>AX426+(3/2)*(8.6173*10^-5)*AU426*BA426</f>
        <v>-268480.36665960646</v>
      </c>
      <c r="BA426">
        <f>AVERAGE(BA387,BA389,BA391,BA393,BA395,BA397,BA399,BA401,BA403,BA405,BA407,BA409,BA411,BA413,BA415,BA417,BA419,BA421,BA423,BA425)</f>
        <v>50982.95</v>
      </c>
      <c r="BD426">
        <f>AVERAGE(BD387:BD425)</f>
        <v>1.5009617220594513</v>
      </c>
      <c r="BE426">
        <f>STDEV(BD387:BD425)/SQRT(COUNT(BD387:BD425))</f>
        <v>1.1851551161303939E-2</v>
      </c>
    </row>
    <row r="427" spans="30:57" x14ac:dyDescent="0.2">
      <c r="AE427" t="s">
        <v>35</v>
      </c>
      <c r="AS427" t="s">
        <v>79</v>
      </c>
    </row>
    <row r="428" spans="30:57" x14ac:dyDescent="0.2">
      <c r="AD428">
        <v>25</v>
      </c>
      <c r="AE428">
        <f>4*3.14*AD428^2</f>
        <v>7850</v>
      </c>
      <c r="AF428">
        <v>50000</v>
      </c>
      <c r="AG428">
        <v>1249.9911199999999</v>
      </c>
      <c r="AH428">
        <v>-288538.960173</v>
      </c>
      <c r="AI428">
        <v>1186315.0427570001</v>
      </c>
      <c r="AJ428">
        <v>-0.138681</v>
      </c>
      <c r="AK428">
        <v>41509</v>
      </c>
      <c r="AL428">
        <v>12491</v>
      </c>
      <c r="AM428">
        <f t="shared" ref="AM428:AM447" si="66">SUM(AK428:AL428)</f>
        <v>54000</v>
      </c>
      <c r="AR428">
        <v>25</v>
      </c>
      <c r="AS428">
        <f>4*3.14*AR428^2</f>
        <v>7850</v>
      </c>
      <c r="AT428">
        <v>50000</v>
      </c>
      <c r="AU428">
        <v>924.95899999999995</v>
      </c>
      <c r="AV428">
        <v>-291182</v>
      </c>
      <c r="AW428" s="6">
        <v>1169000</v>
      </c>
      <c r="AX428">
        <v>8.3640800000000001E-2</v>
      </c>
      <c r="AY428">
        <v>41612</v>
      </c>
      <c r="AZ428">
        <v>12388</v>
      </c>
      <c r="BA428">
        <f t="shared" ref="BA428:BA467" si="67">SUM(AY428:AZ428)</f>
        <v>54000</v>
      </c>
    </row>
    <row r="429" spans="30:57" x14ac:dyDescent="0.2">
      <c r="AF429">
        <v>100000</v>
      </c>
      <c r="AG429">
        <v>1250.067724</v>
      </c>
      <c r="AH429">
        <v>-272003.38584</v>
      </c>
      <c r="AI429">
        <v>1182042.618157</v>
      </c>
      <c r="AJ429">
        <v>-0.14810499999999999</v>
      </c>
      <c r="AK429">
        <v>39197</v>
      </c>
      <c r="AL429">
        <v>11839</v>
      </c>
      <c r="AM429">
        <f t="shared" si="66"/>
        <v>51036</v>
      </c>
      <c r="AO429">
        <f>(AH429-(AM429/AM428)*AH428)/AE428</f>
        <v>8.8916102923396495E-2</v>
      </c>
      <c r="AP429">
        <f>AO429*16.02</f>
        <v>1.4244359688328119</v>
      </c>
      <c r="AT429">
        <v>100000</v>
      </c>
      <c r="AU429">
        <v>925.13800000000003</v>
      </c>
      <c r="AV429">
        <v>-274185</v>
      </c>
      <c r="AW429" s="6">
        <v>1165360</v>
      </c>
      <c r="AX429">
        <v>-3.75717E-2</v>
      </c>
      <c r="AY429">
        <v>39323</v>
      </c>
      <c r="AZ429">
        <v>11667</v>
      </c>
      <c r="BA429">
        <f t="shared" si="67"/>
        <v>50990</v>
      </c>
      <c r="BC429">
        <f>(AV429-(BA429/BA428)*AV428)/AS428</f>
        <v>9.7617787213967883E-2</v>
      </c>
      <c r="BD429">
        <f>BC429*16.02</f>
        <v>1.5638369511677654</v>
      </c>
    </row>
    <row r="430" spans="30:57" x14ac:dyDescent="0.2">
      <c r="AD430">
        <v>25</v>
      </c>
      <c r="AE430">
        <f>4*3.14*AD430^2</f>
        <v>7850</v>
      </c>
      <c r="AF430">
        <v>50000</v>
      </c>
      <c r="AG430">
        <v>1249.810215</v>
      </c>
      <c r="AH430">
        <v>-288389.95139300002</v>
      </c>
      <c r="AI430">
        <v>1186099.8601259999</v>
      </c>
      <c r="AJ430">
        <v>-0.14572599999999999</v>
      </c>
      <c r="AK430">
        <v>41647</v>
      </c>
      <c r="AL430">
        <v>12353</v>
      </c>
      <c r="AM430">
        <f t="shared" si="66"/>
        <v>54000</v>
      </c>
      <c r="AR430">
        <v>25</v>
      </c>
      <c r="AS430">
        <f>4*3.14*AR430^2</f>
        <v>7850</v>
      </c>
      <c r="AT430">
        <v>50000</v>
      </c>
      <c r="AU430">
        <v>924.78200000000004</v>
      </c>
      <c r="AV430">
        <v>-291246</v>
      </c>
      <c r="AW430" s="6">
        <v>1169080</v>
      </c>
      <c r="AX430">
        <v>1.0577899999999999E-2</v>
      </c>
      <c r="AY430">
        <v>41554</v>
      </c>
      <c r="AZ430">
        <v>12446</v>
      </c>
      <c r="BA430">
        <f t="shared" si="67"/>
        <v>54000</v>
      </c>
    </row>
    <row r="431" spans="30:57" x14ac:dyDescent="0.2">
      <c r="AF431">
        <v>100000</v>
      </c>
      <c r="AG431">
        <v>1250.497464</v>
      </c>
      <c r="AH431">
        <v>-271891.018262</v>
      </c>
      <c r="AI431">
        <v>1181874.6158439999</v>
      </c>
      <c r="AJ431">
        <v>-0.14115</v>
      </c>
      <c r="AK431">
        <v>39357</v>
      </c>
      <c r="AL431">
        <v>11692</v>
      </c>
      <c r="AM431">
        <f t="shared" si="66"/>
        <v>51049</v>
      </c>
      <c r="AO431">
        <f>(AH431-(AM431/AM430)*AH430)/AE430</f>
        <v>9.4134565966639813E-2</v>
      </c>
      <c r="AP431">
        <f>AO431*16.02</f>
        <v>1.5080357467855698</v>
      </c>
      <c r="AT431">
        <v>100000</v>
      </c>
      <c r="AU431">
        <v>924.90300000000002</v>
      </c>
      <c r="AV431">
        <v>-274259</v>
      </c>
      <c r="AW431" s="6">
        <v>1165410</v>
      </c>
      <c r="AX431">
        <v>-0.172817</v>
      </c>
      <c r="AY431">
        <v>39248</v>
      </c>
      <c r="AZ431">
        <v>11742</v>
      </c>
      <c r="BA431">
        <f t="shared" si="67"/>
        <v>50990</v>
      </c>
      <c r="BC431">
        <f>(AV431-(BA431/BA430)*AV430)/AS430</f>
        <v>9.588945506015277E-2</v>
      </c>
      <c r="BD431">
        <f>BC431*16.02</f>
        <v>1.5361490700636473</v>
      </c>
    </row>
    <row r="432" spans="30:57" x14ac:dyDescent="0.2">
      <c r="AD432">
        <v>25</v>
      </c>
      <c r="AE432">
        <f>4*3.14*AD432^2</f>
        <v>7850</v>
      </c>
      <c r="AF432">
        <v>50000</v>
      </c>
      <c r="AG432">
        <v>1250.1708920000001</v>
      </c>
      <c r="AH432">
        <v>-288514.57135500002</v>
      </c>
      <c r="AI432">
        <v>1186203.51942</v>
      </c>
      <c r="AJ432">
        <v>-8.6176000000000003E-2</v>
      </c>
      <c r="AK432">
        <v>41540</v>
      </c>
      <c r="AL432">
        <v>12460</v>
      </c>
      <c r="AM432">
        <f t="shared" si="66"/>
        <v>54000</v>
      </c>
      <c r="AR432">
        <v>25</v>
      </c>
      <c r="AS432">
        <f>4*3.14*AR432^2</f>
        <v>7850</v>
      </c>
      <c r="AT432">
        <v>50000</v>
      </c>
      <c r="AU432">
        <v>924.75900000000001</v>
      </c>
      <c r="AV432">
        <v>-291294</v>
      </c>
      <c r="AW432" s="6">
        <v>1169060</v>
      </c>
      <c r="AX432">
        <v>-1.3851099999999999E-3</v>
      </c>
      <c r="AY432">
        <v>41533</v>
      </c>
      <c r="AZ432">
        <v>12467</v>
      </c>
      <c r="BA432">
        <f t="shared" si="67"/>
        <v>54000</v>
      </c>
    </row>
    <row r="433" spans="30:56" x14ac:dyDescent="0.2">
      <c r="AF433">
        <v>100000</v>
      </c>
      <c r="AG433">
        <v>1249.960986</v>
      </c>
      <c r="AH433">
        <v>-271936.485674</v>
      </c>
      <c r="AI433">
        <v>1181598.4237790001</v>
      </c>
      <c r="AJ433">
        <v>-0.168353</v>
      </c>
      <c r="AK433">
        <v>39258</v>
      </c>
      <c r="AL433">
        <v>11779</v>
      </c>
      <c r="AM433">
        <f t="shared" si="66"/>
        <v>51037</v>
      </c>
      <c r="AO433">
        <f>(AH433-(AM433/AM432)*AH432)/AE432</f>
        <v>9.5182712548093532E-2</v>
      </c>
      <c r="AP433">
        <f>AO433*16.02</f>
        <v>1.5248270550204583</v>
      </c>
      <c r="AT433">
        <v>100000</v>
      </c>
      <c r="AU433">
        <v>924.947</v>
      </c>
      <c r="AV433">
        <v>-274293</v>
      </c>
      <c r="AW433" s="6">
        <v>1165470</v>
      </c>
      <c r="AX433">
        <v>3.4094600000000003E-2</v>
      </c>
      <c r="AY433">
        <v>39208</v>
      </c>
      <c r="AZ433">
        <v>11774</v>
      </c>
      <c r="BA433">
        <f t="shared" si="67"/>
        <v>50982</v>
      </c>
      <c r="BC433">
        <f>(AV433-(BA433/BA432)*AV432)/AS432</f>
        <v>9.1834649681528893E-2</v>
      </c>
      <c r="BD433">
        <f>BC433*16.02</f>
        <v>1.4711910878980927</v>
      </c>
    </row>
    <row r="434" spans="30:56" x14ac:dyDescent="0.2">
      <c r="AD434">
        <v>25</v>
      </c>
      <c r="AE434">
        <f>4*3.14*AD434^2</f>
        <v>7850</v>
      </c>
      <c r="AF434">
        <v>50000</v>
      </c>
      <c r="AG434">
        <v>1250.0725130000001</v>
      </c>
      <c r="AH434">
        <v>-288333.82818499999</v>
      </c>
      <c r="AI434">
        <v>1186131.457436</v>
      </c>
      <c r="AJ434">
        <v>-0.122151</v>
      </c>
      <c r="AK434">
        <v>41683</v>
      </c>
      <c r="AL434">
        <v>12317</v>
      </c>
      <c r="AM434">
        <f t="shared" si="66"/>
        <v>54000</v>
      </c>
      <c r="AR434">
        <v>25</v>
      </c>
      <c r="AS434">
        <f>4*3.14*AR434^2</f>
        <v>7850</v>
      </c>
      <c r="AT434">
        <v>50000</v>
      </c>
      <c r="AU434">
        <v>924.90099999999995</v>
      </c>
      <c r="AV434">
        <v>-291128</v>
      </c>
      <c r="AW434" s="6">
        <v>1168940</v>
      </c>
      <c r="AX434">
        <v>7.2946399999999995E-2</v>
      </c>
      <c r="AY434">
        <v>41667</v>
      </c>
      <c r="AZ434">
        <v>12333</v>
      </c>
      <c r="BA434">
        <f t="shared" si="67"/>
        <v>54000</v>
      </c>
    </row>
    <row r="435" spans="30:56" x14ac:dyDescent="0.2">
      <c r="AF435">
        <v>100000</v>
      </c>
      <c r="AG435">
        <v>1249.9645419999999</v>
      </c>
      <c r="AH435">
        <v>-271838.19996300002</v>
      </c>
      <c r="AI435">
        <v>1181439.9412229999</v>
      </c>
      <c r="AJ435">
        <v>-0.15270800000000001</v>
      </c>
      <c r="AK435">
        <v>39393</v>
      </c>
      <c r="AL435">
        <v>11656</v>
      </c>
      <c r="AM435">
        <f t="shared" si="66"/>
        <v>51049</v>
      </c>
      <c r="AO435">
        <f>(AH435-(AM435/AM434)*AH434)/AE434</f>
        <v>9.410426283100988E-2</v>
      </c>
      <c r="AP435">
        <f>AO435*16.02</f>
        <v>1.5075502905527782</v>
      </c>
      <c r="AT435">
        <v>100000</v>
      </c>
      <c r="AU435">
        <v>925.21199999999999</v>
      </c>
      <c r="AV435">
        <v>-274082</v>
      </c>
      <c r="AW435" s="6">
        <v>1165350</v>
      </c>
      <c r="AX435">
        <v>-0.168601</v>
      </c>
      <c r="AY435">
        <v>39357</v>
      </c>
      <c r="AZ435">
        <v>11623</v>
      </c>
      <c r="BA435">
        <f t="shared" si="67"/>
        <v>50980</v>
      </c>
      <c r="BC435">
        <f>(AV435-(BA435/BA434)*AV434)/AS434</f>
        <v>9.7375418730829041E-2</v>
      </c>
      <c r="BD435">
        <f>BC435*16.02</f>
        <v>1.5599542080678812</v>
      </c>
    </row>
    <row r="436" spans="30:56" x14ac:dyDescent="0.2">
      <c r="AD436">
        <v>25</v>
      </c>
      <c r="AE436">
        <f>4*3.14*AD436^2</f>
        <v>7850</v>
      </c>
      <c r="AF436">
        <v>50000</v>
      </c>
      <c r="AG436">
        <v>1249.782177</v>
      </c>
      <c r="AH436">
        <v>-288381.59952799999</v>
      </c>
      <c r="AI436">
        <v>1186152.1623150001</v>
      </c>
      <c r="AJ436">
        <v>-0.12249400000000001</v>
      </c>
      <c r="AK436">
        <v>41652</v>
      </c>
      <c r="AL436">
        <v>12348</v>
      </c>
      <c r="AM436">
        <f t="shared" si="66"/>
        <v>54000</v>
      </c>
      <c r="AR436">
        <v>25</v>
      </c>
      <c r="AS436">
        <f>4*3.14*AR436^2</f>
        <v>7850</v>
      </c>
      <c r="AT436">
        <v>50000</v>
      </c>
      <c r="AU436">
        <v>924.93700000000001</v>
      </c>
      <c r="AV436">
        <v>-291329</v>
      </c>
      <c r="AW436" s="6">
        <v>1169060</v>
      </c>
      <c r="AX436">
        <v>-0.107932</v>
      </c>
      <c r="AY436">
        <v>41513</v>
      </c>
      <c r="AZ436">
        <v>12487</v>
      </c>
      <c r="BA436">
        <f t="shared" si="67"/>
        <v>54000</v>
      </c>
    </row>
    <row r="437" spans="30:56" x14ac:dyDescent="0.2">
      <c r="AF437">
        <v>100000</v>
      </c>
      <c r="AG437">
        <v>1249.882987</v>
      </c>
      <c r="AH437">
        <v>-271826.84659199999</v>
      </c>
      <c r="AI437">
        <v>1181601.223765</v>
      </c>
      <c r="AJ437">
        <v>-0.12260799999999999</v>
      </c>
      <c r="AK437">
        <v>39394</v>
      </c>
      <c r="AL437">
        <v>11650</v>
      </c>
      <c r="AM437">
        <f t="shared" si="66"/>
        <v>51044</v>
      </c>
      <c r="AO437">
        <f>(AH437-(AM437/AM436)*AH436)/AE436</f>
        <v>9.7901982399701756E-2</v>
      </c>
      <c r="AP437">
        <f>AO437*16.02</f>
        <v>1.568389758043222</v>
      </c>
      <c r="AT437">
        <v>100000</v>
      </c>
      <c r="AU437">
        <v>924.96100000000001</v>
      </c>
      <c r="AV437">
        <v>-274324</v>
      </c>
      <c r="AW437" s="6">
        <v>1165430</v>
      </c>
      <c r="AX437">
        <v>4.8826799999999997E-2</v>
      </c>
      <c r="AY437">
        <v>39156</v>
      </c>
      <c r="AZ437">
        <v>11820</v>
      </c>
      <c r="BA437">
        <f t="shared" si="67"/>
        <v>50976</v>
      </c>
      <c r="BC437">
        <f>(AV437-(BA437/BA436)*AV436)/AS436</f>
        <v>8.7971464968152988E-2</v>
      </c>
      <c r="BD437">
        <f>BC437*16.02</f>
        <v>1.4093028687898108</v>
      </c>
    </row>
    <row r="438" spans="30:56" x14ac:dyDescent="0.2">
      <c r="AD438">
        <v>25</v>
      </c>
      <c r="AE438">
        <f>4*3.14*AD438^2</f>
        <v>7850</v>
      </c>
      <c r="AF438">
        <v>50000</v>
      </c>
      <c r="AG438">
        <v>1249.841193</v>
      </c>
      <c r="AH438">
        <v>-288524.37841399998</v>
      </c>
      <c r="AI438">
        <v>1186250.326018</v>
      </c>
      <c r="AJ438">
        <v>-0.10301200000000001</v>
      </c>
      <c r="AK438">
        <v>41534</v>
      </c>
      <c r="AL438">
        <v>12466</v>
      </c>
      <c r="AM438">
        <f t="shared" si="66"/>
        <v>54000</v>
      </c>
      <c r="AR438">
        <v>25</v>
      </c>
      <c r="AS438">
        <f>4*3.14*AR438^2</f>
        <v>7850</v>
      </c>
      <c r="AT438">
        <v>50000</v>
      </c>
      <c r="AU438">
        <v>924.99</v>
      </c>
      <c r="AV438">
        <v>-291252</v>
      </c>
      <c r="AW438" s="6">
        <v>1169190</v>
      </c>
      <c r="AX438">
        <v>-0.11211599999999999</v>
      </c>
      <c r="AY438">
        <v>41542</v>
      </c>
      <c r="AZ438">
        <v>12458</v>
      </c>
      <c r="BA438">
        <f t="shared" si="67"/>
        <v>54000</v>
      </c>
    </row>
    <row r="439" spans="30:56" x14ac:dyDescent="0.2">
      <c r="AF439">
        <v>100000</v>
      </c>
      <c r="AG439">
        <v>1249.9191719999999</v>
      </c>
      <c r="AH439">
        <v>-271813.81058599998</v>
      </c>
      <c r="AI439">
        <v>1181610.1089900001</v>
      </c>
      <c r="AJ439">
        <v>-0.146179</v>
      </c>
      <c r="AK439">
        <v>39231</v>
      </c>
      <c r="AL439">
        <v>11783</v>
      </c>
      <c r="AM439">
        <f t="shared" si="66"/>
        <v>51014</v>
      </c>
      <c r="AO439">
        <f>(AH439-(AM439/AM438)*AH438)/AE438</f>
        <v>9.6336090511428843E-2</v>
      </c>
      <c r="AP439">
        <f>AO439*16.02</f>
        <v>1.5433041699930901</v>
      </c>
      <c r="AT439">
        <v>100000</v>
      </c>
      <c r="AU439">
        <v>924.87300000000005</v>
      </c>
      <c r="AV439">
        <v>-274308</v>
      </c>
      <c r="AW439" s="6">
        <v>1165460</v>
      </c>
      <c r="AX439">
        <v>5.4573400000000001E-2</v>
      </c>
      <c r="AY439">
        <v>39199</v>
      </c>
      <c r="AZ439">
        <v>11790</v>
      </c>
      <c r="BA439">
        <f t="shared" si="67"/>
        <v>50989</v>
      </c>
      <c r="BC439">
        <f>(AV439-(BA439/BA438)*AV438)/AS438</f>
        <v>8.9682066525120563E-2</v>
      </c>
      <c r="BD439">
        <f>BC439*16.02</f>
        <v>1.4367067057324314</v>
      </c>
    </row>
    <row r="440" spans="30:56" x14ac:dyDescent="0.2">
      <c r="AD440">
        <v>25</v>
      </c>
      <c r="AE440">
        <f>4*3.14*AD440^2</f>
        <v>7850</v>
      </c>
      <c r="AF440">
        <v>50000</v>
      </c>
      <c r="AG440">
        <v>1250.3842910000001</v>
      </c>
      <c r="AH440">
        <v>-288386.38582999998</v>
      </c>
      <c r="AI440">
        <v>1186167.670805</v>
      </c>
      <c r="AJ440">
        <v>-0.16664999999999999</v>
      </c>
      <c r="AK440">
        <v>41641</v>
      </c>
      <c r="AL440">
        <v>12359</v>
      </c>
      <c r="AM440">
        <f t="shared" si="66"/>
        <v>54000</v>
      </c>
      <c r="AR440">
        <v>25</v>
      </c>
      <c r="AS440">
        <f>4*3.14*AR440^2</f>
        <v>7850</v>
      </c>
      <c r="AT440">
        <v>50000</v>
      </c>
      <c r="AU440">
        <v>925.149</v>
      </c>
      <c r="AV440">
        <v>-291218</v>
      </c>
      <c r="AW440" s="6">
        <v>1169110</v>
      </c>
      <c r="AX440">
        <v>1.58961E-3</v>
      </c>
      <c r="AY440">
        <v>41566</v>
      </c>
      <c r="AZ440">
        <v>12434</v>
      </c>
      <c r="BA440">
        <f t="shared" si="67"/>
        <v>54000</v>
      </c>
    </row>
    <row r="441" spans="30:56" x14ac:dyDescent="0.2">
      <c r="AF441">
        <v>100000</v>
      </c>
      <c r="AG441">
        <v>1249.9411600000001</v>
      </c>
      <c r="AH441">
        <v>-271790.82377800002</v>
      </c>
      <c r="AI441">
        <v>1181707.327089</v>
      </c>
      <c r="AJ441">
        <v>-0.203181</v>
      </c>
      <c r="AK441">
        <v>39360</v>
      </c>
      <c r="AL441">
        <v>11674</v>
      </c>
      <c r="AM441">
        <f t="shared" si="66"/>
        <v>51034</v>
      </c>
      <c r="AO441">
        <f>(AH441-(AM441/AM440)*AH440)/AE440</f>
        <v>9.6264049153616291E-2</v>
      </c>
      <c r="AP441">
        <f>AO441*16.02</f>
        <v>1.542150067440933</v>
      </c>
      <c r="AT441">
        <v>100000</v>
      </c>
      <c r="AU441">
        <v>925.197</v>
      </c>
      <c r="AV441">
        <v>-274223</v>
      </c>
      <c r="AW441" s="6">
        <v>1165500</v>
      </c>
      <c r="AX441">
        <v>-9.9914600000000006E-2</v>
      </c>
      <c r="AY441">
        <v>39252</v>
      </c>
      <c r="AZ441">
        <v>11733</v>
      </c>
      <c r="BA441">
        <f t="shared" si="67"/>
        <v>50985</v>
      </c>
      <c r="BC441">
        <f>(AV441-(BA441/BA440)*AV440)/AS440</f>
        <v>9.3672399150747446E-2</v>
      </c>
      <c r="BD441">
        <f>BC441*16.02</f>
        <v>1.5006318343949741</v>
      </c>
    </row>
    <row r="442" spans="30:56" x14ac:dyDescent="0.2">
      <c r="AD442">
        <v>25</v>
      </c>
      <c r="AE442">
        <f>4*3.14*AD442^2</f>
        <v>7850</v>
      </c>
      <c r="AF442">
        <v>50000</v>
      </c>
      <c r="AG442">
        <v>1250.137309</v>
      </c>
      <c r="AH442">
        <v>-288124.13935299998</v>
      </c>
      <c r="AI442">
        <v>1186002.029808</v>
      </c>
      <c r="AJ442">
        <v>-0.21665000000000001</v>
      </c>
      <c r="AK442">
        <v>41854</v>
      </c>
      <c r="AL442">
        <v>12146</v>
      </c>
      <c r="AM442">
        <f t="shared" si="66"/>
        <v>54000</v>
      </c>
      <c r="AR442">
        <v>25</v>
      </c>
      <c r="AS442">
        <f>4*3.14*AR442^2</f>
        <v>7850</v>
      </c>
      <c r="AT442">
        <v>50000</v>
      </c>
      <c r="AU442">
        <v>924.93899999999996</v>
      </c>
      <c r="AV442">
        <v>-291152</v>
      </c>
      <c r="AW442" s="6">
        <v>1169070</v>
      </c>
      <c r="AX442">
        <v>-7.3090799999999997E-2</v>
      </c>
      <c r="AY442">
        <v>41623</v>
      </c>
      <c r="AZ442">
        <v>12377</v>
      </c>
      <c r="BA442">
        <f t="shared" si="67"/>
        <v>54000</v>
      </c>
    </row>
    <row r="443" spans="30:56" x14ac:dyDescent="0.2">
      <c r="AF443">
        <v>100000</v>
      </c>
      <c r="AG443">
        <v>1249.9586690000001</v>
      </c>
      <c r="AH443">
        <v>-271560.12547099998</v>
      </c>
      <c r="AI443">
        <v>1181380.2689509999</v>
      </c>
      <c r="AJ443">
        <v>-9.4413999999999998E-2</v>
      </c>
      <c r="AK443">
        <v>39601</v>
      </c>
      <c r="AL443">
        <v>11443</v>
      </c>
      <c r="AM443">
        <f t="shared" si="66"/>
        <v>51044</v>
      </c>
      <c r="AO443">
        <f>(AH443-(AM443/AM442)*AH442)/AE442</f>
        <v>0.10087707879342091</v>
      </c>
      <c r="AP443">
        <f>AO443*16.02</f>
        <v>1.6160508022706028</v>
      </c>
      <c r="AT443">
        <v>100000</v>
      </c>
      <c r="AU443">
        <v>924.899</v>
      </c>
      <c r="AV443">
        <v>-274267</v>
      </c>
      <c r="AW443" s="6">
        <v>1165470</v>
      </c>
      <c r="AX443">
        <v>-0.120517</v>
      </c>
      <c r="AY443">
        <v>39259</v>
      </c>
      <c r="AZ443">
        <v>11734</v>
      </c>
      <c r="BA443">
        <f t="shared" si="67"/>
        <v>50993</v>
      </c>
      <c r="BC443">
        <f>(AV443-(BA443/BA442)*AV442)/AS442</f>
        <v>8.5623816937960062E-2</v>
      </c>
      <c r="BD443">
        <f>BC443*16.02</f>
        <v>1.3716935473461203</v>
      </c>
    </row>
    <row r="444" spans="30:56" x14ac:dyDescent="0.2">
      <c r="AD444">
        <v>25</v>
      </c>
      <c r="AE444">
        <f>4*3.14*AD444^2</f>
        <v>7850</v>
      </c>
      <c r="AF444">
        <v>50000</v>
      </c>
      <c r="AG444">
        <v>1250.036599</v>
      </c>
      <c r="AH444">
        <v>-288336.99582800001</v>
      </c>
      <c r="AI444">
        <v>1186127.8225370001</v>
      </c>
      <c r="AJ444">
        <v>-0.12145499999999999</v>
      </c>
      <c r="AK444">
        <v>41684</v>
      </c>
      <c r="AL444">
        <v>12316</v>
      </c>
      <c r="AM444">
        <f t="shared" si="66"/>
        <v>54000</v>
      </c>
      <c r="AR444">
        <v>25</v>
      </c>
      <c r="AS444">
        <f>4*3.14*AR444^2</f>
        <v>7850</v>
      </c>
      <c r="AT444">
        <v>50000</v>
      </c>
      <c r="AU444">
        <v>924.70399999999995</v>
      </c>
      <c r="AV444">
        <v>-291340</v>
      </c>
      <c r="AW444" s="6">
        <v>1169220</v>
      </c>
      <c r="AX444">
        <v>-0.24152499999999999</v>
      </c>
      <c r="AY444">
        <v>41470</v>
      </c>
      <c r="AZ444">
        <v>12530</v>
      </c>
      <c r="BA444">
        <f t="shared" si="67"/>
        <v>54000</v>
      </c>
    </row>
    <row r="445" spans="30:56" x14ac:dyDescent="0.2">
      <c r="AF445">
        <v>100000</v>
      </c>
      <c r="AG445">
        <v>1249.8194759999999</v>
      </c>
      <c r="AH445">
        <v>-271767.37165099999</v>
      </c>
      <c r="AI445">
        <v>1181749.5661889999</v>
      </c>
      <c r="AJ445">
        <v>-0.123143</v>
      </c>
      <c r="AK445">
        <v>39411</v>
      </c>
      <c r="AL445">
        <v>11626</v>
      </c>
      <c r="AM445">
        <f t="shared" si="66"/>
        <v>51037</v>
      </c>
      <c r="AO445">
        <f>(AH445-(AM445/AM444)*AH444)/AE444</f>
        <v>9.5346041329643999E-2</v>
      </c>
      <c r="AP445">
        <f>AO445*16.02</f>
        <v>1.5274435821008969</v>
      </c>
      <c r="AT445">
        <v>100000</v>
      </c>
      <c r="AU445">
        <v>924.98900000000003</v>
      </c>
      <c r="AV445">
        <v>-274304</v>
      </c>
      <c r="AW445" s="6">
        <v>1165600</v>
      </c>
      <c r="AX445">
        <v>6.2571199999999993E-2</v>
      </c>
      <c r="AY445">
        <v>39150</v>
      </c>
      <c r="AZ445">
        <v>11828</v>
      </c>
      <c r="BA445">
        <f t="shared" si="67"/>
        <v>50978</v>
      </c>
      <c r="BC445">
        <f>(AV445-(BA445/BA444)*AV444)/AS444</f>
        <v>9.3216607690489242E-2</v>
      </c>
      <c r="BD445">
        <f>BC445*16.02</f>
        <v>1.4933300552016375</v>
      </c>
    </row>
    <row r="446" spans="30:56" x14ac:dyDescent="0.2">
      <c r="AD446">
        <v>25</v>
      </c>
      <c r="AE446">
        <f>4*3.14*AD446^2</f>
        <v>7850</v>
      </c>
      <c r="AF446">
        <v>50000</v>
      </c>
      <c r="AG446">
        <v>1249.959989</v>
      </c>
      <c r="AH446">
        <v>-288620.21357099997</v>
      </c>
      <c r="AI446">
        <v>1186133.1143209999</v>
      </c>
      <c r="AJ446">
        <v>-0.15392400000000001</v>
      </c>
      <c r="AK446">
        <v>41477</v>
      </c>
      <c r="AL446">
        <v>12523</v>
      </c>
      <c r="AM446">
        <f t="shared" si="66"/>
        <v>54000</v>
      </c>
      <c r="AR446">
        <v>25</v>
      </c>
      <c r="AS446">
        <f>4*3.14*AR446^2</f>
        <v>7850</v>
      </c>
      <c r="AT446">
        <v>50000</v>
      </c>
      <c r="AU446">
        <v>925.11900000000003</v>
      </c>
      <c r="AV446">
        <v>-291315</v>
      </c>
      <c r="AW446" s="6">
        <v>1169220</v>
      </c>
      <c r="AX446">
        <v>-0.11279400000000001</v>
      </c>
      <c r="AY446">
        <v>41493</v>
      </c>
      <c r="AZ446">
        <v>12507</v>
      </c>
      <c r="BA446">
        <f t="shared" si="67"/>
        <v>54000</v>
      </c>
    </row>
    <row r="447" spans="30:56" x14ac:dyDescent="0.2">
      <c r="AF447">
        <v>100000</v>
      </c>
      <c r="AG447">
        <v>1249.6541239999999</v>
      </c>
      <c r="AH447">
        <v>-271953.70256800001</v>
      </c>
      <c r="AI447">
        <v>1181446.7109040001</v>
      </c>
      <c r="AJ447">
        <v>-0.16298099999999999</v>
      </c>
      <c r="AK447">
        <v>39220</v>
      </c>
      <c r="AL447">
        <v>11808</v>
      </c>
      <c r="AM447">
        <f t="shared" si="66"/>
        <v>51028</v>
      </c>
      <c r="AO447">
        <f>(AH447-(AM447/AM446)*AH446)/AE446</f>
        <v>9.958084319176147E-2</v>
      </c>
      <c r="AP447">
        <f>AO447*16.02</f>
        <v>1.5952851079320187</v>
      </c>
      <c r="AT447">
        <v>100000</v>
      </c>
      <c r="AU447">
        <v>925.15899999999999</v>
      </c>
      <c r="AV447">
        <v>-274337</v>
      </c>
      <c r="AW447" s="6">
        <v>1165670</v>
      </c>
      <c r="AX447">
        <v>-7.5072299999999995E-2</v>
      </c>
      <c r="AY447">
        <v>39175</v>
      </c>
      <c r="AZ447">
        <v>11814</v>
      </c>
      <c r="BA447">
        <f t="shared" si="67"/>
        <v>50989</v>
      </c>
      <c r="BC447">
        <f>(AV447-(BA447/BA446)*AV446)/AS446</f>
        <v>9.3565782024057964E-2</v>
      </c>
      <c r="BD447">
        <f>BC447*16.02</f>
        <v>1.4989238280254085</v>
      </c>
    </row>
    <row r="448" spans="30:56" x14ac:dyDescent="0.2">
      <c r="AD448">
        <v>25</v>
      </c>
      <c r="AE448">
        <f>4*3.14*AD448^2</f>
        <v>7850</v>
      </c>
      <c r="AF448">
        <v>50000</v>
      </c>
      <c r="AG448">
        <v>1249.5899999999999</v>
      </c>
      <c r="AH448">
        <v>-288442</v>
      </c>
      <c r="AI448" s="6">
        <v>1186100</v>
      </c>
      <c r="AJ448">
        <v>-5.1775799999999997E-2</v>
      </c>
      <c r="AK448">
        <v>41617</v>
      </c>
      <c r="AL448">
        <v>12383</v>
      </c>
      <c r="AM448">
        <f t="shared" ref="AM448:AM467" si="68">SUM(AK448:AL448)</f>
        <v>54000</v>
      </c>
      <c r="AR448">
        <v>25</v>
      </c>
      <c r="AS448">
        <f>4*3.14*AR448^2</f>
        <v>7850</v>
      </c>
      <c r="AT448">
        <v>50000</v>
      </c>
      <c r="AU448">
        <v>924.995</v>
      </c>
      <c r="AV448">
        <v>-291238</v>
      </c>
      <c r="AW448" s="6">
        <v>1169020</v>
      </c>
      <c r="AX448">
        <v>-0.15417600000000001</v>
      </c>
      <c r="AY448">
        <v>41575</v>
      </c>
      <c r="AZ448">
        <v>12425</v>
      </c>
      <c r="BA448">
        <f t="shared" si="67"/>
        <v>54000</v>
      </c>
    </row>
    <row r="449" spans="30:56" x14ac:dyDescent="0.2">
      <c r="AF449">
        <v>100000</v>
      </c>
      <c r="AG449">
        <v>1250.06</v>
      </c>
      <c r="AH449">
        <v>-271919</v>
      </c>
      <c r="AI449" s="6">
        <v>1181460</v>
      </c>
      <c r="AJ449">
        <v>-1.8718100000000001E-2</v>
      </c>
      <c r="AK449">
        <v>39294</v>
      </c>
      <c r="AL449">
        <v>11747</v>
      </c>
      <c r="AM449">
        <f t="shared" si="68"/>
        <v>51041</v>
      </c>
      <c r="AO449">
        <f>(AH449-(AM449/AM448)*AH448)/AE448</f>
        <v>9.1394484548237787E-2</v>
      </c>
      <c r="AP449">
        <f>AO449*16.02</f>
        <v>1.4641396424627693</v>
      </c>
      <c r="AT449">
        <v>100000</v>
      </c>
      <c r="AU449">
        <v>924.56700000000001</v>
      </c>
      <c r="AV449">
        <v>-274190</v>
      </c>
      <c r="AW449" s="6">
        <v>1165500</v>
      </c>
      <c r="AX449">
        <v>-8.4215200000000004E-2</v>
      </c>
      <c r="AY449">
        <v>39252</v>
      </c>
      <c r="AZ449">
        <v>11723</v>
      </c>
      <c r="BA449">
        <f t="shared" si="67"/>
        <v>50975</v>
      </c>
      <c r="BC449">
        <f>(AV449-(BA449/BA448)*AV448)/AS448</f>
        <v>9.3411299834868747E-2</v>
      </c>
      <c r="BD449">
        <f>BC449*16.02</f>
        <v>1.4964490233545973</v>
      </c>
    </row>
    <row r="450" spans="30:56" x14ac:dyDescent="0.2">
      <c r="AD450">
        <v>25</v>
      </c>
      <c r="AE450">
        <f>4*3.14*AD450^2</f>
        <v>7850</v>
      </c>
      <c r="AF450">
        <v>50000</v>
      </c>
      <c r="AG450">
        <v>1249.8599999999999</v>
      </c>
      <c r="AH450">
        <v>-288428</v>
      </c>
      <c r="AI450" s="6">
        <v>1186200</v>
      </c>
      <c r="AJ450">
        <v>-1.22287E-2</v>
      </c>
      <c r="AK450">
        <v>41600</v>
      </c>
      <c r="AL450">
        <v>12400</v>
      </c>
      <c r="AM450">
        <f t="shared" si="68"/>
        <v>54000</v>
      </c>
      <c r="AR450">
        <v>25</v>
      </c>
      <c r="AS450">
        <f>4*3.14*AR450^2</f>
        <v>7850</v>
      </c>
      <c r="AT450">
        <v>50000</v>
      </c>
      <c r="AU450">
        <v>924.947</v>
      </c>
      <c r="AV450">
        <v>-291204</v>
      </c>
      <c r="AW450" s="6">
        <v>1169210</v>
      </c>
      <c r="AX450">
        <v>7.5389100000000002E-3</v>
      </c>
      <c r="AY450">
        <v>41571</v>
      </c>
      <c r="AZ450">
        <v>12429</v>
      </c>
      <c r="BA450">
        <f t="shared" si="67"/>
        <v>54000</v>
      </c>
    </row>
    <row r="451" spans="30:56" x14ac:dyDescent="0.2">
      <c r="AF451">
        <v>100000</v>
      </c>
      <c r="AG451">
        <v>1249.95</v>
      </c>
      <c r="AH451">
        <v>-271833</v>
      </c>
      <c r="AI451" s="6">
        <v>1181750</v>
      </c>
      <c r="AJ451">
        <v>6.1145699999999997E-2</v>
      </c>
      <c r="AK451">
        <v>39327</v>
      </c>
      <c r="AL451">
        <v>11710</v>
      </c>
      <c r="AM451">
        <f t="shared" si="68"/>
        <v>51037</v>
      </c>
      <c r="AO451">
        <f>(AH451-(AM451/AM450)*AH450)/AE450</f>
        <v>9.7942524180231486E-2</v>
      </c>
      <c r="AP451">
        <f>AO451*16.02</f>
        <v>1.5690392373673083</v>
      </c>
      <c r="AT451">
        <v>100000</v>
      </c>
      <c r="AU451">
        <v>924.97900000000004</v>
      </c>
      <c r="AV451">
        <v>-274292</v>
      </c>
      <c r="AW451" s="6">
        <v>1165550</v>
      </c>
      <c r="AX451">
        <v>-0.23936399999999999</v>
      </c>
      <c r="AY451">
        <v>39234</v>
      </c>
      <c r="AZ451">
        <v>11761</v>
      </c>
      <c r="BA451">
        <f t="shared" si="67"/>
        <v>50995</v>
      </c>
      <c r="BC451">
        <f>(AV451-(BA451/BA450)*AV450)/AS450</f>
        <v>9.0068365180468971E-2</v>
      </c>
      <c r="BD451">
        <f>BC451*16.02</f>
        <v>1.4428952101911128</v>
      </c>
    </row>
    <row r="452" spans="30:56" x14ac:dyDescent="0.2">
      <c r="AD452">
        <v>25</v>
      </c>
      <c r="AE452">
        <f>4*3.14*AD452^2</f>
        <v>7850</v>
      </c>
      <c r="AF452">
        <v>50000</v>
      </c>
      <c r="AG452">
        <v>1249.76</v>
      </c>
      <c r="AH452">
        <v>-288697</v>
      </c>
      <c r="AI452" s="6">
        <v>1186280</v>
      </c>
      <c r="AJ452">
        <v>-8.8341199999999998E-4</v>
      </c>
      <c r="AK452">
        <v>41398</v>
      </c>
      <c r="AL452">
        <v>12602</v>
      </c>
      <c r="AM452">
        <f t="shared" si="68"/>
        <v>54000</v>
      </c>
      <c r="AR452">
        <v>25</v>
      </c>
      <c r="AS452">
        <f>4*3.14*AR452^2</f>
        <v>7850</v>
      </c>
      <c r="AT452">
        <v>50000</v>
      </c>
      <c r="AU452">
        <v>925.005</v>
      </c>
      <c r="AV452">
        <v>-291343</v>
      </c>
      <c r="AW452" s="6">
        <v>1169240</v>
      </c>
      <c r="AX452">
        <v>-7.7650300000000005E-2</v>
      </c>
      <c r="AY452">
        <v>41456</v>
      </c>
      <c r="AZ452">
        <v>12544</v>
      </c>
      <c r="BA452">
        <f t="shared" si="67"/>
        <v>54000</v>
      </c>
    </row>
    <row r="453" spans="30:56" x14ac:dyDescent="0.2">
      <c r="AF453">
        <v>100000</v>
      </c>
      <c r="AG453">
        <v>1249.8800000000001</v>
      </c>
      <c r="AH453">
        <v>-272093</v>
      </c>
      <c r="AI453" s="6">
        <v>1182000</v>
      </c>
      <c r="AJ453">
        <v>-0.18123900000000001</v>
      </c>
      <c r="AK453">
        <v>39171</v>
      </c>
      <c r="AL453">
        <v>11874</v>
      </c>
      <c r="AM453">
        <f t="shared" si="68"/>
        <v>51045</v>
      </c>
      <c r="AO453">
        <f>(AH453-(AM453/AM452)*AH452)/AE452</f>
        <v>0.10265714791224481</v>
      </c>
      <c r="AP453">
        <f>AO453*16.02</f>
        <v>1.6445675095541619</v>
      </c>
      <c r="AT453">
        <v>100000</v>
      </c>
      <c r="AU453">
        <v>925.00900000000001</v>
      </c>
      <c r="AV453">
        <v>-274289</v>
      </c>
      <c r="AW453" s="6">
        <v>1165630</v>
      </c>
      <c r="AX453">
        <v>1.36159E-2</v>
      </c>
      <c r="AY453">
        <v>39162</v>
      </c>
      <c r="AZ453">
        <v>11818</v>
      </c>
      <c r="BA453">
        <f t="shared" si="67"/>
        <v>50980</v>
      </c>
      <c r="BC453">
        <f>(AV453-(BA453/BA452)*AV452)/AS452</f>
        <v>9.6862797829675468E-2</v>
      </c>
      <c r="BD453">
        <f>BC453*16.02</f>
        <v>1.551742021231401</v>
      </c>
    </row>
    <row r="454" spans="30:56" x14ac:dyDescent="0.2">
      <c r="AD454">
        <v>25</v>
      </c>
      <c r="AE454">
        <f>4*3.14*AD454^2</f>
        <v>7850</v>
      </c>
      <c r="AF454">
        <v>50000</v>
      </c>
      <c r="AG454">
        <v>1249.99</v>
      </c>
      <c r="AH454">
        <v>-288349</v>
      </c>
      <c r="AI454" s="6">
        <v>1186260</v>
      </c>
      <c r="AJ454">
        <v>-3.44E-2</v>
      </c>
      <c r="AK454">
        <v>41648</v>
      </c>
      <c r="AL454">
        <v>12352</v>
      </c>
      <c r="AM454">
        <f t="shared" si="68"/>
        <v>54000</v>
      </c>
      <c r="AR454">
        <v>25</v>
      </c>
      <c r="AS454">
        <f>4*3.14*AR454^2</f>
        <v>7850</v>
      </c>
      <c r="AT454">
        <v>50000</v>
      </c>
      <c r="AU454">
        <v>924.98500000000001</v>
      </c>
      <c r="AV454">
        <v>-291325</v>
      </c>
      <c r="AW454" s="6">
        <v>1169210</v>
      </c>
      <c r="AX454">
        <v>-4.7415899999999997E-2</v>
      </c>
      <c r="AY454">
        <v>41470</v>
      </c>
      <c r="AZ454">
        <v>12530</v>
      </c>
      <c r="BA454">
        <f t="shared" si="67"/>
        <v>54000</v>
      </c>
    </row>
    <row r="455" spans="30:56" x14ac:dyDescent="0.2">
      <c r="AF455">
        <v>100000</v>
      </c>
      <c r="AG455">
        <v>1249.6600000000001</v>
      </c>
      <c r="AH455">
        <v>-271795</v>
      </c>
      <c r="AI455" s="6">
        <v>1181850</v>
      </c>
      <c r="AJ455">
        <v>-0.13208</v>
      </c>
      <c r="AK455">
        <v>39351</v>
      </c>
      <c r="AL455">
        <v>11684</v>
      </c>
      <c r="AM455">
        <f t="shared" si="68"/>
        <v>51035</v>
      </c>
      <c r="AO455">
        <f>(AH455-(AM455/AM454)*AH454)/AE454</f>
        <v>9.1911335220570808E-2</v>
      </c>
      <c r="AP455">
        <f>AO455*16.02</f>
        <v>1.4724195902335444</v>
      </c>
      <c r="AT455">
        <v>100000</v>
      </c>
      <c r="AU455">
        <v>925.09500000000003</v>
      </c>
      <c r="AV455">
        <v>-274340</v>
      </c>
      <c r="AW455" s="6">
        <v>1165420</v>
      </c>
      <c r="AX455">
        <v>-0.12509300000000001</v>
      </c>
      <c r="AY455">
        <v>39119</v>
      </c>
      <c r="AZ455">
        <v>11864</v>
      </c>
      <c r="BA455">
        <f t="shared" si="67"/>
        <v>50983</v>
      </c>
      <c r="BC455">
        <f>(AV455-(BA455/BA454)*AV454)/AS454</f>
        <v>9.0262974758200928E-2</v>
      </c>
      <c r="BD455">
        <f>BC455*16.02</f>
        <v>1.4460128556263789</v>
      </c>
    </row>
    <row r="456" spans="30:56" x14ac:dyDescent="0.2">
      <c r="AD456">
        <v>25</v>
      </c>
      <c r="AE456">
        <f>4*3.14*AD456^2</f>
        <v>7850</v>
      </c>
      <c r="AF456">
        <v>50000</v>
      </c>
      <c r="AG456">
        <v>1250.25</v>
      </c>
      <c r="AH456">
        <v>-288424</v>
      </c>
      <c r="AI456" s="6">
        <v>1186190</v>
      </c>
      <c r="AJ456">
        <v>0.15784899999999999</v>
      </c>
      <c r="AK456">
        <v>41612</v>
      </c>
      <c r="AL456">
        <v>12388</v>
      </c>
      <c r="AM456">
        <f t="shared" si="68"/>
        <v>54000</v>
      </c>
      <c r="AR456">
        <v>25</v>
      </c>
      <c r="AS456">
        <f>4*3.14*AR456^2</f>
        <v>7850</v>
      </c>
      <c r="AT456">
        <v>50000</v>
      </c>
      <c r="AU456">
        <v>924.88599999999997</v>
      </c>
      <c r="AV456">
        <v>-291250</v>
      </c>
      <c r="AW456" s="6">
        <v>1169210</v>
      </c>
      <c r="AX456">
        <v>-0.20175999999999999</v>
      </c>
      <c r="AY456">
        <v>41542</v>
      </c>
      <c r="AZ456">
        <v>12458</v>
      </c>
      <c r="BA456">
        <f t="shared" si="67"/>
        <v>54000</v>
      </c>
    </row>
    <row r="457" spans="30:56" x14ac:dyDescent="0.2">
      <c r="AF457">
        <v>100000</v>
      </c>
      <c r="AG457">
        <v>1249.96</v>
      </c>
      <c r="AH457">
        <v>-271917</v>
      </c>
      <c r="AI457" s="6">
        <v>1181640</v>
      </c>
      <c r="AJ457">
        <v>0.215173</v>
      </c>
      <c r="AK457">
        <v>39317</v>
      </c>
      <c r="AL457">
        <v>11728</v>
      </c>
      <c r="AM457">
        <f t="shared" si="68"/>
        <v>51045</v>
      </c>
      <c r="AO457">
        <f>(AH457-(AM457/AM456)*AH456)/AE456</f>
        <v>9.2203538570416632E-2</v>
      </c>
      <c r="AP457">
        <f>AO457*16.02</f>
        <v>1.4771006878980744</v>
      </c>
      <c r="AT457">
        <v>100000</v>
      </c>
      <c r="AU457">
        <v>924.71</v>
      </c>
      <c r="AV457">
        <v>-274316</v>
      </c>
      <c r="AW457" s="6">
        <v>1165740</v>
      </c>
      <c r="AX457">
        <v>7.3220599999999997E-2</v>
      </c>
      <c r="AY457">
        <v>39173</v>
      </c>
      <c r="AZ457">
        <v>11811</v>
      </c>
      <c r="BA457">
        <f t="shared" si="67"/>
        <v>50984</v>
      </c>
      <c r="BC457">
        <f>(AV457-(BA457/BA456)*AV456)/AS456</f>
        <v>8.4987025241802031E-2</v>
      </c>
      <c r="BD457">
        <f>BC457*16.02</f>
        <v>1.3614921443736685</v>
      </c>
    </row>
    <row r="458" spans="30:56" x14ac:dyDescent="0.2">
      <c r="AD458">
        <v>25</v>
      </c>
      <c r="AE458">
        <f>4*3.14*AD458^2</f>
        <v>7850</v>
      </c>
      <c r="AF458">
        <v>50000</v>
      </c>
      <c r="AG458">
        <v>1249.75</v>
      </c>
      <c r="AH458">
        <v>-288346</v>
      </c>
      <c r="AI458" s="6">
        <v>1186190</v>
      </c>
      <c r="AJ458">
        <v>1.34E-2</v>
      </c>
      <c r="AK458">
        <v>41665</v>
      </c>
      <c r="AL458">
        <v>12335</v>
      </c>
      <c r="AM458">
        <f t="shared" si="68"/>
        <v>54000</v>
      </c>
      <c r="AR458">
        <v>25</v>
      </c>
      <c r="AS458">
        <f>4*3.14*AR458^2</f>
        <v>7850</v>
      </c>
      <c r="AT458">
        <v>50000</v>
      </c>
      <c r="AU458">
        <v>924.85400000000004</v>
      </c>
      <c r="AV458">
        <v>-291216</v>
      </c>
      <c r="AW458" s="6">
        <v>1169030</v>
      </c>
      <c r="AX458">
        <v>-0.178313</v>
      </c>
      <c r="AY458">
        <v>41585</v>
      </c>
      <c r="AZ458">
        <v>12415</v>
      </c>
      <c r="BA458">
        <f t="shared" si="67"/>
        <v>54000</v>
      </c>
    </row>
    <row r="459" spans="30:56" x14ac:dyDescent="0.2">
      <c r="AF459">
        <v>100000</v>
      </c>
      <c r="AG459">
        <v>1249.81</v>
      </c>
      <c r="AH459">
        <v>-271681</v>
      </c>
      <c r="AI459" s="6">
        <v>1181720</v>
      </c>
      <c r="AJ459">
        <v>0.18080199999999999</v>
      </c>
      <c r="AK459">
        <v>39405</v>
      </c>
      <c r="AL459">
        <v>11623</v>
      </c>
      <c r="AM459">
        <f t="shared" si="68"/>
        <v>51028</v>
      </c>
      <c r="AO459">
        <f>(AH459-(AM459/AM458)*AH458)/AE458</f>
        <v>0.10131089407879455</v>
      </c>
      <c r="AP459">
        <f>AO459*16.02</f>
        <v>1.6230005231422886</v>
      </c>
      <c r="AT459">
        <v>100000</v>
      </c>
      <c r="AU459">
        <v>924.77800000000002</v>
      </c>
      <c r="AV459">
        <v>-274295</v>
      </c>
      <c r="AW459" s="6">
        <v>1165430</v>
      </c>
      <c r="AX459">
        <v>9.84849E-2</v>
      </c>
      <c r="AY459">
        <v>39236</v>
      </c>
      <c r="AZ459">
        <v>11753</v>
      </c>
      <c r="BA459">
        <f t="shared" si="67"/>
        <v>50989</v>
      </c>
      <c r="BC459">
        <f>(AV459-(BA459/BA458)*AV458)/AS458</f>
        <v>8.7007841472046835E-2</v>
      </c>
      <c r="BD459">
        <f>BC459*16.02</f>
        <v>1.3938656203821902</v>
      </c>
    </row>
    <row r="460" spans="30:56" x14ac:dyDescent="0.2">
      <c r="AD460">
        <v>25</v>
      </c>
      <c r="AE460">
        <f>4*3.14*AD460^2</f>
        <v>7850</v>
      </c>
      <c r="AF460">
        <v>50000</v>
      </c>
      <c r="AG460">
        <v>1249.92</v>
      </c>
      <c r="AH460">
        <v>-288443</v>
      </c>
      <c r="AI460" s="6">
        <v>1186140</v>
      </c>
      <c r="AJ460">
        <v>0.210841</v>
      </c>
      <c r="AK460">
        <v>41606</v>
      </c>
      <c r="AL460">
        <v>12394</v>
      </c>
      <c r="AM460">
        <f t="shared" si="68"/>
        <v>54000</v>
      </c>
      <c r="AR460">
        <v>25</v>
      </c>
      <c r="AS460">
        <f>4*3.14*AR460^2</f>
        <v>7850</v>
      </c>
      <c r="AT460">
        <v>50000</v>
      </c>
      <c r="AU460">
        <v>924.94299999999998</v>
      </c>
      <c r="AV460">
        <v>-290891</v>
      </c>
      <c r="AW460" s="6">
        <v>1168900</v>
      </c>
      <c r="AX460">
        <v>-8.8518399999999997E-2</v>
      </c>
      <c r="AY460">
        <v>41836</v>
      </c>
      <c r="AZ460">
        <v>12164</v>
      </c>
      <c r="BA460">
        <f t="shared" si="67"/>
        <v>54000</v>
      </c>
    </row>
    <row r="461" spans="30:56" x14ac:dyDescent="0.2">
      <c r="AF461">
        <v>100000</v>
      </c>
      <c r="AG461">
        <v>1250.0899999999999</v>
      </c>
      <c r="AH461">
        <v>-271836</v>
      </c>
      <c r="AI461" s="6">
        <v>1181700</v>
      </c>
      <c r="AJ461">
        <v>6.2058200000000001E-2</v>
      </c>
      <c r="AK461">
        <v>39341</v>
      </c>
      <c r="AL461">
        <v>11693</v>
      </c>
      <c r="AM461">
        <f t="shared" si="68"/>
        <v>51034</v>
      </c>
      <c r="AO461">
        <f>(AH461-(AM461/AM460)*AH460)/AE460</f>
        <v>9.732498702524188E-2</v>
      </c>
      <c r="AP461">
        <f>AO461*16.02</f>
        <v>1.5591462921443748</v>
      </c>
      <c r="AT461">
        <v>100000</v>
      </c>
      <c r="AU461">
        <v>924.98</v>
      </c>
      <c r="AV461">
        <v>-273962</v>
      </c>
      <c r="AW461" s="6">
        <v>1165310</v>
      </c>
      <c r="AX461">
        <v>-1.7846899999999999E-2</v>
      </c>
      <c r="AY461">
        <v>39472</v>
      </c>
      <c r="AZ461">
        <v>11515</v>
      </c>
      <c r="BA461">
        <f t="shared" si="67"/>
        <v>50987</v>
      </c>
      <c r="BC461">
        <f>(AV461-(BA461/BA460)*AV460)/AS460</f>
        <v>8.8963003066756946E-2</v>
      </c>
      <c r="BD461">
        <f>BC461*16.02</f>
        <v>1.4251873091294462</v>
      </c>
    </row>
    <row r="462" spans="30:56" x14ac:dyDescent="0.2">
      <c r="AD462">
        <v>25</v>
      </c>
      <c r="AE462">
        <f>4*3.14*AD462^2</f>
        <v>7850</v>
      </c>
      <c r="AF462">
        <v>50000</v>
      </c>
      <c r="AG462">
        <v>1249.9100000000001</v>
      </c>
      <c r="AH462">
        <v>-288364</v>
      </c>
      <c r="AI462" s="6">
        <v>1186160</v>
      </c>
      <c r="AJ462">
        <v>8.2480899999999996E-2</v>
      </c>
      <c r="AK462">
        <v>41652</v>
      </c>
      <c r="AL462">
        <v>12348</v>
      </c>
      <c r="AM462">
        <f t="shared" si="68"/>
        <v>54000</v>
      </c>
      <c r="AR462">
        <v>25</v>
      </c>
      <c r="AS462">
        <f>4*3.14*AR462^2</f>
        <v>7850</v>
      </c>
      <c r="AT462">
        <v>50000</v>
      </c>
      <c r="AU462">
        <v>924.87099999999998</v>
      </c>
      <c r="AV462">
        <v>-291450</v>
      </c>
      <c r="AW462" s="6">
        <v>1169210</v>
      </c>
      <c r="AX462">
        <v>0.12980800000000001</v>
      </c>
      <c r="AY462">
        <v>41395</v>
      </c>
      <c r="AZ462">
        <v>12605</v>
      </c>
      <c r="BA462">
        <f t="shared" si="67"/>
        <v>54000</v>
      </c>
    </row>
    <row r="463" spans="30:56" x14ac:dyDescent="0.2">
      <c r="AF463">
        <v>100000</v>
      </c>
      <c r="AG463">
        <v>1250.1099999999999</v>
      </c>
      <c r="AH463">
        <v>-271787</v>
      </c>
      <c r="AI463" s="6">
        <v>1181730</v>
      </c>
      <c r="AJ463">
        <v>-6.2092700000000001E-2</v>
      </c>
      <c r="AK463">
        <v>39373</v>
      </c>
      <c r="AL463">
        <v>11663</v>
      </c>
      <c r="AM463">
        <f t="shared" si="68"/>
        <v>51036</v>
      </c>
      <c r="AO463">
        <f>(AH463-(AM463/AM462)*AH462)/AE462</f>
        <v>9.541661712668012E-2</v>
      </c>
      <c r="AP463">
        <f>AO463*16.02</f>
        <v>1.5285742063694154</v>
      </c>
      <c r="AT463">
        <v>100000</v>
      </c>
      <c r="AU463">
        <v>924.79</v>
      </c>
      <c r="AV463">
        <v>-274504</v>
      </c>
      <c r="AW463" s="6">
        <v>1165800</v>
      </c>
      <c r="AX463">
        <v>-2.2926599999999998E-2</v>
      </c>
      <c r="AY463">
        <v>39102</v>
      </c>
      <c r="AZ463">
        <v>11897</v>
      </c>
      <c r="BA463">
        <f t="shared" si="67"/>
        <v>50999</v>
      </c>
      <c r="BC463">
        <f>(AV463-(BA463/BA462)*AV462)/AS462</f>
        <v>9.5405874026888854E-2</v>
      </c>
      <c r="BD463">
        <f>BC463*16.02</f>
        <v>1.5284021019107594</v>
      </c>
    </row>
    <row r="464" spans="30:56" x14ac:dyDescent="0.2">
      <c r="AD464">
        <v>25</v>
      </c>
      <c r="AE464">
        <f>4*3.14*AD464^2</f>
        <v>7850</v>
      </c>
      <c r="AF464">
        <v>50000</v>
      </c>
      <c r="AG464">
        <v>1249.94</v>
      </c>
      <c r="AH464">
        <v>-288644</v>
      </c>
      <c r="AI464" s="6">
        <v>1186220</v>
      </c>
      <c r="AJ464">
        <v>-4.7775400000000003E-2</v>
      </c>
      <c r="AK464">
        <v>41446</v>
      </c>
      <c r="AL464">
        <v>12554</v>
      </c>
      <c r="AM464">
        <f t="shared" si="68"/>
        <v>54000</v>
      </c>
      <c r="AR464">
        <v>25</v>
      </c>
      <c r="AS464">
        <f>4*3.14*AR464^2</f>
        <v>7850</v>
      </c>
      <c r="AT464">
        <v>50000</v>
      </c>
      <c r="AU464">
        <v>925.10500000000002</v>
      </c>
      <c r="AV464">
        <v>-291165</v>
      </c>
      <c r="AW464" s="6">
        <v>1169030</v>
      </c>
      <c r="AX464">
        <v>-0.220363</v>
      </c>
      <c r="AY464">
        <v>41626</v>
      </c>
      <c r="AZ464">
        <v>12374</v>
      </c>
      <c r="BA464">
        <f t="shared" si="67"/>
        <v>54000</v>
      </c>
    </row>
    <row r="465" spans="30:57" x14ac:dyDescent="0.2">
      <c r="AF465">
        <v>100000</v>
      </c>
      <c r="AG465">
        <v>1250.05</v>
      </c>
      <c r="AH465">
        <v>-271925</v>
      </c>
      <c r="AI465" s="6">
        <v>1181920</v>
      </c>
      <c r="AJ465">
        <v>-0.22527800000000001</v>
      </c>
      <c r="AK465">
        <v>39130</v>
      </c>
      <c r="AL465">
        <v>11878</v>
      </c>
      <c r="AM465">
        <f t="shared" si="68"/>
        <v>51008</v>
      </c>
      <c r="AO465">
        <f>(AH465-(AM465/AM464)*AH464)/AE464</f>
        <v>9.2482075961306698E-2</v>
      </c>
      <c r="AP465">
        <f>AO465*16.02</f>
        <v>1.4815628569001333</v>
      </c>
      <c r="AT465">
        <v>100000</v>
      </c>
      <c r="AU465">
        <v>925.07899999999995</v>
      </c>
      <c r="AV465">
        <v>-274169</v>
      </c>
      <c r="AW465" s="6">
        <v>1165530</v>
      </c>
      <c r="AX465">
        <v>7.8682799999999997E-2</v>
      </c>
      <c r="AY465">
        <v>39261</v>
      </c>
      <c r="AZ465">
        <v>11714</v>
      </c>
      <c r="BA465">
        <f t="shared" si="67"/>
        <v>50975</v>
      </c>
      <c r="BC465">
        <f>(AV465-(BA465/BA464)*AV464)/AS464</f>
        <v>8.7308032554848661E-2</v>
      </c>
      <c r="BD465">
        <f>BC465*16.02</f>
        <v>1.3986746815286755</v>
      </c>
    </row>
    <row r="466" spans="30:57" x14ac:dyDescent="0.2">
      <c r="AD466">
        <v>25</v>
      </c>
      <c r="AE466">
        <f>4*3.14*AD466^2</f>
        <v>7850</v>
      </c>
      <c r="AF466">
        <v>50000</v>
      </c>
      <c r="AG466">
        <v>1250.3399999999999</v>
      </c>
      <c r="AH466">
        <v>-288664</v>
      </c>
      <c r="AI466" s="6">
        <v>1186340</v>
      </c>
      <c r="AJ466">
        <v>-6.8182800000000003E-3</v>
      </c>
      <c r="AK466">
        <v>41409</v>
      </c>
      <c r="AL466">
        <v>12591</v>
      </c>
      <c r="AM466">
        <f t="shared" si="68"/>
        <v>54000</v>
      </c>
      <c r="AR466">
        <v>25</v>
      </c>
      <c r="AS466">
        <f>4*3.14*AR466^2</f>
        <v>7850</v>
      </c>
      <c r="AT466">
        <v>50000</v>
      </c>
      <c r="AU466">
        <v>924.77599999999995</v>
      </c>
      <c r="AV466">
        <v>-291051</v>
      </c>
      <c r="AW466" s="6">
        <v>1169020</v>
      </c>
      <c r="AX466">
        <v>1.5942000000000001E-2</v>
      </c>
      <c r="AY466">
        <v>41703</v>
      </c>
      <c r="AZ466">
        <v>12297</v>
      </c>
      <c r="BA466">
        <f t="shared" si="67"/>
        <v>54000</v>
      </c>
    </row>
    <row r="467" spans="30:57" x14ac:dyDescent="0.2">
      <c r="AF467">
        <v>100000</v>
      </c>
      <c r="AG467">
        <v>1249.96</v>
      </c>
      <c r="AH467">
        <v>-272052</v>
      </c>
      <c r="AI467" s="6">
        <v>1181780</v>
      </c>
      <c r="AJ467">
        <v>-0.10305599999999999</v>
      </c>
      <c r="AK467">
        <v>39155</v>
      </c>
      <c r="AL467">
        <v>11880</v>
      </c>
      <c r="AM467">
        <f t="shared" si="68"/>
        <v>51035</v>
      </c>
      <c r="AO467">
        <f>(AH467-(AM467/AM466)*AH466)/AE466</f>
        <v>9.709657938192913E-2</v>
      </c>
      <c r="AP467">
        <f>AO467*16.02</f>
        <v>1.5554872016985046</v>
      </c>
      <c r="AT467">
        <v>100000</v>
      </c>
      <c r="AU467">
        <v>925.07500000000005</v>
      </c>
      <c r="AV467">
        <v>-274141</v>
      </c>
      <c r="AW467" s="6">
        <v>1165450</v>
      </c>
      <c r="AX467">
        <v>-0.177291</v>
      </c>
      <c r="AY467">
        <v>39403</v>
      </c>
      <c r="AZ467">
        <v>11598</v>
      </c>
      <c r="BA467">
        <f t="shared" si="67"/>
        <v>51001</v>
      </c>
      <c r="BC467">
        <f>(AV467-(BA467/BA466)*AV466)/AS466</f>
        <v>9.501781316348025E-2</v>
      </c>
      <c r="BD467">
        <f>BC467*16.02</f>
        <v>1.5221853668789536</v>
      </c>
    </row>
    <row r="468" spans="30:57" x14ac:dyDescent="0.2">
      <c r="AG468">
        <f>AVERAGE(AG428,AG430,AG432,AG434,AG436,AG438,AG440,AG442,AG444,AG446,AG448,AG450,AG452,AG454,AG456,AG458,AG460,AG462,AG464,AG466)</f>
        <v>1249.9748149000002</v>
      </c>
      <c r="AH468">
        <f>AVERAGE(AH428,AH430,AH432,AH434,AH436,AH438,AH440,AH442,AH444,AH446,AH448,AH450,AH452,AH454,AH456,AH458,AH460,AH462,AH464,AH466)</f>
        <v>-288447.60118150001</v>
      </c>
      <c r="AI468">
        <f>AH468+(3/2)*(8.6173*10^-5)*AG468*54000</f>
        <v>-279722.76072382543</v>
      </c>
      <c r="AJ468">
        <f>AVERAGE(AH429,AH431,AH433,AH435,AH437,AH439,AH441,AH443,AH445,AH447,AH449,AH451,AH453,AH455,AH457,AH459,AH461,AH463,AH465,AH467)</f>
        <v>-271860.98851925001</v>
      </c>
      <c r="AK468">
        <f>AJ468+(3/2)*(8.6173*10^-5)*AG468*AM468</f>
        <v>-263615.07717425394</v>
      </c>
      <c r="AM468">
        <f>AVERAGE(AM429,AM431,AM433,AM435,AM437,AM439,AM441,AM443,AM445,AM447,AM449,AM451,AM453,AM455,AM457,AM459,AM461,AM463,AM465,AM467)</f>
        <v>51035.8</v>
      </c>
      <c r="AP468">
        <f>AVERAGE(AP429:AP467)</f>
        <v>1.5366255148371482</v>
      </c>
      <c r="AQ468">
        <f>STDEV(AP429:AP467)/SQRT(COUNT(AP429:AP467))</f>
        <v>1.280916688188641E-2</v>
      </c>
      <c r="AU468">
        <f>AVERAGE(AU428,AU430,AU432,AU434,AU436,AU438,AU440,AU442,AU444,AU446,AU448,AU450,AU452,AU454,AU456,AU458,AU460,AU462,AU464,AU466)</f>
        <v>924.93030000000022</v>
      </c>
      <c r="AV468">
        <f>AVERAGE(AV428,AV430,AV432,AV434,AV436,AV438,AV440,AV442,AV444,AV446,AV448,AV450,AV452,AV454,AV456,AV458,AV460,AV462,AV464,AV466)</f>
        <v>-291229.45</v>
      </c>
      <c r="AW468">
        <f>AV468+(3/2)*(8.6173*10^-5)*AU468*54000</f>
        <v>-284773.42448190611</v>
      </c>
      <c r="AX468">
        <f>AVERAGE(AV429,AV431,AV433,AV435,AV437,AV439,AV441,AV443,AV445,AV447,AV449,AV451,AV453,AV455,AV457,AV459,AV461,AV463,AV465,AV467)</f>
        <v>-274254</v>
      </c>
      <c r="AY468">
        <f>AX468+(3/2)*(8.6173*10^-5)*AU468*BA468</f>
        <v>-268158.31635063823</v>
      </c>
      <c r="BA468">
        <f>AVERAGE(BA429,BA431,BA433,BA435,BA437,BA439,BA441,BA443,BA445,BA447,BA449,BA451,BA453,BA455,BA457,BA459,BA461,BA463,BA465,BA467)</f>
        <v>50986</v>
      </c>
      <c r="BD468">
        <f>AVERAGE(BD429:BD467)</f>
        <v>1.4704313245647476</v>
      </c>
      <c r="BE468">
        <f>STDEV(BD429:BD467)/SQRT(COUNT(BD429:BD467))</f>
        <v>1.4284498326186225E-2</v>
      </c>
    </row>
    <row r="469" spans="30:57" x14ac:dyDescent="0.2">
      <c r="AE469" t="s">
        <v>36</v>
      </c>
      <c r="AS469" t="s">
        <v>81</v>
      </c>
    </row>
    <row r="470" spans="30:57" x14ac:dyDescent="0.2">
      <c r="AD470">
        <v>25</v>
      </c>
      <c r="AE470">
        <f>4*3.14*AD470^2</f>
        <v>7850</v>
      </c>
      <c r="AF470">
        <v>50000</v>
      </c>
      <c r="AG470">
        <v>1275.3576780000001</v>
      </c>
      <c r="AH470">
        <v>-288070.77171399997</v>
      </c>
      <c r="AI470">
        <v>1187568.3138270001</v>
      </c>
      <c r="AJ470">
        <v>-0.15790899999999999</v>
      </c>
      <c r="AK470">
        <v>41701</v>
      </c>
      <c r="AL470">
        <v>12299</v>
      </c>
      <c r="AM470">
        <f t="shared" ref="AM470:AM489" si="69">SUM(AK470:AL470)</f>
        <v>54000</v>
      </c>
      <c r="AR470">
        <v>25</v>
      </c>
      <c r="AS470">
        <f>4*3.14*AR470^2</f>
        <v>7850</v>
      </c>
      <c r="AT470">
        <v>50000</v>
      </c>
      <c r="AU470">
        <v>949.82399999999996</v>
      </c>
      <c r="AV470">
        <v>-291223</v>
      </c>
      <c r="AW470" s="6">
        <v>1170390</v>
      </c>
      <c r="AX470">
        <v>-6.9429900000000003E-2</v>
      </c>
      <c r="AY470">
        <v>41424</v>
      </c>
      <c r="AZ470">
        <v>12576</v>
      </c>
      <c r="BA470">
        <f t="shared" ref="BA470:BA509" si="70">SUM(AY470:AZ470)</f>
        <v>54000</v>
      </c>
    </row>
    <row r="471" spans="30:57" x14ac:dyDescent="0.2">
      <c r="AF471">
        <v>100000</v>
      </c>
      <c r="AG471">
        <v>1274.911032</v>
      </c>
      <c r="AH471">
        <v>-271525.34543699998</v>
      </c>
      <c r="AI471">
        <v>1183041.8045570001</v>
      </c>
      <c r="AJ471">
        <v>-0.17840400000000001</v>
      </c>
      <c r="AK471">
        <v>39436</v>
      </c>
      <c r="AL471">
        <v>11606</v>
      </c>
      <c r="AM471">
        <f t="shared" si="69"/>
        <v>51042</v>
      </c>
      <c r="AO471">
        <f>(AH471-(AM471/AM470)*AH470)/AE470</f>
        <v>9.7522236914336854E-2</v>
      </c>
      <c r="AP471">
        <f>AO471*16.02</f>
        <v>1.5623062353676764</v>
      </c>
      <c r="AT471">
        <v>100000</v>
      </c>
      <c r="AU471">
        <v>949.83799999999997</v>
      </c>
      <c r="AV471">
        <v>-274241</v>
      </c>
      <c r="AW471" s="6">
        <v>1166750</v>
      </c>
      <c r="AX471">
        <v>0.10452599999999999</v>
      </c>
      <c r="AY471">
        <v>39093</v>
      </c>
      <c r="AZ471">
        <v>11894</v>
      </c>
      <c r="BA471">
        <f t="shared" si="70"/>
        <v>50987</v>
      </c>
      <c r="BC471">
        <f>(AV471-(BA471/BA470)*AV470)/AS470</f>
        <v>9.335480301957548E-2</v>
      </c>
      <c r="BD471">
        <f>BC471*16.02</f>
        <v>1.4955439443735992</v>
      </c>
    </row>
    <row r="472" spans="30:57" x14ac:dyDescent="0.2">
      <c r="AD472">
        <v>25</v>
      </c>
      <c r="AE472">
        <f>4*3.14*AD472^2</f>
        <v>7850</v>
      </c>
      <c r="AF472">
        <v>50000</v>
      </c>
      <c r="AG472">
        <v>1275.109234</v>
      </c>
      <c r="AH472">
        <v>-288414.388401</v>
      </c>
      <c r="AI472">
        <v>1187601.8059429999</v>
      </c>
      <c r="AJ472">
        <v>-0.12811400000000001</v>
      </c>
      <c r="AK472">
        <v>41464</v>
      </c>
      <c r="AL472">
        <v>12536</v>
      </c>
      <c r="AM472">
        <f t="shared" si="69"/>
        <v>54000</v>
      </c>
      <c r="AR472">
        <v>25</v>
      </c>
      <c r="AS472">
        <f>4*3.14*AR472^2</f>
        <v>7850</v>
      </c>
      <c r="AT472">
        <v>50000</v>
      </c>
      <c r="AU472">
        <v>950.11500000000001</v>
      </c>
      <c r="AV472">
        <v>-291008</v>
      </c>
      <c r="AW472" s="6">
        <v>1170400</v>
      </c>
      <c r="AX472">
        <v>-0.10118000000000001</v>
      </c>
      <c r="AY472">
        <v>41574</v>
      </c>
      <c r="AZ472">
        <v>12426</v>
      </c>
      <c r="BA472">
        <f t="shared" si="70"/>
        <v>54000</v>
      </c>
    </row>
    <row r="473" spans="30:57" x14ac:dyDescent="0.2">
      <c r="AF473">
        <v>100000</v>
      </c>
      <c r="AG473">
        <v>1274.950499</v>
      </c>
      <c r="AH473">
        <v>-271892.429909</v>
      </c>
      <c r="AI473">
        <v>1183106.6502139999</v>
      </c>
      <c r="AJ473">
        <v>-0.14657800000000001</v>
      </c>
      <c r="AK473">
        <v>39142</v>
      </c>
      <c r="AL473">
        <v>11893</v>
      </c>
      <c r="AM473">
        <f t="shared" si="69"/>
        <v>51035</v>
      </c>
      <c r="AO473">
        <f>(AH473-(AM473/AM472)*AH472)/AE472</f>
        <v>8.7372250434146176E-2</v>
      </c>
      <c r="AP473">
        <f>AO473*16.02</f>
        <v>1.3997034519550218</v>
      </c>
      <c r="AT473">
        <v>100000</v>
      </c>
      <c r="AU473">
        <v>950.27800000000002</v>
      </c>
      <c r="AV473">
        <v>-274026</v>
      </c>
      <c r="AW473" s="6">
        <v>1166840</v>
      </c>
      <c r="AX473">
        <v>0.134606</v>
      </c>
      <c r="AY473">
        <v>39289</v>
      </c>
      <c r="AZ473">
        <v>11704</v>
      </c>
      <c r="BA473">
        <f t="shared" si="70"/>
        <v>50993</v>
      </c>
      <c r="BC473">
        <f>(AV473-(BA473/BA472)*AV472)/AS472</f>
        <v>9.9001991035621378E-2</v>
      </c>
      <c r="BD473">
        <f>BC473*16.02</f>
        <v>1.5860118963906544</v>
      </c>
    </row>
    <row r="474" spans="30:57" x14ac:dyDescent="0.2">
      <c r="AD474">
        <v>25</v>
      </c>
      <c r="AE474">
        <f>4*3.14*AD474^2</f>
        <v>7850</v>
      </c>
      <c r="AF474">
        <v>50000</v>
      </c>
      <c r="AG474">
        <v>1275.089332</v>
      </c>
      <c r="AH474">
        <v>-288249.74288400001</v>
      </c>
      <c r="AI474">
        <v>1187630.597209</v>
      </c>
      <c r="AJ474">
        <v>-0.13395399999999999</v>
      </c>
      <c r="AK474">
        <v>41555</v>
      </c>
      <c r="AL474">
        <v>12445</v>
      </c>
      <c r="AM474">
        <f t="shared" si="69"/>
        <v>54000</v>
      </c>
      <c r="AR474">
        <v>25</v>
      </c>
      <c r="AS474">
        <f>4*3.14*AR474^2</f>
        <v>7850</v>
      </c>
      <c r="AT474">
        <v>50000</v>
      </c>
      <c r="AU474">
        <v>950.03899999999999</v>
      </c>
      <c r="AV474">
        <v>-290984</v>
      </c>
      <c r="AW474" s="6">
        <v>1170390</v>
      </c>
      <c r="AX474">
        <v>7.1428900000000004E-2</v>
      </c>
      <c r="AY474">
        <v>41598</v>
      </c>
      <c r="AZ474">
        <v>12402</v>
      </c>
      <c r="BA474">
        <f t="shared" si="70"/>
        <v>54000</v>
      </c>
    </row>
    <row r="475" spans="30:57" x14ac:dyDescent="0.2">
      <c r="AF475">
        <v>100000</v>
      </c>
      <c r="AG475">
        <v>1275.0755819999999</v>
      </c>
      <c r="AH475">
        <v>-271666.88191699999</v>
      </c>
      <c r="AI475">
        <v>1183055.40717</v>
      </c>
      <c r="AJ475">
        <v>-0.15226500000000001</v>
      </c>
      <c r="AK475">
        <v>39271</v>
      </c>
      <c r="AL475">
        <v>11763</v>
      </c>
      <c r="AM475">
        <f t="shared" si="69"/>
        <v>51034</v>
      </c>
      <c r="AO475">
        <f>(AH475-(AM475/AM474)*AH474)/AE474</f>
        <v>9.5602158112896338E-2</v>
      </c>
      <c r="AP475">
        <f>AO475*16.02</f>
        <v>1.5315465729685993</v>
      </c>
      <c r="AT475">
        <v>100000</v>
      </c>
      <c r="AU475">
        <v>950</v>
      </c>
      <c r="AV475">
        <v>-274030</v>
      </c>
      <c r="AW475" s="6">
        <v>1166670</v>
      </c>
      <c r="AX475">
        <v>-2.87041E-2</v>
      </c>
      <c r="AY475">
        <v>39283</v>
      </c>
      <c r="AZ475">
        <v>11707</v>
      </c>
      <c r="BA475">
        <f t="shared" si="70"/>
        <v>50990</v>
      </c>
      <c r="BC475">
        <f>(AV475-(BA475/BA474)*AV474)/AS474</f>
        <v>9.3546025005894401E-2</v>
      </c>
      <c r="BD475">
        <f>BC475*16.02</f>
        <v>1.4986073205944284</v>
      </c>
    </row>
    <row r="476" spans="30:57" x14ac:dyDescent="0.2">
      <c r="AD476">
        <v>25</v>
      </c>
      <c r="AE476">
        <f>4*3.14*AD476^2</f>
        <v>7850</v>
      </c>
      <c r="AF476">
        <v>50000</v>
      </c>
      <c r="AG476">
        <v>1275.0378900000001</v>
      </c>
      <c r="AH476">
        <v>-288326.12545300002</v>
      </c>
      <c r="AI476">
        <v>1187812.845947</v>
      </c>
      <c r="AJ476">
        <v>-0.13991300000000001</v>
      </c>
      <c r="AK476">
        <v>41485</v>
      </c>
      <c r="AL476">
        <v>12515</v>
      </c>
      <c r="AM476">
        <f t="shared" si="69"/>
        <v>54000</v>
      </c>
      <c r="AR476">
        <v>25</v>
      </c>
      <c r="AS476">
        <f>4*3.14*AR476^2</f>
        <v>7850</v>
      </c>
      <c r="AT476">
        <v>50000</v>
      </c>
      <c r="AU476">
        <v>950.03099999999995</v>
      </c>
      <c r="AV476">
        <v>-291007</v>
      </c>
      <c r="AW476" s="6">
        <v>1170210</v>
      </c>
      <c r="AX476">
        <v>-7.3207100000000002E-3</v>
      </c>
      <c r="AY476">
        <v>41605</v>
      </c>
      <c r="AZ476">
        <v>12395</v>
      </c>
      <c r="BA476">
        <f t="shared" si="70"/>
        <v>54000</v>
      </c>
    </row>
    <row r="477" spans="30:57" x14ac:dyDescent="0.2">
      <c r="AF477">
        <v>100000</v>
      </c>
      <c r="AG477">
        <v>1275.163339</v>
      </c>
      <c r="AH477">
        <v>-271772.47408900002</v>
      </c>
      <c r="AI477">
        <v>1183345.6479819999</v>
      </c>
      <c r="AJ477">
        <v>-0.12984699999999999</v>
      </c>
      <c r="AK477">
        <v>39199</v>
      </c>
      <c r="AL477">
        <v>11838</v>
      </c>
      <c r="AM477">
        <f t="shared" si="69"/>
        <v>51037</v>
      </c>
      <c r="AO477">
        <f>(AH477-(AM477/AM476)*AH476)/AE476</f>
        <v>9.3387270438214945E-2</v>
      </c>
      <c r="AP477">
        <f>AO477*16.02</f>
        <v>1.4960640724202035</v>
      </c>
      <c r="AT477">
        <v>100000</v>
      </c>
      <c r="AU477">
        <v>950.08199999999999</v>
      </c>
      <c r="AV477">
        <v>-274089</v>
      </c>
      <c r="AW477" s="6">
        <v>1166680</v>
      </c>
      <c r="AX477">
        <v>0.101894</v>
      </c>
      <c r="AY477">
        <v>39272</v>
      </c>
      <c r="AZ477">
        <v>11721</v>
      </c>
      <c r="BA477">
        <f t="shared" si="70"/>
        <v>50993</v>
      </c>
      <c r="BC477">
        <f>(AV477-(BA477/BA476)*AV476)/AS476</f>
        <v>9.0856218447747106E-2</v>
      </c>
      <c r="BD477">
        <f>BC477*16.02</f>
        <v>1.4555166195329086</v>
      </c>
    </row>
    <row r="478" spans="30:57" x14ac:dyDescent="0.2">
      <c r="AD478">
        <v>25</v>
      </c>
      <c r="AE478">
        <f>4*3.14*AD478^2</f>
        <v>7850</v>
      </c>
      <c r="AF478">
        <v>50000</v>
      </c>
      <c r="AG478">
        <v>1274.827808</v>
      </c>
      <c r="AH478">
        <v>-288266.65117899998</v>
      </c>
      <c r="AI478">
        <v>1187546.8812879999</v>
      </c>
      <c r="AJ478">
        <v>-0.15126800000000001</v>
      </c>
      <c r="AK478">
        <v>41568</v>
      </c>
      <c r="AL478">
        <v>12432</v>
      </c>
      <c r="AM478">
        <f t="shared" si="69"/>
        <v>54000</v>
      </c>
      <c r="AR478">
        <v>25</v>
      </c>
      <c r="AS478">
        <f>4*3.14*AR478^2</f>
        <v>7850</v>
      </c>
      <c r="AT478">
        <v>50000</v>
      </c>
      <c r="AU478">
        <v>950.096</v>
      </c>
      <c r="AV478">
        <v>-291031</v>
      </c>
      <c r="AW478" s="6">
        <v>1170330</v>
      </c>
      <c r="AX478">
        <v>3.20353E-3</v>
      </c>
      <c r="AY478">
        <v>41564</v>
      </c>
      <c r="AZ478">
        <v>12436</v>
      </c>
      <c r="BA478">
        <f t="shared" si="70"/>
        <v>54000</v>
      </c>
    </row>
    <row r="479" spans="30:57" x14ac:dyDescent="0.2">
      <c r="AF479">
        <v>100000</v>
      </c>
      <c r="AG479">
        <v>1275.030211</v>
      </c>
      <c r="AH479">
        <v>-271722.06451300002</v>
      </c>
      <c r="AI479">
        <v>1183007.815868</v>
      </c>
      <c r="AJ479">
        <v>-0.12518199999999999</v>
      </c>
      <c r="AK479">
        <v>39260</v>
      </c>
      <c r="AL479">
        <v>11776</v>
      </c>
      <c r="AM479">
        <f t="shared" si="69"/>
        <v>51036</v>
      </c>
      <c r="AO479">
        <f>(AH479-(AM479/AM478)*AH478)/AE478</f>
        <v>9.1968213893468695E-2</v>
      </c>
      <c r="AP479">
        <f>AO479*16.02</f>
        <v>1.4733307865733685</v>
      </c>
      <c r="AT479">
        <v>100000</v>
      </c>
      <c r="AU479">
        <v>950.06700000000001</v>
      </c>
      <c r="AV479">
        <v>-274097</v>
      </c>
      <c r="AW479" s="6">
        <v>1166500</v>
      </c>
      <c r="AX479">
        <v>3.47313E-2</v>
      </c>
      <c r="AY479">
        <v>39290</v>
      </c>
      <c r="AZ479">
        <v>11712</v>
      </c>
      <c r="BA479">
        <f t="shared" si="70"/>
        <v>51002</v>
      </c>
      <c r="BC479">
        <f>(AV479-(BA479/BA478)*AV478)/AS478</f>
        <v>9.8903189431468114E-2</v>
      </c>
      <c r="BD479">
        <f>BC479*16.02</f>
        <v>1.5844290946921191</v>
      </c>
    </row>
    <row r="480" spans="30:57" x14ac:dyDescent="0.2">
      <c r="AD480">
        <v>25</v>
      </c>
      <c r="AE480">
        <f>4*3.14*AD480^2</f>
        <v>7850</v>
      </c>
      <c r="AF480">
        <v>50000</v>
      </c>
      <c r="AG480">
        <v>1274.9550730000001</v>
      </c>
      <c r="AH480">
        <v>-288461.02737500001</v>
      </c>
      <c r="AI480">
        <v>1187723.6219309999</v>
      </c>
      <c r="AJ480">
        <v>-0.14593900000000001</v>
      </c>
      <c r="AK480">
        <v>41394</v>
      </c>
      <c r="AL480">
        <v>12606</v>
      </c>
      <c r="AM480">
        <f t="shared" si="69"/>
        <v>54000</v>
      </c>
      <c r="AR480">
        <v>25</v>
      </c>
      <c r="AS480">
        <f>4*3.14*AR480^2</f>
        <v>7850</v>
      </c>
      <c r="AT480">
        <v>50000</v>
      </c>
      <c r="AU480">
        <v>949.87699999999995</v>
      </c>
      <c r="AV480">
        <v>-290923</v>
      </c>
      <c r="AW480" s="6">
        <v>1170330</v>
      </c>
      <c r="AX480">
        <v>2.6757E-2</v>
      </c>
      <c r="AY480">
        <v>41638</v>
      </c>
      <c r="AZ480">
        <v>12362</v>
      </c>
      <c r="BA480">
        <f t="shared" si="70"/>
        <v>54000</v>
      </c>
    </row>
    <row r="481" spans="30:56" x14ac:dyDescent="0.2">
      <c r="AF481">
        <v>100000</v>
      </c>
      <c r="AG481">
        <v>1275.3660809999999</v>
      </c>
      <c r="AH481">
        <v>-271791.89027799998</v>
      </c>
      <c r="AI481">
        <v>1182976.997676</v>
      </c>
      <c r="AJ481">
        <v>-0.12144199999999999</v>
      </c>
      <c r="AK481">
        <v>39114</v>
      </c>
      <c r="AL481">
        <v>11909</v>
      </c>
      <c r="AM481">
        <f t="shared" si="69"/>
        <v>51023</v>
      </c>
      <c r="AO481">
        <f>(AH481-(AM481/AM480)*AH480)/AE480</f>
        <v>9.7628980284559713E-2</v>
      </c>
      <c r="AP481">
        <f>AO481*16.02</f>
        <v>1.5640162641586466</v>
      </c>
      <c r="AT481">
        <v>100000</v>
      </c>
      <c r="AU481">
        <v>950.31600000000003</v>
      </c>
      <c r="AV481">
        <v>-274042</v>
      </c>
      <c r="AW481" s="6">
        <v>1166690</v>
      </c>
      <c r="AX481">
        <v>-8.9726700000000006E-2</v>
      </c>
      <c r="AY481">
        <v>39361</v>
      </c>
      <c r="AZ481">
        <v>11647</v>
      </c>
      <c r="BA481">
        <f t="shared" si="70"/>
        <v>51008</v>
      </c>
      <c r="BC481">
        <f>(AV481-(BA481/BA480)*AV480)/AS480</f>
        <v>9.7033224817169653E-2</v>
      </c>
      <c r="BD481">
        <f>BC481*16.02</f>
        <v>1.5544722615710578</v>
      </c>
    </row>
    <row r="482" spans="30:56" x14ac:dyDescent="0.2">
      <c r="AD482">
        <v>25</v>
      </c>
      <c r="AE482">
        <f>4*3.14*AD482^2</f>
        <v>7850</v>
      </c>
      <c r="AF482">
        <v>50000</v>
      </c>
      <c r="AG482">
        <v>1275.12041</v>
      </c>
      <c r="AH482">
        <v>-288234.05776200001</v>
      </c>
      <c r="AI482">
        <v>1187596.2424389999</v>
      </c>
      <c r="AJ482">
        <v>-8.8574E-2</v>
      </c>
      <c r="AK482">
        <v>41585</v>
      </c>
      <c r="AL482">
        <v>12415</v>
      </c>
      <c r="AM482">
        <f t="shared" si="69"/>
        <v>54000</v>
      </c>
      <c r="AR482">
        <v>25</v>
      </c>
      <c r="AS482">
        <f>4*3.14*AR482^2</f>
        <v>7850</v>
      </c>
      <c r="AT482">
        <v>50000</v>
      </c>
      <c r="AU482">
        <v>950.15099999999995</v>
      </c>
      <c r="AV482">
        <v>-291153</v>
      </c>
      <c r="AW482" s="6">
        <v>1170490</v>
      </c>
      <c r="AX482">
        <v>4.4008800000000002E-3</v>
      </c>
      <c r="AY482">
        <v>41456</v>
      </c>
      <c r="AZ482">
        <v>12544</v>
      </c>
      <c r="BA482">
        <f t="shared" si="70"/>
        <v>54000</v>
      </c>
    </row>
    <row r="483" spans="30:56" x14ac:dyDescent="0.2">
      <c r="AF483">
        <v>100000</v>
      </c>
      <c r="AG483">
        <v>1275.2411770000001</v>
      </c>
      <c r="AH483">
        <v>-271703.45698000002</v>
      </c>
      <c r="AI483">
        <v>1182858.4009710001</v>
      </c>
      <c r="AJ483">
        <v>-9.6468999999999999E-2</v>
      </c>
      <c r="AK483">
        <v>39283</v>
      </c>
      <c r="AL483">
        <v>11756</v>
      </c>
      <c r="AM483">
        <f t="shared" si="69"/>
        <v>51039</v>
      </c>
      <c r="AO483">
        <f>(AH483-(AM483/AM482)*AH482)/AE482</f>
        <v>9.2454345823824696E-2</v>
      </c>
      <c r="AP483">
        <f>AO483*16.02</f>
        <v>1.4811186200976716</v>
      </c>
      <c r="AT483">
        <v>100000</v>
      </c>
      <c r="AU483">
        <v>949.69200000000001</v>
      </c>
      <c r="AV483">
        <v>-274177</v>
      </c>
      <c r="AW483" s="6">
        <v>1166870</v>
      </c>
      <c r="AX483">
        <v>4.8776300000000002E-2</v>
      </c>
      <c r="AY483">
        <v>39152</v>
      </c>
      <c r="AZ483">
        <v>11837</v>
      </c>
      <c r="BA483">
        <f t="shared" si="70"/>
        <v>50989</v>
      </c>
      <c r="BC483">
        <f>(AV483-(BA483/BA482)*AV482)/AS482</f>
        <v>9.4461705590943829E-2</v>
      </c>
      <c r="BD483">
        <f>BC483*16.02</f>
        <v>1.5132765235669201</v>
      </c>
    </row>
    <row r="484" spans="30:56" x14ac:dyDescent="0.2">
      <c r="AD484">
        <v>25</v>
      </c>
      <c r="AE484">
        <f>4*3.14*AD484^2</f>
        <v>7850</v>
      </c>
      <c r="AF484">
        <v>50000</v>
      </c>
      <c r="AG484">
        <v>1275.2932430000001</v>
      </c>
      <c r="AH484">
        <v>-288442.04783400003</v>
      </c>
      <c r="AI484">
        <v>1187730.1249220001</v>
      </c>
      <c r="AJ484">
        <v>-0.13739100000000001</v>
      </c>
      <c r="AK484">
        <v>41416</v>
      </c>
      <c r="AL484">
        <v>12584</v>
      </c>
      <c r="AM484">
        <f t="shared" si="69"/>
        <v>54000</v>
      </c>
      <c r="AR484">
        <v>25</v>
      </c>
      <c r="AS484">
        <f>4*3.14*AR484^2</f>
        <v>7850</v>
      </c>
      <c r="AT484">
        <v>50000</v>
      </c>
      <c r="AU484">
        <v>950.11800000000005</v>
      </c>
      <c r="AV484">
        <v>-291088</v>
      </c>
      <c r="AW484" s="6">
        <v>1170450</v>
      </c>
      <c r="AX484">
        <v>-2.8296399999999999E-2</v>
      </c>
      <c r="AY484">
        <v>41510</v>
      </c>
      <c r="AZ484">
        <v>12490</v>
      </c>
      <c r="BA484">
        <f t="shared" si="70"/>
        <v>54000</v>
      </c>
    </row>
    <row r="485" spans="30:56" x14ac:dyDescent="0.2">
      <c r="AF485">
        <v>100000</v>
      </c>
      <c r="AG485">
        <v>1274.9162920000001</v>
      </c>
      <c r="AH485">
        <v>-271890.07941100001</v>
      </c>
      <c r="AI485">
        <v>1183158.9664459999</v>
      </c>
      <c r="AJ485">
        <v>-0.127552</v>
      </c>
      <c r="AK485">
        <v>39174</v>
      </c>
      <c r="AL485">
        <v>11873</v>
      </c>
      <c r="AM485">
        <f t="shared" si="69"/>
        <v>51047</v>
      </c>
      <c r="AO485">
        <f>(AH485-(AM485/AM484)*AH484)/AE484</f>
        <v>9.916708560556671E-2</v>
      </c>
      <c r="AP485">
        <f>AO485*16.02</f>
        <v>1.5886567114011787</v>
      </c>
      <c r="AT485">
        <v>100000</v>
      </c>
      <c r="AU485">
        <v>950.09100000000001</v>
      </c>
      <c r="AV485">
        <v>-274055</v>
      </c>
      <c r="AW485" s="6">
        <v>1166730</v>
      </c>
      <c r="AX485">
        <v>5.9454100000000003E-2</v>
      </c>
      <c r="AY485">
        <v>39146</v>
      </c>
      <c r="AZ485">
        <v>11825</v>
      </c>
      <c r="BA485">
        <f t="shared" si="70"/>
        <v>50971</v>
      </c>
      <c r="BC485">
        <f>(AV485-(BA485/BA484)*AV484)/AS484</f>
        <v>8.9824128332154848E-2</v>
      </c>
      <c r="BD485">
        <f>BC485*16.02</f>
        <v>1.4389825358811206</v>
      </c>
    </row>
    <row r="486" spans="30:56" x14ac:dyDescent="0.2">
      <c r="AD486">
        <v>25</v>
      </c>
      <c r="AE486">
        <f>4*3.14*AD486^2</f>
        <v>7850</v>
      </c>
      <c r="AF486">
        <v>50000</v>
      </c>
      <c r="AG486">
        <v>1275.0013980000001</v>
      </c>
      <c r="AH486">
        <v>-288021.696734</v>
      </c>
      <c r="AI486">
        <v>1187506.4681589999</v>
      </c>
      <c r="AJ486">
        <v>-0.198708</v>
      </c>
      <c r="AK486">
        <v>41758</v>
      </c>
      <c r="AL486">
        <v>12242</v>
      </c>
      <c r="AM486">
        <f t="shared" si="69"/>
        <v>54000</v>
      </c>
      <c r="AR486">
        <v>25</v>
      </c>
      <c r="AS486">
        <f>4*3.14*AR486^2</f>
        <v>7850</v>
      </c>
      <c r="AT486">
        <v>50000</v>
      </c>
      <c r="AU486">
        <v>950.09</v>
      </c>
      <c r="AV486">
        <v>-290891</v>
      </c>
      <c r="AW486" s="6">
        <v>1170260</v>
      </c>
      <c r="AX486">
        <v>-0.10367</v>
      </c>
      <c r="AY486">
        <v>41670</v>
      </c>
      <c r="AZ486">
        <v>12330</v>
      </c>
      <c r="BA486">
        <f t="shared" si="70"/>
        <v>54000</v>
      </c>
    </row>
    <row r="487" spans="30:56" x14ac:dyDescent="0.2">
      <c r="AF487">
        <v>100000</v>
      </c>
      <c r="AG487">
        <v>1274.777122</v>
      </c>
      <c r="AH487">
        <v>-271456.38085800002</v>
      </c>
      <c r="AI487">
        <v>1182730.851029</v>
      </c>
      <c r="AJ487">
        <v>-0.135903</v>
      </c>
      <c r="AK487">
        <v>39504</v>
      </c>
      <c r="AL487">
        <v>11539</v>
      </c>
      <c r="AM487">
        <f t="shared" si="69"/>
        <v>51043</v>
      </c>
      <c r="AO487">
        <f>(AH487-(AM487/AM486)*AH486)/AE486</f>
        <v>0.10107784869440736</v>
      </c>
      <c r="AP487">
        <f>AO487*16.02</f>
        <v>1.619267136084406</v>
      </c>
      <c r="AT487">
        <v>100000</v>
      </c>
      <c r="AU487">
        <v>950.18600000000004</v>
      </c>
      <c r="AV487">
        <v>-273930</v>
      </c>
      <c r="AW487" s="6">
        <v>1166620</v>
      </c>
      <c r="AX487">
        <v>-0.14450099999999999</v>
      </c>
      <c r="AY487">
        <v>39385</v>
      </c>
      <c r="AZ487">
        <v>11610</v>
      </c>
      <c r="BA487">
        <f t="shared" si="70"/>
        <v>50995</v>
      </c>
      <c r="BC487">
        <f>(AV487-(BA487/BA486)*AV486)/AS486</f>
        <v>9.8529240386886818E-2</v>
      </c>
      <c r="BD487">
        <f>BC487*16.02</f>
        <v>1.5784384309979267</v>
      </c>
    </row>
    <row r="488" spans="30:56" x14ac:dyDescent="0.2">
      <c r="AD488">
        <v>25</v>
      </c>
      <c r="AE488">
        <f>4*3.14*AD488^2</f>
        <v>7850</v>
      </c>
      <c r="AF488">
        <v>50000</v>
      </c>
      <c r="AG488">
        <v>1275.0020259999999</v>
      </c>
      <c r="AH488">
        <v>-288272.95306000003</v>
      </c>
      <c r="AI488">
        <v>1187684.100109</v>
      </c>
      <c r="AJ488">
        <v>-0.210674</v>
      </c>
      <c r="AK488">
        <v>41553</v>
      </c>
      <c r="AL488">
        <v>12447</v>
      </c>
      <c r="AM488">
        <f t="shared" si="69"/>
        <v>54000</v>
      </c>
      <c r="AR488">
        <v>25</v>
      </c>
      <c r="AS488">
        <f>4*3.14*AR488^2</f>
        <v>7850</v>
      </c>
      <c r="AT488">
        <v>50000</v>
      </c>
      <c r="AU488">
        <v>950.279</v>
      </c>
      <c r="AV488">
        <v>-291290</v>
      </c>
      <c r="AW488" s="6">
        <v>1170590</v>
      </c>
      <c r="AX488">
        <v>-5.2306000000000002E-3</v>
      </c>
      <c r="AY488">
        <v>41347</v>
      </c>
      <c r="AZ488">
        <v>12653</v>
      </c>
      <c r="BA488">
        <f t="shared" si="70"/>
        <v>54000</v>
      </c>
    </row>
    <row r="489" spans="30:56" x14ac:dyDescent="0.2">
      <c r="AF489">
        <v>100000</v>
      </c>
      <c r="AG489">
        <v>1274.777433</v>
      </c>
      <c r="AH489">
        <v>-271765.69524600002</v>
      </c>
      <c r="AI489">
        <v>1183162.875854</v>
      </c>
      <c r="AJ489">
        <v>-0.13061</v>
      </c>
      <c r="AK489">
        <v>39261</v>
      </c>
      <c r="AL489">
        <v>11781</v>
      </c>
      <c r="AM489">
        <f t="shared" si="69"/>
        <v>51042</v>
      </c>
      <c r="AO489">
        <f>(AH489-(AM489/AM488)*AH488)/AE488</f>
        <v>9.1249178590513999E-2</v>
      </c>
      <c r="AP489">
        <f>AO489*16.02</f>
        <v>1.4618118410200343</v>
      </c>
      <c r="AT489">
        <v>100000</v>
      </c>
      <c r="AU489">
        <v>949.83299999999997</v>
      </c>
      <c r="AV489">
        <v>-274278</v>
      </c>
      <c r="AW489" s="6">
        <v>1166780</v>
      </c>
      <c r="AX489">
        <v>-1.95018E-2</v>
      </c>
      <c r="AY489">
        <v>39030</v>
      </c>
      <c r="AZ489">
        <v>11952</v>
      </c>
      <c r="BA489">
        <f t="shared" si="70"/>
        <v>50982</v>
      </c>
      <c r="BC489">
        <f>(AV489-(BA489/BA488)*AV488)/AS488</f>
        <v>9.3264401981601144E-2</v>
      </c>
      <c r="BD489">
        <f>BC489*16.02</f>
        <v>1.4940957197452502</v>
      </c>
    </row>
    <row r="490" spans="30:56" x14ac:dyDescent="0.2">
      <c r="AD490">
        <v>25</v>
      </c>
      <c r="AE490">
        <f>4*3.14*AD490^2</f>
        <v>7850</v>
      </c>
      <c r="AF490">
        <v>50000</v>
      </c>
      <c r="AG490">
        <v>1274.8699999999999</v>
      </c>
      <c r="AH490">
        <v>-288313</v>
      </c>
      <c r="AI490" s="6">
        <v>1187660</v>
      </c>
      <c r="AJ490">
        <v>-0.108741</v>
      </c>
      <c r="AK490">
        <v>41520</v>
      </c>
      <c r="AL490">
        <v>12480</v>
      </c>
      <c r="AM490">
        <f t="shared" ref="AM490:AM509" si="71">SUM(AK490:AL490)</f>
        <v>54000</v>
      </c>
      <c r="AR490">
        <v>25</v>
      </c>
      <c r="AS490">
        <f>4*3.14*AR490^2</f>
        <v>7850</v>
      </c>
      <c r="AT490">
        <v>50000</v>
      </c>
      <c r="AU490">
        <v>949.95</v>
      </c>
      <c r="AV490">
        <v>-290785</v>
      </c>
      <c r="AW490" s="6">
        <v>1170270</v>
      </c>
      <c r="AX490">
        <v>-0.145147</v>
      </c>
      <c r="AY490">
        <v>41744</v>
      </c>
      <c r="AZ490">
        <v>12256</v>
      </c>
      <c r="BA490">
        <f t="shared" si="70"/>
        <v>54000</v>
      </c>
    </row>
    <row r="491" spans="30:56" x14ac:dyDescent="0.2">
      <c r="AF491">
        <v>100000</v>
      </c>
      <c r="AG491">
        <v>1275.02</v>
      </c>
      <c r="AH491">
        <v>-271729</v>
      </c>
      <c r="AI491" s="6">
        <v>1183160</v>
      </c>
      <c r="AJ491">
        <v>0.10936</v>
      </c>
      <c r="AK491">
        <v>39261</v>
      </c>
      <c r="AL491">
        <v>11777</v>
      </c>
      <c r="AM491">
        <f t="shared" si="71"/>
        <v>51038</v>
      </c>
      <c r="AO491">
        <f>(AH491-(AM491/AM490)*AH490)/AE490</f>
        <v>9.8025227648029581E-2</v>
      </c>
      <c r="AP491">
        <f>AO491*16.02</f>
        <v>1.5703641469214338</v>
      </c>
      <c r="AT491">
        <v>100000</v>
      </c>
      <c r="AU491">
        <v>949.84900000000005</v>
      </c>
      <c r="AV491">
        <v>-273862</v>
      </c>
      <c r="AW491" s="6">
        <v>1166600</v>
      </c>
      <c r="AX491">
        <v>-5.3086800000000003E-2</v>
      </c>
      <c r="AY491">
        <v>39454</v>
      </c>
      <c r="AZ491">
        <v>11543</v>
      </c>
      <c r="BA491">
        <f t="shared" si="70"/>
        <v>50997</v>
      </c>
      <c r="BC491">
        <f>(AV491-(BA491/BA490)*AV490)/AS490</f>
        <v>9.5811854210900216E-2</v>
      </c>
      <c r="BD491">
        <f>BC491*16.02</f>
        <v>1.5349059044586215</v>
      </c>
    </row>
    <row r="492" spans="30:56" x14ac:dyDescent="0.2">
      <c r="AD492">
        <v>25</v>
      </c>
      <c r="AE492">
        <f>4*3.14*AD492^2</f>
        <v>7850</v>
      </c>
      <c r="AF492">
        <v>50000</v>
      </c>
      <c r="AG492">
        <v>1274.99</v>
      </c>
      <c r="AH492">
        <v>-288135</v>
      </c>
      <c r="AI492" s="6">
        <v>1187590</v>
      </c>
      <c r="AJ492">
        <v>5.1446699999999998E-2</v>
      </c>
      <c r="AK492">
        <v>41655</v>
      </c>
      <c r="AL492">
        <v>12345</v>
      </c>
      <c r="AM492">
        <f t="shared" si="71"/>
        <v>54000</v>
      </c>
      <c r="AR492">
        <v>25</v>
      </c>
      <c r="AS492">
        <f>4*3.14*AR492^2</f>
        <v>7850</v>
      </c>
      <c r="AT492">
        <v>50000</v>
      </c>
      <c r="AU492">
        <v>949.947</v>
      </c>
      <c r="AV492">
        <v>-291176</v>
      </c>
      <c r="AW492" s="6">
        <v>1170390</v>
      </c>
      <c r="AX492">
        <v>-9.2606599999999997E-2</v>
      </c>
      <c r="AY492">
        <v>41456</v>
      </c>
      <c r="AZ492">
        <v>12544</v>
      </c>
      <c r="BA492">
        <f t="shared" si="70"/>
        <v>54000</v>
      </c>
    </row>
    <row r="493" spans="30:56" x14ac:dyDescent="0.2">
      <c r="AF493">
        <v>100000</v>
      </c>
      <c r="AG493">
        <v>1274.6500000000001</v>
      </c>
      <c r="AH493">
        <v>-271616</v>
      </c>
      <c r="AI493" s="6">
        <v>1182970</v>
      </c>
      <c r="AJ493">
        <v>-2.2678899999999998E-2</v>
      </c>
      <c r="AK493">
        <v>39380</v>
      </c>
      <c r="AL493">
        <v>11663</v>
      </c>
      <c r="AM493">
        <f t="shared" si="71"/>
        <v>51043</v>
      </c>
      <c r="AO493">
        <f>(AH493-(AM493/AM492)*AH492)/AE492</f>
        <v>9.4387367303604794E-2</v>
      </c>
      <c r="AP493">
        <f>AO493*16.02</f>
        <v>1.5120856242037488</v>
      </c>
      <c r="AT493">
        <v>100000</v>
      </c>
      <c r="AU493">
        <v>950.06600000000003</v>
      </c>
      <c r="AV493">
        <v>-274249</v>
      </c>
      <c r="AW493" s="6">
        <v>1166700</v>
      </c>
      <c r="AX493">
        <v>1.43669E-2</v>
      </c>
      <c r="AY493">
        <v>39196</v>
      </c>
      <c r="AZ493">
        <v>11809</v>
      </c>
      <c r="BA493">
        <f t="shared" si="70"/>
        <v>51005</v>
      </c>
      <c r="BC493">
        <f>(AV493-(BA493/BA492)*AV492)/AS492</f>
        <v>9.9046661948576087E-2</v>
      </c>
      <c r="BD493">
        <f>BC493*16.02</f>
        <v>1.5867275244161889</v>
      </c>
    </row>
    <row r="494" spans="30:56" x14ac:dyDescent="0.2">
      <c r="AD494">
        <v>25</v>
      </c>
      <c r="AE494">
        <f>4*3.14*AD494^2</f>
        <v>7850</v>
      </c>
      <c r="AF494">
        <v>50000</v>
      </c>
      <c r="AG494">
        <v>1274.8800000000001</v>
      </c>
      <c r="AH494">
        <v>-288154</v>
      </c>
      <c r="AI494" s="6">
        <v>1187640</v>
      </c>
      <c r="AJ494">
        <v>-2.8809000000000001E-2</v>
      </c>
      <c r="AK494">
        <v>41638</v>
      </c>
      <c r="AL494">
        <v>12362</v>
      </c>
      <c r="AM494">
        <f t="shared" si="71"/>
        <v>54000</v>
      </c>
      <c r="AR494">
        <v>25</v>
      </c>
      <c r="AS494">
        <f>4*3.14*AR494^2</f>
        <v>7850</v>
      </c>
      <c r="AT494">
        <v>50000</v>
      </c>
      <c r="AU494">
        <v>950.09</v>
      </c>
      <c r="AV494">
        <v>-290948</v>
      </c>
      <c r="AW494" s="6">
        <v>1170280</v>
      </c>
      <c r="AX494">
        <v>-6.0965800000000001E-2</v>
      </c>
      <c r="AY494">
        <v>41638</v>
      </c>
      <c r="AZ494">
        <v>12362</v>
      </c>
      <c r="BA494">
        <f t="shared" si="70"/>
        <v>54000</v>
      </c>
    </row>
    <row r="495" spans="30:56" x14ac:dyDescent="0.2">
      <c r="AF495">
        <v>100000</v>
      </c>
      <c r="AG495">
        <v>1274.9100000000001</v>
      </c>
      <c r="AH495">
        <v>-271663</v>
      </c>
      <c r="AI495" s="6">
        <v>1183210</v>
      </c>
      <c r="AJ495">
        <v>4.9578699999999996E-3</v>
      </c>
      <c r="AK495">
        <v>39342</v>
      </c>
      <c r="AL495">
        <v>11706</v>
      </c>
      <c r="AM495">
        <f t="shared" si="71"/>
        <v>51048</v>
      </c>
      <c r="AO495">
        <f>(AH495-(AM495/AM494)*AH494)/AE494</f>
        <v>9.4086794055201955E-2</v>
      </c>
      <c r="AP495">
        <f>AO495*16.02</f>
        <v>1.5072704407643354</v>
      </c>
      <c r="AT495">
        <v>100000</v>
      </c>
      <c r="AU495">
        <v>949.98699999999997</v>
      </c>
      <c r="AV495">
        <v>-273979</v>
      </c>
      <c r="AW495" s="6">
        <v>1166840</v>
      </c>
      <c r="AX495">
        <v>0.134272</v>
      </c>
      <c r="AY495">
        <v>39303</v>
      </c>
      <c r="AZ495">
        <v>11681</v>
      </c>
      <c r="BA495">
        <f t="shared" si="70"/>
        <v>50984</v>
      </c>
      <c r="BC495">
        <f>(AV495-(BA495/BA494)*AV494)/AS494</f>
        <v>9.1594319414958408E-2</v>
      </c>
      <c r="BD495">
        <f>BC495*16.02</f>
        <v>1.4673409970276337</v>
      </c>
    </row>
    <row r="496" spans="30:56" x14ac:dyDescent="0.2">
      <c r="AD496">
        <v>25</v>
      </c>
      <c r="AE496">
        <f>4*3.14*AD496^2</f>
        <v>7850</v>
      </c>
      <c r="AF496">
        <v>50000</v>
      </c>
      <c r="AG496">
        <v>1274.8900000000001</v>
      </c>
      <c r="AH496">
        <v>-288149</v>
      </c>
      <c r="AI496" s="6">
        <v>1187650</v>
      </c>
      <c r="AJ496">
        <v>6.0859900000000001E-2</v>
      </c>
      <c r="AK496">
        <v>41640</v>
      </c>
      <c r="AL496">
        <v>12360</v>
      </c>
      <c r="AM496">
        <f t="shared" si="71"/>
        <v>54000</v>
      </c>
      <c r="AR496">
        <v>25</v>
      </c>
      <c r="AS496">
        <f>4*3.14*AR496^2</f>
        <v>7850</v>
      </c>
      <c r="AT496">
        <v>50000</v>
      </c>
      <c r="AU496">
        <v>949.99300000000005</v>
      </c>
      <c r="AV496">
        <v>-290885</v>
      </c>
      <c r="AW496" s="6">
        <v>1170320</v>
      </c>
      <c r="AX496">
        <v>0.101059</v>
      </c>
      <c r="AY496">
        <v>41670</v>
      </c>
      <c r="AZ496">
        <v>12330</v>
      </c>
      <c r="BA496">
        <f t="shared" si="70"/>
        <v>54000</v>
      </c>
    </row>
    <row r="497" spans="30:57" x14ac:dyDescent="0.2">
      <c r="AF497">
        <v>100000</v>
      </c>
      <c r="AG497">
        <v>1274.96</v>
      </c>
      <c r="AH497">
        <v>-271592</v>
      </c>
      <c r="AI497" s="6">
        <v>1183250</v>
      </c>
      <c r="AJ497">
        <v>-2.6598699999999999E-2</v>
      </c>
      <c r="AK497">
        <v>39351</v>
      </c>
      <c r="AL497">
        <v>11684</v>
      </c>
      <c r="AM497">
        <f t="shared" si="71"/>
        <v>51035</v>
      </c>
      <c r="AO497">
        <f>(AH497-(AM497/AM496)*AH496)/AE496</f>
        <v>9.3692415664068898E-2</v>
      </c>
      <c r="AP497">
        <f>AO497*16.02</f>
        <v>1.5009524989383838</v>
      </c>
      <c r="AT497">
        <v>100000</v>
      </c>
      <c r="AU497">
        <v>950.17499999999995</v>
      </c>
      <c r="AV497">
        <v>-273976</v>
      </c>
      <c r="AW497" s="6">
        <v>1166670</v>
      </c>
      <c r="AX497">
        <v>-0.13075600000000001</v>
      </c>
      <c r="AY497">
        <v>39396</v>
      </c>
      <c r="AZ497">
        <v>11609</v>
      </c>
      <c r="BA497">
        <f t="shared" si="70"/>
        <v>51005</v>
      </c>
      <c r="BC497">
        <f>(AV497-(BA497/BA496)*AV496)/AS496</f>
        <v>9.8809683887713592E-2</v>
      </c>
      <c r="BD497">
        <f>BC497*16.02</f>
        <v>1.5829311358811717</v>
      </c>
    </row>
    <row r="498" spans="30:57" x14ac:dyDescent="0.2">
      <c r="AD498">
        <v>25</v>
      </c>
      <c r="AE498">
        <f>4*3.14*AD498^2</f>
        <v>7850</v>
      </c>
      <c r="AF498">
        <v>50000</v>
      </c>
      <c r="AG498">
        <v>1275.46</v>
      </c>
      <c r="AH498">
        <v>-288452</v>
      </c>
      <c r="AI498" s="6">
        <v>1187650</v>
      </c>
      <c r="AJ498">
        <v>-0.17312900000000001</v>
      </c>
      <c r="AK498">
        <v>41414</v>
      </c>
      <c r="AL498">
        <v>12586</v>
      </c>
      <c r="AM498">
        <f t="shared" si="71"/>
        <v>54000</v>
      </c>
      <c r="AR498">
        <v>25</v>
      </c>
      <c r="AS498">
        <f>4*3.14*AR498^2</f>
        <v>7850</v>
      </c>
      <c r="AT498">
        <v>50000</v>
      </c>
      <c r="AU498">
        <v>949.91600000000005</v>
      </c>
      <c r="AV498">
        <v>-290788</v>
      </c>
      <c r="AW498" s="6">
        <v>1170130</v>
      </c>
      <c r="AX498">
        <v>-0.104769</v>
      </c>
      <c r="AY498">
        <v>41763</v>
      </c>
      <c r="AZ498">
        <v>12237</v>
      </c>
      <c r="BA498">
        <f t="shared" si="70"/>
        <v>54000</v>
      </c>
    </row>
    <row r="499" spans="30:57" x14ac:dyDescent="0.2">
      <c r="AF499">
        <v>100000</v>
      </c>
      <c r="AG499">
        <v>1275.01</v>
      </c>
      <c r="AH499">
        <v>-271841</v>
      </c>
      <c r="AI499" s="6">
        <v>1183060</v>
      </c>
      <c r="AJ499">
        <v>-9.2982299999999993E-3</v>
      </c>
      <c r="AK499">
        <v>39149</v>
      </c>
      <c r="AL499">
        <v>11883</v>
      </c>
      <c r="AM499">
        <f t="shared" si="71"/>
        <v>51032</v>
      </c>
      <c r="AO499">
        <f>(AH499-(AM499/AM498)*AH498)/AE498</f>
        <v>9.6410625147437493E-2</v>
      </c>
      <c r="AP499">
        <f>AO499*16.02</f>
        <v>1.5444982148619486</v>
      </c>
      <c r="AT499">
        <v>100000</v>
      </c>
      <c r="AU499">
        <v>950.00599999999997</v>
      </c>
      <c r="AV499">
        <v>-273915</v>
      </c>
      <c r="AW499" s="6">
        <v>1166540</v>
      </c>
      <c r="AX499">
        <v>-0.107297</v>
      </c>
      <c r="AY499">
        <v>39443</v>
      </c>
      <c r="AZ499">
        <v>11559</v>
      </c>
      <c r="BA499">
        <f t="shared" si="70"/>
        <v>51002</v>
      </c>
      <c r="BC499">
        <f>(AV499-(BA499/BA498)*AV498)/AS498</f>
        <v>9.2851087520644957E-2</v>
      </c>
      <c r="BD499">
        <f>BC499*16.02</f>
        <v>1.4874744220807321</v>
      </c>
    </row>
    <row r="500" spans="30:57" x14ac:dyDescent="0.2">
      <c r="AD500">
        <v>25</v>
      </c>
      <c r="AE500">
        <f>4*3.14*AD500^2</f>
        <v>7850</v>
      </c>
      <c r="AF500">
        <v>50000</v>
      </c>
      <c r="AG500">
        <v>1274.8800000000001</v>
      </c>
      <c r="AH500">
        <v>-288225</v>
      </c>
      <c r="AI500" s="6">
        <v>1187670</v>
      </c>
      <c r="AJ500">
        <v>-7.24606E-2</v>
      </c>
      <c r="AK500">
        <v>41585</v>
      </c>
      <c r="AL500">
        <v>12415</v>
      </c>
      <c r="AM500">
        <f t="shared" si="71"/>
        <v>54000</v>
      </c>
      <c r="AR500">
        <v>25</v>
      </c>
      <c r="AS500">
        <f>4*3.14*AR500^2</f>
        <v>7850</v>
      </c>
      <c r="AT500">
        <v>50000</v>
      </c>
      <c r="AU500">
        <v>950.03300000000002</v>
      </c>
      <c r="AV500">
        <v>-291058</v>
      </c>
      <c r="AW500" s="6">
        <v>1170340</v>
      </c>
      <c r="AX500">
        <v>2.9920800000000001E-2</v>
      </c>
      <c r="AY500">
        <v>41547</v>
      </c>
      <c r="AZ500">
        <v>12453</v>
      </c>
      <c r="BA500">
        <f t="shared" si="70"/>
        <v>54000</v>
      </c>
    </row>
    <row r="501" spans="30:57" x14ac:dyDescent="0.2">
      <c r="AF501">
        <v>100000</v>
      </c>
      <c r="AG501">
        <v>1275.1199999999999</v>
      </c>
      <c r="AH501">
        <v>-271666</v>
      </c>
      <c r="AI501" s="6">
        <v>1183080</v>
      </c>
      <c r="AJ501">
        <v>6.5343399999999996E-2</v>
      </c>
      <c r="AK501">
        <v>39296</v>
      </c>
      <c r="AL501">
        <v>11742</v>
      </c>
      <c r="AM501">
        <f t="shared" si="71"/>
        <v>51038</v>
      </c>
      <c r="AO501">
        <f>(AH501-(AM501/AM500)*AH500)/AE500</f>
        <v>9.5455414012740339E-2</v>
      </c>
      <c r="AP501">
        <f>AO501*16.02</f>
        <v>1.5291957324841001</v>
      </c>
      <c r="AT501">
        <v>100000</v>
      </c>
      <c r="AU501">
        <v>949.91600000000005</v>
      </c>
      <c r="AV501">
        <v>-274162</v>
      </c>
      <c r="AW501" s="6">
        <v>1166860</v>
      </c>
      <c r="AX501">
        <v>-4.9800499999999998E-2</v>
      </c>
      <c r="AY501">
        <v>39256</v>
      </c>
      <c r="AZ501">
        <v>11748</v>
      </c>
      <c r="BA501">
        <f t="shared" si="70"/>
        <v>51004</v>
      </c>
      <c r="BC501">
        <f>(AV501-(BA501/BA500)*AV500)/AS500</f>
        <v>9.5244708657702196E-2</v>
      </c>
      <c r="BD501">
        <f>BC501*16.02</f>
        <v>1.5258202326963892</v>
      </c>
    </row>
    <row r="502" spans="30:57" x14ac:dyDescent="0.2">
      <c r="AD502">
        <v>25</v>
      </c>
      <c r="AE502">
        <f>4*3.14*AD502^2</f>
        <v>7850</v>
      </c>
      <c r="AF502">
        <v>50000</v>
      </c>
      <c r="AG502">
        <v>1274.8800000000001</v>
      </c>
      <c r="AH502">
        <v>-288199</v>
      </c>
      <c r="AI502" s="6">
        <v>1187670</v>
      </c>
      <c r="AJ502">
        <v>3.0792300000000001E-3</v>
      </c>
      <c r="AK502">
        <v>41598</v>
      </c>
      <c r="AL502">
        <v>12402</v>
      </c>
      <c r="AM502">
        <f t="shared" si="71"/>
        <v>54000</v>
      </c>
      <c r="AR502">
        <v>25</v>
      </c>
      <c r="AS502">
        <f>4*3.14*AR502^2</f>
        <v>7850</v>
      </c>
      <c r="AT502">
        <v>50000</v>
      </c>
      <c r="AU502">
        <v>950.04200000000003</v>
      </c>
      <c r="AV502">
        <v>-290966</v>
      </c>
      <c r="AW502" s="6">
        <v>1170370</v>
      </c>
      <c r="AX502">
        <v>-5.1788000000000001E-2</v>
      </c>
      <c r="AY502">
        <v>41609</v>
      </c>
      <c r="AZ502">
        <v>12391</v>
      </c>
      <c r="BA502">
        <f t="shared" si="70"/>
        <v>54000</v>
      </c>
    </row>
    <row r="503" spans="30:57" x14ac:dyDescent="0.2">
      <c r="AF503">
        <v>100000</v>
      </c>
      <c r="AG503">
        <v>1274.8</v>
      </c>
      <c r="AH503">
        <v>-271652</v>
      </c>
      <c r="AI503" s="6">
        <v>1182920</v>
      </c>
      <c r="AJ503">
        <v>5.98215E-2</v>
      </c>
      <c r="AK503">
        <v>39302</v>
      </c>
      <c r="AL503">
        <v>11735</v>
      </c>
      <c r="AM503">
        <f t="shared" si="71"/>
        <v>51037</v>
      </c>
      <c r="AO503">
        <f>(AH503-(AM503/AM502)*AH502)/AE502</f>
        <v>9.3428551545173849E-2</v>
      </c>
      <c r="AP503">
        <f>AO503*16.02</f>
        <v>1.496725395753685</v>
      </c>
      <c r="AT503">
        <v>100000</v>
      </c>
      <c r="AU503">
        <v>950.17499999999995</v>
      </c>
      <c r="AV503">
        <v>-274000</v>
      </c>
      <c r="AW503" s="6">
        <v>1166770</v>
      </c>
      <c r="AX503">
        <v>-7.7284599999999995E-2</v>
      </c>
      <c r="AY503">
        <v>39279</v>
      </c>
      <c r="AZ503">
        <v>11708</v>
      </c>
      <c r="BA503">
        <f t="shared" si="70"/>
        <v>50987</v>
      </c>
      <c r="BC503">
        <f>(AV503-(BA503/BA502)*AV502)/AS502</f>
        <v>9.314329322953234E-2</v>
      </c>
      <c r="BD503">
        <f>BC503*16.02</f>
        <v>1.4921555575371079</v>
      </c>
    </row>
    <row r="504" spans="30:57" x14ac:dyDescent="0.2">
      <c r="AD504">
        <v>25</v>
      </c>
      <c r="AE504">
        <f>4*3.14*AD504^2</f>
        <v>7850</v>
      </c>
      <c r="AF504">
        <v>50000</v>
      </c>
      <c r="AG504">
        <v>1274.6199999999999</v>
      </c>
      <c r="AH504">
        <v>-288194</v>
      </c>
      <c r="AI504" s="6">
        <v>1187540</v>
      </c>
      <c r="AJ504">
        <v>7.8060500000000005E-2</v>
      </c>
      <c r="AK504">
        <v>41624</v>
      </c>
      <c r="AL504">
        <v>12376</v>
      </c>
      <c r="AM504">
        <f t="shared" si="71"/>
        <v>54000</v>
      </c>
      <c r="AR504">
        <v>25</v>
      </c>
      <c r="AS504">
        <f>4*3.14*AR504^2</f>
        <v>7850</v>
      </c>
      <c r="AT504">
        <v>50000</v>
      </c>
      <c r="AU504">
        <v>949.99599999999998</v>
      </c>
      <c r="AV504">
        <v>-290792</v>
      </c>
      <c r="AW504" s="6">
        <v>1170230</v>
      </c>
      <c r="AX504">
        <v>3.6120399999999997E-2</v>
      </c>
      <c r="AY504">
        <v>41750</v>
      </c>
      <c r="AZ504">
        <v>12250</v>
      </c>
      <c r="BA504">
        <f t="shared" si="70"/>
        <v>54000</v>
      </c>
    </row>
    <row r="505" spans="30:57" x14ac:dyDescent="0.2">
      <c r="AF505">
        <v>100000</v>
      </c>
      <c r="AG505">
        <v>1275.07</v>
      </c>
      <c r="AH505">
        <v>-271717</v>
      </c>
      <c r="AI505" s="6">
        <v>1183050</v>
      </c>
      <c r="AJ505">
        <v>0.18170600000000001</v>
      </c>
      <c r="AK505">
        <v>39352</v>
      </c>
      <c r="AL505">
        <v>11701</v>
      </c>
      <c r="AM505">
        <f t="shared" si="71"/>
        <v>51053</v>
      </c>
      <c r="AO505">
        <f>(AH505-(AM505/AM504)*AH504)/AE504</f>
        <v>9.5424114177871056E-2</v>
      </c>
      <c r="AP505">
        <f>AO505*16.02</f>
        <v>1.5286943091294942</v>
      </c>
      <c r="AT505">
        <v>100000</v>
      </c>
      <c r="AU505">
        <v>950.21400000000006</v>
      </c>
      <c r="AV505">
        <v>-273807</v>
      </c>
      <c r="AW505" s="6">
        <v>1166450</v>
      </c>
      <c r="AX505">
        <v>-6.4378400000000002E-2</v>
      </c>
      <c r="AY505">
        <v>39431</v>
      </c>
      <c r="AZ505">
        <v>11553</v>
      </c>
      <c r="BA505">
        <f t="shared" si="70"/>
        <v>50984</v>
      </c>
      <c r="BC505">
        <f>(AV505-(BA505/BA504)*AV504)/AS504</f>
        <v>9.4742458126919976E-2</v>
      </c>
      <c r="BD505">
        <f>BC505*16.02</f>
        <v>1.517774179193258</v>
      </c>
    </row>
    <row r="506" spans="30:57" x14ac:dyDescent="0.2">
      <c r="AD506">
        <v>25</v>
      </c>
      <c r="AE506">
        <f>4*3.14*AD506^2</f>
        <v>7850</v>
      </c>
      <c r="AF506">
        <v>50000</v>
      </c>
      <c r="AG506">
        <v>1275.17</v>
      </c>
      <c r="AH506">
        <v>-288347</v>
      </c>
      <c r="AI506" s="6">
        <v>1187690</v>
      </c>
      <c r="AJ506">
        <v>3.02125E-2</v>
      </c>
      <c r="AK506">
        <v>41495</v>
      </c>
      <c r="AL506">
        <v>12505</v>
      </c>
      <c r="AM506">
        <f t="shared" si="71"/>
        <v>54000</v>
      </c>
      <c r="AR506">
        <v>25</v>
      </c>
      <c r="AS506">
        <f>4*3.14*AR506^2</f>
        <v>7850</v>
      </c>
      <c r="AT506">
        <v>50000</v>
      </c>
      <c r="AU506">
        <v>949.79300000000001</v>
      </c>
      <c r="AV506">
        <v>-291018</v>
      </c>
      <c r="AW506" s="6">
        <v>1170400</v>
      </c>
      <c r="AX506">
        <v>-1.14993E-2</v>
      </c>
      <c r="AY506">
        <v>41572</v>
      </c>
      <c r="AZ506">
        <v>12428</v>
      </c>
      <c r="BA506">
        <f t="shared" si="70"/>
        <v>54000</v>
      </c>
    </row>
    <row r="507" spans="30:57" x14ac:dyDescent="0.2">
      <c r="AF507">
        <v>100000</v>
      </c>
      <c r="AG507">
        <v>1275.1600000000001</v>
      </c>
      <c r="AH507">
        <v>-271762</v>
      </c>
      <c r="AI507" s="6">
        <v>1182980</v>
      </c>
      <c r="AJ507">
        <v>8.57985E-2</v>
      </c>
      <c r="AK507">
        <v>39200</v>
      </c>
      <c r="AL507">
        <v>11834</v>
      </c>
      <c r="AM507">
        <f t="shared" si="71"/>
        <v>51034</v>
      </c>
      <c r="AO507">
        <f>(AH507-(AM507/AM506)*AH506)/AE506</f>
        <v>9.5194144845483414E-2</v>
      </c>
      <c r="AP507">
        <f>AO507*16.02</f>
        <v>1.5250102004246442</v>
      </c>
      <c r="AT507">
        <v>100000</v>
      </c>
      <c r="AU507">
        <v>950.25800000000004</v>
      </c>
      <c r="AV507">
        <v>-274052</v>
      </c>
      <c r="AW507" s="6">
        <v>1166790</v>
      </c>
      <c r="AX507">
        <v>-2.7049799999999999E-2</v>
      </c>
      <c r="AY507">
        <v>39276</v>
      </c>
      <c r="AZ507">
        <v>11713</v>
      </c>
      <c r="BA507">
        <f t="shared" si="70"/>
        <v>50989</v>
      </c>
      <c r="BC507">
        <f>(AV507-(BA507/BA506)*AV506)/AS506</f>
        <v>9.4146737438073433E-2</v>
      </c>
      <c r="BD507">
        <f>BC507*16.02</f>
        <v>1.5082307337579364</v>
      </c>
    </row>
    <row r="508" spans="30:57" x14ac:dyDescent="0.2">
      <c r="AD508">
        <v>25</v>
      </c>
      <c r="AE508">
        <f>4*3.14*AD508^2</f>
        <v>7850</v>
      </c>
      <c r="AF508">
        <v>50000</v>
      </c>
      <c r="AG508">
        <v>1275.17</v>
      </c>
      <c r="AH508">
        <v>-288186</v>
      </c>
      <c r="AI508" s="6">
        <v>1187700</v>
      </c>
      <c r="AJ508">
        <v>4.5489700000000001E-2</v>
      </c>
      <c r="AK508">
        <v>41610</v>
      </c>
      <c r="AL508">
        <v>12390</v>
      </c>
      <c r="AM508">
        <f t="shared" si="71"/>
        <v>54000</v>
      </c>
      <c r="AR508">
        <v>25</v>
      </c>
      <c r="AS508">
        <f>4*3.14*AR508^2</f>
        <v>7850</v>
      </c>
      <c r="AT508">
        <v>50000</v>
      </c>
      <c r="AU508">
        <v>949.99699999999996</v>
      </c>
      <c r="AV508">
        <v>-291084</v>
      </c>
      <c r="AW508" s="6">
        <v>1170410</v>
      </c>
      <c r="AX508">
        <v>-0.13582900000000001</v>
      </c>
      <c r="AY508">
        <v>41515</v>
      </c>
      <c r="AZ508">
        <v>12485</v>
      </c>
      <c r="BA508">
        <f t="shared" si="70"/>
        <v>54000</v>
      </c>
    </row>
    <row r="509" spans="30:57" x14ac:dyDescent="0.2">
      <c r="AF509">
        <v>100000</v>
      </c>
      <c r="AG509">
        <v>1275.01</v>
      </c>
      <c r="AH509">
        <v>-271573</v>
      </c>
      <c r="AI509" s="6">
        <v>1182830</v>
      </c>
      <c r="AJ509">
        <v>1.31702E-2</v>
      </c>
      <c r="AK509">
        <v>39331</v>
      </c>
      <c r="AL509">
        <v>11699</v>
      </c>
      <c r="AM509">
        <f t="shared" si="71"/>
        <v>51030</v>
      </c>
      <c r="AO509">
        <f>(AH509-(AM509/AM508)*AH508)/AE508</f>
        <v>9.7168152866236993E-2</v>
      </c>
      <c r="AP509">
        <f>AO509*16.02</f>
        <v>1.5566338089171166</v>
      </c>
      <c r="AT509">
        <v>100000</v>
      </c>
      <c r="AU509">
        <v>949.92899999999997</v>
      </c>
      <c r="AV509">
        <v>-274145</v>
      </c>
      <c r="AW509" s="6">
        <v>1166890</v>
      </c>
      <c r="AX509">
        <v>1.8004599999999999E-2</v>
      </c>
      <c r="AY509">
        <v>39203</v>
      </c>
      <c r="AZ509">
        <v>11789</v>
      </c>
      <c r="BA509">
        <f t="shared" si="70"/>
        <v>50992</v>
      </c>
      <c r="BC509">
        <f>(AV509-(BA509/BA508)*AV508)/AS508</f>
        <v>9.2298485491859317E-2</v>
      </c>
      <c r="BD509">
        <f>BC509*16.02</f>
        <v>1.4786217375795863</v>
      </c>
    </row>
    <row r="510" spans="30:57" x14ac:dyDescent="0.2">
      <c r="AG510">
        <f>AVERAGE(AG470,AG472,AG474,AG476,AG478,AG480,AG482,AG484,AG486,AG488,AG490,AG492,AG494,AG496,AG498,AG500,AG502,AG504,AG506,AG508)</f>
        <v>1275.0302045999997</v>
      </c>
      <c r="AH510">
        <f>AVERAGE(AH470,AH472,AH474,AH476,AH478,AH480,AH482,AH484,AH486,AH488,AH490,AH492,AH494,AH496,AH498,AH500,AH502,AH504,AH506,AH508)</f>
        <v>-288255.67311979999</v>
      </c>
      <c r="AI510">
        <f>AH510+(3/2)*(8.6173*10^-5)*AG510*54000</f>
        <v>-279355.94571629935</v>
      </c>
      <c r="AJ510">
        <f>AVERAGE(AH471,AH473,AH475,AH477,AH479,AH481,AH483,AH485,AH487,AH489,AH491,AH493,AH495,AH497,AH499,AH501,AH503,AH505,AH507,AH509)</f>
        <v>-271699.88493189996</v>
      </c>
      <c r="AK510">
        <f>AJ510+(3/2)*(8.6173*10^-5)*AG510*AM510</f>
        <v>-263288.27461452794</v>
      </c>
      <c r="AM510">
        <f>AVERAGE(AM471,AM473,AM475,AM477,AM479,AM481,AM483,AM485,AM487,AM489,AM491,AM493,AM495,AM497,AM499,AM501,AM503,AM505,AM507,AM509)</f>
        <v>51038.3</v>
      </c>
      <c r="AP510">
        <f>AVERAGE(AP471:AP509)</f>
        <v>1.522462603222285</v>
      </c>
      <c r="AQ510">
        <f>STDEV(AP471:AP509)/SQRT(COUNT(AP471:AP509))</f>
        <v>1.1028672379656566E-2</v>
      </c>
      <c r="AU510">
        <f>AVERAGE(AU470,AU472,AU474,AU476,AU478,AU480,AU482,AU484,AU486,AU488,AU490,AU492,AU494,AU496,AU498,AU500,AU502,AU504,AU506,AU508)</f>
        <v>950.01885000000004</v>
      </c>
      <c r="AV510">
        <f>AVERAGE(AV470,AV472,AV474,AV476,AV478,AV480,AV482,AV484,AV486,AV488,AV490,AV492,AV494,AV496,AV498,AV500,AV502,AV504,AV506,AV508)</f>
        <v>-291004.90000000002</v>
      </c>
      <c r="AW510">
        <f>AV510+(3/2)*(8.6173*10^-5)*AU510*54000</f>
        <v>-284373.75607675494</v>
      </c>
      <c r="AX510">
        <f>AVERAGE(AV471,AV473,AV475,AV477,AV479,AV481,AV483,AV485,AV487,AV489,AV491,AV493,AV495,AV497,AV499,AV501,AV503,AV505,AV507,AV509)</f>
        <v>-274055.59999999998</v>
      </c>
      <c r="AY510">
        <f>AX510+(3/2)*(8.6173*10^-5)*AU510*BA510</f>
        <v>-267793.71869405854</v>
      </c>
      <c r="BA510">
        <f>AVERAGE(BA471,BA473,BA475,BA477,BA479,BA481,BA483,BA485,BA487,BA489,BA491,BA493,BA495,BA497,BA499,BA501,BA503,BA505,BA507,BA509)</f>
        <v>50992.95</v>
      </c>
      <c r="BD510">
        <f>AVERAGE(BD471:BD509)</f>
        <v>1.5190678385987306</v>
      </c>
      <c r="BE510">
        <f>STDEV(BD471:BD509)/SQRT(COUNT(BD471:BD509))</f>
        <v>1.0351631466226422E-2</v>
      </c>
    </row>
    <row r="511" spans="30:57" x14ac:dyDescent="0.2">
      <c r="AS511" t="s">
        <v>80</v>
      </c>
    </row>
    <row r="512" spans="30:57" x14ac:dyDescent="0.2">
      <c r="AR512">
        <v>25</v>
      </c>
      <c r="AS512">
        <f>4*3.14*AR512^2</f>
        <v>7850</v>
      </c>
      <c r="AT512">
        <v>50000</v>
      </c>
      <c r="AU512">
        <v>974.85299999999995</v>
      </c>
      <c r="AV512">
        <v>-290541</v>
      </c>
      <c r="AW512" s="6">
        <v>1171310</v>
      </c>
      <c r="AX512">
        <v>-6.9788600000000006E-2</v>
      </c>
      <c r="AY512">
        <v>41801</v>
      </c>
      <c r="AZ512">
        <v>12199</v>
      </c>
      <c r="BA512">
        <f t="shared" ref="BA512:BA551" si="72">SUM(AY512:AZ512)</f>
        <v>54000</v>
      </c>
    </row>
    <row r="513" spans="44:56" x14ac:dyDescent="0.2">
      <c r="AT513">
        <v>100000</v>
      </c>
      <c r="AU513">
        <v>974.84799999999996</v>
      </c>
      <c r="AV513">
        <v>-273636</v>
      </c>
      <c r="AW513" s="6">
        <v>1167670</v>
      </c>
      <c r="AX513">
        <v>-8.1121800000000001E-3</v>
      </c>
      <c r="AY513">
        <v>39480</v>
      </c>
      <c r="AZ513">
        <v>11514</v>
      </c>
      <c r="BA513">
        <f t="shared" si="72"/>
        <v>50994</v>
      </c>
      <c r="BC513">
        <f>(AV513-(BA513/BA512)*AV512)/AS512</f>
        <v>9.3191210191087365E-2</v>
      </c>
      <c r="BD513">
        <f>BC513*16.02</f>
        <v>1.4929231872612196</v>
      </c>
    </row>
    <row r="514" spans="44:56" x14ac:dyDescent="0.2">
      <c r="AR514">
        <v>25</v>
      </c>
      <c r="AS514">
        <f>4*3.14*AR514^2</f>
        <v>7850</v>
      </c>
      <c r="AT514">
        <v>50000</v>
      </c>
      <c r="AU514">
        <v>975.02099999999996</v>
      </c>
      <c r="AV514">
        <v>-290732</v>
      </c>
      <c r="AW514" s="6">
        <v>1171610</v>
      </c>
      <c r="AX514">
        <v>2.37758E-2</v>
      </c>
      <c r="AY514">
        <v>41619</v>
      </c>
      <c r="AZ514">
        <v>12381</v>
      </c>
      <c r="BA514">
        <f t="shared" si="72"/>
        <v>54000</v>
      </c>
    </row>
    <row r="515" spans="44:56" x14ac:dyDescent="0.2">
      <c r="AT515">
        <v>100000</v>
      </c>
      <c r="AU515">
        <v>974.78599999999994</v>
      </c>
      <c r="AV515">
        <v>-273674</v>
      </c>
      <c r="AW515" s="6">
        <v>1167880</v>
      </c>
      <c r="AX515">
        <v>2.77833E-2</v>
      </c>
      <c r="AY515">
        <v>39324</v>
      </c>
      <c r="AZ515">
        <v>11653</v>
      </c>
      <c r="BA515">
        <f t="shared" si="72"/>
        <v>50977</v>
      </c>
      <c r="BC515">
        <f>(AV515-(BA515/BA514)*AV514)/AS514</f>
        <v>9.9667761264447485E-2</v>
      </c>
      <c r="BD515">
        <f>BC515*16.02</f>
        <v>1.5966775354564486</v>
      </c>
    </row>
    <row r="516" spans="44:56" x14ac:dyDescent="0.2">
      <c r="AR516">
        <v>25</v>
      </c>
      <c r="AS516">
        <f>4*3.14*AR516^2</f>
        <v>7850</v>
      </c>
      <c r="AT516">
        <v>50000</v>
      </c>
      <c r="AU516">
        <v>974.923</v>
      </c>
      <c r="AV516">
        <v>-290922</v>
      </c>
      <c r="AW516" s="6">
        <v>1171620</v>
      </c>
      <c r="AX516">
        <v>-9.8693600000000006E-2</v>
      </c>
      <c r="AY516">
        <v>41494</v>
      </c>
      <c r="AZ516">
        <v>12506</v>
      </c>
      <c r="BA516">
        <f t="shared" si="72"/>
        <v>54000</v>
      </c>
    </row>
    <row r="517" spans="44:56" x14ac:dyDescent="0.2">
      <c r="AT517">
        <v>100000</v>
      </c>
      <c r="AU517">
        <v>974.98599999999999</v>
      </c>
      <c r="AV517">
        <v>-274013</v>
      </c>
      <c r="AW517" s="6">
        <v>1167900</v>
      </c>
      <c r="AX517">
        <v>-3.6304599999999999E-2</v>
      </c>
      <c r="AY517">
        <v>39176</v>
      </c>
      <c r="AZ517">
        <v>11819</v>
      </c>
      <c r="BA517">
        <f t="shared" si="72"/>
        <v>50995</v>
      </c>
      <c r="BC517">
        <f>(AV517-(BA517/BA516)*AV516)/AS516</f>
        <v>9.1685279547066317E-2</v>
      </c>
      <c r="BD517">
        <f>BC517*16.02</f>
        <v>1.4687981783440023</v>
      </c>
    </row>
    <row r="518" spans="44:56" x14ac:dyDescent="0.2">
      <c r="AR518">
        <v>25</v>
      </c>
      <c r="AS518">
        <f>4*3.14*AR518^2</f>
        <v>7850</v>
      </c>
      <c r="AT518">
        <v>50000</v>
      </c>
      <c r="AU518">
        <v>975.03599999999994</v>
      </c>
      <c r="AV518">
        <v>-290934</v>
      </c>
      <c r="AW518" s="6">
        <v>1171560</v>
      </c>
      <c r="AX518">
        <v>-7.5077199999999997E-2</v>
      </c>
      <c r="AY518">
        <v>41494</v>
      </c>
      <c r="AZ518">
        <v>12506</v>
      </c>
      <c r="BA518">
        <f t="shared" si="72"/>
        <v>54000</v>
      </c>
    </row>
    <row r="519" spans="44:56" x14ac:dyDescent="0.2">
      <c r="AT519">
        <v>100000</v>
      </c>
      <c r="AU519">
        <v>975.06399999999996</v>
      </c>
      <c r="AV519">
        <v>-273997</v>
      </c>
      <c r="AW519" s="6">
        <v>1167950</v>
      </c>
      <c r="AX519">
        <v>9.9458199999999997E-2</v>
      </c>
      <c r="AY519">
        <v>39172</v>
      </c>
      <c r="AZ519">
        <v>11818</v>
      </c>
      <c r="BA519">
        <f t="shared" si="72"/>
        <v>50990</v>
      </c>
      <c r="BC519">
        <f>(AV519-(BA519/BA518)*AV518)/AS518</f>
        <v>9.1735456475586133E-2</v>
      </c>
      <c r="BD519">
        <f>BC519*16.02</f>
        <v>1.4696020127388898</v>
      </c>
    </row>
    <row r="520" spans="44:56" x14ac:dyDescent="0.2">
      <c r="AR520">
        <v>25</v>
      </c>
      <c r="AS520">
        <f>4*3.14*AR520^2</f>
        <v>7850</v>
      </c>
      <c r="AT520">
        <v>50000</v>
      </c>
      <c r="AU520">
        <v>975.202</v>
      </c>
      <c r="AV520">
        <v>-290929</v>
      </c>
      <c r="AW520" s="6">
        <v>1171650</v>
      </c>
      <c r="AX520">
        <v>-2.7735300000000001E-2</v>
      </c>
      <c r="AY520">
        <v>41492</v>
      </c>
      <c r="AZ520">
        <v>12508</v>
      </c>
      <c r="BA520">
        <f t="shared" si="72"/>
        <v>54000</v>
      </c>
    </row>
    <row r="521" spans="44:56" x14ac:dyDescent="0.2">
      <c r="AT521">
        <v>100000</v>
      </c>
      <c r="AU521">
        <v>975.17899999999997</v>
      </c>
      <c r="AV521">
        <v>-274118</v>
      </c>
      <c r="AW521" s="6">
        <v>1167920</v>
      </c>
      <c r="AX521">
        <v>0.13289899999999999</v>
      </c>
      <c r="AY521">
        <v>39133</v>
      </c>
      <c r="AZ521">
        <v>11868</v>
      </c>
      <c r="BA521">
        <f t="shared" si="72"/>
        <v>51001</v>
      </c>
      <c r="BC521">
        <f>(AV521-(BA521/BA520)*AV520)/AS520</f>
        <v>8.3269471573483217E-2</v>
      </c>
      <c r="BD521">
        <f>BC521*16.02</f>
        <v>1.333976934607201</v>
      </c>
    </row>
    <row r="522" spans="44:56" x14ac:dyDescent="0.2">
      <c r="AR522">
        <v>25</v>
      </c>
      <c r="AS522">
        <f>4*3.14*AR522^2</f>
        <v>7850</v>
      </c>
      <c r="AT522">
        <v>50000</v>
      </c>
      <c r="AU522">
        <v>974.96299999999997</v>
      </c>
      <c r="AV522">
        <v>-290944</v>
      </c>
      <c r="AW522" s="6">
        <v>1171660</v>
      </c>
      <c r="AX522">
        <v>0.165273</v>
      </c>
      <c r="AY522">
        <v>41472</v>
      </c>
      <c r="AZ522">
        <v>12528</v>
      </c>
      <c r="BA522">
        <f t="shared" si="72"/>
        <v>54000</v>
      </c>
    </row>
    <row r="523" spans="44:56" x14ac:dyDescent="0.2">
      <c r="AT523">
        <v>100000</v>
      </c>
      <c r="AU523">
        <v>975.07399999999996</v>
      </c>
      <c r="AV523">
        <v>-274056</v>
      </c>
      <c r="AW523" s="6">
        <v>1167910</v>
      </c>
      <c r="AX523">
        <v>9.8137100000000005E-2</v>
      </c>
      <c r="AY523">
        <v>39190</v>
      </c>
      <c r="AZ523">
        <v>11816</v>
      </c>
      <c r="BA523">
        <f t="shared" si="72"/>
        <v>51006</v>
      </c>
      <c r="BC523">
        <f>(AV523-(BA523/BA522)*AV522)/AS522</f>
        <v>9.6404019815997055E-2</v>
      </c>
      <c r="BD523">
        <f>BC523*16.02</f>
        <v>1.5443923974522729</v>
      </c>
    </row>
    <row r="524" spans="44:56" x14ac:dyDescent="0.2">
      <c r="AR524">
        <v>25</v>
      </c>
      <c r="AS524">
        <f>4*3.14*AR524^2</f>
        <v>7850</v>
      </c>
      <c r="AT524">
        <v>50000</v>
      </c>
      <c r="AU524">
        <v>975.00699999999995</v>
      </c>
      <c r="AV524">
        <v>-290830</v>
      </c>
      <c r="AW524" s="6">
        <v>1171520</v>
      </c>
      <c r="AX524">
        <v>-7.3653800000000005E-2</v>
      </c>
      <c r="AY524">
        <v>41581</v>
      </c>
      <c r="AZ524">
        <v>12419</v>
      </c>
      <c r="BA524">
        <f t="shared" si="72"/>
        <v>54000</v>
      </c>
    </row>
    <row r="525" spans="44:56" x14ac:dyDescent="0.2">
      <c r="AT525">
        <v>100000</v>
      </c>
      <c r="AU525">
        <v>975.24099999999999</v>
      </c>
      <c r="AV525">
        <v>-273934</v>
      </c>
      <c r="AW525" s="6">
        <v>1167820</v>
      </c>
      <c r="AX525">
        <v>0.120424</v>
      </c>
      <c r="AY525">
        <v>39240</v>
      </c>
      <c r="AZ525">
        <v>11754</v>
      </c>
      <c r="BA525">
        <f t="shared" si="72"/>
        <v>50994</v>
      </c>
      <c r="BC525">
        <f>(AV525-(BA525/BA524)*AV524)/AS524</f>
        <v>8.9995329087046952E-2</v>
      </c>
      <c r="BD525">
        <f>BC525*16.02</f>
        <v>1.4417251719744921</v>
      </c>
    </row>
    <row r="526" spans="44:56" x14ac:dyDescent="0.2">
      <c r="AR526">
        <v>25</v>
      </c>
      <c r="AS526">
        <f>4*3.14*AR526^2</f>
        <v>7850</v>
      </c>
      <c r="AT526">
        <v>50000</v>
      </c>
      <c r="AU526">
        <v>975.04700000000003</v>
      </c>
      <c r="AV526">
        <v>-290981</v>
      </c>
      <c r="AW526" s="6">
        <v>1171690</v>
      </c>
      <c r="AX526">
        <v>-7.7851500000000004E-2</v>
      </c>
      <c r="AY526">
        <v>41439</v>
      </c>
      <c r="AZ526">
        <v>12561</v>
      </c>
      <c r="BA526">
        <f t="shared" si="72"/>
        <v>54000</v>
      </c>
    </row>
    <row r="527" spans="44:56" x14ac:dyDescent="0.2">
      <c r="AT527">
        <v>100000</v>
      </c>
      <c r="AU527">
        <v>974.82</v>
      </c>
      <c r="AV527">
        <v>-274122</v>
      </c>
      <c r="AW527" s="6">
        <v>1168010</v>
      </c>
      <c r="AX527">
        <v>0.19085199999999999</v>
      </c>
      <c r="AY527">
        <v>39140</v>
      </c>
      <c r="AZ527">
        <v>11865</v>
      </c>
      <c r="BA527">
        <f t="shared" si="72"/>
        <v>51005</v>
      </c>
      <c r="BC527">
        <f>(AV527-(BA527/BA526)*AV526)/AS526</f>
        <v>9.1761983958485227E-2</v>
      </c>
      <c r="BD527">
        <f>BC527*16.02</f>
        <v>1.4700269830149333</v>
      </c>
    </row>
    <row r="528" spans="44:56" x14ac:dyDescent="0.2">
      <c r="AR528">
        <v>25</v>
      </c>
      <c r="AS528">
        <f>4*3.14*AR528^2</f>
        <v>7850</v>
      </c>
      <c r="AT528">
        <v>50000</v>
      </c>
      <c r="AU528">
        <v>975.13499999999999</v>
      </c>
      <c r="AV528">
        <v>-290804</v>
      </c>
      <c r="AW528" s="6">
        <v>1171600</v>
      </c>
      <c r="AX528">
        <v>8.4262699999999996E-2</v>
      </c>
      <c r="AY528">
        <v>41584</v>
      </c>
      <c r="AZ528">
        <v>12416</v>
      </c>
      <c r="BA528">
        <f t="shared" si="72"/>
        <v>54000</v>
      </c>
    </row>
    <row r="529" spans="44:56" x14ac:dyDescent="0.2">
      <c r="AT529">
        <v>100000</v>
      </c>
      <c r="AU529">
        <v>974.98500000000001</v>
      </c>
      <c r="AV529">
        <v>-273826</v>
      </c>
      <c r="AW529" s="6">
        <v>1167770</v>
      </c>
      <c r="AX529">
        <v>-2.0097199999999999E-2</v>
      </c>
      <c r="AY529">
        <v>39284</v>
      </c>
      <c r="AZ529">
        <v>11704</v>
      </c>
      <c r="BA529">
        <f t="shared" si="72"/>
        <v>50988</v>
      </c>
      <c r="BC529">
        <f>(AV529-(BA529/BA528)*AV528)/AS528</f>
        <v>9.6509440905869798E-2</v>
      </c>
      <c r="BD529">
        <f>BC529*16.02</f>
        <v>1.5460812433120341</v>
      </c>
    </row>
    <row r="530" spans="44:56" x14ac:dyDescent="0.2">
      <c r="AR530">
        <v>25</v>
      </c>
      <c r="AS530">
        <f>4*3.14*AR530^2</f>
        <v>7850</v>
      </c>
      <c r="AT530">
        <v>50000</v>
      </c>
      <c r="AU530">
        <v>974.55600000000004</v>
      </c>
      <c r="AV530">
        <v>-290835</v>
      </c>
      <c r="AW530" s="6">
        <v>1171510</v>
      </c>
      <c r="AX530">
        <v>-8.3978200000000003E-2</v>
      </c>
      <c r="AY530">
        <v>41580</v>
      </c>
      <c r="AZ530">
        <v>12420</v>
      </c>
      <c r="BA530">
        <f t="shared" si="72"/>
        <v>54000</v>
      </c>
    </row>
    <row r="531" spans="44:56" x14ac:dyDescent="0.2">
      <c r="AT531">
        <v>100000</v>
      </c>
      <c r="AU531">
        <v>974.98299999999995</v>
      </c>
      <c r="AV531">
        <v>-273882</v>
      </c>
      <c r="AW531" s="6">
        <v>1167820</v>
      </c>
      <c r="AX531">
        <v>0.25418600000000002</v>
      </c>
      <c r="AY531">
        <v>39273</v>
      </c>
      <c r="AZ531">
        <v>11718</v>
      </c>
      <c r="BA531">
        <f t="shared" si="72"/>
        <v>50991</v>
      </c>
      <c r="BC531">
        <f>(AV531-(BA531/BA530)*AV530)/AS530</f>
        <v>9.5162738853506443E-2</v>
      </c>
      <c r="BD531">
        <f>BC531*16.02</f>
        <v>1.5245070764331732</v>
      </c>
    </row>
    <row r="532" spans="44:56" x14ac:dyDescent="0.2">
      <c r="AR532">
        <v>25</v>
      </c>
      <c r="AS532">
        <f>4*3.14*AR532^2</f>
        <v>7850</v>
      </c>
      <c r="AT532">
        <v>50000</v>
      </c>
      <c r="AU532">
        <v>975.06299999999999</v>
      </c>
      <c r="AV532">
        <v>-290851</v>
      </c>
      <c r="AW532" s="6">
        <v>1171600</v>
      </c>
      <c r="AX532">
        <v>5.9407700000000001E-2</v>
      </c>
      <c r="AY532">
        <v>41550</v>
      </c>
      <c r="AZ532">
        <v>12450</v>
      </c>
      <c r="BA532">
        <f t="shared" si="72"/>
        <v>54000</v>
      </c>
    </row>
    <row r="533" spans="44:56" x14ac:dyDescent="0.2">
      <c r="AT533">
        <v>100000</v>
      </c>
      <c r="AU533">
        <v>974.95299999999997</v>
      </c>
      <c r="AV533">
        <v>-273944</v>
      </c>
      <c r="AW533" s="6">
        <v>1167910</v>
      </c>
      <c r="AX533">
        <v>0.11013299999999999</v>
      </c>
      <c r="AY533">
        <v>39253</v>
      </c>
      <c r="AZ533">
        <v>11747</v>
      </c>
      <c r="BA533">
        <f t="shared" si="72"/>
        <v>51000</v>
      </c>
      <c r="BC533">
        <f>(AV533-(BA533/BA532)*AV532)/AS532</f>
        <v>9.5364472753009438E-2</v>
      </c>
      <c r="BD533">
        <f>BC533*16.02</f>
        <v>1.5277388535032113</v>
      </c>
    </row>
    <row r="534" spans="44:56" x14ac:dyDescent="0.2">
      <c r="AR534">
        <v>25</v>
      </c>
      <c r="AS534">
        <f>4*3.14*AR534^2</f>
        <v>7850</v>
      </c>
      <c r="AT534">
        <v>50000</v>
      </c>
      <c r="AU534">
        <v>974.99599999999998</v>
      </c>
      <c r="AV534">
        <v>-290756</v>
      </c>
      <c r="AW534" s="6">
        <v>1171580</v>
      </c>
      <c r="AX534">
        <v>-5.1261000000000001E-2</v>
      </c>
      <c r="AY534">
        <v>41617</v>
      </c>
      <c r="AZ534">
        <v>12383</v>
      </c>
      <c r="BA534">
        <f t="shared" si="72"/>
        <v>54000</v>
      </c>
    </row>
    <row r="535" spans="44:56" x14ac:dyDescent="0.2">
      <c r="AT535">
        <v>100000</v>
      </c>
      <c r="AU535">
        <v>975.06700000000001</v>
      </c>
      <c r="AV535">
        <v>-273852</v>
      </c>
      <c r="AW535" s="6">
        <v>1167990</v>
      </c>
      <c r="AX535">
        <v>6.7552399999999999E-2</v>
      </c>
      <c r="AY535">
        <v>39318</v>
      </c>
      <c r="AZ535">
        <v>11681</v>
      </c>
      <c r="BA535">
        <f t="shared" si="72"/>
        <v>50999</v>
      </c>
      <c r="BC535">
        <f>(AV535-(BA535/BA534)*AV534)/AS534</f>
        <v>9.4968728473696223E-2</v>
      </c>
      <c r="BD535">
        <f>BC535*16.02</f>
        <v>1.5213990301486136</v>
      </c>
    </row>
    <row r="536" spans="44:56" x14ac:dyDescent="0.2">
      <c r="AR536">
        <v>25</v>
      </c>
      <c r="AS536">
        <f>4*3.14*AR536^2</f>
        <v>7850</v>
      </c>
      <c r="AT536">
        <v>50000</v>
      </c>
      <c r="AU536">
        <v>975.43</v>
      </c>
      <c r="AV536">
        <v>-290475</v>
      </c>
      <c r="AW536" s="6">
        <v>1171330</v>
      </c>
      <c r="AX536">
        <v>3.6662599999999997E-2</v>
      </c>
      <c r="AY536">
        <v>41849</v>
      </c>
      <c r="AZ536">
        <v>12151</v>
      </c>
      <c r="BA536">
        <f t="shared" si="72"/>
        <v>54000</v>
      </c>
    </row>
    <row r="537" spans="44:56" x14ac:dyDescent="0.2">
      <c r="AT537">
        <v>100000</v>
      </c>
      <c r="AU537">
        <v>974.79700000000003</v>
      </c>
      <c r="AV537">
        <v>-273605</v>
      </c>
      <c r="AW537" s="6">
        <v>1167560</v>
      </c>
      <c r="AX537">
        <v>-0.107074</v>
      </c>
      <c r="AY537">
        <v>39521</v>
      </c>
      <c r="AZ537">
        <v>11477</v>
      </c>
      <c r="BA537">
        <f t="shared" si="72"/>
        <v>50998</v>
      </c>
      <c r="BC537">
        <f>(AV537-(BA537/BA536)*AV536)/AS536</f>
        <v>9.1941613588106944E-2</v>
      </c>
      <c r="BD537">
        <f>BC537*16.02</f>
        <v>1.4729046496814733</v>
      </c>
    </row>
    <row r="538" spans="44:56" x14ac:dyDescent="0.2">
      <c r="AR538">
        <v>25</v>
      </c>
      <c r="AS538">
        <f>4*3.14*AR538^2</f>
        <v>7850</v>
      </c>
      <c r="AT538">
        <v>50000</v>
      </c>
      <c r="AU538">
        <v>974.952</v>
      </c>
      <c r="AV538">
        <v>-290981</v>
      </c>
      <c r="AW538" s="6">
        <v>1171670</v>
      </c>
      <c r="AX538">
        <v>8.0292100000000005E-2</v>
      </c>
      <c r="AY538">
        <v>41450</v>
      </c>
      <c r="AZ538">
        <v>12550</v>
      </c>
      <c r="BA538">
        <f t="shared" si="72"/>
        <v>54000</v>
      </c>
    </row>
    <row r="539" spans="44:56" x14ac:dyDescent="0.2">
      <c r="AT539">
        <v>100000</v>
      </c>
      <c r="AU539">
        <v>974.99599999999998</v>
      </c>
      <c r="AV539">
        <v>-273987</v>
      </c>
      <c r="AW539" s="6">
        <v>1167820</v>
      </c>
      <c r="AX539">
        <v>0.19403999999999999</v>
      </c>
      <c r="AY539">
        <v>39099</v>
      </c>
      <c r="AZ539">
        <v>11880</v>
      </c>
      <c r="BA539">
        <f t="shared" si="72"/>
        <v>50979</v>
      </c>
      <c r="BC539">
        <f>(AV539-(BA539/BA538)*AV538)/AS538</f>
        <v>9.1112052370841579E-2</v>
      </c>
      <c r="BD539">
        <f>BC539*16.02</f>
        <v>1.4596150789808819</v>
      </c>
    </row>
    <row r="540" spans="44:56" x14ac:dyDescent="0.2">
      <c r="AR540">
        <v>25</v>
      </c>
      <c r="AS540">
        <f>4*3.14*AR540^2</f>
        <v>7850</v>
      </c>
      <c r="AT540">
        <v>50000</v>
      </c>
      <c r="AU540">
        <v>974.85400000000004</v>
      </c>
      <c r="AV540">
        <v>-290661</v>
      </c>
      <c r="AW540" s="6">
        <v>1171450</v>
      </c>
      <c r="AX540">
        <v>7.0560399999999995E-2</v>
      </c>
      <c r="AY540">
        <v>41697</v>
      </c>
      <c r="AZ540">
        <v>12303</v>
      </c>
      <c r="BA540">
        <f t="shared" si="72"/>
        <v>54000</v>
      </c>
    </row>
    <row r="541" spans="44:56" x14ac:dyDescent="0.2">
      <c r="AT541">
        <v>100000</v>
      </c>
      <c r="AU541">
        <v>974.71600000000001</v>
      </c>
      <c r="AV541">
        <v>-273738</v>
      </c>
      <c r="AW541" s="6">
        <v>1167610</v>
      </c>
      <c r="AX541">
        <v>6.85693E-2</v>
      </c>
      <c r="AY541">
        <v>39380</v>
      </c>
      <c r="AZ541">
        <v>11612</v>
      </c>
      <c r="BA541">
        <f t="shared" si="72"/>
        <v>50992</v>
      </c>
      <c r="BC541">
        <f>(AV541-(BA541/BA540)*AV540)/AS540</f>
        <v>9.3261882519463643E-2</v>
      </c>
      <c r="BD541">
        <f>BC541*16.02</f>
        <v>1.4940553579618074</v>
      </c>
    </row>
    <row r="542" spans="44:56" x14ac:dyDescent="0.2">
      <c r="AR542">
        <v>25</v>
      </c>
      <c r="AS542">
        <f>4*3.14*AR542^2</f>
        <v>7850</v>
      </c>
      <c r="AT542">
        <v>50000</v>
      </c>
      <c r="AU542">
        <v>975.09299999999996</v>
      </c>
      <c r="AV542">
        <v>-290825</v>
      </c>
      <c r="AW542" s="6">
        <v>1171520</v>
      </c>
      <c r="AX542">
        <v>8.4644000000000004E-3</v>
      </c>
      <c r="AY542">
        <v>41585</v>
      </c>
      <c r="AZ542">
        <v>12415</v>
      </c>
      <c r="BA542">
        <f t="shared" si="72"/>
        <v>54000</v>
      </c>
    </row>
    <row r="543" spans="44:56" x14ac:dyDescent="0.2">
      <c r="AT543">
        <v>100000</v>
      </c>
      <c r="AU543">
        <v>975.26099999999997</v>
      </c>
      <c r="AV543">
        <v>-273894</v>
      </c>
      <c r="AW543" s="6">
        <v>1167750</v>
      </c>
      <c r="AX543">
        <v>-9.4771599999999998E-2</v>
      </c>
      <c r="AY543">
        <v>39295</v>
      </c>
      <c r="AZ543">
        <v>11703</v>
      </c>
      <c r="BA543">
        <f t="shared" si="72"/>
        <v>50998</v>
      </c>
      <c r="BC543">
        <f>(AV543-(BA543/BA542)*AV542)/AS542</f>
        <v>9.7233663599902556E-2</v>
      </c>
      <c r="BD543">
        <f>BC543*16.02</f>
        <v>1.557683290870439</v>
      </c>
    </row>
    <row r="544" spans="44:56" x14ac:dyDescent="0.2">
      <c r="AR544">
        <v>25</v>
      </c>
      <c r="AS544">
        <f>4*3.14*AR544^2</f>
        <v>7850</v>
      </c>
      <c r="AT544">
        <v>50000</v>
      </c>
      <c r="AU544">
        <v>975.19</v>
      </c>
      <c r="AV544">
        <v>-290868</v>
      </c>
      <c r="AW544" s="6">
        <v>1171730</v>
      </c>
      <c r="AX544">
        <v>1.8219900000000001E-2</v>
      </c>
      <c r="AY544">
        <v>41512</v>
      </c>
      <c r="AZ544">
        <v>12488</v>
      </c>
      <c r="BA544">
        <f t="shared" si="72"/>
        <v>54000</v>
      </c>
    </row>
    <row r="545" spans="44:57" x14ac:dyDescent="0.2">
      <c r="AT545">
        <v>100000</v>
      </c>
      <c r="AU545">
        <v>974.80799999999999</v>
      </c>
      <c r="AV545">
        <v>-273942</v>
      </c>
      <c r="AW545" s="6">
        <v>1167930</v>
      </c>
      <c r="AX545">
        <v>8.87598E-2</v>
      </c>
      <c r="AY545">
        <v>39210</v>
      </c>
      <c r="AZ545">
        <v>11785</v>
      </c>
      <c r="BA545">
        <f t="shared" si="72"/>
        <v>50995</v>
      </c>
      <c r="BC545">
        <f>(AV545-(BA545/BA544)*AV544)/AS544</f>
        <v>9.4233687190379015E-2</v>
      </c>
      <c r="BD545">
        <f>BC545*16.02</f>
        <v>1.5096236687898719</v>
      </c>
    </row>
    <row r="546" spans="44:57" x14ac:dyDescent="0.2">
      <c r="AR546">
        <v>25</v>
      </c>
      <c r="AS546">
        <f>4*3.14*AR546^2</f>
        <v>7850</v>
      </c>
      <c r="AT546">
        <v>50000</v>
      </c>
      <c r="AU546">
        <v>974.70299999999997</v>
      </c>
      <c r="AV546">
        <v>-290792</v>
      </c>
      <c r="AW546" s="6">
        <v>1171650</v>
      </c>
      <c r="AX546">
        <v>3.7756499999999998E-2</v>
      </c>
      <c r="AY546">
        <v>41580</v>
      </c>
      <c r="AZ546">
        <v>12420</v>
      </c>
      <c r="BA546">
        <f t="shared" si="72"/>
        <v>54000</v>
      </c>
    </row>
    <row r="547" spans="44:57" x14ac:dyDescent="0.2">
      <c r="AT547">
        <v>100000</v>
      </c>
      <c r="AU547">
        <v>974.90899999999999</v>
      </c>
      <c r="AV547">
        <v>-273920</v>
      </c>
      <c r="AW547" s="6">
        <v>1167950</v>
      </c>
      <c r="AX547">
        <v>0.20066500000000001</v>
      </c>
      <c r="AY547">
        <v>39250</v>
      </c>
      <c r="AZ547">
        <v>11750</v>
      </c>
      <c r="BA547">
        <f t="shared" si="72"/>
        <v>51000</v>
      </c>
      <c r="BC547">
        <f>(AV547-(BA547/BA546)*AV546)/AS546</f>
        <v>9.1323425336162542E-2</v>
      </c>
      <c r="BD547">
        <f>BC547*16.02</f>
        <v>1.463001273885324</v>
      </c>
    </row>
    <row r="548" spans="44:57" x14ac:dyDescent="0.2">
      <c r="AR548">
        <v>25</v>
      </c>
      <c r="AS548">
        <f>4*3.14*AR548^2</f>
        <v>7850</v>
      </c>
      <c r="AT548">
        <v>50000</v>
      </c>
      <c r="AU548">
        <v>975.16899999999998</v>
      </c>
      <c r="AV548">
        <v>-290770</v>
      </c>
      <c r="AW548" s="6">
        <v>1171530</v>
      </c>
      <c r="AX548">
        <v>1.2079299999999999E-2</v>
      </c>
      <c r="AY548">
        <v>41627</v>
      </c>
      <c r="AZ548">
        <v>12373</v>
      </c>
      <c r="BA548">
        <f t="shared" si="72"/>
        <v>54000</v>
      </c>
    </row>
    <row r="549" spans="44:57" x14ac:dyDescent="0.2">
      <c r="AT549">
        <v>100000</v>
      </c>
      <c r="AU549">
        <v>975.04499999999996</v>
      </c>
      <c r="AV549">
        <v>-273873</v>
      </c>
      <c r="AW549" s="6">
        <v>1167720</v>
      </c>
      <c r="AX549">
        <v>0.14204700000000001</v>
      </c>
      <c r="AY549">
        <v>39297</v>
      </c>
      <c r="AZ549">
        <v>11697</v>
      </c>
      <c r="BA549">
        <f t="shared" si="72"/>
        <v>50994</v>
      </c>
      <c r="BC549">
        <f>(AV549-(BA549/BA548)*AV548)/AS548</f>
        <v>9.0548195329088435E-2</v>
      </c>
      <c r="BD549">
        <f>BC549*16.02</f>
        <v>1.4505820891719967</v>
      </c>
    </row>
    <row r="550" spans="44:57" x14ac:dyDescent="0.2">
      <c r="AR550">
        <v>25</v>
      </c>
      <c r="AS550">
        <f>4*3.14*AR550^2</f>
        <v>7850</v>
      </c>
      <c r="AT550">
        <v>50000</v>
      </c>
      <c r="AU550">
        <v>974.80799999999999</v>
      </c>
      <c r="AV550">
        <v>-290841</v>
      </c>
      <c r="AW550" s="6">
        <v>1171550</v>
      </c>
      <c r="AX550">
        <v>-1.2270700000000001E-2</v>
      </c>
      <c r="AY550">
        <v>41570</v>
      </c>
      <c r="AZ550">
        <v>12430</v>
      </c>
      <c r="BA550">
        <f t="shared" si="72"/>
        <v>54000</v>
      </c>
    </row>
    <row r="551" spans="44:57" x14ac:dyDescent="0.2">
      <c r="AT551">
        <v>100000</v>
      </c>
      <c r="AU551">
        <v>974.95500000000004</v>
      </c>
      <c r="AV551">
        <v>-273948</v>
      </c>
      <c r="AW551" s="6">
        <v>1167830</v>
      </c>
      <c r="AX551">
        <v>-8.5973099999999997E-2</v>
      </c>
      <c r="AY551">
        <v>39269</v>
      </c>
      <c r="AZ551">
        <v>11732</v>
      </c>
      <c r="BA551">
        <f t="shared" si="72"/>
        <v>51001</v>
      </c>
      <c r="BC551">
        <f>(AV551-(BA551/BA550)*AV550)/AS550</f>
        <v>9.433791224344984E-2</v>
      </c>
      <c r="BD551">
        <f>BC551*16.02</f>
        <v>1.5112933541400664</v>
      </c>
    </row>
    <row r="552" spans="44:57" x14ac:dyDescent="0.2">
      <c r="AU552">
        <f>AVERAGE(AU512,AU514,AU516,AU518,AU520,AU522,AU524,AU526,AU528,AU530,AU532,AU534,AU536,AU538,AU540,AU542,AU544,AU546,AU548,AU550)</f>
        <v>975.00005000000021</v>
      </c>
      <c r="AV552">
        <f>AVERAGE(AV512,AV514,AV516,AV518,AV520,AV522,AV524,AV526,AV528,AV530,AV532,AV534,AV536,AV538,AV540,AV542,AV544,AV546,AV548,AV550)</f>
        <v>-290813.59999999998</v>
      </c>
      <c r="AW552">
        <f>AV552+(3/2)*(8.6173*10^-5)*AU552*54000</f>
        <v>-284008.08697599935</v>
      </c>
      <c r="AX552">
        <f>AVERAGE(AV513,AV515,AV517,AV519,AV521,AV523,AV525,AV527,AV529,AV531,AV533,AV535,AV537,AV539,AV541,AV543,AV545,AV547,AV549,AV551)</f>
        <v>-273898.05</v>
      </c>
      <c r="AY552">
        <f>AX552+(3/2)*(8.6173*10^-5)*AU552*BA552</f>
        <v>-267471.27007718594</v>
      </c>
      <c r="BA552">
        <f>AVERAGE(BA513,BA515,BA517,BA519,BA521,BA523,BA525,BA527,BA529,BA531,BA533,BA535,BA537,BA539,BA541,BA543,BA545,BA547,BA549,BA551)</f>
        <v>50994.85</v>
      </c>
      <c r="BD552">
        <f>AVERAGE(BD513:BD551)</f>
        <v>1.4928303683864175</v>
      </c>
      <c r="BE552">
        <f>STDEV(BD513:BD551)/SQRT(COUNT(BD513:BD551))</f>
        <v>1.2333657207843667E-2</v>
      </c>
    </row>
  </sheetData>
  <sortState ref="BT8:BX24">
    <sortCondition ref="BT8:BT2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BB85-D130-C842-BFD5-A44D267E4448}">
  <dimension ref="A2:AM104"/>
  <sheetViews>
    <sheetView topLeftCell="A43" workbookViewId="0">
      <selection activeCell="R77" sqref="R77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999.91533300000003</v>
      </c>
      <c r="Q7">
        <v>-295269.92329300003</v>
      </c>
      <c r="R7">
        <v>1176038.6555079999</v>
      </c>
      <c r="S7">
        <v>-0.14785000000000001</v>
      </c>
      <c r="T7">
        <v>37806</v>
      </c>
      <c r="U7">
        <v>16194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1000.25</v>
      </c>
      <c r="AE7">
        <v>-295351</v>
      </c>
      <c r="AF7" s="6">
        <v>1176030</v>
      </c>
      <c r="AG7">
        <v>-0.112995</v>
      </c>
      <c r="AH7">
        <v>37752</v>
      </c>
      <c r="AI7">
        <v>16248</v>
      </c>
      <c r="AJ7">
        <f t="shared" ref="AJ7:AJ16" si="1">SUM(AH7:AI7)</f>
        <v>54000</v>
      </c>
    </row>
    <row r="8" spans="2:39" x14ac:dyDescent="0.2">
      <c r="O8">
        <v>100000</v>
      </c>
      <c r="P8">
        <v>999.919219</v>
      </c>
      <c r="Q8">
        <v>-295130.30880699999</v>
      </c>
      <c r="R8">
        <v>1175666.0898829999</v>
      </c>
      <c r="S8">
        <v>-0.120864</v>
      </c>
      <c r="T8">
        <v>37788</v>
      </c>
      <c r="U8">
        <v>16190</v>
      </c>
      <c r="V8">
        <f t="shared" si="0"/>
        <v>53978</v>
      </c>
      <c r="X8">
        <f>(Q8-(V8/V7)*Q7)/N7</f>
        <v>6.1526535241642172E-2</v>
      </c>
      <c r="Y8">
        <f>X8*16.02</f>
        <v>0.98565509457110756</v>
      </c>
      <c r="AC8">
        <v>100000</v>
      </c>
      <c r="AD8">
        <v>1000.07</v>
      </c>
      <c r="AE8">
        <v>-278211</v>
      </c>
      <c r="AF8" s="6">
        <v>1175890</v>
      </c>
      <c r="AG8">
        <v>-2053.64</v>
      </c>
      <c r="AH8">
        <v>35655</v>
      </c>
      <c r="AI8">
        <v>15361</v>
      </c>
      <c r="AJ8">
        <f t="shared" si="1"/>
        <v>51016</v>
      </c>
      <c r="AL8">
        <f>(AE8-(AJ8/AJ7)*AE7)/AB7</f>
        <v>0.10434681764567288</v>
      </c>
      <c r="AM8">
        <f>AL8*16.02</f>
        <v>1.6716360186836796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999.91533300000003</v>
      </c>
      <c r="Q9">
        <v>-295269.92329300003</v>
      </c>
      <c r="R9">
        <v>1176038.6555079999</v>
      </c>
      <c r="S9">
        <v>-0.14785000000000001</v>
      </c>
      <c r="T9">
        <v>37806</v>
      </c>
      <c r="U9">
        <v>16194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1000.21</v>
      </c>
      <c r="AE9">
        <v>-295371</v>
      </c>
      <c r="AF9" s="6">
        <v>1176050</v>
      </c>
      <c r="AG9">
        <v>-5.0718800000000001E-2</v>
      </c>
      <c r="AH9">
        <v>37728</v>
      </c>
      <c r="AI9">
        <v>16272</v>
      </c>
      <c r="AJ9">
        <f t="shared" si="1"/>
        <v>54000</v>
      </c>
    </row>
    <row r="10" spans="2:39" x14ac:dyDescent="0.2">
      <c r="O10">
        <v>100000</v>
      </c>
      <c r="P10">
        <v>999.68420300000002</v>
      </c>
      <c r="Q10">
        <v>-294869.18611000001</v>
      </c>
      <c r="R10">
        <v>1175132.620444</v>
      </c>
      <c r="S10">
        <v>-8.0157999999999993E-2</v>
      </c>
      <c r="T10">
        <v>37758</v>
      </c>
      <c r="U10">
        <v>16178</v>
      </c>
      <c r="V10">
        <f t="shared" si="0"/>
        <v>53936</v>
      </c>
      <c r="X10">
        <f>(Q10-(V10/V9)*Q9)/N9</f>
        <v>8.2522494934340995E-2</v>
      </c>
      <c r="Y10">
        <f>X10*16.02</f>
        <v>1.3220103688481426</v>
      </c>
      <c r="AC10">
        <v>100000</v>
      </c>
      <c r="AD10">
        <v>999.70799999999997</v>
      </c>
      <c r="AE10">
        <v>-278160</v>
      </c>
      <c r="AF10" s="6">
        <v>1176350</v>
      </c>
      <c r="AG10">
        <v>-2336.75</v>
      </c>
      <c r="AH10">
        <v>35661</v>
      </c>
      <c r="AI10">
        <v>15352</v>
      </c>
      <c r="AJ10">
        <f t="shared" si="1"/>
        <v>51013</v>
      </c>
      <c r="AL10">
        <f>(AE10-(AJ10/AJ9)*AE9)/AB9</f>
        <v>0.11116023354564503</v>
      </c>
      <c r="AM10">
        <f>AL10*16.02</f>
        <v>1.7807869414012332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999.91533300000003</v>
      </c>
      <c r="Q11">
        <v>-295269.92329300003</v>
      </c>
      <c r="R11">
        <v>1176038.6555079999</v>
      </c>
      <c r="S11">
        <v>-0.14785000000000001</v>
      </c>
      <c r="T11">
        <v>37806</v>
      </c>
      <c r="U11">
        <v>16194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999.85500000000002</v>
      </c>
      <c r="AE11">
        <v>-295233</v>
      </c>
      <c r="AF11" s="6">
        <v>1175940</v>
      </c>
      <c r="AG11">
        <v>5.9018099999999997E-2</v>
      </c>
      <c r="AH11">
        <v>37849</v>
      </c>
      <c r="AI11">
        <v>16151</v>
      </c>
      <c r="AJ11">
        <f t="shared" si="1"/>
        <v>54000</v>
      </c>
    </row>
    <row r="12" spans="2:39" x14ac:dyDescent="0.2">
      <c r="O12">
        <v>100000</v>
      </c>
      <c r="P12">
        <v>1000.020877</v>
      </c>
      <c r="Q12">
        <v>-294388.63903199998</v>
      </c>
      <c r="R12">
        <v>1175374.647966</v>
      </c>
      <c r="S12">
        <v>-0.121068</v>
      </c>
      <c r="T12">
        <v>37711</v>
      </c>
      <c r="U12">
        <v>16147</v>
      </c>
      <c r="V12">
        <f t="shared" si="0"/>
        <v>53858</v>
      </c>
      <c r="X12">
        <f>(Q12-(V12/V11)*Q11)/N11</f>
        <v>0.10304486314610797</v>
      </c>
      <c r="Y12">
        <f>X12*16.02</f>
        <v>1.6507787076006497</v>
      </c>
      <c r="AC12">
        <v>100000</v>
      </c>
      <c r="AD12">
        <v>999.95799999999997</v>
      </c>
      <c r="AE12">
        <v>-278043</v>
      </c>
      <c r="AF12" s="6">
        <v>1175910</v>
      </c>
      <c r="AG12">
        <v>-2157.88</v>
      </c>
      <c r="AH12">
        <v>35760</v>
      </c>
      <c r="AI12">
        <v>15251</v>
      </c>
      <c r="AJ12">
        <f t="shared" si="1"/>
        <v>51011</v>
      </c>
      <c r="AL12">
        <f>(AE12-(AJ12/AJ11)*AE11)/AB11</f>
        <v>0.1080645506015525</v>
      </c>
      <c r="AM12">
        <f>AL12*16.02</f>
        <v>1.731194100636871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999.91533300000003</v>
      </c>
      <c r="Q13">
        <v>-295269.92329300003</v>
      </c>
      <c r="R13">
        <v>1176038.6555079999</v>
      </c>
      <c r="S13">
        <v>-0.14785000000000001</v>
      </c>
      <c r="T13">
        <v>37806</v>
      </c>
      <c r="U13">
        <v>16194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1000.02</v>
      </c>
      <c r="AE13">
        <v>-295245</v>
      </c>
      <c r="AF13" s="6">
        <v>1175990</v>
      </c>
      <c r="AG13">
        <v>-2.2443600000000001E-2</v>
      </c>
      <c r="AH13">
        <v>37831</v>
      </c>
      <c r="AI13">
        <v>16169</v>
      </c>
      <c r="AJ13">
        <f t="shared" si="1"/>
        <v>54000</v>
      </c>
    </row>
    <row r="14" spans="2:39" x14ac:dyDescent="0.2">
      <c r="O14">
        <v>100000</v>
      </c>
      <c r="P14">
        <v>999.92778199999998</v>
      </c>
      <c r="Q14">
        <v>-293707.589324</v>
      </c>
      <c r="R14">
        <v>1175068.407655</v>
      </c>
      <c r="S14">
        <v>-0.103752</v>
      </c>
      <c r="T14">
        <v>37629</v>
      </c>
      <c r="U14">
        <v>16113</v>
      </c>
      <c r="V14">
        <f t="shared" si="0"/>
        <v>53742</v>
      </c>
      <c r="X14">
        <f>(Q14-(V14/V13)*Q13)/N13</f>
        <v>9.9752520822108046E-2</v>
      </c>
      <c r="Y14">
        <f>X14*16.02</f>
        <v>1.5980353835701708</v>
      </c>
      <c r="AC14">
        <v>100000</v>
      </c>
      <c r="AD14">
        <v>999.98400000000004</v>
      </c>
      <c r="AE14">
        <v>-278153</v>
      </c>
      <c r="AF14" s="6">
        <v>1176540</v>
      </c>
      <c r="AG14">
        <v>-2398.44</v>
      </c>
      <c r="AH14">
        <v>35695</v>
      </c>
      <c r="AI14">
        <v>15324</v>
      </c>
      <c r="AJ14">
        <f t="shared" si="1"/>
        <v>51019</v>
      </c>
      <c r="AL14">
        <f>(AE14-(AJ14/AJ13)*AE13)/AB13</f>
        <v>0.10106783439490535</v>
      </c>
      <c r="AM14">
        <f>AL14*16.02</f>
        <v>1.6191067070063838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999.91533300000003</v>
      </c>
      <c r="Q15">
        <v>-295269.92329300003</v>
      </c>
      <c r="R15">
        <v>1176038.6555079999</v>
      </c>
      <c r="S15">
        <v>-0.14785000000000001</v>
      </c>
      <c r="T15">
        <v>37806</v>
      </c>
      <c r="U15">
        <v>16194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999.90499999999997</v>
      </c>
      <c r="AE15">
        <v>-295498</v>
      </c>
      <c r="AF15" s="6">
        <v>1176110</v>
      </c>
      <c r="AG15">
        <v>4.7219200000000003E-2</v>
      </c>
      <c r="AH15">
        <v>37643</v>
      </c>
      <c r="AI15">
        <v>16357</v>
      </c>
      <c r="AJ15">
        <f t="shared" si="1"/>
        <v>54000</v>
      </c>
    </row>
    <row r="16" spans="2:39" x14ac:dyDescent="0.2">
      <c r="O16">
        <v>100000</v>
      </c>
      <c r="P16">
        <v>1000.083456</v>
      </c>
      <c r="Q16">
        <v>-292759.20244899997</v>
      </c>
      <c r="R16">
        <v>1174975.039377</v>
      </c>
      <c r="S16">
        <v>-0.16653100000000001</v>
      </c>
      <c r="T16">
        <v>37520</v>
      </c>
      <c r="U16">
        <v>16060</v>
      </c>
      <c r="V16">
        <f t="shared" si="0"/>
        <v>53580</v>
      </c>
      <c r="X16">
        <f>(Q16-(V16/V15)*Q15)/N15</f>
        <v>0.10090123439000277</v>
      </c>
      <c r="Y16">
        <f>X16*16.02</f>
        <v>1.6164377749278445</v>
      </c>
      <c r="AC16">
        <v>100000</v>
      </c>
      <c r="AD16">
        <v>1000.05</v>
      </c>
      <c r="AE16">
        <v>-278220</v>
      </c>
      <c r="AF16" s="6">
        <v>1175970</v>
      </c>
      <c r="AG16">
        <v>-2094.5500000000002</v>
      </c>
      <c r="AH16">
        <v>35596</v>
      </c>
      <c r="AI16">
        <v>15410</v>
      </c>
      <c r="AJ16">
        <f t="shared" si="1"/>
        <v>51006</v>
      </c>
      <c r="AL16">
        <f>(AE16-(AJ16/AJ15)*AE15)/AB15</f>
        <v>0.11392070771408547</v>
      </c>
      <c r="AM16">
        <f>AL16*16.02</f>
        <v>1.8250097375796492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999.91533300000003</v>
      </c>
      <c r="Q17">
        <v>-295269.92329300003</v>
      </c>
      <c r="R17">
        <v>1176038.6555079999</v>
      </c>
      <c r="S17">
        <v>-0.14785000000000001</v>
      </c>
      <c r="T17">
        <v>37806</v>
      </c>
      <c r="U17">
        <v>16194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1000.132695</v>
      </c>
      <c r="Q18">
        <v>-291468.34670599998</v>
      </c>
      <c r="R18">
        <v>1174654.617056</v>
      </c>
      <c r="S18">
        <v>-0.111194</v>
      </c>
      <c r="T18">
        <v>37360</v>
      </c>
      <c r="U18">
        <v>15996</v>
      </c>
      <c r="V18">
        <f t="shared" si="0"/>
        <v>53356</v>
      </c>
      <c r="X18">
        <f>(Q18-(V18/V17)*Q17)/N17</f>
        <v>9.9154052956082331E-2</v>
      </c>
      <c r="Y18">
        <f>X18*16.02</f>
        <v>1.588447928356439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999.91533300000003</v>
      </c>
      <c r="Q19">
        <v>-295269.92329300003</v>
      </c>
      <c r="R19">
        <v>1176038.6555079999</v>
      </c>
      <c r="S19">
        <v>-0.14785000000000001</v>
      </c>
      <c r="T19">
        <v>37806</v>
      </c>
      <c r="U19">
        <v>16194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1099.8599999999999</v>
      </c>
      <c r="AE19">
        <v>-294577</v>
      </c>
      <c r="AF19" s="6">
        <v>1180920</v>
      </c>
      <c r="AG19">
        <v>-1.5950800000000001E-2</v>
      </c>
      <c r="AH19">
        <v>37717</v>
      </c>
      <c r="AI19">
        <v>16283</v>
      </c>
      <c r="AJ19">
        <f t="shared" ref="AJ19:AJ28" si="2">SUM(AH19:AI19)</f>
        <v>54000</v>
      </c>
    </row>
    <row r="20" spans="2:39" x14ac:dyDescent="0.2">
      <c r="O20">
        <v>100000</v>
      </c>
      <c r="P20">
        <v>1000.217822</v>
      </c>
      <c r="Q20">
        <v>-289756.82411500002</v>
      </c>
      <c r="R20">
        <v>1174447.0408989999</v>
      </c>
      <c r="S20">
        <v>-0.128334</v>
      </c>
      <c r="T20">
        <v>37157</v>
      </c>
      <c r="U20">
        <v>15901</v>
      </c>
      <c r="V20">
        <f t="shared" si="0"/>
        <v>53058</v>
      </c>
      <c r="X20">
        <f>(Q20-(V20/V19)*Q19)/N19</f>
        <v>9.9805888138282367E-2</v>
      </c>
      <c r="Y20">
        <f>X20*16.02</f>
        <v>1.5988903279752835</v>
      </c>
      <c r="AC20">
        <v>100000</v>
      </c>
      <c r="AD20">
        <v>1100.06</v>
      </c>
      <c r="AE20">
        <v>-277508</v>
      </c>
      <c r="AF20" s="6">
        <v>1181580</v>
      </c>
      <c r="AG20">
        <v>-2687.07</v>
      </c>
      <c r="AH20">
        <v>35591</v>
      </c>
      <c r="AI20">
        <v>15429</v>
      </c>
      <c r="AJ20">
        <f t="shared" si="2"/>
        <v>51020</v>
      </c>
      <c r="AL20">
        <f>(AE20-(AJ20/AJ19)*AE19)/AB19</f>
        <v>0.10353040811512322</v>
      </c>
      <c r="AM20">
        <f>AL20*16.02</f>
        <v>1.6585571380042738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999.91533300000003</v>
      </c>
      <c r="Q21">
        <v>-295269.92329300003</v>
      </c>
      <c r="R21">
        <v>1176038.6555079999</v>
      </c>
      <c r="S21">
        <v>-0.14785000000000001</v>
      </c>
      <c r="T21">
        <v>37806</v>
      </c>
      <c r="U21">
        <v>16194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1099.94</v>
      </c>
      <c r="AE21">
        <v>-294419</v>
      </c>
      <c r="AF21" s="6">
        <v>1181020</v>
      </c>
      <c r="AG21">
        <v>0.14840700000000001</v>
      </c>
      <c r="AH21">
        <v>37807</v>
      </c>
      <c r="AI21">
        <v>16193</v>
      </c>
      <c r="AJ21">
        <f t="shared" si="2"/>
        <v>54000</v>
      </c>
    </row>
    <row r="22" spans="2:39" x14ac:dyDescent="0.2">
      <c r="O22">
        <v>100000</v>
      </c>
      <c r="P22">
        <v>999.80657799999994</v>
      </c>
      <c r="Q22">
        <v>-287554.86930600001</v>
      </c>
      <c r="R22">
        <v>1173952.922179</v>
      </c>
      <c r="S22">
        <v>-0.12600700000000001</v>
      </c>
      <c r="T22">
        <v>36885</v>
      </c>
      <c r="U22">
        <v>15787</v>
      </c>
      <c r="V22">
        <f t="shared" si="0"/>
        <v>52672</v>
      </c>
      <c r="X22">
        <f>(Q22-(V22/V21)*Q21)/N21</f>
        <v>0.1000408143094204</v>
      </c>
      <c r="Y22">
        <f>X22*16.02</f>
        <v>1.6026538452369148</v>
      </c>
      <c r="AC22">
        <v>100000</v>
      </c>
      <c r="AD22">
        <v>1100.17</v>
      </c>
      <c r="AE22">
        <v>-277322</v>
      </c>
      <c r="AF22" s="6">
        <v>1181830</v>
      </c>
      <c r="AG22">
        <v>-2800.79</v>
      </c>
      <c r="AH22">
        <v>35737</v>
      </c>
      <c r="AI22">
        <v>15290</v>
      </c>
      <c r="AJ22">
        <f t="shared" si="2"/>
        <v>51027</v>
      </c>
      <c r="AL22">
        <f>(AE22-(AJ22/AJ21)*AE21)/AB21</f>
        <v>0.11306985845718129</v>
      </c>
      <c r="AM22">
        <f>AL22*16.02</f>
        <v>1.8113791324840443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999.91533300000003</v>
      </c>
      <c r="Q23">
        <v>-295269.92329300003</v>
      </c>
      <c r="R23">
        <v>1176038.6555079999</v>
      </c>
      <c r="S23">
        <v>-0.14785000000000001</v>
      </c>
      <c r="T23">
        <v>37806</v>
      </c>
      <c r="U23">
        <v>16194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1100.06</v>
      </c>
      <c r="AE23">
        <v>-294479</v>
      </c>
      <c r="AF23" s="6">
        <v>1180810</v>
      </c>
      <c r="AG23">
        <v>3.5055999999999997E-2</v>
      </c>
      <c r="AH23">
        <v>37807</v>
      </c>
      <c r="AI23">
        <v>16193</v>
      </c>
      <c r="AJ23">
        <f t="shared" si="2"/>
        <v>54000</v>
      </c>
    </row>
    <row r="24" spans="2:39" x14ac:dyDescent="0.2">
      <c r="O24">
        <v>100000</v>
      </c>
      <c r="P24">
        <v>1000.168688</v>
      </c>
      <c r="Q24">
        <v>-284884.752293</v>
      </c>
      <c r="R24">
        <v>1173451.420071</v>
      </c>
      <c r="S24">
        <v>-0.13588800000000001</v>
      </c>
      <c r="T24">
        <v>36554</v>
      </c>
      <c r="U24">
        <v>15648</v>
      </c>
      <c r="V24">
        <f t="shared" si="0"/>
        <v>52202</v>
      </c>
      <c r="X24">
        <f>(Q24-(V24/V23)*Q23)/N23</f>
        <v>9.9978361759545678E-2</v>
      </c>
      <c r="Y24">
        <f>X24*16.02</f>
        <v>1.6016533553879218</v>
      </c>
      <c r="AC24">
        <v>100000</v>
      </c>
      <c r="AD24">
        <v>1099.83</v>
      </c>
      <c r="AE24">
        <v>-277489</v>
      </c>
      <c r="AF24" s="6">
        <v>1180270</v>
      </c>
      <c r="AG24">
        <v>-1892.32</v>
      </c>
      <c r="AH24">
        <v>35698</v>
      </c>
      <c r="AI24">
        <v>15330</v>
      </c>
      <c r="AJ24">
        <f t="shared" si="2"/>
        <v>51028</v>
      </c>
      <c r="AL24">
        <f>(AE24-(AJ24/AJ23)*AE23)/AB23</f>
        <v>9.9713168200046109E-2</v>
      </c>
      <c r="AM24">
        <f>AL24*16.02</f>
        <v>1.5974049545647386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1099.9100000000001</v>
      </c>
      <c r="AE25">
        <v>-294554</v>
      </c>
      <c r="AF25" s="6">
        <v>1180960</v>
      </c>
      <c r="AG25">
        <v>2.6048100000000001E-2</v>
      </c>
      <c r="AH25">
        <v>37726</v>
      </c>
      <c r="AI25">
        <v>16274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1100.17</v>
      </c>
      <c r="AE26">
        <v>-277456</v>
      </c>
      <c r="AF26" s="6">
        <v>1181240</v>
      </c>
      <c r="AG26">
        <v>-2412.91</v>
      </c>
      <c r="AH26">
        <v>35614</v>
      </c>
      <c r="AI26">
        <v>15401</v>
      </c>
      <c r="AJ26">
        <f t="shared" si="2"/>
        <v>51015</v>
      </c>
      <c r="AL26">
        <f>(AE26-(AJ26/AJ25)*AE25)/AB25</f>
        <v>0.10391203113942063</v>
      </c>
      <c r="AM26">
        <f>AL26*16.02</f>
        <v>1.6646707388535185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1099.830721</v>
      </c>
      <c r="Q27">
        <v>-294444.65448899998</v>
      </c>
      <c r="R27">
        <v>1180918.3738279999</v>
      </c>
      <c r="S27">
        <v>-0.103515</v>
      </c>
      <c r="T27">
        <v>37806</v>
      </c>
      <c r="U27">
        <v>16194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1099.8399999999999</v>
      </c>
      <c r="AE27">
        <v>-294288</v>
      </c>
      <c r="AF27" s="6">
        <v>1180690</v>
      </c>
      <c r="AG27">
        <v>6.5870899999999996E-2</v>
      </c>
      <c r="AH27">
        <v>37949</v>
      </c>
      <c r="AI27">
        <v>16051</v>
      </c>
      <c r="AJ27">
        <f t="shared" si="2"/>
        <v>54000</v>
      </c>
    </row>
    <row r="28" spans="2:39" x14ac:dyDescent="0.2">
      <c r="O28">
        <v>100000</v>
      </c>
      <c r="P28">
        <v>1100.154434</v>
      </c>
      <c r="Q28">
        <v>-294306.85224500002</v>
      </c>
      <c r="R28">
        <v>1180570.4393259999</v>
      </c>
      <c r="S28">
        <v>-0.171457</v>
      </c>
      <c r="T28">
        <v>37788</v>
      </c>
      <c r="U28">
        <v>16190</v>
      </c>
      <c r="V28">
        <f t="shared" si="3"/>
        <v>53978</v>
      </c>
      <c r="X28">
        <f>(Q28-(V28/V27)*Q27)/N27</f>
        <v>5.6825830221693713E-2</v>
      </c>
      <c r="Y28">
        <f>X28*16.02</f>
        <v>0.91034980015153322</v>
      </c>
      <c r="AC28">
        <v>100000</v>
      </c>
      <c r="AD28">
        <v>1099.8499999999999</v>
      </c>
      <c r="AE28">
        <v>-277206</v>
      </c>
      <c r="AF28" s="6">
        <v>1181460</v>
      </c>
      <c r="AG28">
        <v>-2618.9899999999998</v>
      </c>
      <c r="AH28">
        <v>35865</v>
      </c>
      <c r="AI28">
        <v>15160</v>
      </c>
      <c r="AJ28">
        <f t="shared" si="2"/>
        <v>51025</v>
      </c>
      <c r="AL28">
        <f>(AE28-(AJ28/AJ27)*AE27)/AB27</f>
        <v>0.11068931351733916</v>
      </c>
      <c r="AM28">
        <f>AL28*16.02</f>
        <v>1.7732428025477731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1099.830721</v>
      </c>
      <c r="Q29">
        <v>-294444.65448899998</v>
      </c>
      <c r="R29">
        <v>1180918.3738279999</v>
      </c>
      <c r="S29">
        <v>-0.103515</v>
      </c>
      <c r="T29">
        <v>37806</v>
      </c>
      <c r="U29">
        <v>16194</v>
      </c>
      <c r="V29">
        <f t="shared" si="3"/>
        <v>54000</v>
      </c>
    </row>
    <row r="30" spans="2:39" x14ac:dyDescent="0.2">
      <c r="O30">
        <v>100000</v>
      </c>
      <c r="P30">
        <v>1100.186948</v>
      </c>
      <c r="Q30">
        <v>-294050.18014700001</v>
      </c>
      <c r="R30">
        <v>1179857.4881790001</v>
      </c>
      <c r="S30">
        <v>-0.15515100000000001</v>
      </c>
      <c r="T30">
        <v>37757</v>
      </c>
      <c r="U30">
        <v>16180</v>
      </c>
      <c r="V30">
        <f t="shared" si="3"/>
        <v>53937</v>
      </c>
      <c r="X30">
        <f>(Q30-(V30/V29)*Q29)/N29</f>
        <v>8.2795363365153085E-2</v>
      </c>
      <c r="Y30">
        <f>X30*16.02</f>
        <v>1.3263817211097524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1099.830721</v>
      </c>
      <c r="Q31">
        <v>-294444.65448899998</v>
      </c>
      <c r="R31">
        <v>1180918.3738279999</v>
      </c>
      <c r="S31">
        <v>-0.103515</v>
      </c>
      <c r="T31">
        <v>37806</v>
      </c>
      <c r="U31">
        <v>16194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1200.21</v>
      </c>
      <c r="AE31">
        <v>-293486</v>
      </c>
      <c r="AF31" s="6">
        <v>1185980</v>
      </c>
      <c r="AG31">
        <v>-6.9579299999999997E-2</v>
      </c>
      <c r="AH31">
        <v>37891</v>
      </c>
      <c r="AI31">
        <v>16109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1099.966187</v>
      </c>
      <c r="Q32">
        <v>-293531.70592899999</v>
      </c>
      <c r="R32">
        <v>1179970.5249439999</v>
      </c>
      <c r="S32">
        <v>-0.14831800000000001</v>
      </c>
      <c r="T32">
        <v>37708</v>
      </c>
      <c r="U32">
        <v>16145</v>
      </c>
      <c r="V32">
        <f t="shared" si="3"/>
        <v>53853</v>
      </c>
      <c r="X32">
        <f>(Q32-(V32/V31)*Q31)/N31</f>
        <v>0.10950379249771594</v>
      </c>
      <c r="Y32">
        <f>X32*16.02</f>
        <v>1.7542507558134093</v>
      </c>
      <c r="AC32">
        <v>100000</v>
      </c>
      <c r="AD32">
        <v>1200.5899999999999</v>
      </c>
      <c r="AE32">
        <v>-276464</v>
      </c>
      <c r="AF32" s="6">
        <v>1186110</v>
      </c>
      <c r="AG32">
        <v>-2305.04</v>
      </c>
      <c r="AH32">
        <v>35863</v>
      </c>
      <c r="AI32">
        <v>15173</v>
      </c>
      <c r="AJ32">
        <f t="shared" si="4"/>
        <v>51036</v>
      </c>
      <c r="AL32">
        <f>(AE32-(AJ32/AJ31)*AE31)/AB31</f>
        <v>0.11629038924274961</v>
      </c>
      <c r="AM32">
        <f>AL32*16.02</f>
        <v>1.8629720356688486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1099.830721</v>
      </c>
      <c r="Q33">
        <v>-294444.65448899998</v>
      </c>
      <c r="R33">
        <v>1180918.3738279999</v>
      </c>
      <c r="S33">
        <v>-0.103515</v>
      </c>
      <c r="T33">
        <v>37806</v>
      </c>
      <c r="U33">
        <v>16194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1199.98</v>
      </c>
      <c r="AE33">
        <v>-293552</v>
      </c>
      <c r="AF33" s="6">
        <v>1185980</v>
      </c>
      <c r="AG33">
        <v>-7.9617300000000002E-2</v>
      </c>
      <c r="AH33">
        <v>37834</v>
      </c>
      <c r="AI33">
        <v>16166</v>
      </c>
      <c r="AJ33">
        <f t="shared" si="4"/>
        <v>54000</v>
      </c>
    </row>
    <row r="34" spans="1:39" x14ac:dyDescent="0.2">
      <c r="O34">
        <v>100000</v>
      </c>
      <c r="P34">
        <v>1100.369637</v>
      </c>
      <c r="Q34">
        <v>-292885.26221199997</v>
      </c>
      <c r="R34">
        <v>1179760.72575</v>
      </c>
      <c r="S34">
        <v>-0.13717099999999999</v>
      </c>
      <c r="T34">
        <v>37630</v>
      </c>
      <c r="U34">
        <v>16113</v>
      </c>
      <c r="V34">
        <f t="shared" si="3"/>
        <v>53743</v>
      </c>
      <c r="X34">
        <f>(Q34-(V34/V33)*Q33)/N33</f>
        <v>0.10399920302143574</v>
      </c>
      <c r="Y34">
        <f>X34*16.02</f>
        <v>1.6660672324034005</v>
      </c>
      <c r="AC34">
        <v>100000</v>
      </c>
      <c r="AD34">
        <v>1200.07</v>
      </c>
      <c r="AE34">
        <v>-276516</v>
      </c>
      <c r="AF34" s="6">
        <v>1185670</v>
      </c>
      <c r="AG34">
        <v>-2242.54</v>
      </c>
      <c r="AH34">
        <v>35725</v>
      </c>
      <c r="AI34">
        <v>15296</v>
      </c>
      <c r="AJ34">
        <f t="shared" si="4"/>
        <v>51021</v>
      </c>
      <c r="AL34">
        <f>(AE34-(AJ34/AJ33)*AE33)/AB33</f>
        <v>0.1072247983014825</v>
      </c>
      <c r="AM34">
        <f>AL34*16.02</f>
        <v>1.7177412687897495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1099.830721</v>
      </c>
      <c r="Q35">
        <v>-294444.65448899998</v>
      </c>
      <c r="R35">
        <v>1180918.3738279999</v>
      </c>
      <c r="S35">
        <v>-0.103515</v>
      </c>
      <c r="T35">
        <v>37806</v>
      </c>
      <c r="U35">
        <v>16194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1200.44</v>
      </c>
      <c r="AE35">
        <v>-293453</v>
      </c>
      <c r="AF35" s="6">
        <v>1185830</v>
      </c>
      <c r="AG35">
        <v>5.9922499999999997E-2</v>
      </c>
      <c r="AH35">
        <v>37934</v>
      </c>
      <c r="AI35">
        <v>16066</v>
      </c>
      <c r="AJ35">
        <f t="shared" si="4"/>
        <v>54000</v>
      </c>
    </row>
    <row r="36" spans="1:39" x14ac:dyDescent="0.2">
      <c r="O36">
        <v>100000</v>
      </c>
      <c r="P36">
        <v>1099.9850859999999</v>
      </c>
      <c r="Q36">
        <v>-291922.09774599998</v>
      </c>
      <c r="R36">
        <v>1179707.111636</v>
      </c>
      <c r="S36">
        <v>-0.142707</v>
      </c>
      <c r="T36">
        <v>37520</v>
      </c>
      <c r="U36">
        <v>16058</v>
      </c>
      <c r="V36">
        <f t="shared" si="3"/>
        <v>53578</v>
      </c>
      <c r="X36">
        <f>(Q36-(V36/V35)*Q35)/N35</f>
        <v>0.10436357317130225</v>
      </c>
      <c r="Y36">
        <f>X36*16.02</f>
        <v>1.6719044422042619</v>
      </c>
      <c r="AC36">
        <v>100000</v>
      </c>
      <c r="AD36">
        <v>1199.8399999999999</v>
      </c>
      <c r="AE36">
        <v>-276471</v>
      </c>
      <c r="AF36" s="6">
        <v>1185900</v>
      </c>
      <c r="AG36">
        <v>-2366.79</v>
      </c>
      <c r="AH36">
        <v>35841</v>
      </c>
      <c r="AI36">
        <v>15191</v>
      </c>
      <c r="AJ36">
        <f t="shared" si="4"/>
        <v>51032</v>
      </c>
      <c r="AL36">
        <f>(AE36-(AJ36/AJ35)*AE35)/AB35</f>
        <v>0.10865651332861506</v>
      </c>
      <c r="AM36">
        <f>AL36*16.02</f>
        <v>1.7406773435244132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1099.830721</v>
      </c>
      <c r="Q37">
        <v>-294444.65448899998</v>
      </c>
      <c r="R37">
        <v>1180918.3738279999</v>
      </c>
      <c r="S37">
        <v>-0.103515</v>
      </c>
      <c r="T37">
        <v>37806</v>
      </c>
      <c r="U37">
        <v>16194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1199.68</v>
      </c>
      <c r="AE37">
        <v>-293587</v>
      </c>
      <c r="AF37" s="6">
        <v>1185860</v>
      </c>
      <c r="AG37">
        <v>-5.1720700000000001E-2</v>
      </c>
      <c r="AH37">
        <v>37837</v>
      </c>
      <c r="AI37">
        <v>16163</v>
      </c>
      <c r="AJ37">
        <f t="shared" si="4"/>
        <v>54000</v>
      </c>
    </row>
    <row r="38" spans="1:39" x14ac:dyDescent="0.2">
      <c r="O38">
        <v>100000</v>
      </c>
      <c r="P38">
        <v>1100.193587</v>
      </c>
      <c r="Q38">
        <v>-290691.22922799998</v>
      </c>
      <c r="R38">
        <v>1179486.969699</v>
      </c>
      <c r="S38">
        <v>-0.114533</v>
      </c>
      <c r="T38">
        <v>37367</v>
      </c>
      <c r="U38">
        <v>15996</v>
      </c>
      <c r="V38">
        <f t="shared" si="3"/>
        <v>53363</v>
      </c>
      <c r="X38">
        <f>(Q38-(V38/V37)*Q37)/N37</f>
        <v>9.9104343166023484E-2</v>
      </c>
      <c r="Y38">
        <f>X38*16.02</f>
        <v>1.5876515775196962</v>
      </c>
      <c r="AC38">
        <v>100000</v>
      </c>
      <c r="AD38">
        <v>1200.26</v>
      </c>
      <c r="AE38">
        <v>-276653</v>
      </c>
      <c r="AF38" s="6">
        <v>1186020</v>
      </c>
      <c r="AG38">
        <v>-2378.5100000000002</v>
      </c>
      <c r="AH38">
        <v>35782</v>
      </c>
      <c r="AI38">
        <v>15264</v>
      </c>
      <c r="AJ38">
        <f t="shared" si="4"/>
        <v>51046</v>
      </c>
      <c r="AL38">
        <f>(AE38-(AJ38/AJ37)*AE37)/AB37</f>
        <v>0.11129983958480494</v>
      </c>
      <c r="AM38">
        <f>AL38*16.02</f>
        <v>1.783023430148575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1099.830721</v>
      </c>
      <c r="Q39">
        <v>-294444.65448899998</v>
      </c>
      <c r="R39">
        <v>1180918.3738279999</v>
      </c>
      <c r="S39">
        <v>-0.103515</v>
      </c>
      <c r="T39">
        <v>37806</v>
      </c>
      <c r="U39">
        <v>16194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1200.1099999999999</v>
      </c>
      <c r="AE39">
        <v>-293607</v>
      </c>
      <c r="AF39" s="6">
        <v>1186050</v>
      </c>
      <c r="AG39">
        <v>9.8996000000000001E-2</v>
      </c>
      <c r="AH39">
        <v>37780</v>
      </c>
      <c r="AI39">
        <v>16220</v>
      </c>
      <c r="AJ39">
        <f t="shared" si="4"/>
        <v>54000</v>
      </c>
    </row>
    <row r="40" spans="1:39" x14ac:dyDescent="0.2">
      <c r="O40">
        <v>100000</v>
      </c>
      <c r="P40">
        <v>1100.048399</v>
      </c>
      <c r="Q40">
        <v>-288988.26462700003</v>
      </c>
      <c r="R40">
        <v>1179218.724562</v>
      </c>
      <c r="S40">
        <v>-0.130052</v>
      </c>
      <c r="T40">
        <v>37160</v>
      </c>
      <c r="U40">
        <v>15905</v>
      </c>
      <c r="V40">
        <f t="shared" si="3"/>
        <v>53065</v>
      </c>
      <c r="X40">
        <f>(Q40-(V40/V39)*Q39)/N39</f>
        <v>9.8664182528931652E-2</v>
      </c>
      <c r="Y40">
        <f>X40*16.02</f>
        <v>1.580600204113485</v>
      </c>
      <c r="AC40">
        <v>100000</v>
      </c>
      <c r="AD40">
        <v>1200.19</v>
      </c>
      <c r="AE40">
        <v>-276556</v>
      </c>
      <c r="AF40" s="6">
        <v>1184790</v>
      </c>
      <c r="AG40">
        <v>-1721.92</v>
      </c>
      <c r="AH40">
        <v>35712</v>
      </c>
      <c r="AI40">
        <v>15310</v>
      </c>
      <c r="AJ40">
        <f t="shared" si="4"/>
        <v>51022</v>
      </c>
      <c r="AL40">
        <f>(AE40-(AJ40/AJ39)*AE39)/AB39</f>
        <v>0.10944174097664802</v>
      </c>
      <c r="AM40">
        <f>AL40*16.02</f>
        <v>1.7532566904459013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1099.830721</v>
      </c>
      <c r="Q41">
        <v>-294444.65448899998</v>
      </c>
      <c r="R41">
        <v>1180918.3738279999</v>
      </c>
      <c r="S41">
        <v>-0.103515</v>
      </c>
      <c r="T41">
        <v>37806</v>
      </c>
      <c r="U41">
        <v>16194</v>
      </c>
      <c r="V41">
        <f t="shared" si="3"/>
        <v>54000</v>
      </c>
    </row>
    <row r="42" spans="1:39" x14ac:dyDescent="0.2">
      <c r="O42">
        <v>100000</v>
      </c>
      <c r="P42">
        <v>1099.865826</v>
      </c>
      <c r="Q42">
        <v>-286780.83912299998</v>
      </c>
      <c r="R42">
        <v>1178732.1315520001</v>
      </c>
      <c r="S42">
        <v>-0.13864799999999999</v>
      </c>
      <c r="T42">
        <v>36885</v>
      </c>
      <c r="U42">
        <v>15792</v>
      </c>
      <c r="V42">
        <f t="shared" si="3"/>
        <v>52677</v>
      </c>
      <c r="X42">
        <f>(Q42-(V42/V41)*Q41)/N41</f>
        <v>9.9229257683780464E-2</v>
      </c>
      <c r="Y42">
        <f>X42*16.02</f>
        <v>1.5896527080941629</v>
      </c>
      <c r="AB42" t="s">
        <v>7</v>
      </c>
    </row>
    <row r="43" spans="1:39" x14ac:dyDescent="0.2">
      <c r="H43" t="s">
        <v>27</v>
      </c>
      <c r="M43">
        <v>21</v>
      </c>
      <c r="N43">
        <f>4*3.14*M43^2</f>
        <v>5538.96</v>
      </c>
      <c r="O43">
        <v>50000</v>
      </c>
      <c r="P43">
        <v>1099.830721</v>
      </c>
      <c r="Q43">
        <v>-294444.65448899998</v>
      </c>
      <c r="R43">
        <v>1180918.3738279999</v>
      </c>
      <c r="S43">
        <v>-0.103515</v>
      </c>
      <c r="T43">
        <v>37806</v>
      </c>
      <c r="U43">
        <v>16194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1299.9000000000001</v>
      </c>
      <c r="AE43">
        <v>-292788</v>
      </c>
      <c r="AF43" s="6">
        <v>1191280</v>
      </c>
      <c r="AG43">
        <v>-0.20133499999999999</v>
      </c>
      <c r="AH43">
        <v>37766</v>
      </c>
      <c r="AI43">
        <v>16234</v>
      </c>
      <c r="AJ43">
        <f t="shared" ref="AJ43:AJ52" si="5">SUM(AH43:AI43)</f>
        <v>54000</v>
      </c>
    </row>
    <row r="44" spans="1:39" x14ac:dyDescent="0.2">
      <c r="O44">
        <v>100000</v>
      </c>
      <c r="P44">
        <v>1099.805885</v>
      </c>
      <c r="Q44">
        <v>-284086.04430399998</v>
      </c>
      <c r="R44">
        <v>1178113.4223160001</v>
      </c>
      <c r="S44">
        <v>-9.7233E-2</v>
      </c>
      <c r="T44">
        <v>36554</v>
      </c>
      <c r="U44">
        <v>15648</v>
      </c>
      <c r="V44">
        <f t="shared" si="3"/>
        <v>52202</v>
      </c>
      <c r="X44">
        <f>(Q44-(V44/V43)*Q43)/N43</f>
        <v>0.10014402094863675</v>
      </c>
      <c r="Y44">
        <f>X44*16.02</f>
        <v>1.6043072155971607</v>
      </c>
      <c r="AC44">
        <v>100000</v>
      </c>
      <c r="AD44">
        <v>1300.3900000000001</v>
      </c>
      <c r="AE44">
        <v>-275894</v>
      </c>
      <c r="AF44" s="6">
        <v>1190790</v>
      </c>
      <c r="AG44">
        <v>-2148.35</v>
      </c>
      <c r="AH44">
        <v>35729</v>
      </c>
      <c r="AI44">
        <v>15321</v>
      </c>
      <c r="AJ44">
        <f t="shared" si="5"/>
        <v>51050</v>
      </c>
      <c r="AL44">
        <f>(AE44-(AJ44/AJ43)*AE43)/AB43</f>
        <v>0.1145350318471382</v>
      </c>
      <c r="AM44">
        <f>AL44*16.02</f>
        <v>1.834851210191154</v>
      </c>
    </row>
    <row r="45" spans="1:39" x14ac:dyDescent="0.2">
      <c r="B45">
        <v>1000</v>
      </c>
      <c r="C45">
        <v>1100</v>
      </c>
      <c r="D45">
        <v>1200</v>
      </c>
      <c r="E45">
        <v>1300</v>
      </c>
      <c r="F45">
        <v>1400</v>
      </c>
      <c r="H45">
        <v>1000</v>
      </c>
      <c r="I45">
        <v>1100</v>
      </c>
      <c r="J45">
        <v>1200</v>
      </c>
      <c r="K45">
        <v>1300</v>
      </c>
      <c r="L45">
        <v>1400</v>
      </c>
      <c r="AA45">
        <v>25</v>
      </c>
      <c r="AB45">
        <f>4*3.14*AA45^2</f>
        <v>7850</v>
      </c>
      <c r="AC45">
        <v>50000</v>
      </c>
      <c r="AD45">
        <v>1299.93</v>
      </c>
      <c r="AE45">
        <v>-292654</v>
      </c>
      <c r="AF45" s="6">
        <v>1191190</v>
      </c>
      <c r="AG45">
        <v>0.102932</v>
      </c>
      <c r="AH45">
        <v>37880</v>
      </c>
      <c r="AI45">
        <v>16120</v>
      </c>
      <c r="AJ45">
        <f t="shared" si="5"/>
        <v>54000</v>
      </c>
    </row>
    <row r="46" spans="1:39" x14ac:dyDescent="0.2">
      <c r="A46">
        <v>5</v>
      </c>
      <c r="B46">
        <v>0.98565509457110756</v>
      </c>
      <c r="C46">
        <v>0.91034980015153322</v>
      </c>
      <c r="D46">
        <v>0.84779315266100119</v>
      </c>
      <c r="E46">
        <v>0.99037918663521041</v>
      </c>
      <c r="F46">
        <v>1.0543869982728664</v>
      </c>
      <c r="H46">
        <v>1.5876165566824632</v>
      </c>
      <c r="I46">
        <v>1.5193741022406899</v>
      </c>
      <c r="J46">
        <v>1.5888071162235944</v>
      </c>
      <c r="K46">
        <v>1.4880519603651099</v>
      </c>
      <c r="L46">
        <v>1.5014544997867716</v>
      </c>
      <c r="N46" t="s">
        <v>8</v>
      </c>
      <c r="AC46">
        <v>100000</v>
      </c>
      <c r="AD46">
        <v>1299.9100000000001</v>
      </c>
      <c r="AE46">
        <v>-275798</v>
      </c>
      <c r="AF46" s="6">
        <v>1190860</v>
      </c>
      <c r="AG46">
        <v>-2146.3200000000002</v>
      </c>
      <c r="AH46">
        <v>35812</v>
      </c>
      <c r="AI46">
        <v>15237</v>
      </c>
      <c r="AJ46">
        <f t="shared" si="5"/>
        <v>51049</v>
      </c>
      <c r="AL46">
        <f>(AE46-(AJ46/AJ45)*AE45)/AB45</f>
        <v>0.10993641424864815</v>
      </c>
      <c r="AM46">
        <f>AL46*16.02</f>
        <v>1.7611813562633434</v>
      </c>
    </row>
    <row r="47" spans="1:39" x14ac:dyDescent="0.2">
      <c r="A47">
        <v>7</v>
      </c>
      <c r="B47">
        <v>1.3220103688481426</v>
      </c>
      <c r="C47">
        <v>1.3263817211097524</v>
      </c>
      <c r="D47">
        <v>1.3341601120485691</v>
      </c>
      <c r="E47">
        <v>1.4320826883699866</v>
      </c>
      <c r="F47">
        <v>1.3375609884194173</v>
      </c>
      <c r="H47">
        <v>1.5975606326459275</v>
      </c>
      <c r="I47">
        <v>1.4895623751090206</v>
      </c>
      <c r="J47">
        <v>1.5782005971159283</v>
      </c>
      <c r="K47">
        <v>1.6005134517630555</v>
      </c>
      <c r="L47">
        <v>1.5014494603306925</v>
      </c>
      <c r="M47">
        <v>5</v>
      </c>
      <c r="N47">
        <f>4*3.14*M47^2</f>
        <v>314</v>
      </c>
      <c r="O47">
        <v>50000</v>
      </c>
      <c r="P47">
        <v>1199.8252440000001</v>
      </c>
      <c r="Q47">
        <v>-293594.71844700002</v>
      </c>
      <c r="R47">
        <v>1185988.4224370001</v>
      </c>
      <c r="S47">
        <v>-0.11859699999999999</v>
      </c>
      <c r="T47">
        <v>37806</v>
      </c>
      <c r="U47">
        <v>16194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1300.05</v>
      </c>
      <c r="AE47">
        <v>-292548</v>
      </c>
      <c r="AF47" s="6">
        <v>1191080</v>
      </c>
      <c r="AG47">
        <v>0.206151</v>
      </c>
      <c r="AH47">
        <v>37964</v>
      </c>
      <c r="AI47">
        <v>16036</v>
      </c>
      <c r="AJ47">
        <f t="shared" si="5"/>
        <v>54000</v>
      </c>
    </row>
    <row r="48" spans="1:39" x14ac:dyDescent="0.2">
      <c r="A48">
        <v>9</v>
      </c>
      <c r="B48">
        <v>1.6507787076006497</v>
      </c>
      <c r="C48">
        <v>1.7542507558134093</v>
      </c>
      <c r="D48">
        <v>1.7423650346683113</v>
      </c>
      <c r="E48">
        <v>1.8851699562255171</v>
      </c>
      <c r="F48">
        <v>2.1145008286230009</v>
      </c>
      <c r="H48">
        <v>1.4957629215357147</v>
      </c>
      <c r="I48">
        <v>1.5217535641860587</v>
      </c>
      <c r="J48">
        <v>1.5921269737577959</v>
      </c>
      <c r="K48">
        <v>1.5956653375247953</v>
      </c>
      <c r="L48">
        <v>1.631313457075489</v>
      </c>
      <c r="O48">
        <v>100000</v>
      </c>
      <c r="P48">
        <v>1199.821895</v>
      </c>
      <c r="Q48">
        <v>-293463.92555400002</v>
      </c>
      <c r="R48">
        <v>1185666.18248</v>
      </c>
      <c r="S48">
        <v>-0.150259</v>
      </c>
      <c r="T48">
        <v>37789</v>
      </c>
      <c r="U48">
        <v>16190</v>
      </c>
      <c r="V48">
        <f t="shared" si="6"/>
        <v>53979</v>
      </c>
      <c r="X48">
        <f>(Q48-(V48/V47)*Q47)/N47</f>
        <v>5.2920920890199827E-2</v>
      </c>
      <c r="Y48">
        <f>X48*16.02</f>
        <v>0.84779315266100119</v>
      </c>
      <c r="AC48">
        <v>100000</v>
      </c>
      <c r="AD48">
        <v>1299.71</v>
      </c>
      <c r="AE48">
        <v>-275597</v>
      </c>
      <c r="AF48" s="6">
        <v>1191680</v>
      </c>
      <c r="AG48">
        <v>-2739.52</v>
      </c>
      <c r="AH48">
        <v>35888</v>
      </c>
      <c r="AI48">
        <v>15150</v>
      </c>
      <c r="AJ48">
        <f t="shared" si="5"/>
        <v>51038</v>
      </c>
      <c r="AL48">
        <f>(AE48-(AJ48/AJ47)*AE47)/AB47</f>
        <v>0.11518476999292127</v>
      </c>
      <c r="AM48">
        <f>AL48*16.02</f>
        <v>1.8452600152865986</v>
      </c>
    </row>
    <row r="49" spans="1:39" x14ac:dyDescent="0.2">
      <c r="A49">
        <v>11</v>
      </c>
      <c r="B49">
        <v>1.5980353835701708</v>
      </c>
      <c r="C49">
        <v>1.6660672324034005</v>
      </c>
      <c r="D49">
        <v>1.7991003321937742</v>
      </c>
      <c r="E49">
        <v>1.7152051022995467</v>
      </c>
      <c r="F49">
        <v>2.2741993838865064</v>
      </c>
      <c r="H49">
        <v>1.5561490477159805</v>
      </c>
      <c r="I49">
        <v>1.5773639937103041</v>
      </c>
      <c r="J49">
        <v>1.5932356486201182</v>
      </c>
      <c r="K49">
        <v>1.5404950874063175</v>
      </c>
      <c r="L49">
        <v>1.6196987941559742</v>
      </c>
      <c r="M49">
        <v>7</v>
      </c>
      <c r="N49">
        <f>4*3.14*M49^2</f>
        <v>615.44000000000005</v>
      </c>
      <c r="O49">
        <v>50000</v>
      </c>
      <c r="P49">
        <v>1199.8252440000001</v>
      </c>
      <c r="Q49">
        <v>-293594.71844700002</v>
      </c>
      <c r="R49">
        <v>1185988.4224370001</v>
      </c>
      <c r="S49">
        <v>-0.11859699999999999</v>
      </c>
      <c r="T49">
        <v>37806</v>
      </c>
      <c r="U49">
        <v>16194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1300.24</v>
      </c>
      <c r="AE49">
        <v>-292978</v>
      </c>
      <c r="AF49" s="6">
        <v>1191440</v>
      </c>
      <c r="AG49">
        <v>0.100323</v>
      </c>
      <c r="AH49">
        <v>37599</v>
      </c>
      <c r="AI49">
        <v>16401</v>
      </c>
      <c r="AJ49">
        <f t="shared" si="5"/>
        <v>54000</v>
      </c>
    </row>
    <row r="50" spans="1:39" x14ac:dyDescent="0.2">
      <c r="A50">
        <v>13</v>
      </c>
      <c r="B50">
        <v>1.6164377749278445</v>
      </c>
      <c r="C50">
        <v>1.6719044422042619</v>
      </c>
      <c r="D50">
        <v>1.7041329093008837</v>
      </c>
      <c r="E50">
        <v>1.6021674482436978</v>
      </c>
      <c r="F50">
        <v>1.748525730676904</v>
      </c>
      <c r="H50">
        <v>1.4621122358812271</v>
      </c>
      <c r="I50">
        <v>1.5880040610740107</v>
      </c>
      <c r="J50">
        <v>1.5393182073612628</v>
      </c>
      <c r="K50">
        <v>1.5344820569696529</v>
      </c>
      <c r="L50">
        <v>1.562105269020168</v>
      </c>
      <c r="O50">
        <v>100000</v>
      </c>
      <c r="P50">
        <v>1200.183575</v>
      </c>
      <c r="Q50">
        <v>-293206.37381399999</v>
      </c>
      <c r="R50">
        <v>1184959.809809</v>
      </c>
      <c r="S50">
        <v>-0.12843499999999999</v>
      </c>
      <c r="T50">
        <v>37758</v>
      </c>
      <c r="U50">
        <v>16180</v>
      </c>
      <c r="V50">
        <f t="shared" si="6"/>
        <v>53938</v>
      </c>
      <c r="X50">
        <f>(Q50-(V50/V49)*Q49)/N49</f>
        <v>8.3280905870697197E-2</v>
      </c>
      <c r="Y50">
        <f>X50*16.02</f>
        <v>1.3341601120485691</v>
      </c>
      <c r="AC50">
        <v>100000</v>
      </c>
      <c r="AD50">
        <v>1299.81</v>
      </c>
      <c r="AE50">
        <v>-276137</v>
      </c>
      <c r="AF50" s="6">
        <v>1191540</v>
      </c>
      <c r="AG50">
        <v>-2490.02</v>
      </c>
      <c r="AH50">
        <v>35529</v>
      </c>
      <c r="AI50">
        <v>15523</v>
      </c>
      <c r="AJ50">
        <f t="shared" si="5"/>
        <v>51052</v>
      </c>
      <c r="AL50">
        <f>(AE50-(AJ50/AJ49)*AE49)/AB49</f>
        <v>0.10784349138947845</v>
      </c>
      <c r="AM50">
        <f>AL50*16.02</f>
        <v>1.7276527320594448</v>
      </c>
    </row>
    <row r="51" spans="1:39" x14ac:dyDescent="0.2">
      <c r="A51">
        <v>15</v>
      </c>
      <c r="B51">
        <v>1.588447928356439</v>
      </c>
      <c r="C51">
        <v>1.5876515775196962</v>
      </c>
      <c r="D51">
        <v>1.6090480121462027</v>
      </c>
      <c r="E51">
        <v>1.5814273583616878</v>
      </c>
      <c r="F51">
        <v>1.6594897400292941</v>
      </c>
      <c r="M51">
        <v>9</v>
      </c>
      <c r="N51">
        <f>4*3.14*M51^2</f>
        <v>1017.36</v>
      </c>
      <c r="O51">
        <v>50000</v>
      </c>
      <c r="P51">
        <v>1199.8252440000001</v>
      </c>
      <c r="Q51">
        <v>-293594.71844700002</v>
      </c>
      <c r="R51">
        <v>1185988.4224370001</v>
      </c>
      <c r="S51">
        <v>-0.11859699999999999</v>
      </c>
      <c r="T51">
        <v>37806</v>
      </c>
      <c r="U51">
        <v>16194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1299.9000000000001</v>
      </c>
      <c r="AE51">
        <v>-292540</v>
      </c>
      <c r="AF51" s="6">
        <v>1191120</v>
      </c>
      <c r="AG51">
        <v>-0.14544499999999999</v>
      </c>
      <c r="AH51">
        <v>37949</v>
      </c>
      <c r="AI51">
        <v>16051</v>
      </c>
      <c r="AJ51">
        <f t="shared" si="5"/>
        <v>54000</v>
      </c>
    </row>
    <row r="52" spans="1:39" x14ac:dyDescent="0.2">
      <c r="A52">
        <v>17</v>
      </c>
      <c r="B52">
        <v>1.5988903279752835</v>
      </c>
      <c r="C52">
        <v>1.580600204113485</v>
      </c>
      <c r="D52">
        <v>1.6200900342119962</v>
      </c>
      <c r="E52">
        <v>1.6540268458510645</v>
      </c>
      <c r="F52">
        <v>1.6577025791558941</v>
      </c>
      <c r="H52">
        <f>AVERAGE(H46:H50)</f>
        <v>1.5398402788922625</v>
      </c>
      <c r="I52">
        <f t="shared" ref="I52:L52" si="7">AVERAGE(I46:I50)</f>
        <v>1.5392116192640166</v>
      </c>
      <c r="J52">
        <f t="shared" si="7"/>
        <v>1.57833770861574</v>
      </c>
      <c r="K52">
        <f t="shared" si="7"/>
        <v>1.5518415788057862</v>
      </c>
      <c r="L52">
        <f t="shared" si="7"/>
        <v>1.5632042960738191</v>
      </c>
      <c r="O52">
        <v>100000</v>
      </c>
      <c r="P52">
        <v>1199.7501569999999</v>
      </c>
      <c r="Q52">
        <v>-292712.02310799999</v>
      </c>
      <c r="R52">
        <v>1184258.654933</v>
      </c>
      <c r="S52">
        <v>-0.13958899999999999</v>
      </c>
      <c r="T52">
        <v>37710</v>
      </c>
      <c r="U52">
        <v>16148</v>
      </c>
      <c r="V52">
        <f t="shared" si="6"/>
        <v>53858</v>
      </c>
      <c r="X52">
        <f>(Q52-(V52/V51)*Q51)/N51</f>
        <v>0.1087618623388459</v>
      </c>
      <c r="Y52">
        <f>X52*16.02</f>
        <v>1.7423650346683113</v>
      </c>
      <c r="AC52">
        <v>100000</v>
      </c>
      <c r="AD52">
        <v>1299.77</v>
      </c>
      <c r="AE52">
        <v>-275700</v>
      </c>
      <c r="AF52" s="6">
        <v>1191940</v>
      </c>
      <c r="AG52">
        <v>-2979.18</v>
      </c>
      <c r="AH52">
        <v>35835</v>
      </c>
      <c r="AI52">
        <v>15213</v>
      </c>
      <c r="AJ52">
        <f t="shared" si="5"/>
        <v>51048</v>
      </c>
      <c r="AL52">
        <f>(AE52-(AJ52/AJ51)*AE51)/AB51</f>
        <v>0.10800169851380299</v>
      </c>
      <c r="AM52">
        <f>AL52*16.02</f>
        <v>1.730187210191124</v>
      </c>
    </row>
    <row r="53" spans="1:39" x14ac:dyDescent="0.2">
      <c r="A53">
        <v>19</v>
      </c>
      <c r="B53">
        <v>1.6026538452369148</v>
      </c>
      <c r="C53">
        <v>1.5896527080941629</v>
      </c>
      <c r="D53">
        <v>1.5960500157062878</v>
      </c>
      <c r="E53">
        <v>1.6184943653322688</v>
      </c>
      <c r="F53">
        <v>1.7175926917305524</v>
      </c>
      <c r="M53">
        <v>11</v>
      </c>
      <c r="N53">
        <f>4*3.14*M53^2</f>
        <v>1519.76</v>
      </c>
      <c r="O53">
        <v>50000</v>
      </c>
      <c r="P53">
        <v>1199.8252440000001</v>
      </c>
      <c r="Q53">
        <v>-293594.71844700002</v>
      </c>
      <c r="R53">
        <v>1185988.4224370001</v>
      </c>
      <c r="S53">
        <v>-0.11859699999999999</v>
      </c>
      <c r="T53">
        <v>37806</v>
      </c>
      <c r="U53">
        <v>16194</v>
      </c>
      <c r="V53">
        <f t="shared" si="6"/>
        <v>54000</v>
      </c>
    </row>
    <row r="54" spans="1:39" x14ac:dyDescent="0.2">
      <c r="A54">
        <v>21</v>
      </c>
      <c r="B54">
        <v>1.6016533553879218</v>
      </c>
      <c r="C54">
        <v>1.6043072155971607</v>
      </c>
      <c r="D54">
        <v>1.6075556450045358</v>
      </c>
      <c r="E54">
        <v>1.6115233674760638</v>
      </c>
      <c r="F54">
        <v>1.638021626469806</v>
      </c>
      <c r="H54" t="s">
        <v>92</v>
      </c>
      <c r="O54">
        <v>100000</v>
      </c>
      <c r="P54">
        <v>1200.2336110000001</v>
      </c>
      <c r="Q54">
        <v>-292015.87698399997</v>
      </c>
      <c r="R54">
        <v>1184259.9728049999</v>
      </c>
      <c r="S54">
        <v>-0.16716200000000001</v>
      </c>
      <c r="T54">
        <v>37629</v>
      </c>
      <c r="U54">
        <v>16112</v>
      </c>
      <c r="V54">
        <f t="shared" si="6"/>
        <v>53741</v>
      </c>
      <c r="X54">
        <f>(Q54-(V54/V53)*Q53)/N53</f>
        <v>0.1123033915227075</v>
      </c>
      <c r="Y54">
        <f>X54*16.02</f>
        <v>1.7991003321937742</v>
      </c>
      <c r="AB54" t="s">
        <v>6</v>
      </c>
    </row>
    <row r="55" spans="1:39" x14ac:dyDescent="0.2">
      <c r="M55">
        <v>13</v>
      </c>
      <c r="N55">
        <f>4*3.14*M55^2</f>
        <v>2122.64</v>
      </c>
      <c r="O55">
        <v>50000</v>
      </c>
      <c r="P55">
        <v>1199.8252440000001</v>
      </c>
      <c r="Q55">
        <v>-293594.71844700002</v>
      </c>
      <c r="R55">
        <v>1185988.4224370001</v>
      </c>
      <c r="S55">
        <v>-0.11859699999999999</v>
      </c>
      <c r="T55">
        <v>37806</v>
      </c>
      <c r="U55">
        <v>16194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1399.95</v>
      </c>
      <c r="AE55">
        <v>-292041</v>
      </c>
      <c r="AF55" s="6">
        <v>1196950</v>
      </c>
      <c r="AG55">
        <v>0.28587200000000001</v>
      </c>
      <c r="AH55">
        <v>37616</v>
      </c>
      <c r="AI55">
        <v>16384</v>
      </c>
      <c r="AJ55">
        <f t="shared" ref="AJ55:AJ64" si="8">SUM(AH55:AI55)</f>
        <v>54000</v>
      </c>
    </row>
    <row r="56" spans="1:39" x14ac:dyDescent="0.2">
      <c r="H56">
        <v>1000</v>
      </c>
      <c r="I56">
        <v>1100</v>
      </c>
      <c r="J56">
        <v>1200</v>
      </c>
      <c r="K56">
        <v>1300</v>
      </c>
      <c r="L56">
        <v>1400</v>
      </c>
      <c r="O56">
        <v>100000</v>
      </c>
      <c r="P56">
        <v>1200.032107</v>
      </c>
      <c r="Q56">
        <v>-291074.53354500001</v>
      </c>
      <c r="R56">
        <v>1184518.1780960001</v>
      </c>
      <c r="S56">
        <v>-0.15077699999999999</v>
      </c>
      <c r="T56">
        <v>37519</v>
      </c>
      <c r="U56">
        <v>16059</v>
      </c>
      <c r="V56">
        <f t="shared" si="6"/>
        <v>53578</v>
      </c>
      <c r="X56">
        <f>(Q56-(V56/V55)*Q55)/N55</f>
        <v>0.1063753376592312</v>
      </c>
      <c r="Y56">
        <f>X56*16.02</f>
        <v>1.7041329093008837</v>
      </c>
      <c r="AC56">
        <v>100000</v>
      </c>
      <c r="AD56">
        <v>1400.29</v>
      </c>
      <c r="AE56">
        <v>-275276</v>
      </c>
      <c r="AF56" s="6">
        <v>1196770</v>
      </c>
      <c r="AG56">
        <v>-2551.63</v>
      </c>
      <c r="AH56">
        <v>35615</v>
      </c>
      <c r="AI56">
        <v>15460</v>
      </c>
      <c r="AJ56">
        <f t="shared" si="8"/>
        <v>51075</v>
      </c>
      <c r="AL56">
        <f>(AE56-(AJ56/AJ55)*AE55)/AB55</f>
        <v>0.12052388535031699</v>
      </c>
      <c r="AM56">
        <f>AL56*16.02</f>
        <v>1.9307926433120781</v>
      </c>
    </row>
    <row r="57" spans="1:39" x14ac:dyDescent="0.2">
      <c r="H57">
        <v>1.7069943014862292</v>
      </c>
      <c r="I57">
        <v>1.7276576072187271</v>
      </c>
      <c r="J57">
        <v>1.7938437893842532</v>
      </c>
      <c r="K57">
        <v>1.7952354394904595</v>
      </c>
      <c r="L57">
        <v>1.7262060191082567</v>
      </c>
      <c r="M57">
        <v>15</v>
      </c>
      <c r="N57">
        <f>4*3.14*M57^2</f>
        <v>2826</v>
      </c>
      <c r="O57">
        <v>50000</v>
      </c>
      <c r="P57">
        <v>1199.8252440000001</v>
      </c>
      <c r="Q57">
        <v>-293594.71844700002</v>
      </c>
      <c r="R57">
        <v>1185988.4224370001</v>
      </c>
      <c r="S57">
        <v>-0.11859699999999999</v>
      </c>
      <c r="T57">
        <v>37806</v>
      </c>
      <c r="U57">
        <v>16194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1400.04</v>
      </c>
      <c r="AE57">
        <v>-291832</v>
      </c>
      <c r="AF57" s="6">
        <v>1196790</v>
      </c>
      <c r="AG57">
        <v>-0.20662800000000001</v>
      </c>
      <c r="AH57">
        <v>37787</v>
      </c>
      <c r="AI57">
        <v>16213</v>
      </c>
      <c r="AJ57">
        <f t="shared" si="8"/>
        <v>54000</v>
      </c>
    </row>
    <row r="58" spans="1:39" x14ac:dyDescent="0.2">
      <c r="H58">
        <v>1.6919231057324833</v>
      </c>
      <c r="I58">
        <v>1.741488056050928</v>
      </c>
      <c r="J58">
        <v>1.7486942216560168</v>
      </c>
      <c r="K58">
        <v>1.6721688471337082</v>
      </c>
      <c r="L58">
        <v>1.8309912934183195</v>
      </c>
      <c r="O58">
        <v>100000</v>
      </c>
      <c r="P58">
        <v>1200.1308079999999</v>
      </c>
      <c r="Q58">
        <v>-289820.36015999998</v>
      </c>
      <c r="R58">
        <v>1184444.21074</v>
      </c>
      <c r="S58">
        <v>-0.108904</v>
      </c>
      <c r="T58">
        <v>37362</v>
      </c>
      <c r="U58">
        <v>15996</v>
      </c>
      <c r="V58">
        <f t="shared" si="6"/>
        <v>53358</v>
      </c>
      <c r="X58">
        <f>(Q58-(V58/V57)*Q57)/N57</f>
        <v>0.10043995082061191</v>
      </c>
      <c r="Y58">
        <f>X58*16.02</f>
        <v>1.6090480121462027</v>
      </c>
      <c r="AC58">
        <v>100000</v>
      </c>
      <c r="AD58">
        <v>1399.73</v>
      </c>
      <c r="AE58">
        <v>-275054</v>
      </c>
      <c r="AF58" s="6">
        <v>1197640</v>
      </c>
      <c r="AG58">
        <v>-3004.57</v>
      </c>
      <c r="AH58">
        <v>35716</v>
      </c>
      <c r="AI58">
        <v>15348</v>
      </c>
      <c r="AJ58">
        <f t="shared" si="8"/>
        <v>51064</v>
      </c>
      <c r="AL58">
        <f>(AE58-(AJ58/AJ57)*AE57)/AB57</f>
        <v>0.11604918141070765</v>
      </c>
      <c r="AM58">
        <f>AL58*16.02</f>
        <v>1.8591078861995365</v>
      </c>
    </row>
    <row r="59" spans="1:39" x14ac:dyDescent="0.2">
      <c r="H59">
        <v>1.7919595970276505</v>
      </c>
      <c r="I59">
        <v>1.8374909766454792</v>
      </c>
      <c r="J59">
        <v>1.7547251337579957</v>
      </c>
      <c r="K59">
        <v>1.7168022904459186</v>
      </c>
      <c r="L59">
        <v>1.8529568713375977</v>
      </c>
      <c r="M59">
        <v>17</v>
      </c>
      <c r="N59">
        <f>4*3.14*M59^2</f>
        <v>3629.84</v>
      </c>
      <c r="O59">
        <v>50000</v>
      </c>
      <c r="P59">
        <v>1199.8252440000001</v>
      </c>
      <c r="Q59">
        <v>-293594.71844700002</v>
      </c>
      <c r="R59">
        <v>1185988.4224370001</v>
      </c>
      <c r="S59">
        <v>-0.11859699999999999</v>
      </c>
      <c r="T59">
        <v>37806</v>
      </c>
      <c r="U59">
        <v>16194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1400.49</v>
      </c>
      <c r="AE59">
        <v>-291832</v>
      </c>
      <c r="AF59" s="6">
        <v>1196780</v>
      </c>
      <c r="AG59">
        <v>0.121407</v>
      </c>
      <c r="AH59">
        <v>37805</v>
      </c>
      <c r="AI59">
        <v>16195</v>
      </c>
      <c r="AJ59">
        <f t="shared" si="8"/>
        <v>54000</v>
      </c>
    </row>
    <row r="60" spans="1:39" x14ac:dyDescent="0.2">
      <c r="H60">
        <v>1.6926423617834168</v>
      </c>
      <c r="I60">
        <v>1.6762589923567044</v>
      </c>
      <c r="J60">
        <v>1.8627688662419764</v>
      </c>
      <c r="K60">
        <v>1.6156077409765905</v>
      </c>
      <c r="L60">
        <v>1.7957441944797932</v>
      </c>
      <c r="O60">
        <v>100000</v>
      </c>
      <c r="P60">
        <v>1200.4382210000001</v>
      </c>
      <c r="Q60">
        <v>-288133.22351600003</v>
      </c>
      <c r="R60">
        <v>1184216.917902</v>
      </c>
      <c r="S60">
        <v>-0.13256000000000001</v>
      </c>
      <c r="T60">
        <v>37156</v>
      </c>
      <c r="U60">
        <v>15907</v>
      </c>
      <c r="V60">
        <f t="shared" si="6"/>
        <v>53063</v>
      </c>
      <c r="X60">
        <f>(Q60-(V60/V59)*Q59)/N59</f>
        <v>0.10112921561872636</v>
      </c>
      <c r="Y60">
        <f>X60*16.02</f>
        <v>1.6200900342119962</v>
      </c>
      <c r="AC60">
        <v>100000</v>
      </c>
      <c r="AD60">
        <v>1400.26</v>
      </c>
      <c r="AE60">
        <v>-274962</v>
      </c>
      <c r="AF60" s="6">
        <v>1197670</v>
      </c>
      <c r="AG60">
        <v>-3057.17</v>
      </c>
      <c r="AH60">
        <v>35742</v>
      </c>
      <c r="AI60">
        <v>15310</v>
      </c>
      <c r="AJ60">
        <f t="shared" si="8"/>
        <v>51052</v>
      </c>
      <c r="AL60">
        <f>(AE60-(AJ60/AJ59)*AE59)/AB59</f>
        <v>0.11950758197688154</v>
      </c>
      <c r="AM60">
        <f>AL60*16.02</f>
        <v>1.9145114632696421</v>
      </c>
    </row>
    <row r="61" spans="1:39" x14ac:dyDescent="0.2">
      <c r="H61">
        <v>1.6292702802547669</v>
      </c>
      <c r="I61">
        <v>1.7214002836518094</v>
      </c>
      <c r="J61">
        <v>1.7614000959659912</v>
      </c>
      <c r="K61">
        <v>1.6198535133757905</v>
      </c>
      <c r="L61">
        <v>1.6511646959660202</v>
      </c>
      <c r="M61">
        <v>19</v>
      </c>
      <c r="N61">
        <f>4*3.14*M61^2</f>
        <v>4534.16</v>
      </c>
      <c r="O61">
        <v>50000</v>
      </c>
      <c r="P61">
        <v>1199.8252440000001</v>
      </c>
      <c r="Q61">
        <v>-293594.71844700002</v>
      </c>
      <c r="R61">
        <v>1185988.4224370001</v>
      </c>
      <c r="S61">
        <v>-0.11859699999999999</v>
      </c>
      <c r="T61">
        <v>37806</v>
      </c>
      <c r="U61">
        <v>16194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1400.28</v>
      </c>
      <c r="AE61">
        <v>-291682</v>
      </c>
      <c r="AF61" s="6">
        <v>1196840</v>
      </c>
      <c r="AG61">
        <v>8.3557600000000003E-3</v>
      </c>
      <c r="AH61">
        <v>37900</v>
      </c>
      <c r="AI61">
        <v>16100</v>
      </c>
      <c r="AJ61">
        <f t="shared" si="8"/>
        <v>54000</v>
      </c>
    </row>
    <row r="62" spans="1:39" x14ac:dyDescent="0.2">
      <c r="O62">
        <v>100000</v>
      </c>
      <c r="P62">
        <v>1199.723191</v>
      </c>
      <c r="Q62">
        <v>-285966.22669400001</v>
      </c>
      <c r="R62">
        <v>1183595.570232</v>
      </c>
      <c r="S62">
        <v>-0.109956</v>
      </c>
      <c r="T62">
        <v>36889</v>
      </c>
      <c r="U62">
        <v>15791</v>
      </c>
      <c r="V62">
        <f t="shared" si="6"/>
        <v>52680</v>
      </c>
      <c r="X62">
        <f>(Q62-(V62/V61)*Q61)/N61</f>
        <v>9.9628590243838189E-2</v>
      </c>
      <c r="Y62">
        <f>X62*16.02</f>
        <v>1.5960500157062878</v>
      </c>
      <c r="AC62">
        <v>100000</v>
      </c>
      <c r="AD62">
        <v>1400.33</v>
      </c>
      <c r="AE62">
        <v>-275019</v>
      </c>
      <c r="AF62" s="6">
        <v>1196750</v>
      </c>
      <c r="AG62">
        <v>-2423.88</v>
      </c>
      <c r="AH62">
        <v>35824</v>
      </c>
      <c r="AI62">
        <v>15250</v>
      </c>
      <c r="AJ62">
        <f t="shared" si="8"/>
        <v>51074</v>
      </c>
      <c r="AL62">
        <f>(AE62-(AJ62/AJ61)*AE61)/AB61</f>
        <v>0.10931933946685071</v>
      </c>
      <c r="AM62">
        <f>AL62*16.02</f>
        <v>1.7512958182589484</v>
      </c>
    </row>
    <row r="63" spans="1:39" x14ac:dyDescent="0.2">
      <c r="G63" t="s">
        <v>23</v>
      </c>
      <c r="H63">
        <f>AVERAGE(H57:H61)</f>
        <v>1.7025579292569091</v>
      </c>
      <c r="I63">
        <f t="shared" ref="I63:L63" si="9">AVERAGE(I57:I61)</f>
        <v>1.7408591831847295</v>
      </c>
      <c r="J63">
        <f t="shared" si="9"/>
        <v>1.7842864214012466</v>
      </c>
      <c r="K63">
        <f t="shared" si="9"/>
        <v>1.6839335662844934</v>
      </c>
      <c r="L63">
        <f t="shared" si="9"/>
        <v>1.7714126148619975</v>
      </c>
      <c r="M63">
        <v>21</v>
      </c>
      <c r="N63">
        <f>4*3.14*M63^2</f>
        <v>5538.96</v>
      </c>
      <c r="O63">
        <v>50000</v>
      </c>
      <c r="P63">
        <v>1199.8252440000001</v>
      </c>
      <c r="Q63">
        <v>-293594.71844700002</v>
      </c>
      <c r="R63">
        <v>1185988.4224370001</v>
      </c>
      <c r="S63">
        <v>-0.11859699999999999</v>
      </c>
      <c r="T63">
        <v>37806</v>
      </c>
      <c r="U63">
        <v>16194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1400.14</v>
      </c>
      <c r="AE63">
        <v>-291958</v>
      </c>
      <c r="AF63" s="6">
        <v>1196860</v>
      </c>
      <c r="AG63">
        <v>-4.7097399999999998E-2</v>
      </c>
      <c r="AH63">
        <v>37706</v>
      </c>
      <c r="AI63">
        <v>16294</v>
      </c>
      <c r="AJ63">
        <f t="shared" si="8"/>
        <v>54000</v>
      </c>
    </row>
    <row r="64" spans="1:39" x14ac:dyDescent="0.2">
      <c r="G64" t="s">
        <v>24</v>
      </c>
      <c r="H64">
        <f>STDEV(H57:H61)</f>
        <v>5.8298449903761061E-2</v>
      </c>
      <c r="I64">
        <f t="shared" ref="I64:L64" si="10">STDEV(I57:I61)</f>
        <v>5.9296319494886236E-2</v>
      </c>
      <c r="J64">
        <f t="shared" si="10"/>
        <v>4.7210421870336416E-2</v>
      </c>
      <c r="K64">
        <f t="shared" si="10"/>
        <v>7.4802306462838891E-2</v>
      </c>
      <c r="L64">
        <f t="shared" si="10"/>
        <v>8.2604946534437021E-2</v>
      </c>
      <c r="O64">
        <v>100000</v>
      </c>
      <c r="P64">
        <v>1199.7742619999999</v>
      </c>
      <c r="Q64">
        <v>-283317.65422299999</v>
      </c>
      <c r="R64">
        <v>1183103.483577</v>
      </c>
      <c r="S64">
        <v>-0.11719499999999999</v>
      </c>
      <c r="T64">
        <v>36558</v>
      </c>
      <c r="U64">
        <v>15654</v>
      </c>
      <c r="V64">
        <f t="shared" si="6"/>
        <v>52212</v>
      </c>
      <c r="X64">
        <f>(Q64-(V64/V63)*Q63)/N63</f>
        <v>0.10034679431988364</v>
      </c>
      <c r="Y64">
        <f>X64*16.02</f>
        <v>1.6075556450045358</v>
      </c>
      <c r="AC64">
        <v>100000</v>
      </c>
      <c r="AD64">
        <v>1400.18</v>
      </c>
      <c r="AE64">
        <v>-275178</v>
      </c>
      <c r="AF64" s="6">
        <v>1196480</v>
      </c>
      <c r="AG64">
        <v>-2423.35</v>
      </c>
      <c r="AH64">
        <v>35607</v>
      </c>
      <c r="AI64">
        <v>15446</v>
      </c>
      <c r="AJ64">
        <f t="shared" si="8"/>
        <v>51053</v>
      </c>
      <c r="AL64">
        <f>(AE64-(AJ64/AJ63)*AE63)/AB63</f>
        <v>0.10785509318235674</v>
      </c>
      <c r="AM64">
        <f>AL64*16.02</f>
        <v>1.7278385927813549</v>
      </c>
    </row>
    <row r="66" spans="6:39" x14ac:dyDescent="0.2">
      <c r="G66" t="s">
        <v>105</v>
      </c>
      <c r="H66">
        <v>1000</v>
      </c>
      <c r="I66">
        <v>1100</v>
      </c>
      <c r="J66">
        <v>1200</v>
      </c>
      <c r="K66">
        <v>1300</v>
      </c>
      <c r="L66">
        <v>1400</v>
      </c>
      <c r="N66" t="s">
        <v>7</v>
      </c>
      <c r="AB66" t="s">
        <v>78</v>
      </c>
    </row>
    <row r="67" spans="6:39" x14ac:dyDescent="0.2">
      <c r="H67">
        <v>1.7596473439490032</v>
      </c>
      <c r="I67">
        <v>1.5868518220806616</v>
      </c>
      <c r="J67">
        <v>1.5055030632696187</v>
      </c>
      <c r="K67">
        <v>1.550604786411945</v>
      </c>
      <c r="L67">
        <v>1.4777996496815708</v>
      </c>
      <c r="M67">
        <v>5</v>
      </c>
      <c r="N67">
        <f>4*3.14*M67^2</f>
        <v>314</v>
      </c>
      <c r="O67">
        <v>50000</v>
      </c>
      <c r="P67">
        <v>1300.1434959999999</v>
      </c>
      <c r="Q67">
        <v>-292714.90945500002</v>
      </c>
      <c r="R67">
        <v>1191297.4262329999</v>
      </c>
      <c r="S67">
        <v>-0.162189</v>
      </c>
      <c r="T67">
        <v>37806</v>
      </c>
      <c r="U67">
        <v>16194</v>
      </c>
      <c r="V67">
        <f t="shared" ref="V67:V84" si="11">SUM(T67:U67)</f>
        <v>54000</v>
      </c>
      <c r="AA67">
        <v>25</v>
      </c>
      <c r="AB67">
        <f>4*3.14*AA67^2</f>
        <v>7850</v>
      </c>
      <c r="AC67">
        <v>50000</v>
      </c>
      <c r="AD67">
        <v>900.18200000000002</v>
      </c>
      <c r="AE67">
        <v>-296216</v>
      </c>
      <c r="AF67" s="6">
        <v>1171290</v>
      </c>
      <c r="AG67">
        <v>7.9539700000000005E-2</v>
      </c>
      <c r="AH67">
        <v>37720</v>
      </c>
      <c r="AI67">
        <v>16280</v>
      </c>
      <c r="AJ67">
        <f t="shared" ref="AJ67:AJ76" si="12">SUM(AH67:AI67)</f>
        <v>54000</v>
      </c>
    </row>
    <row r="68" spans="6:39" x14ac:dyDescent="0.2">
      <c r="H68">
        <v>1.5391212921443749</v>
      </c>
      <c r="I68">
        <v>1.6530766276008007</v>
      </c>
      <c r="J68">
        <v>1.5325592522293512</v>
      </c>
      <c r="K68">
        <v>1.4966376050955867</v>
      </c>
      <c r="L68">
        <v>1.4193097566879305</v>
      </c>
      <c r="O68">
        <v>100000</v>
      </c>
      <c r="P68">
        <v>1300.083104</v>
      </c>
      <c r="Q68">
        <v>-292576.24330600002</v>
      </c>
      <c r="R68">
        <v>1190954.3200149999</v>
      </c>
      <c r="S68">
        <v>-0.12542600000000001</v>
      </c>
      <c r="T68">
        <v>37788</v>
      </c>
      <c r="U68">
        <v>16190</v>
      </c>
      <c r="V68">
        <f t="shared" si="11"/>
        <v>53978</v>
      </c>
      <c r="X68">
        <f>(Q68-(V68/V67)*Q67)/N67</f>
        <v>6.1821422386717256E-2</v>
      </c>
      <c r="Y68">
        <f>X68*16.02</f>
        <v>0.99037918663521041</v>
      </c>
      <c r="AC68">
        <v>100000</v>
      </c>
      <c r="AD68">
        <v>900.03700000000003</v>
      </c>
      <c r="AE68">
        <v>-278892</v>
      </c>
      <c r="AF68" s="6">
        <v>1171230</v>
      </c>
      <c r="AG68">
        <v>-2141.8000000000002</v>
      </c>
      <c r="AH68">
        <v>35615</v>
      </c>
      <c r="AI68">
        <v>15376</v>
      </c>
      <c r="AJ68">
        <f t="shared" si="12"/>
        <v>50991</v>
      </c>
      <c r="AL68">
        <f>(AE68-(AJ68/AJ67)*AE67)/AB67</f>
        <v>0.10422754423213072</v>
      </c>
      <c r="AM68">
        <f>AL68*16.02</f>
        <v>1.6697252585987341</v>
      </c>
    </row>
    <row r="69" spans="6:39" x14ac:dyDescent="0.2">
      <c r="H69">
        <v>1.6570738046709363</v>
      </c>
      <c r="I69">
        <v>1.5881553036093605</v>
      </c>
      <c r="J69">
        <v>1.6394895966029019</v>
      </c>
      <c r="K69">
        <v>1.567388410191082</v>
      </c>
      <c r="L69">
        <v>1.2597162038216672</v>
      </c>
      <c r="M69">
        <v>7</v>
      </c>
      <c r="N69">
        <f>4*3.14*M69^2</f>
        <v>615.44000000000005</v>
      </c>
      <c r="O69">
        <v>50000</v>
      </c>
      <c r="P69">
        <v>1300.1434959999999</v>
      </c>
      <c r="Q69">
        <v>-292714.90945500002</v>
      </c>
      <c r="R69">
        <v>1191297.4262329999</v>
      </c>
      <c r="S69">
        <v>-0.162189</v>
      </c>
      <c r="T69">
        <v>37806</v>
      </c>
      <c r="U69">
        <v>16194</v>
      </c>
      <c r="V69">
        <f t="shared" si="11"/>
        <v>54000</v>
      </c>
      <c r="AA69">
        <v>25</v>
      </c>
      <c r="AB69">
        <f>4*3.14*AA69^2</f>
        <v>7850</v>
      </c>
      <c r="AC69">
        <v>50000</v>
      </c>
      <c r="AD69">
        <v>900.08399999999995</v>
      </c>
      <c r="AE69">
        <v>-296376</v>
      </c>
      <c r="AF69" s="6">
        <v>1171470</v>
      </c>
      <c r="AG69">
        <v>3.4619299999999999E-2</v>
      </c>
      <c r="AH69">
        <v>37575</v>
      </c>
      <c r="AI69">
        <v>16425</v>
      </c>
      <c r="AJ69">
        <f t="shared" si="12"/>
        <v>54000</v>
      </c>
    </row>
    <row r="70" spans="6:39" x14ac:dyDescent="0.2">
      <c r="H70">
        <v>1.5825035201698596</v>
      </c>
      <c r="I70">
        <v>1.5594160509554695</v>
      </c>
      <c r="J70">
        <v>1.5776030025477932</v>
      </c>
      <c r="K70">
        <v>1.5315475622081323</v>
      </c>
      <c r="L70">
        <v>1.4476207133758583</v>
      </c>
      <c r="O70">
        <v>100000</v>
      </c>
      <c r="P70">
        <v>1300.305464</v>
      </c>
      <c r="Q70">
        <v>-292329.23372999998</v>
      </c>
      <c r="R70">
        <v>1190314.049839</v>
      </c>
      <c r="S70">
        <v>-0.13602300000000001</v>
      </c>
      <c r="T70">
        <v>37759</v>
      </c>
      <c r="U70">
        <v>16180</v>
      </c>
      <c r="V70">
        <f t="shared" si="11"/>
        <v>53939</v>
      </c>
      <c r="X70">
        <f>(Q70-(V70/V69)*Q69)/N69</f>
        <v>8.9393426240323759E-2</v>
      </c>
      <c r="Y70">
        <f>X70*16.02</f>
        <v>1.4320826883699866</v>
      </c>
      <c r="AC70">
        <v>100000</v>
      </c>
      <c r="AD70">
        <v>900.31299999999999</v>
      </c>
      <c r="AE70">
        <v>-279090</v>
      </c>
      <c r="AF70" s="6">
        <v>1171130</v>
      </c>
      <c r="AG70">
        <v>-1925.89</v>
      </c>
      <c r="AH70">
        <v>35470</v>
      </c>
      <c r="AI70">
        <v>15528</v>
      </c>
      <c r="AJ70">
        <f t="shared" si="12"/>
        <v>50998</v>
      </c>
      <c r="AL70">
        <f>(AE70-(AJ70/AJ69)*AE69)/AB69</f>
        <v>0.10314519462137109</v>
      </c>
      <c r="AM70">
        <f>AL70*16.02</f>
        <v>1.6523860178343648</v>
      </c>
    </row>
    <row r="71" spans="6:39" x14ac:dyDescent="0.2">
      <c r="H71">
        <v>1.6357474394904761</v>
      </c>
      <c r="I71">
        <v>1.6435803464968572</v>
      </c>
      <c r="J71">
        <v>1.4711984195329395</v>
      </c>
      <c r="K71">
        <v>1.5237732704883216</v>
      </c>
      <c r="L71">
        <v>1.439580971125241</v>
      </c>
      <c r="M71">
        <v>9</v>
      </c>
      <c r="N71">
        <f>4*3.14*M71^2</f>
        <v>1017.36</v>
      </c>
      <c r="O71">
        <v>50000</v>
      </c>
      <c r="P71">
        <v>1300.1434959999999</v>
      </c>
      <c r="Q71">
        <v>-292714.90945500002</v>
      </c>
      <c r="R71">
        <v>1191297.4262329999</v>
      </c>
      <c r="S71">
        <v>-0.162189</v>
      </c>
      <c r="T71">
        <v>37806</v>
      </c>
      <c r="U71">
        <v>16194</v>
      </c>
      <c r="V71">
        <f t="shared" si="11"/>
        <v>54000</v>
      </c>
      <c r="AA71">
        <v>25</v>
      </c>
      <c r="AB71">
        <f>4*3.14*AA71^2</f>
        <v>7850</v>
      </c>
      <c r="AC71">
        <v>50000</v>
      </c>
      <c r="AD71">
        <v>899.846</v>
      </c>
      <c r="AE71">
        <v>-296358</v>
      </c>
      <c r="AF71" s="6">
        <v>1171420</v>
      </c>
      <c r="AG71">
        <v>4.0668000000000003E-2</v>
      </c>
      <c r="AH71">
        <v>37602</v>
      </c>
      <c r="AI71">
        <v>16398</v>
      </c>
      <c r="AJ71">
        <f t="shared" si="12"/>
        <v>54000</v>
      </c>
    </row>
    <row r="72" spans="6:39" x14ac:dyDescent="0.2">
      <c r="O72">
        <v>100000</v>
      </c>
      <c r="P72">
        <v>1300.0676920000001</v>
      </c>
      <c r="Q72">
        <v>-291825.45877299999</v>
      </c>
      <c r="R72">
        <v>1188840.594203</v>
      </c>
      <c r="S72">
        <v>-0.109095</v>
      </c>
      <c r="T72">
        <v>37710</v>
      </c>
      <c r="U72">
        <v>16148</v>
      </c>
      <c r="V72">
        <f t="shared" si="11"/>
        <v>53858</v>
      </c>
      <c r="X72">
        <f>(Q72-(V72/V71)*Q71)/N71</f>
        <v>0.11767602723005725</v>
      </c>
      <c r="Y72">
        <f>X72*16.02</f>
        <v>1.8851699562255171</v>
      </c>
      <c r="AC72">
        <v>100000</v>
      </c>
      <c r="AD72">
        <v>900.03200000000004</v>
      </c>
      <c r="AE72">
        <v>-279056</v>
      </c>
      <c r="AF72" s="6">
        <v>1171120</v>
      </c>
      <c r="AG72">
        <v>-1964.17</v>
      </c>
      <c r="AH72">
        <v>35496</v>
      </c>
      <c r="AI72">
        <v>15499</v>
      </c>
      <c r="AJ72">
        <f t="shared" si="12"/>
        <v>50995</v>
      </c>
      <c r="AL72">
        <f>(AE72-(AJ72/AJ71)*AE71)/AB71</f>
        <v>0.1032135173389955</v>
      </c>
      <c r="AM72">
        <f>AL72*16.02</f>
        <v>1.653480547770708</v>
      </c>
    </row>
    <row r="73" spans="6:39" x14ac:dyDescent="0.2">
      <c r="G73" t="s">
        <v>23</v>
      </c>
      <c r="H73">
        <f>AVERAGE(H67:H71)</f>
        <v>1.6348186800849303</v>
      </c>
      <c r="I73">
        <f t="shared" ref="I73:L73" si="13">AVERAGE(I67:I71)</f>
        <v>1.6062160301486301</v>
      </c>
      <c r="J73">
        <f t="shared" si="13"/>
        <v>1.545270666836521</v>
      </c>
      <c r="K73">
        <f t="shared" si="13"/>
        <v>1.5339903268790136</v>
      </c>
      <c r="L73">
        <f t="shared" si="13"/>
        <v>1.4088054589384535</v>
      </c>
      <c r="M73">
        <v>11</v>
      </c>
      <c r="N73">
        <f>4*3.14*M73^2</f>
        <v>1519.76</v>
      </c>
      <c r="O73">
        <v>50000</v>
      </c>
      <c r="P73">
        <v>1300.1434959999999</v>
      </c>
      <c r="Q73">
        <v>-292714.90945500002</v>
      </c>
      <c r="R73">
        <v>1191297.4262329999</v>
      </c>
      <c r="S73">
        <v>-0.162189</v>
      </c>
      <c r="T73">
        <v>37806</v>
      </c>
      <c r="U73">
        <v>16194</v>
      </c>
      <c r="V73">
        <f t="shared" si="11"/>
        <v>54000</v>
      </c>
      <c r="AA73">
        <v>25</v>
      </c>
      <c r="AB73">
        <f>4*3.14*AA73^2</f>
        <v>7850</v>
      </c>
      <c r="AC73">
        <v>50000</v>
      </c>
      <c r="AD73">
        <v>899.83600000000001</v>
      </c>
      <c r="AE73">
        <v>-295836</v>
      </c>
      <c r="AF73" s="6">
        <v>1171180</v>
      </c>
      <c r="AG73">
        <v>1.45965E-2</v>
      </c>
      <c r="AH73">
        <v>37995</v>
      </c>
      <c r="AI73">
        <v>16005</v>
      </c>
      <c r="AJ73">
        <f t="shared" si="12"/>
        <v>54000</v>
      </c>
    </row>
    <row r="74" spans="6:39" x14ac:dyDescent="0.2">
      <c r="G74" t="s">
        <v>24</v>
      </c>
      <c r="H74">
        <f>STDEV(H67:H71)</f>
        <v>8.3625974586318472E-2</v>
      </c>
      <c r="I74">
        <f t="shared" ref="I74:L74" si="14">STDEV(I67:I71)</f>
        <v>4.0259806816013426E-2</v>
      </c>
      <c r="J74">
        <f t="shared" si="14"/>
        <v>6.5483446065095791E-2</v>
      </c>
      <c r="K74">
        <f t="shared" si="14"/>
        <v>2.691214131042555E-2</v>
      </c>
      <c r="L74">
        <f t="shared" si="14"/>
        <v>8.595333144530394E-2</v>
      </c>
      <c r="O74">
        <v>100000</v>
      </c>
      <c r="P74">
        <v>1300.008368</v>
      </c>
      <c r="Q74">
        <v>-291142.82601000002</v>
      </c>
      <c r="R74">
        <v>1189723.6585929999</v>
      </c>
      <c r="S74">
        <v>-0.13372300000000001</v>
      </c>
      <c r="T74">
        <v>37630</v>
      </c>
      <c r="U74">
        <v>16110</v>
      </c>
      <c r="V74">
        <f t="shared" si="11"/>
        <v>53740</v>
      </c>
      <c r="X74">
        <f>(Q74-(V74/V73)*Q73)/N73</f>
        <v>0.10706648578648856</v>
      </c>
      <c r="Y74">
        <f>X74*16.02</f>
        <v>1.7152051022995467</v>
      </c>
      <c r="AC74">
        <v>100000</v>
      </c>
      <c r="AD74">
        <v>899.93299999999999</v>
      </c>
      <c r="AE74">
        <v>-278617</v>
      </c>
      <c r="AF74" s="6">
        <v>1171140</v>
      </c>
      <c r="AG74">
        <v>-2045.22</v>
      </c>
      <c r="AH74">
        <v>35874</v>
      </c>
      <c r="AI74">
        <v>15128</v>
      </c>
      <c r="AJ74">
        <f t="shared" si="12"/>
        <v>51002</v>
      </c>
      <c r="AL74">
        <f>(AE74-(AJ74/AJ73)*AE73)/AB73</f>
        <v>0.10122593064401685</v>
      </c>
      <c r="AM74">
        <f>AL74*16.02</f>
        <v>1.6216394089171497</v>
      </c>
    </row>
    <row r="75" spans="6:39" x14ac:dyDescent="0.2">
      <c r="M75">
        <v>13</v>
      </c>
      <c r="N75">
        <f>4*3.14*M75^2</f>
        <v>2122.64</v>
      </c>
      <c r="O75">
        <v>50000</v>
      </c>
      <c r="P75">
        <v>1300.1434959999999</v>
      </c>
      <c r="Q75">
        <v>-292714.90945500002</v>
      </c>
      <c r="R75">
        <v>1191297.4262329999</v>
      </c>
      <c r="S75">
        <v>-0.162189</v>
      </c>
      <c r="T75">
        <v>37806</v>
      </c>
      <c r="U75">
        <v>16194</v>
      </c>
      <c r="V75">
        <f t="shared" si="11"/>
        <v>54000</v>
      </c>
      <c r="AA75">
        <v>25</v>
      </c>
      <c r="AB75">
        <f>4*3.14*AA75^2</f>
        <v>7850</v>
      </c>
      <c r="AC75">
        <v>50000</v>
      </c>
      <c r="AD75">
        <v>899.87800000000004</v>
      </c>
      <c r="AE75">
        <v>-296204</v>
      </c>
      <c r="AF75" s="6">
        <v>1171390</v>
      </c>
      <c r="AG75">
        <v>4.6420299999999998E-2</v>
      </c>
      <c r="AH75">
        <v>37707</v>
      </c>
      <c r="AI75">
        <v>16293</v>
      </c>
      <c r="AJ75">
        <f t="shared" si="12"/>
        <v>54000</v>
      </c>
    </row>
    <row r="76" spans="6:39" x14ac:dyDescent="0.2">
      <c r="F76" t="s">
        <v>106</v>
      </c>
      <c r="G76">
        <v>900</v>
      </c>
      <c r="H76">
        <v>1000</v>
      </c>
      <c r="I76">
        <v>1100</v>
      </c>
      <c r="J76">
        <v>1200</v>
      </c>
      <c r="K76">
        <v>1300</v>
      </c>
      <c r="L76">
        <v>1400</v>
      </c>
      <c r="O76">
        <v>100000</v>
      </c>
      <c r="P76">
        <v>1300.0747719999999</v>
      </c>
      <c r="Q76">
        <v>-290269.31692200003</v>
      </c>
      <c r="R76">
        <v>1189784.939182</v>
      </c>
      <c r="S76">
        <v>-9.5368999999999995E-2</v>
      </c>
      <c r="T76">
        <v>37527</v>
      </c>
      <c r="U76">
        <v>16061</v>
      </c>
      <c r="V76">
        <f t="shared" si="11"/>
        <v>53588</v>
      </c>
      <c r="X76">
        <f>(Q76-(V76/V75)*Q75)/N75</f>
        <v>0.10001045244966904</v>
      </c>
      <c r="Y76">
        <f>X76*16.02</f>
        <v>1.6021674482436978</v>
      </c>
      <c r="AC76">
        <v>100000</v>
      </c>
      <c r="AD76">
        <v>899.84799999999996</v>
      </c>
      <c r="AE76">
        <v>-278837</v>
      </c>
      <c r="AF76" s="6">
        <v>1171040</v>
      </c>
      <c r="AG76">
        <v>-1954.06</v>
      </c>
      <c r="AH76">
        <v>35664</v>
      </c>
      <c r="AI76">
        <v>15331</v>
      </c>
      <c r="AJ76">
        <f t="shared" si="12"/>
        <v>50995</v>
      </c>
      <c r="AL76">
        <f>(AE76-(AJ76/AJ75)*AE75)/AB75</f>
        <v>0.11258546827082185</v>
      </c>
      <c r="AM76">
        <f>AL76*16.02</f>
        <v>1.8036192016985659</v>
      </c>
    </row>
    <row r="77" spans="6:39" x14ac:dyDescent="0.2">
      <c r="G77">
        <v>1.6697252585987341</v>
      </c>
      <c r="H77">
        <v>1.6716360186836796</v>
      </c>
      <c r="I77">
        <v>1.6585571380042738</v>
      </c>
      <c r="J77">
        <v>1.8629720356688486</v>
      </c>
      <c r="K77">
        <v>1.834851210191154</v>
      </c>
      <c r="L77">
        <v>1.9307926433120781</v>
      </c>
      <c r="M77">
        <v>15</v>
      </c>
      <c r="N77">
        <f>4*3.14*M77^2</f>
        <v>2826</v>
      </c>
      <c r="O77">
        <v>50000</v>
      </c>
      <c r="P77">
        <v>1300.1434959999999</v>
      </c>
      <c r="Q77">
        <v>-292714.90945500002</v>
      </c>
      <c r="R77">
        <v>1191297.4262329999</v>
      </c>
      <c r="S77">
        <v>-0.162189</v>
      </c>
      <c r="T77">
        <v>37806</v>
      </c>
      <c r="U77">
        <v>16194</v>
      </c>
      <c r="V77">
        <f t="shared" si="11"/>
        <v>54000</v>
      </c>
    </row>
    <row r="78" spans="6:39" x14ac:dyDescent="0.2">
      <c r="G78">
        <v>1.6523860178343648</v>
      </c>
      <c r="H78">
        <v>1.7807869414012332</v>
      </c>
      <c r="I78">
        <v>1.8113791324840443</v>
      </c>
      <c r="J78">
        <v>1.7177412687897495</v>
      </c>
      <c r="K78">
        <v>1.7611813562633434</v>
      </c>
      <c r="L78">
        <v>1.8591078861995365</v>
      </c>
      <c r="O78">
        <v>100000</v>
      </c>
      <c r="P78">
        <v>1299.69732</v>
      </c>
      <c r="Q78">
        <v>-289015.51063799998</v>
      </c>
      <c r="R78">
        <v>1189537.5814380001</v>
      </c>
      <c r="S78">
        <v>-0.13009299999999999</v>
      </c>
      <c r="T78">
        <v>37369</v>
      </c>
      <c r="U78">
        <v>16000</v>
      </c>
      <c r="V78">
        <f t="shared" si="11"/>
        <v>53369</v>
      </c>
      <c r="X78">
        <f>(Q78-(V78/V77)*Q77)/N77</f>
        <v>9.8715815128694623E-2</v>
      </c>
      <c r="Y78">
        <f>X78*16.02</f>
        <v>1.5814273583616878</v>
      </c>
    </row>
    <row r="79" spans="6:39" x14ac:dyDescent="0.2">
      <c r="G79">
        <v>1.653480547770708</v>
      </c>
      <c r="H79">
        <v>1.731194100636871</v>
      </c>
      <c r="I79">
        <v>1.5974049545647386</v>
      </c>
      <c r="J79">
        <v>1.7406773435244132</v>
      </c>
      <c r="K79">
        <v>1.8452600152865986</v>
      </c>
      <c r="L79">
        <v>1.9145114632696421</v>
      </c>
      <c r="M79">
        <v>17</v>
      </c>
      <c r="N79">
        <f>4*3.14*M79^2</f>
        <v>3629.84</v>
      </c>
      <c r="O79">
        <v>50000</v>
      </c>
      <c r="P79">
        <v>1300.1434959999999</v>
      </c>
      <c r="Q79">
        <v>-292714.90945500002</v>
      </c>
      <c r="R79">
        <v>1191297.4262329999</v>
      </c>
      <c r="S79">
        <v>-0.162189</v>
      </c>
      <c r="T79">
        <v>37806</v>
      </c>
      <c r="U79">
        <v>16194</v>
      </c>
      <c r="V79">
        <f t="shared" si="11"/>
        <v>54000</v>
      </c>
    </row>
    <row r="80" spans="6:39" x14ac:dyDescent="0.2">
      <c r="G80">
        <v>1.6216394089171497</v>
      </c>
      <c r="H80">
        <v>1.6191067070063838</v>
      </c>
      <c r="I80">
        <v>1.6646707388535185</v>
      </c>
      <c r="J80">
        <v>1.783023430148575</v>
      </c>
      <c r="K80">
        <v>1.7276527320594448</v>
      </c>
      <c r="L80">
        <v>1.7512958182589484</v>
      </c>
      <c r="O80">
        <v>100000</v>
      </c>
      <c r="P80">
        <v>1299.8641050000001</v>
      </c>
      <c r="Q80">
        <v>-287326.03913400002</v>
      </c>
      <c r="R80">
        <v>1188957.667499</v>
      </c>
      <c r="S80">
        <v>-0.16438900000000001</v>
      </c>
      <c r="T80">
        <v>37165</v>
      </c>
      <c r="U80">
        <v>15910</v>
      </c>
      <c r="V80">
        <f t="shared" si="11"/>
        <v>53075</v>
      </c>
      <c r="X80">
        <f>(Q80-(V80/V79)*Q79)/N79</f>
        <v>0.10324761834276308</v>
      </c>
      <c r="Y80">
        <f>X80*16.02</f>
        <v>1.6540268458510645</v>
      </c>
    </row>
    <row r="81" spans="6:25" x14ac:dyDescent="0.2">
      <c r="G81">
        <v>1.8036192016985659</v>
      </c>
      <c r="H81">
        <v>1.8250097375796492</v>
      </c>
      <c r="I81">
        <v>1.7732428025477731</v>
      </c>
      <c r="J81">
        <v>1.7532566904459013</v>
      </c>
      <c r="K81">
        <v>1.730187210191124</v>
      </c>
      <c r="L81">
        <v>1.7278385927813549</v>
      </c>
      <c r="M81">
        <v>19</v>
      </c>
      <c r="N81">
        <f>4*3.14*M81^2</f>
        <v>4534.16</v>
      </c>
      <c r="O81">
        <v>50000</v>
      </c>
      <c r="P81">
        <v>1300.1434959999999</v>
      </c>
      <c r="Q81">
        <v>-292714.90945500002</v>
      </c>
      <c r="R81">
        <v>1191297.4262329999</v>
      </c>
      <c r="S81">
        <v>-0.162189</v>
      </c>
      <c r="T81">
        <v>37806</v>
      </c>
      <c r="U81">
        <v>16194</v>
      </c>
      <c r="V81">
        <f t="shared" si="11"/>
        <v>54000</v>
      </c>
    </row>
    <row r="82" spans="6:25" x14ac:dyDescent="0.2">
      <c r="O82">
        <v>100000</v>
      </c>
      <c r="P82">
        <v>1300.0446690000001</v>
      </c>
      <c r="Q82">
        <v>-285209.98462200002</v>
      </c>
      <c r="R82">
        <v>1188650.9161380001</v>
      </c>
      <c r="S82">
        <v>-0.11634700000000001</v>
      </c>
      <c r="T82">
        <v>36907</v>
      </c>
      <c r="U82">
        <v>15793</v>
      </c>
      <c r="V82">
        <f t="shared" si="11"/>
        <v>52700</v>
      </c>
      <c r="X82">
        <f>(Q82-(V82/V81)*Q81)/N81</f>
        <v>0.10102961081974213</v>
      </c>
      <c r="Y82">
        <f>X82*16.02</f>
        <v>1.6184943653322688</v>
      </c>
    </row>
    <row r="83" spans="6:25" x14ac:dyDescent="0.2">
      <c r="F83" t="s">
        <v>23</v>
      </c>
      <c r="G83">
        <f>AVERAGE(G77:G81)</f>
        <v>1.6801700869639045</v>
      </c>
      <c r="H83">
        <f>AVERAGE(H77:H81)</f>
        <v>1.7255467010615633</v>
      </c>
      <c r="I83">
        <f t="shared" ref="I83:L83" si="15">AVERAGE(I77:I81)</f>
        <v>1.70105095329087</v>
      </c>
      <c r="J83">
        <f t="shared" si="15"/>
        <v>1.7715341537154976</v>
      </c>
      <c r="K83">
        <f t="shared" si="15"/>
        <v>1.7798265047983328</v>
      </c>
      <c r="L83">
        <f t="shared" si="15"/>
        <v>1.8367092807643117</v>
      </c>
      <c r="M83">
        <v>21</v>
      </c>
      <c r="N83">
        <f>4*3.14*M83^2</f>
        <v>5538.96</v>
      </c>
      <c r="O83">
        <v>50000</v>
      </c>
      <c r="P83">
        <v>1300.1434959999999</v>
      </c>
      <c r="Q83">
        <v>-292714.90945500002</v>
      </c>
      <c r="R83">
        <v>1191297.4262329999</v>
      </c>
      <c r="S83">
        <v>-0.162189</v>
      </c>
      <c r="T83">
        <v>37806</v>
      </c>
      <c r="U83">
        <v>16194</v>
      </c>
      <c r="V83">
        <f t="shared" si="11"/>
        <v>54000</v>
      </c>
    </row>
    <row r="84" spans="6:25" x14ac:dyDescent="0.2">
      <c r="F84" t="s">
        <v>24</v>
      </c>
      <c r="G84">
        <f>STDEV(G77:G81)</f>
        <v>7.1166889493469054E-2</v>
      </c>
      <c r="H84">
        <f>STDEV(H77:H81)</f>
        <v>8.2480462712483424E-2</v>
      </c>
      <c r="I84">
        <f t="shared" ref="I84:L84" si="16">STDEV(I77:I81)</f>
        <v>8.8396419066708878E-2</v>
      </c>
      <c r="J84">
        <f t="shared" si="16"/>
        <v>5.6286704905433603E-2</v>
      </c>
      <c r="K84">
        <f t="shared" si="16"/>
        <v>5.6663626324978039E-2</v>
      </c>
      <c r="L84">
        <f t="shared" si="16"/>
        <v>9.2944664337668556E-2</v>
      </c>
      <c r="O84">
        <v>100000</v>
      </c>
      <c r="P84">
        <v>1300.0420349999999</v>
      </c>
      <c r="Q84">
        <v>-282579.43840899999</v>
      </c>
      <c r="R84">
        <v>1187813.120259</v>
      </c>
      <c r="S84">
        <v>-0.17063</v>
      </c>
      <c r="T84">
        <v>36573</v>
      </c>
      <c r="U84">
        <v>15660</v>
      </c>
      <c r="V84">
        <f t="shared" si="11"/>
        <v>52233</v>
      </c>
      <c r="X84">
        <f>(Q84-(V84/V83)*Q83)/N83</f>
        <v>0.10059446738302522</v>
      </c>
      <c r="Y84">
        <f>X84*16.02</f>
        <v>1.6115233674760638</v>
      </c>
    </row>
    <row r="86" spans="6:25" x14ac:dyDescent="0.2">
      <c r="N86" t="s">
        <v>6</v>
      </c>
    </row>
    <row r="87" spans="6:25" x14ac:dyDescent="0.2">
      <c r="M87">
        <v>5</v>
      </c>
      <c r="N87">
        <f>4*3.14*M87^2</f>
        <v>314</v>
      </c>
      <c r="O87">
        <v>50000</v>
      </c>
      <c r="P87">
        <v>1399.8396130000001</v>
      </c>
      <c r="Q87">
        <v>-291808.54880599998</v>
      </c>
      <c r="R87">
        <v>1196812.2302240001</v>
      </c>
      <c r="S87">
        <v>-0.16078400000000001</v>
      </c>
      <c r="T87">
        <v>37806</v>
      </c>
      <c r="U87">
        <v>16194</v>
      </c>
      <c r="V87">
        <f t="shared" ref="V87:V104" si="17">SUM(T87:U87)</f>
        <v>54000</v>
      </c>
    </row>
    <row r="88" spans="6:25" x14ac:dyDescent="0.2">
      <c r="O88">
        <v>100000</v>
      </c>
      <c r="P88">
        <v>1399.9439219999999</v>
      </c>
      <c r="Q88">
        <v>-291679.805054</v>
      </c>
      <c r="R88">
        <v>1196505.142827</v>
      </c>
      <c r="S88">
        <v>-0.133432</v>
      </c>
      <c r="T88">
        <v>37790</v>
      </c>
      <c r="U88">
        <v>16190</v>
      </c>
      <c r="V88">
        <f t="shared" si="17"/>
        <v>53980</v>
      </c>
      <c r="X88">
        <f>(Q88-(V88/V87)*Q87)/N87</f>
        <v>6.5816916246745724E-2</v>
      </c>
      <c r="Y88">
        <f>X88*16.02</f>
        <v>1.0543869982728664</v>
      </c>
    </row>
    <row r="89" spans="6:25" x14ac:dyDescent="0.2">
      <c r="M89">
        <v>7</v>
      </c>
      <c r="N89">
        <f>4*3.14*M89^2</f>
        <v>615.44000000000005</v>
      </c>
      <c r="O89">
        <v>50000</v>
      </c>
      <c r="P89">
        <v>1399.8396130000001</v>
      </c>
      <c r="Q89">
        <v>-291808.54880599998</v>
      </c>
      <c r="R89">
        <v>1196812.2302240001</v>
      </c>
      <c r="S89">
        <v>-0.16078400000000001</v>
      </c>
      <c r="T89">
        <v>37806</v>
      </c>
      <c r="U89">
        <v>16194</v>
      </c>
      <c r="V89">
        <f t="shared" si="17"/>
        <v>54000</v>
      </c>
    </row>
    <row r="90" spans="6:25" x14ac:dyDescent="0.2">
      <c r="O90">
        <v>100000</v>
      </c>
      <c r="P90">
        <v>1399.844392</v>
      </c>
      <c r="Q90">
        <v>-291432.93203299999</v>
      </c>
      <c r="R90">
        <v>1195865.9616729999</v>
      </c>
      <c r="S90">
        <v>-0.14008999999999999</v>
      </c>
      <c r="T90">
        <v>37759</v>
      </c>
      <c r="U90">
        <v>16181</v>
      </c>
      <c r="V90">
        <f t="shared" si="17"/>
        <v>53940</v>
      </c>
      <c r="X90">
        <f>(Q90-(V90/V89)*Q89)/N89</f>
        <v>8.3493195282110938E-2</v>
      </c>
      <c r="Y90">
        <f>X90*16.02</f>
        <v>1.3375609884194173</v>
      </c>
    </row>
    <row r="91" spans="6:25" x14ac:dyDescent="0.2">
      <c r="M91">
        <v>9</v>
      </c>
      <c r="N91">
        <f>4*3.14*M91^2</f>
        <v>1017.36</v>
      </c>
      <c r="O91">
        <v>50000</v>
      </c>
      <c r="P91">
        <v>1399.8396130000001</v>
      </c>
      <c r="Q91">
        <v>-291808.54880599998</v>
      </c>
      <c r="R91">
        <v>1196812.2302240001</v>
      </c>
      <c r="S91">
        <v>-0.16078400000000001</v>
      </c>
      <c r="T91">
        <v>37806</v>
      </c>
      <c r="U91">
        <v>16194</v>
      </c>
      <c r="V91">
        <f t="shared" si="17"/>
        <v>54000</v>
      </c>
    </row>
    <row r="92" spans="6:25" x14ac:dyDescent="0.2">
      <c r="O92">
        <v>100000</v>
      </c>
      <c r="P92">
        <v>1400.2215020000001</v>
      </c>
      <c r="Q92">
        <v>-290890.70613200002</v>
      </c>
      <c r="R92">
        <v>1194381.895215</v>
      </c>
      <c r="S92">
        <v>-0.126968</v>
      </c>
      <c r="T92">
        <v>37711</v>
      </c>
      <c r="U92">
        <v>16144</v>
      </c>
      <c r="V92">
        <f t="shared" si="17"/>
        <v>53855</v>
      </c>
      <c r="X92">
        <f>(Q92-(V92/V91)*Q91)/N91</f>
        <v>0.13199131264812741</v>
      </c>
      <c r="Y92">
        <f>X92*16.02</f>
        <v>2.1145008286230009</v>
      </c>
    </row>
    <row r="93" spans="6:25" x14ac:dyDescent="0.2">
      <c r="M93">
        <v>11</v>
      </c>
      <c r="N93">
        <f>4*3.14*M93^2</f>
        <v>1519.76</v>
      </c>
      <c r="O93">
        <v>50000</v>
      </c>
      <c r="P93">
        <v>1399.8396130000001</v>
      </c>
      <c r="Q93">
        <v>-291808.54880599998</v>
      </c>
      <c r="R93">
        <v>1196812.2302240001</v>
      </c>
      <c r="S93">
        <v>-0.16078400000000001</v>
      </c>
      <c r="T93">
        <v>37806</v>
      </c>
      <c r="U93">
        <v>16194</v>
      </c>
      <c r="V93">
        <f t="shared" si="17"/>
        <v>54000</v>
      </c>
    </row>
    <row r="94" spans="6:25" x14ac:dyDescent="0.2">
      <c r="O94">
        <v>100000</v>
      </c>
      <c r="P94">
        <v>1399.749262</v>
      </c>
      <c r="Q94">
        <v>-290160.78022499999</v>
      </c>
      <c r="R94">
        <v>1192764.554245</v>
      </c>
      <c r="S94">
        <v>-0.16656199999999999</v>
      </c>
      <c r="T94">
        <v>37628</v>
      </c>
      <c r="U94">
        <v>16107</v>
      </c>
      <c r="V94">
        <f t="shared" si="17"/>
        <v>53735</v>
      </c>
      <c r="X94">
        <f>(Q94-(V94/V93)*Q93)/N93</f>
        <v>0.14196001147855847</v>
      </c>
      <c r="Y94">
        <f>X94*16.02</f>
        <v>2.2741993838865064</v>
      </c>
    </row>
    <row r="95" spans="6:25" x14ac:dyDescent="0.2">
      <c r="M95">
        <v>13</v>
      </c>
      <c r="N95">
        <f>4*3.14*M95^2</f>
        <v>2122.64</v>
      </c>
      <c r="O95">
        <v>50000</v>
      </c>
      <c r="P95">
        <v>1399.8396130000001</v>
      </c>
      <c r="Q95">
        <v>-291808.54880599998</v>
      </c>
      <c r="R95">
        <v>1196812.2302240001</v>
      </c>
      <c r="S95">
        <v>-0.16078400000000001</v>
      </c>
      <c r="T95">
        <v>37806</v>
      </c>
      <c r="U95">
        <v>16194</v>
      </c>
      <c r="V95">
        <f t="shared" si="17"/>
        <v>54000</v>
      </c>
    </row>
    <row r="96" spans="6:25" x14ac:dyDescent="0.2">
      <c r="O96">
        <v>100000</v>
      </c>
      <c r="P96">
        <v>1399.8226669999999</v>
      </c>
      <c r="Q96">
        <v>-289350.47908800002</v>
      </c>
      <c r="R96">
        <v>1194622.2283350001</v>
      </c>
      <c r="S96">
        <v>-0.169487</v>
      </c>
      <c r="T96">
        <v>37523</v>
      </c>
      <c r="U96">
        <v>16065</v>
      </c>
      <c r="V96">
        <f t="shared" si="17"/>
        <v>53588</v>
      </c>
      <c r="X96">
        <f>(Q96-(V96/V95)*Q95)/N95</f>
        <v>0.10914642513588664</v>
      </c>
      <c r="Y96">
        <f>X96*16.02</f>
        <v>1.748525730676904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1399.8396130000001</v>
      </c>
      <c r="Q97">
        <v>-291808.54880599998</v>
      </c>
      <c r="R97">
        <v>1196812.2302240001</v>
      </c>
      <c r="S97">
        <v>-0.16078400000000001</v>
      </c>
      <c r="T97">
        <v>37806</v>
      </c>
      <c r="U97">
        <v>16194</v>
      </c>
      <c r="V97">
        <f t="shared" si="17"/>
        <v>54000</v>
      </c>
    </row>
    <row r="98" spans="13:25" x14ac:dyDescent="0.2">
      <c r="O98">
        <v>100000</v>
      </c>
      <c r="P98">
        <v>1399.9583709999999</v>
      </c>
      <c r="Q98">
        <v>-288084.35497799999</v>
      </c>
      <c r="R98">
        <v>1194761.292048</v>
      </c>
      <c r="S98">
        <v>-0.19779099999999999</v>
      </c>
      <c r="T98">
        <v>37369</v>
      </c>
      <c r="U98">
        <v>15996</v>
      </c>
      <c r="V98">
        <f t="shared" si="17"/>
        <v>53365</v>
      </c>
      <c r="X98">
        <f>(Q98-(V98/V97)*Q97)/N97</f>
        <v>0.10358862297311448</v>
      </c>
      <c r="Y98">
        <f>X98*16.02</f>
        <v>1.6594897400292941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1399.8396130000001</v>
      </c>
      <c r="Q99">
        <v>-291808.54880599998</v>
      </c>
      <c r="R99">
        <v>1196812.2302240001</v>
      </c>
      <c r="S99">
        <v>-0.16078400000000001</v>
      </c>
      <c r="T99">
        <v>37806</v>
      </c>
      <c r="U99">
        <v>16194</v>
      </c>
      <c r="V99">
        <f t="shared" si="17"/>
        <v>54000</v>
      </c>
    </row>
    <row r="100" spans="13:25" x14ac:dyDescent="0.2">
      <c r="O100">
        <v>100000</v>
      </c>
      <c r="P100">
        <v>1399.7457939999999</v>
      </c>
      <c r="Q100">
        <v>-286412.75580500002</v>
      </c>
      <c r="R100">
        <v>1194476.930134</v>
      </c>
      <c r="S100">
        <v>-0.16340399999999999</v>
      </c>
      <c r="T100">
        <v>37162</v>
      </c>
      <c r="U100">
        <v>15909</v>
      </c>
      <c r="V100">
        <f t="shared" si="17"/>
        <v>53071</v>
      </c>
      <c r="X100">
        <f>(Q100-(V100/V99)*Q99)/N99</f>
        <v>0.10347706486616069</v>
      </c>
      <c r="Y100">
        <f>X100*16.02</f>
        <v>1.6577025791558941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1399.8396130000001</v>
      </c>
      <c r="Q101">
        <v>-291808.54880599998</v>
      </c>
      <c r="R101">
        <v>1196812.2302240001</v>
      </c>
      <c r="S101">
        <v>-0.16078400000000001</v>
      </c>
      <c r="T101">
        <v>37806</v>
      </c>
      <c r="U101">
        <v>16194</v>
      </c>
      <c r="V101">
        <f t="shared" si="17"/>
        <v>54000</v>
      </c>
    </row>
    <row r="102" spans="13:25" x14ac:dyDescent="0.2">
      <c r="O102">
        <v>100000</v>
      </c>
      <c r="P102">
        <v>1400.041723</v>
      </c>
      <c r="Q102">
        <v>-284270.376537</v>
      </c>
      <c r="R102">
        <v>1193497.8765519999</v>
      </c>
      <c r="S102">
        <v>-0.12576799999999999</v>
      </c>
      <c r="T102">
        <v>36902</v>
      </c>
      <c r="U102">
        <v>15793</v>
      </c>
      <c r="V102">
        <f t="shared" si="17"/>
        <v>52695</v>
      </c>
      <c r="X102">
        <f>(Q102-(V102/V101)*Q101)/N101</f>
        <v>0.10721552382837406</v>
      </c>
      <c r="Y102">
        <f>X102*16.02</f>
        <v>1.7175926917305524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1399.8396130000001</v>
      </c>
      <c r="Q103">
        <v>-291808.54880599998</v>
      </c>
      <c r="R103">
        <v>1196812.2302240001</v>
      </c>
      <c r="S103">
        <v>-0.16078400000000001</v>
      </c>
      <c r="T103">
        <v>37806</v>
      </c>
      <c r="U103">
        <v>16194</v>
      </c>
      <c r="V103">
        <f t="shared" si="17"/>
        <v>54000</v>
      </c>
    </row>
    <row r="104" spans="13:25" x14ac:dyDescent="0.2">
      <c r="O104">
        <v>100000</v>
      </c>
      <c r="P104">
        <v>1399.9689100000001</v>
      </c>
      <c r="Q104">
        <v>-281661.15087499999</v>
      </c>
      <c r="R104">
        <v>1193288.1756219999</v>
      </c>
      <c r="S104">
        <v>-0.15618299999999999</v>
      </c>
      <c r="T104">
        <v>36574</v>
      </c>
      <c r="U104">
        <v>15653</v>
      </c>
      <c r="V104">
        <f t="shared" si="17"/>
        <v>52227</v>
      </c>
      <c r="X104">
        <f>(Q104-(V104/V103)*Q103)/N103</f>
        <v>0.10224854097814021</v>
      </c>
      <c r="Y104">
        <f>X104*16.02</f>
        <v>1.638021626469806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C579-4F12-C541-942D-45A332A11283}">
  <dimension ref="A2:AM104"/>
  <sheetViews>
    <sheetView topLeftCell="C34" workbookViewId="0">
      <selection activeCell="G73" sqref="G73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999.89281800000003</v>
      </c>
      <c r="Q7">
        <v>-301848.22464799997</v>
      </c>
      <c r="R7">
        <v>1180679.7514780001</v>
      </c>
      <c r="S7">
        <v>-0.105503</v>
      </c>
      <c r="T7">
        <v>32388</v>
      </c>
      <c r="U7">
        <v>21612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1000.18</v>
      </c>
      <c r="AE7">
        <v>-301999</v>
      </c>
      <c r="AF7" s="6">
        <v>1180710</v>
      </c>
      <c r="AG7">
        <v>-0.11757099999999999</v>
      </c>
      <c r="AH7">
        <v>32284</v>
      </c>
      <c r="AI7">
        <v>21716</v>
      </c>
      <c r="AJ7">
        <f t="shared" ref="AJ7:AJ16" si="1">SUM(AH7:AI7)</f>
        <v>54000</v>
      </c>
    </row>
    <row r="8" spans="2:39" x14ac:dyDescent="0.2">
      <c r="O8">
        <v>100000</v>
      </c>
      <c r="P8">
        <v>1000.192554</v>
      </c>
      <c r="Q8">
        <v>-301715.19715600001</v>
      </c>
      <c r="R8">
        <v>1180327.9991899999</v>
      </c>
      <c r="S8">
        <v>-0.11128399999999999</v>
      </c>
      <c r="T8">
        <v>32375</v>
      </c>
      <c r="U8">
        <v>21604</v>
      </c>
      <c r="V8">
        <f t="shared" si="0"/>
        <v>53979</v>
      </c>
      <c r="X8">
        <f>(Q8-(V8/V7)*Q7)/N7</f>
        <v>4.9815513705426924E-2</v>
      </c>
      <c r="Y8">
        <f>X8*16.02</f>
        <v>0.7980445295609393</v>
      </c>
      <c r="AC8">
        <v>100000</v>
      </c>
      <c r="AD8">
        <v>1000.01</v>
      </c>
      <c r="AE8">
        <v>-284437</v>
      </c>
      <c r="AF8" s="6">
        <v>1180360</v>
      </c>
      <c r="AG8">
        <v>-1948.94</v>
      </c>
      <c r="AH8">
        <v>30496</v>
      </c>
      <c r="AI8">
        <v>20519</v>
      </c>
      <c r="AJ8">
        <f t="shared" si="1"/>
        <v>51015</v>
      </c>
      <c r="AL8">
        <f>(AE8-(AJ8/AJ7)*AE7)/AB7</f>
        <v>0.11059444444444606</v>
      </c>
      <c r="AM8">
        <f>AL8*16.02</f>
        <v>1.7717230000000259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999.89281800000003</v>
      </c>
      <c r="Q9">
        <v>-301848.22464799997</v>
      </c>
      <c r="R9">
        <v>1180679.7514780001</v>
      </c>
      <c r="S9">
        <v>-0.105503</v>
      </c>
      <c r="T9">
        <v>32388</v>
      </c>
      <c r="U9">
        <v>21612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1000.07</v>
      </c>
      <c r="AE9">
        <v>-301837</v>
      </c>
      <c r="AF9" s="6">
        <v>1180750</v>
      </c>
      <c r="AG9">
        <v>-0.108831</v>
      </c>
      <c r="AH9">
        <v>32363</v>
      </c>
      <c r="AI9">
        <v>21637</v>
      </c>
      <c r="AJ9">
        <f t="shared" si="1"/>
        <v>54000</v>
      </c>
    </row>
    <row r="10" spans="2:39" x14ac:dyDescent="0.2">
      <c r="O10">
        <v>100000</v>
      </c>
      <c r="P10">
        <v>1000.144301</v>
      </c>
      <c r="Q10">
        <v>-301445.61714699998</v>
      </c>
      <c r="R10">
        <v>1179992.4156490001</v>
      </c>
      <c r="S10">
        <v>-0.1419</v>
      </c>
      <c r="T10">
        <v>32348</v>
      </c>
      <c r="U10">
        <v>21590</v>
      </c>
      <c r="V10">
        <f t="shared" si="0"/>
        <v>53938</v>
      </c>
      <c r="X10">
        <f>(Q10-(V10/V9)*Q9)/N9</f>
        <v>9.1058463617271698E-2</v>
      </c>
      <c r="Y10">
        <f>X10*16.02</f>
        <v>1.4587565871486925</v>
      </c>
      <c r="AC10">
        <v>100000</v>
      </c>
      <c r="AD10">
        <v>999.64599999999996</v>
      </c>
      <c r="AE10">
        <v>-284302</v>
      </c>
      <c r="AF10" s="6">
        <v>1180380</v>
      </c>
      <c r="AG10">
        <v>-1907.84</v>
      </c>
      <c r="AH10">
        <v>30560</v>
      </c>
      <c r="AI10">
        <v>20456</v>
      </c>
      <c r="AJ10">
        <f t="shared" si="1"/>
        <v>51016</v>
      </c>
      <c r="AL10">
        <f>(AE10-(AJ10/AJ9)*AE9)/AB9</f>
        <v>0.1090077659825477</v>
      </c>
      <c r="AM10">
        <f>AL10*16.02</f>
        <v>1.7463044110404142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999.89281800000003</v>
      </c>
      <c r="Q11">
        <v>-301848.22464799997</v>
      </c>
      <c r="R11">
        <v>1180679.7514780001</v>
      </c>
      <c r="S11">
        <v>-0.105503</v>
      </c>
      <c r="T11">
        <v>32388</v>
      </c>
      <c r="U11">
        <v>21612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1000.02</v>
      </c>
      <c r="AE11">
        <v>-301748</v>
      </c>
      <c r="AF11" s="6">
        <v>1180700</v>
      </c>
      <c r="AG11">
        <v>-5.7488299999999999E-2</v>
      </c>
      <c r="AH11">
        <v>32448</v>
      </c>
      <c r="AI11">
        <v>21552</v>
      </c>
      <c r="AJ11">
        <f t="shared" si="1"/>
        <v>54000</v>
      </c>
    </row>
    <row r="12" spans="2:39" x14ac:dyDescent="0.2">
      <c r="O12">
        <v>100000</v>
      </c>
      <c r="P12">
        <v>1000.333213</v>
      </c>
      <c r="Q12">
        <v>-300922.13220499997</v>
      </c>
      <c r="R12">
        <v>1180213.884964</v>
      </c>
      <c r="S12">
        <v>-0.13455800000000001</v>
      </c>
      <c r="T12">
        <v>32309</v>
      </c>
      <c r="U12">
        <v>21546</v>
      </c>
      <c r="V12">
        <f t="shared" si="0"/>
        <v>53855</v>
      </c>
      <c r="X12">
        <f>(Q12-(V12/V11)*Q11)/N11</f>
        <v>0.11360193245333734</v>
      </c>
      <c r="Y12">
        <f>X12*16.02</f>
        <v>1.8199029579024641</v>
      </c>
      <c r="AC12">
        <v>100000</v>
      </c>
      <c r="AD12">
        <v>999.95399999999995</v>
      </c>
      <c r="AE12">
        <v>-284229</v>
      </c>
      <c r="AF12" s="6">
        <v>1180870</v>
      </c>
      <c r="AG12">
        <v>-2270.04</v>
      </c>
      <c r="AH12">
        <v>30664</v>
      </c>
      <c r="AI12">
        <v>20361</v>
      </c>
      <c r="AJ12">
        <f t="shared" si="1"/>
        <v>51025</v>
      </c>
      <c r="AL12">
        <f>(AE12-(AJ12/AJ11)*AE11)/AB11</f>
        <v>0.11400259495164107</v>
      </c>
      <c r="AM12">
        <f>AL12*16.02</f>
        <v>1.8263215711252898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999.89281800000003</v>
      </c>
      <c r="Q13">
        <v>-301848.22464799997</v>
      </c>
      <c r="R13">
        <v>1180679.7514780001</v>
      </c>
      <c r="S13">
        <v>-0.105503</v>
      </c>
      <c r="T13">
        <v>32388</v>
      </c>
      <c r="U13">
        <v>21612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1000.09</v>
      </c>
      <c r="AE13">
        <v>-301882</v>
      </c>
      <c r="AF13" s="6">
        <v>1180700</v>
      </c>
      <c r="AG13">
        <v>-1.70522E-2</v>
      </c>
      <c r="AH13">
        <v>32354</v>
      </c>
      <c r="AI13">
        <v>21646</v>
      </c>
      <c r="AJ13">
        <f t="shared" si="1"/>
        <v>54000</v>
      </c>
    </row>
    <row r="14" spans="2:39" x14ac:dyDescent="0.2">
      <c r="O14">
        <v>100000</v>
      </c>
      <c r="P14">
        <v>999.60467100000005</v>
      </c>
      <c r="Q14">
        <v>-300238.86622000003</v>
      </c>
      <c r="R14">
        <v>1179817.968659</v>
      </c>
      <c r="S14">
        <v>-7.9988000000000004E-2</v>
      </c>
      <c r="T14">
        <v>32239</v>
      </c>
      <c r="U14">
        <v>21502</v>
      </c>
      <c r="V14">
        <f t="shared" si="0"/>
        <v>53741</v>
      </c>
      <c r="X14">
        <f>(Q14-(V14/V13)*Q13)/N13</f>
        <v>0.10633580702028443</v>
      </c>
      <c r="Y14">
        <f>X14*16.02</f>
        <v>1.7034996284649566</v>
      </c>
      <c r="AC14">
        <v>100000</v>
      </c>
      <c r="AD14">
        <v>1000.37</v>
      </c>
      <c r="AE14">
        <v>-284324</v>
      </c>
      <c r="AF14" s="6">
        <v>1180800</v>
      </c>
      <c r="AG14">
        <v>-2328.5</v>
      </c>
      <c r="AH14">
        <v>30590</v>
      </c>
      <c r="AI14">
        <v>20430</v>
      </c>
      <c r="AJ14">
        <f t="shared" si="1"/>
        <v>51020</v>
      </c>
      <c r="AL14">
        <f>(AE14-(AJ14/AJ13)*AE13)/AB13</f>
        <v>0.11446954470394019</v>
      </c>
      <c r="AM14">
        <f>AL14*16.02</f>
        <v>1.8338021061571217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999.89281800000003</v>
      </c>
      <c r="Q15">
        <v>-301848.22464799997</v>
      </c>
      <c r="R15">
        <v>1180679.7514780001</v>
      </c>
      <c r="S15">
        <v>-0.105503</v>
      </c>
      <c r="T15">
        <v>32388</v>
      </c>
      <c r="U15">
        <v>21612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1000.04</v>
      </c>
      <c r="AE15">
        <v>-301843</v>
      </c>
      <c r="AF15" s="6">
        <v>1180550</v>
      </c>
      <c r="AG15">
        <v>-6.8771200000000005E-2</v>
      </c>
      <c r="AH15">
        <v>32405</v>
      </c>
      <c r="AI15">
        <v>21595</v>
      </c>
      <c r="AJ15">
        <f t="shared" si="1"/>
        <v>54000</v>
      </c>
    </row>
    <row r="16" spans="2:39" x14ac:dyDescent="0.2">
      <c r="O16">
        <v>100000</v>
      </c>
      <c r="P16">
        <v>1000.04337</v>
      </c>
      <c r="Q16">
        <v>-299342.10585200001</v>
      </c>
      <c r="R16">
        <v>1179657.0044269999</v>
      </c>
      <c r="S16">
        <v>-0.137268</v>
      </c>
      <c r="T16">
        <v>32151</v>
      </c>
      <c r="U16">
        <v>21440</v>
      </c>
      <c r="V16">
        <f t="shared" si="0"/>
        <v>53591</v>
      </c>
      <c r="X16">
        <f>(Q16-(V16/V15)*Q15)/N15</f>
        <v>0.10359645695373534</v>
      </c>
      <c r="Y16">
        <f>X16*16.02</f>
        <v>1.6596152403988402</v>
      </c>
      <c r="AC16">
        <v>100000</v>
      </c>
      <c r="AD16">
        <v>999.70600000000002</v>
      </c>
      <c r="AE16">
        <v>-284279</v>
      </c>
      <c r="AF16" s="6">
        <v>1180590</v>
      </c>
      <c r="AG16">
        <v>-2136.65</v>
      </c>
      <c r="AH16">
        <v>30631</v>
      </c>
      <c r="AI16">
        <v>20390</v>
      </c>
      <c r="AJ16">
        <f t="shared" si="1"/>
        <v>51021</v>
      </c>
      <c r="AL16">
        <f>(AE16-(AJ16/AJ15)*AE15)/AB15</f>
        <v>0.11622010615711385</v>
      </c>
      <c r="AM16">
        <f>AL16*16.02</f>
        <v>1.861846100636964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999.89281800000003</v>
      </c>
      <c r="Q17">
        <v>-301848.22464799997</v>
      </c>
      <c r="R17">
        <v>1180679.7514780001</v>
      </c>
      <c r="S17">
        <v>-0.105503</v>
      </c>
      <c r="T17">
        <v>32388</v>
      </c>
      <c r="U17">
        <v>21612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999.94150200000001</v>
      </c>
      <c r="Q18">
        <v>-298002.56512400002</v>
      </c>
      <c r="R18">
        <v>1179410.636924</v>
      </c>
      <c r="S18">
        <v>-0.11913</v>
      </c>
      <c r="T18">
        <v>32011</v>
      </c>
      <c r="U18">
        <v>21353</v>
      </c>
      <c r="V18">
        <f t="shared" si="0"/>
        <v>53364</v>
      </c>
      <c r="X18">
        <f>(Q18-(V18/V17)*Q17)/N17</f>
        <v>0.10281606917163659</v>
      </c>
      <c r="Y18">
        <f>X18*16.02</f>
        <v>1.647113428129618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999.89281800000003</v>
      </c>
      <c r="Q19">
        <v>-301848.22464799997</v>
      </c>
      <c r="R19">
        <v>1180679.7514780001</v>
      </c>
      <c r="S19">
        <v>-0.105503</v>
      </c>
      <c r="T19">
        <v>32388</v>
      </c>
      <c r="U19">
        <v>21612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1099.79</v>
      </c>
      <c r="AE19">
        <v>-300986</v>
      </c>
      <c r="AF19" s="6">
        <v>1185360</v>
      </c>
      <c r="AG19">
        <v>6.3920699999999997E-2</v>
      </c>
      <c r="AH19">
        <v>32367</v>
      </c>
      <c r="AI19">
        <v>21633</v>
      </c>
      <c r="AJ19">
        <f t="shared" ref="AJ19:AJ28" si="2">SUM(AH19:AI19)</f>
        <v>54000</v>
      </c>
    </row>
    <row r="20" spans="2:39" x14ac:dyDescent="0.2">
      <c r="O20">
        <v>100000</v>
      </c>
      <c r="P20">
        <v>1000.1183</v>
      </c>
      <c r="Q20">
        <v>-296239.20252499997</v>
      </c>
      <c r="R20">
        <v>1179041.4522289999</v>
      </c>
      <c r="S20">
        <v>-0.135156</v>
      </c>
      <c r="T20">
        <v>31830</v>
      </c>
      <c r="U20">
        <v>21234</v>
      </c>
      <c r="V20">
        <f t="shared" si="0"/>
        <v>53064</v>
      </c>
      <c r="X20">
        <f>(Q20-(V20/V19)*Q19)/N19</f>
        <v>0.10385753341782848</v>
      </c>
      <c r="Y20">
        <f>X20*16.02</f>
        <v>1.6637976853536123</v>
      </c>
      <c r="AC20">
        <v>100000</v>
      </c>
      <c r="AD20">
        <v>1099.82</v>
      </c>
      <c r="AE20">
        <v>-283571</v>
      </c>
      <c r="AF20" s="6">
        <v>1185840</v>
      </c>
      <c r="AG20">
        <v>-2463.46</v>
      </c>
      <c r="AH20">
        <v>30586</v>
      </c>
      <c r="AI20">
        <v>20448</v>
      </c>
      <c r="AJ20">
        <f t="shared" si="2"/>
        <v>51034</v>
      </c>
      <c r="AL20">
        <f>(AE20-(AJ20/AJ19)*AE19)/AB19</f>
        <v>0.11249238971455444</v>
      </c>
      <c r="AM20">
        <f>AL20*16.02</f>
        <v>1.802128083227162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999.89281800000003</v>
      </c>
      <c r="Q21">
        <v>-301848.22464799997</v>
      </c>
      <c r="R21">
        <v>1180679.7514780001</v>
      </c>
      <c r="S21">
        <v>-0.105503</v>
      </c>
      <c r="T21">
        <v>32388</v>
      </c>
      <c r="U21">
        <v>21612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1099.7</v>
      </c>
      <c r="AE21">
        <v>-301032</v>
      </c>
      <c r="AF21" s="6">
        <v>1185060</v>
      </c>
      <c r="AG21">
        <v>-0.12540200000000001</v>
      </c>
      <c r="AH21">
        <v>32414</v>
      </c>
      <c r="AI21">
        <v>21586</v>
      </c>
      <c r="AJ21">
        <f t="shared" si="2"/>
        <v>54000</v>
      </c>
    </row>
    <row r="22" spans="2:39" x14ac:dyDescent="0.2">
      <c r="O22">
        <v>100000</v>
      </c>
      <c r="P22">
        <v>999.91804200000001</v>
      </c>
      <c r="Q22">
        <v>-293987.495016</v>
      </c>
      <c r="R22">
        <v>1178690.118237</v>
      </c>
      <c r="S22">
        <v>-0.141042</v>
      </c>
      <c r="T22">
        <v>31600</v>
      </c>
      <c r="U22">
        <v>21079</v>
      </c>
      <c r="V22">
        <f t="shared" si="0"/>
        <v>52679</v>
      </c>
      <c r="X22">
        <f>(Q22-(V22/V21)*Q21)/N21</f>
        <v>0.10511929265836109</v>
      </c>
      <c r="Y22">
        <f>X22*16.02</f>
        <v>1.6840110683869447</v>
      </c>
      <c r="AC22">
        <v>100000</v>
      </c>
      <c r="AD22">
        <v>1100.02</v>
      </c>
      <c r="AE22">
        <v>-283645</v>
      </c>
      <c r="AF22" s="6">
        <v>1185200</v>
      </c>
      <c r="AG22">
        <v>-2237.4699999999998</v>
      </c>
      <c r="AH22">
        <v>30613</v>
      </c>
      <c r="AI22">
        <v>20422</v>
      </c>
      <c r="AJ22">
        <f t="shared" si="2"/>
        <v>51035</v>
      </c>
      <c r="AL22">
        <f>(AE22-(AJ22/AJ21)*AE21)/AB21</f>
        <v>0.10931380042462954</v>
      </c>
      <c r="AM22">
        <f>AL22*16.02</f>
        <v>1.7512070828025652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999.89281800000003</v>
      </c>
      <c r="Q23">
        <v>-301848.22464799997</v>
      </c>
      <c r="R23">
        <v>1180679.7514780001</v>
      </c>
      <c r="S23">
        <v>-0.105503</v>
      </c>
      <c r="T23">
        <v>32388</v>
      </c>
      <c r="U23">
        <v>21612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1099.92</v>
      </c>
      <c r="AE23">
        <v>-301197</v>
      </c>
      <c r="AF23" s="6">
        <v>1185390</v>
      </c>
      <c r="AG23">
        <v>4.0882499999999999E-3</v>
      </c>
      <c r="AH23">
        <v>32234</v>
      </c>
      <c r="AI23">
        <v>21766</v>
      </c>
      <c r="AJ23">
        <f t="shared" si="2"/>
        <v>54000</v>
      </c>
    </row>
    <row r="24" spans="2:39" x14ac:dyDescent="0.2">
      <c r="O24">
        <v>100000</v>
      </c>
      <c r="P24">
        <v>999.942003</v>
      </c>
      <c r="Q24">
        <v>-291256.53930300003</v>
      </c>
      <c r="R24">
        <v>1178071.0014279999</v>
      </c>
      <c r="S24">
        <v>-0.10814600000000001</v>
      </c>
      <c r="T24">
        <v>31321</v>
      </c>
      <c r="U24">
        <v>20889</v>
      </c>
      <c r="V24">
        <f t="shared" si="0"/>
        <v>52210</v>
      </c>
      <c r="X24">
        <f>(Q24-(V24/V23)*Q23)/N23</f>
        <v>0.10579164249471332</v>
      </c>
      <c r="Y24">
        <f>X24*16.02</f>
        <v>1.6947821127653073</v>
      </c>
      <c r="AC24">
        <v>100000</v>
      </c>
      <c r="AD24">
        <v>1100.22</v>
      </c>
      <c r="AE24">
        <v>-283756</v>
      </c>
      <c r="AF24" s="6">
        <v>1186040</v>
      </c>
      <c r="AG24">
        <v>-2570.61</v>
      </c>
      <c r="AH24">
        <v>30528</v>
      </c>
      <c r="AI24">
        <v>20515</v>
      </c>
      <c r="AJ24">
        <f t="shared" si="2"/>
        <v>51043</v>
      </c>
      <c r="AL24">
        <f>(AE24-(AJ24/AJ23)*AE23)/AB23</f>
        <v>0.12072297947628832</v>
      </c>
      <c r="AM24">
        <f>AL24*16.02</f>
        <v>1.9339821312101388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1100.1300000000001</v>
      </c>
      <c r="AE25">
        <v>-301097</v>
      </c>
      <c r="AF25" s="6">
        <v>1185290</v>
      </c>
      <c r="AG25">
        <v>-0.11317000000000001</v>
      </c>
      <c r="AH25">
        <v>32319</v>
      </c>
      <c r="AI25">
        <v>21681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1100.0899999999999</v>
      </c>
      <c r="AE26">
        <v>-283713</v>
      </c>
      <c r="AF26" s="6">
        <v>1185250</v>
      </c>
      <c r="AG26">
        <v>-2206.7199999999998</v>
      </c>
      <c r="AH26">
        <v>30510</v>
      </c>
      <c r="AI26">
        <v>20524</v>
      </c>
      <c r="AJ26">
        <f t="shared" si="2"/>
        <v>51034</v>
      </c>
      <c r="AL26">
        <f>(AE26-(AJ26/AJ25)*AE25)/AB25</f>
        <v>0.10776668553904238</v>
      </c>
      <c r="AM26">
        <f>AL26*16.02</f>
        <v>1.7264223023354588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1099.9938</v>
      </c>
      <c r="Q27">
        <v>-301036.430001</v>
      </c>
      <c r="R27">
        <v>1185208.4456730001</v>
      </c>
      <c r="S27">
        <v>-0.109913</v>
      </c>
      <c r="T27">
        <v>32388</v>
      </c>
      <c r="U27">
        <v>21612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1100.01</v>
      </c>
      <c r="AE27">
        <v>-300856</v>
      </c>
      <c r="AF27" s="6">
        <v>1185010</v>
      </c>
      <c r="AG27">
        <v>-1.7568499999999999E-3</v>
      </c>
      <c r="AH27">
        <v>32549</v>
      </c>
      <c r="AI27">
        <v>21451</v>
      </c>
      <c r="AJ27">
        <f t="shared" si="2"/>
        <v>54000</v>
      </c>
    </row>
    <row r="28" spans="2:39" x14ac:dyDescent="0.2">
      <c r="O28">
        <v>100000</v>
      </c>
      <c r="P28">
        <v>1099.9967919999999</v>
      </c>
      <c r="Q28">
        <v>-300898.00153399998</v>
      </c>
      <c r="R28">
        <v>1184847.5619079999</v>
      </c>
      <c r="S28">
        <v>-0.12146999999999999</v>
      </c>
      <c r="T28">
        <v>32376</v>
      </c>
      <c r="U28">
        <v>21603</v>
      </c>
      <c r="V28">
        <f t="shared" si="3"/>
        <v>53979</v>
      </c>
      <c r="X28">
        <f>(Q28-(V28/V27)*Q27)/N27</f>
        <v>6.8021478413553785E-2</v>
      </c>
      <c r="Y28">
        <f>X28*16.02</f>
        <v>1.0897040841851315</v>
      </c>
      <c r="AC28">
        <v>100000</v>
      </c>
      <c r="AD28">
        <v>1100.07</v>
      </c>
      <c r="AE28">
        <v>-283303</v>
      </c>
      <c r="AF28" s="6">
        <v>1185200</v>
      </c>
      <c r="AG28">
        <v>-2396.79</v>
      </c>
      <c r="AH28">
        <v>30786</v>
      </c>
      <c r="AI28">
        <v>20231</v>
      </c>
      <c r="AJ28">
        <f t="shared" si="2"/>
        <v>51017</v>
      </c>
      <c r="AL28">
        <f>(AE28-(AJ28/AJ27)*AE27)/AB27</f>
        <v>0.11891614059919853</v>
      </c>
      <c r="AM28">
        <f>AL28*16.02</f>
        <v>1.9050365723991605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1099.9938</v>
      </c>
      <c r="Q29">
        <v>-301036.430001</v>
      </c>
      <c r="R29">
        <v>1185208.4456730001</v>
      </c>
      <c r="S29">
        <v>-0.109913</v>
      </c>
      <c r="T29">
        <v>32388</v>
      </c>
      <c r="U29">
        <v>21612</v>
      </c>
      <c r="V29">
        <f t="shared" si="3"/>
        <v>54000</v>
      </c>
    </row>
    <row r="30" spans="2:39" x14ac:dyDescent="0.2">
      <c r="O30">
        <v>100000</v>
      </c>
      <c r="P30">
        <v>1099.9904959999999</v>
      </c>
      <c r="Q30">
        <v>-300637.482831</v>
      </c>
      <c r="R30">
        <v>1184132.4785500001</v>
      </c>
      <c r="S30">
        <v>-0.121186</v>
      </c>
      <c r="T30">
        <v>32348</v>
      </c>
      <c r="U30">
        <v>21589</v>
      </c>
      <c r="V30">
        <f t="shared" si="3"/>
        <v>53937</v>
      </c>
      <c r="X30">
        <f>(Q30-(V30/V29)*Q29)/N29</f>
        <v>7.7567271652001668E-2</v>
      </c>
      <c r="Y30">
        <f>X30*16.02</f>
        <v>1.2426276918650667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1099.9938</v>
      </c>
      <c r="Q31">
        <v>-301036.430001</v>
      </c>
      <c r="R31">
        <v>1185208.4456730001</v>
      </c>
      <c r="S31">
        <v>-0.109913</v>
      </c>
      <c r="T31">
        <v>32388</v>
      </c>
      <c r="U31">
        <v>21612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1200.1400000000001</v>
      </c>
      <c r="AE31">
        <v>-300124</v>
      </c>
      <c r="AF31" s="6">
        <v>1189800</v>
      </c>
      <c r="AG31">
        <v>0.106459</v>
      </c>
      <c r="AH31">
        <v>32468</v>
      </c>
      <c r="AI31">
        <v>21532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1100.015954</v>
      </c>
      <c r="Q32">
        <v>-300122.31549800001</v>
      </c>
      <c r="R32">
        <v>1184508.0412910001</v>
      </c>
      <c r="S32">
        <v>-0.12761800000000001</v>
      </c>
      <c r="T32">
        <v>32307</v>
      </c>
      <c r="U32">
        <v>21549</v>
      </c>
      <c r="V32">
        <f t="shared" si="3"/>
        <v>53856</v>
      </c>
      <c r="X32">
        <f>(Q32-(V32/V31)*Q31)/N31</f>
        <v>0.10945062678300621</v>
      </c>
      <c r="Y32">
        <f>X32*16.02</f>
        <v>1.7533990410637594</v>
      </c>
      <c r="AC32">
        <v>100000</v>
      </c>
      <c r="AD32">
        <v>1199.74</v>
      </c>
      <c r="AE32">
        <v>-282802</v>
      </c>
      <c r="AF32" s="6">
        <v>1189760</v>
      </c>
      <c r="AG32">
        <v>-2387.35</v>
      </c>
      <c r="AH32">
        <v>30680</v>
      </c>
      <c r="AI32">
        <v>20359</v>
      </c>
      <c r="AJ32">
        <f t="shared" si="4"/>
        <v>51039</v>
      </c>
      <c r="AL32">
        <f>(AE32-(AJ32/AJ31)*AE31)/AB31</f>
        <v>0.11021664543524473</v>
      </c>
      <c r="AM32">
        <f>AL32*16.02</f>
        <v>1.7656706598726206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1099.9938</v>
      </c>
      <c r="Q33">
        <v>-301036.430001</v>
      </c>
      <c r="R33">
        <v>1185208.4456730001</v>
      </c>
      <c r="S33">
        <v>-0.109913</v>
      </c>
      <c r="T33">
        <v>32388</v>
      </c>
      <c r="U33">
        <v>21612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1199.96</v>
      </c>
      <c r="AE33">
        <v>-300284</v>
      </c>
      <c r="AF33" s="6">
        <v>1190130</v>
      </c>
      <c r="AG33">
        <v>0.22704099999999999</v>
      </c>
      <c r="AH33">
        <v>32264</v>
      </c>
      <c r="AI33">
        <v>21736</v>
      </c>
      <c r="AJ33">
        <f t="shared" si="4"/>
        <v>54000</v>
      </c>
    </row>
    <row r="34" spans="1:39" x14ac:dyDescent="0.2">
      <c r="O34">
        <v>100000</v>
      </c>
      <c r="P34">
        <v>1099.872038</v>
      </c>
      <c r="Q34">
        <v>-299423.99204300001</v>
      </c>
      <c r="R34">
        <v>1184048.3675850001</v>
      </c>
      <c r="S34">
        <v>-0.12753</v>
      </c>
      <c r="T34">
        <v>32234</v>
      </c>
      <c r="U34">
        <v>21506</v>
      </c>
      <c r="V34">
        <f t="shared" si="3"/>
        <v>53740</v>
      </c>
      <c r="X34">
        <f>(Q34-(V34/V33)*Q33)/N33</f>
        <v>0.10725594503881605</v>
      </c>
      <c r="Y34">
        <f>X34*16.02</f>
        <v>1.718240239521833</v>
      </c>
      <c r="AC34">
        <v>100000</v>
      </c>
      <c r="AD34">
        <v>1200.1500000000001</v>
      </c>
      <c r="AE34">
        <v>-283027</v>
      </c>
      <c r="AF34" s="6">
        <v>1190870</v>
      </c>
      <c r="AG34">
        <v>-2679.53</v>
      </c>
      <c r="AH34">
        <v>30482</v>
      </c>
      <c r="AI34">
        <v>20573</v>
      </c>
      <c r="AJ34">
        <f t="shared" si="4"/>
        <v>51055</v>
      </c>
      <c r="AL34">
        <f>(AE34-(AJ34/AJ33)*AE33)/AB33</f>
        <v>0.11215291342297629</v>
      </c>
      <c r="AM34">
        <f>AL34*16.02</f>
        <v>1.79668967303608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1099.9938</v>
      </c>
      <c r="Q35">
        <v>-301036.430001</v>
      </c>
      <c r="R35">
        <v>1185208.4456730001</v>
      </c>
      <c r="S35">
        <v>-0.109913</v>
      </c>
      <c r="T35">
        <v>32388</v>
      </c>
      <c r="U35">
        <v>21612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1200.1400000000001</v>
      </c>
      <c r="AE35">
        <v>-299852</v>
      </c>
      <c r="AF35" s="6">
        <v>1189840</v>
      </c>
      <c r="AG35">
        <v>3.2167000000000001E-2</v>
      </c>
      <c r="AH35">
        <v>32628</v>
      </c>
      <c r="AI35">
        <v>21372</v>
      </c>
      <c r="AJ35">
        <f t="shared" si="4"/>
        <v>54000</v>
      </c>
    </row>
    <row r="36" spans="1:39" x14ac:dyDescent="0.2">
      <c r="O36">
        <v>100000</v>
      </c>
      <c r="P36">
        <v>1099.9108269999999</v>
      </c>
      <c r="Q36">
        <v>-298501.222481</v>
      </c>
      <c r="R36">
        <v>1183988.3122340001</v>
      </c>
      <c r="S36">
        <v>-0.104811</v>
      </c>
      <c r="T36">
        <v>32144</v>
      </c>
      <c r="U36">
        <v>21441</v>
      </c>
      <c r="V36">
        <f t="shared" si="3"/>
        <v>53585</v>
      </c>
      <c r="X36">
        <f>(Q36-(V36/V35)*Q35)/N35</f>
        <v>0.10443919268235122</v>
      </c>
      <c r="Y36">
        <f>X36*16.02</f>
        <v>1.6731158667712664</v>
      </c>
      <c r="AC36">
        <v>100000</v>
      </c>
      <c r="AD36">
        <v>1200.02</v>
      </c>
      <c r="AE36">
        <v>-282568</v>
      </c>
      <c r="AF36" s="6">
        <v>1190030</v>
      </c>
      <c r="AG36">
        <v>-2398.6</v>
      </c>
      <c r="AH36">
        <v>30886</v>
      </c>
      <c r="AI36">
        <v>20168</v>
      </c>
      <c r="AJ36">
        <f t="shared" si="4"/>
        <v>51054</v>
      </c>
      <c r="AL36">
        <f>(AE36-(AJ36/AJ35)*AE35)/AB35</f>
        <v>0.11788631280962746</v>
      </c>
      <c r="AM36">
        <f>AL36*16.02</f>
        <v>1.8885387312102317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1099.9938</v>
      </c>
      <c r="Q37">
        <v>-301036.430001</v>
      </c>
      <c r="R37">
        <v>1185208.4456730001</v>
      </c>
      <c r="S37">
        <v>-0.109913</v>
      </c>
      <c r="T37">
        <v>32388</v>
      </c>
      <c r="U37">
        <v>21612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1199.72</v>
      </c>
      <c r="AE37">
        <v>-300125</v>
      </c>
      <c r="AF37" s="6">
        <v>1189970</v>
      </c>
      <c r="AG37">
        <v>0.26335799999999998</v>
      </c>
      <c r="AH37">
        <v>32433</v>
      </c>
      <c r="AI37">
        <v>21567</v>
      </c>
      <c r="AJ37">
        <f t="shared" si="4"/>
        <v>54000</v>
      </c>
    </row>
    <row r="38" spans="1:39" x14ac:dyDescent="0.2">
      <c r="O38">
        <v>100000</v>
      </c>
      <c r="P38">
        <v>1100.032189</v>
      </c>
      <c r="Q38">
        <v>-297224.74840699998</v>
      </c>
      <c r="R38">
        <v>1183875.898148</v>
      </c>
      <c r="S38">
        <v>-0.151951</v>
      </c>
      <c r="T38">
        <v>32012</v>
      </c>
      <c r="U38">
        <v>21356</v>
      </c>
      <c r="V38">
        <f t="shared" si="3"/>
        <v>53368</v>
      </c>
      <c r="X38">
        <f>(Q38-(V38/V37)*Q37)/N37</f>
        <v>0.10206667135443004</v>
      </c>
      <c r="Y38">
        <f>X38*16.02</f>
        <v>1.6351080750979692</v>
      </c>
      <c r="AC38">
        <v>100000</v>
      </c>
      <c r="AD38">
        <v>1200.1600000000001</v>
      </c>
      <c r="AE38">
        <v>-282846</v>
      </c>
      <c r="AF38" s="6">
        <v>1190040</v>
      </c>
      <c r="AG38">
        <v>-2355.44</v>
      </c>
      <c r="AH38">
        <v>30682</v>
      </c>
      <c r="AI38">
        <v>20371</v>
      </c>
      <c r="AJ38">
        <f t="shared" si="4"/>
        <v>51053</v>
      </c>
      <c r="AL38">
        <f>(AE38-(AJ38/AJ37)*AE37)/AB37</f>
        <v>0.11464407879216329</v>
      </c>
      <c r="AM38">
        <f>AL38*16.02</f>
        <v>1.8365981422504558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1099.9938</v>
      </c>
      <c r="Q39">
        <v>-301036.430001</v>
      </c>
      <c r="R39">
        <v>1185208.4456730001</v>
      </c>
      <c r="S39">
        <v>-0.109913</v>
      </c>
      <c r="T39">
        <v>32388</v>
      </c>
      <c r="U39">
        <v>21612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1199.99</v>
      </c>
      <c r="AE39">
        <v>-300106</v>
      </c>
      <c r="AF39" s="6">
        <v>1189820</v>
      </c>
      <c r="AG39">
        <v>0.13725399999999999</v>
      </c>
      <c r="AH39">
        <v>32476</v>
      </c>
      <c r="AI39">
        <v>21524</v>
      </c>
      <c r="AJ39">
        <f t="shared" si="4"/>
        <v>54000</v>
      </c>
    </row>
    <row r="40" spans="1:39" x14ac:dyDescent="0.2">
      <c r="O40">
        <v>100000</v>
      </c>
      <c r="P40">
        <v>1100.182677</v>
      </c>
      <c r="Q40">
        <v>-295488.696658</v>
      </c>
      <c r="R40">
        <v>1183632.6509529999</v>
      </c>
      <c r="S40">
        <v>-0.119854</v>
      </c>
      <c r="T40">
        <v>31836</v>
      </c>
      <c r="U40">
        <v>21236</v>
      </c>
      <c r="V40">
        <f t="shared" si="3"/>
        <v>53072</v>
      </c>
      <c r="X40">
        <f>(Q40-(V40/V39)*Q39)/N39</f>
        <v>0.10313582580657968</v>
      </c>
      <c r="Y40">
        <f>X40*16.02</f>
        <v>1.6522359294214064</v>
      </c>
      <c r="AC40">
        <v>100000</v>
      </c>
      <c r="AD40">
        <v>1199.4100000000001</v>
      </c>
      <c r="AE40">
        <v>-282734</v>
      </c>
      <c r="AF40" s="6">
        <v>1190460</v>
      </c>
      <c r="AG40">
        <v>-2665.38</v>
      </c>
      <c r="AH40">
        <v>30700</v>
      </c>
      <c r="AI40">
        <v>20340</v>
      </c>
      <c r="AJ40">
        <f t="shared" si="4"/>
        <v>51040</v>
      </c>
      <c r="AL40">
        <f>(AE40-(AJ40/AJ39)*AE39)/AB39</f>
        <v>0.11741976881340431</v>
      </c>
      <c r="AM40">
        <f>AL40*16.02</f>
        <v>1.8810646963907369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1099.9938</v>
      </c>
      <c r="Q41">
        <v>-301036.430001</v>
      </c>
      <c r="R41">
        <v>1185208.4456730001</v>
      </c>
      <c r="S41">
        <v>-0.109913</v>
      </c>
      <c r="T41">
        <v>32388</v>
      </c>
      <c r="U41">
        <v>21612</v>
      </c>
      <c r="V41">
        <f t="shared" si="3"/>
        <v>54000</v>
      </c>
    </row>
    <row r="42" spans="1:39" x14ac:dyDescent="0.2">
      <c r="O42">
        <v>100000</v>
      </c>
      <c r="P42">
        <v>1100.1867609999999</v>
      </c>
      <c r="Q42">
        <v>-293224.54336200003</v>
      </c>
      <c r="R42">
        <v>1183039.6585230001</v>
      </c>
      <c r="S42">
        <v>-0.13028400000000001</v>
      </c>
      <c r="T42">
        <v>31593</v>
      </c>
      <c r="U42">
        <v>21089</v>
      </c>
      <c r="V42">
        <f t="shared" si="3"/>
        <v>52682</v>
      </c>
      <c r="X42">
        <f>(Q42-(V42/V41)*Q41)/N41</f>
        <v>0.10241540825513051</v>
      </c>
      <c r="Y42">
        <f>X42*16.02</f>
        <v>1.6406948402471908</v>
      </c>
      <c r="AB42" t="s">
        <v>7</v>
      </c>
    </row>
    <row r="43" spans="1:39" x14ac:dyDescent="0.2">
      <c r="H43" t="s">
        <v>27</v>
      </c>
      <c r="M43">
        <v>21</v>
      </c>
      <c r="N43">
        <f>4*3.14*M43^2</f>
        <v>5538.96</v>
      </c>
      <c r="O43">
        <v>50000</v>
      </c>
      <c r="P43">
        <v>1099.9938</v>
      </c>
      <c r="Q43">
        <v>-301036.430001</v>
      </c>
      <c r="R43">
        <v>1185208.4456730001</v>
      </c>
      <c r="S43">
        <v>-0.109913</v>
      </c>
      <c r="T43">
        <v>32388</v>
      </c>
      <c r="U43">
        <v>21612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1299.8800000000001</v>
      </c>
      <c r="AE43">
        <v>-299309</v>
      </c>
      <c r="AF43" s="6">
        <v>1195010</v>
      </c>
      <c r="AG43">
        <v>-0.118088</v>
      </c>
      <c r="AH43">
        <v>32340</v>
      </c>
      <c r="AI43">
        <v>21660</v>
      </c>
      <c r="AJ43">
        <f t="shared" ref="AJ43:AJ52" si="5">SUM(AH43:AI43)</f>
        <v>54000</v>
      </c>
    </row>
    <row r="44" spans="1:39" x14ac:dyDescent="0.2">
      <c r="O44">
        <v>100000</v>
      </c>
      <c r="P44">
        <v>1100.232857</v>
      </c>
      <c r="Q44">
        <v>-290558.058341</v>
      </c>
      <c r="R44">
        <v>1182379.6872090001</v>
      </c>
      <c r="S44">
        <v>-0.13716999999999999</v>
      </c>
      <c r="T44">
        <v>31328</v>
      </c>
      <c r="U44">
        <v>20897</v>
      </c>
      <c r="V44">
        <f t="shared" si="3"/>
        <v>52225</v>
      </c>
      <c r="X44">
        <f>(Q44-(V44/V43)*Q43)/N43</f>
        <v>0.10528920788253644</v>
      </c>
      <c r="Y44">
        <f>X44*16.02</f>
        <v>1.6867331102782337</v>
      </c>
      <c r="AC44">
        <v>100000</v>
      </c>
      <c r="AD44">
        <v>1300.3</v>
      </c>
      <c r="AE44">
        <v>-282055</v>
      </c>
      <c r="AF44" s="6">
        <v>1195300</v>
      </c>
      <c r="AG44">
        <v>-2605.7399999999998</v>
      </c>
      <c r="AH44">
        <v>30622</v>
      </c>
      <c r="AI44">
        <v>20434</v>
      </c>
      <c r="AJ44">
        <f t="shared" si="5"/>
        <v>51056</v>
      </c>
      <c r="AL44">
        <f>(AE44-(AJ44/AJ43)*AE43)/AB43</f>
        <v>0.11925054022174768</v>
      </c>
      <c r="AM44">
        <f>AL44*16.02</f>
        <v>1.9103936543523978</v>
      </c>
    </row>
    <row r="45" spans="1:39" x14ac:dyDescent="0.2">
      <c r="B45">
        <v>1000</v>
      </c>
      <c r="C45">
        <v>1100</v>
      </c>
      <c r="D45">
        <v>1200</v>
      </c>
      <c r="E45">
        <v>1300</v>
      </c>
      <c r="F45">
        <v>1400</v>
      </c>
      <c r="H45">
        <v>1000</v>
      </c>
      <c r="I45">
        <v>1100</v>
      </c>
      <c r="J45">
        <v>1200</v>
      </c>
      <c r="K45">
        <v>1300</v>
      </c>
      <c r="L45">
        <v>1400</v>
      </c>
      <c r="AA45">
        <v>25</v>
      </c>
      <c r="AB45">
        <f>4*3.14*AA45^2</f>
        <v>7850</v>
      </c>
      <c r="AC45">
        <v>50000</v>
      </c>
      <c r="AD45">
        <v>1299.99</v>
      </c>
      <c r="AE45">
        <v>-299224</v>
      </c>
      <c r="AF45" s="6">
        <v>1194620</v>
      </c>
      <c r="AG45">
        <v>-2.1004200000000001E-2</v>
      </c>
      <c r="AH45">
        <v>32515</v>
      </c>
      <c r="AI45">
        <v>21485</v>
      </c>
      <c r="AJ45">
        <f t="shared" si="5"/>
        <v>54000</v>
      </c>
    </row>
    <row r="46" spans="1:39" x14ac:dyDescent="0.2">
      <c r="A46">
        <v>5</v>
      </c>
      <c r="B46">
        <v>0.7980445295609393</v>
      </c>
      <c r="C46">
        <v>1.0897040841851315</v>
      </c>
      <c r="D46">
        <v>1.1041577442285455</v>
      </c>
      <c r="E46">
        <v>0.41398729181895555</v>
      </c>
      <c r="F46">
        <v>0.62333993671755572</v>
      </c>
      <c r="H46">
        <v>1.644465873085099</v>
      </c>
      <c r="I46">
        <v>1.6249853978166495</v>
      </c>
      <c r="J46">
        <v>1.5767445242299025</v>
      </c>
      <c r="K46">
        <v>1.6716360054574542</v>
      </c>
      <c r="L46">
        <v>1.5708581039150356</v>
      </c>
      <c r="N46" t="s">
        <v>8</v>
      </c>
      <c r="AC46">
        <v>100000</v>
      </c>
      <c r="AD46">
        <v>1299.8599999999999</v>
      </c>
      <c r="AE46">
        <v>-282024</v>
      </c>
      <c r="AF46" s="6">
        <v>1195070</v>
      </c>
      <c r="AG46">
        <v>-2648.84</v>
      </c>
      <c r="AH46">
        <v>30798</v>
      </c>
      <c r="AI46">
        <v>20272</v>
      </c>
      <c r="AJ46">
        <f t="shared" si="5"/>
        <v>51070</v>
      </c>
      <c r="AL46">
        <f>(AE46-(AJ46/AJ45)*AE45)/AB45</f>
        <v>0.12284425572068787</v>
      </c>
      <c r="AM46">
        <f>AL46*16.02</f>
        <v>1.9679649766454197</v>
      </c>
    </row>
    <row r="47" spans="1:39" x14ac:dyDescent="0.2">
      <c r="A47">
        <v>7</v>
      </c>
      <c r="B47">
        <v>1.4587565871486925</v>
      </c>
      <c r="C47">
        <v>1.2426276918650667</v>
      </c>
      <c r="D47">
        <v>1.2466844892063533</v>
      </c>
      <c r="E47">
        <v>0.96646256964102939</v>
      </c>
      <c r="F47">
        <v>1.0949925090262966</v>
      </c>
      <c r="H47">
        <v>1.7035680302893128</v>
      </c>
      <c r="I47">
        <v>1.5501630408005187</v>
      </c>
      <c r="J47">
        <v>1.6566709473111516</v>
      </c>
      <c r="K47">
        <v>1.6279459297438967</v>
      </c>
      <c r="L47">
        <v>1.6581143389396653</v>
      </c>
      <c r="M47">
        <v>5</v>
      </c>
      <c r="N47">
        <f>4*3.14*M47^2</f>
        <v>314</v>
      </c>
      <c r="O47">
        <v>50000</v>
      </c>
      <c r="P47">
        <v>1199.715158</v>
      </c>
      <c r="Q47">
        <v>-300203.86654199997</v>
      </c>
      <c r="R47">
        <v>1189886.6677019999</v>
      </c>
      <c r="S47">
        <v>-0.133882</v>
      </c>
      <c r="T47">
        <v>32388</v>
      </c>
      <c r="U47">
        <v>21612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1300.03</v>
      </c>
      <c r="AE47">
        <v>-299240</v>
      </c>
      <c r="AF47" s="6">
        <v>1194760</v>
      </c>
      <c r="AG47">
        <v>-6.4493800000000004E-2</v>
      </c>
      <c r="AH47">
        <v>32457</v>
      </c>
      <c r="AI47">
        <v>21543</v>
      </c>
      <c r="AJ47">
        <f t="shared" si="5"/>
        <v>54000</v>
      </c>
    </row>
    <row r="48" spans="1:39" x14ac:dyDescent="0.2">
      <c r="A48">
        <v>9</v>
      </c>
      <c r="B48">
        <v>1.8199029579024641</v>
      </c>
      <c r="C48">
        <v>1.7533990410637594</v>
      </c>
      <c r="D48">
        <v>1.7997625870327263</v>
      </c>
      <c r="E48">
        <v>1.9707062397652924</v>
      </c>
      <c r="F48">
        <v>1.8630819342012146</v>
      </c>
      <c r="H48">
        <v>1.6461612886932671</v>
      </c>
      <c r="I48">
        <v>1.6387693732660236</v>
      </c>
      <c r="J48">
        <v>1.8173354938681701</v>
      </c>
      <c r="K48">
        <v>1.7061993117561078</v>
      </c>
      <c r="L48">
        <v>1.6500150238707001</v>
      </c>
      <c r="O48">
        <v>100000</v>
      </c>
      <c r="P48">
        <v>1200.4063060000001</v>
      </c>
      <c r="Q48">
        <v>-300054.35988900001</v>
      </c>
      <c r="R48">
        <v>1189510.05363</v>
      </c>
      <c r="S48">
        <v>-0.131665</v>
      </c>
      <c r="T48">
        <v>32374</v>
      </c>
      <c r="U48">
        <v>21603</v>
      </c>
      <c r="V48">
        <f t="shared" si="6"/>
        <v>53977</v>
      </c>
      <c r="X48">
        <f>(Q48-(V48/V47)*Q47)/N47</f>
        <v>6.8923704383804338E-2</v>
      </c>
      <c r="Y48">
        <f>X48*16.02</f>
        <v>1.1041577442285455</v>
      </c>
      <c r="AC48">
        <v>100000</v>
      </c>
      <c r="AD48">
        <v>1300.08</v>
      </c>
      <c r="AE48">
        <v>-282044</v>
      </c>
      <c r="AF48" s="6">
        <v>1194320</v>
      </c>
      <c r="AG48">
        <v>-2144.08</v>
      </c>
      <c r="AH48">
        <v>30739</v>
      </c>
      <c r="AI48">
        <v>20324</v>
      </c>
      <c r="AJ48">
        <f t="shared" si="5"/>
        <v>51063</v>
      </c>
      <c r="AL48">
        <f>(AE48-(AJ48/AJ47)*AE47)/AB47</f>
        <v>0.11728266100495591</v>
      </c>
      <c r="AM48">
        <f>AL48*16.02</f>
        <v>1.8788682292993937</v>
      </c>
    </row>
    <row r="49" spans="1:39" x14ac:dyDescent="0.2">
      <c r="A49">
        <v>11</v>
      </c>
      <c r="B49">
        <v>1.7034996284649566</v>
      </c>
      <c r="C49">
        <v>1.718240239521833</v>
      </c>
      <c r="D49">
        <v>1.824594244979441</v>
      </c>
      <c r="E49">
        <v>1.8070725000719048</v>
      </c>
      <c r="F49">
        <v>1.8759134155647663</v>
      </c>
      <c r="H49">
        <v>1.6955620399201399</v>
      </c>
      <c r="I49">
        <v>1.5549050034552008</v>
      </c>
      <c r="J49">
        <v>1.6953949002064888</v>
      </c>
      <c r="K49">
        <v>1.5566670168946142</v>
      </c>
      <c r="L49">
        <v>1.6102623423781148</v>
      </c>
      <c r="M49">
        <v>7</v>
      </c>
      <c r="N49">
        <f>4*3.14*M49^2</f>
        <v>615.44000000000005</v>
      </c>
      <c r="O49">
        <v>50000</v>
      </c>
      <c r="P49">
        <v>1199.715158</v>
      </c>
      <c r="Q49">
        <v>-300203.86654199997</v>
      </c>
      <c r="R49">
        <v>1189886.6677019999</v>
      </c>
      <c r="S49">
        <v>-0.133882</v>
      </c>
      <c r="T49">
        <v>32388</v>
      </c>
      <c r="U49">
        <v>21612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1299.8800000000001</v>
      </c>
      <c r="AE49">
        <v>-299280</v>
      </c>
      <c r="AF49" s="6">
        <v>1194750</v>
      </c>
      <c r="AG49">
        <v>0.155726</v>
      </c>
      <c r="AH49">
        <v>32421</v>
      </c>
      <c r="AI49">
        <v>21579</v>
      </c>
      <c r="AJ49">
        <f t="shared" si="5"/>
        <v>54000</v>
      </c>
    </row>
    <row r="50" spans="1:39" x14ac:dyDescent="0.2">
      <c r="A50">
        <v>13</v>
      </c>
      <c r="B50">
        <v>1.6596152403988402</v>
      </c>
      <c r="C50">
        <v>1.6731158667712664</v>
      </c>
      <c r="D50">
        <v>1.6959286226460357</v>
      </c>
      <c r="E50">
        <v>1.6941492166829675</v>
      </c>
      <c r="F50">
        <v>1.704993825087924</v>
      </c>
      <c r="H50">
        <v>1.6053656335434652</v>
      </c>
      <c r="I50">
        <v>1.6832589341540936</v>
      </c>
      <c r="J50">
        <v>1.674454073472319</v>
      </c>
      <c r="K50">
        <v>1.5556873742755355</v>
      </c>
      <c r="L50">
        <v>1.5615522086294022</v>
      </c>
      <c r="O50">
        <v>100000</v>
      </c>
      <c r="P50">
        <v>1200.0537670000001</v>
      </c>
      <c r="Q50">
        <v>-299811.294177</v>
      </c>
      <c r="R50">
        <v>1188827.298715</v>
      </c>
      <c r="S50">
        <v>-0.16716400000000001</v>
      </c>
      <c r="T50">
        <v>32348</v>
      </c>
      <c r="U50">
        <v>21590</v>
      </c>
      <c r="V50">
        <f t="shared" si="6"/>
        <v>53938</v>
      </c>
      <c r="X50">
        <f>(Q50-(V50/V49)*Q49)/N49</f>
        <v>7.7820504944216815E-2</v>
      </c>
      <c r="Y50">
        <f>X50*16.02</f>
        <v>1.2466844892063533</v>
      </c>
      <c r="AC50">
        <v>100000</v>
      </c>
      <c r="AD50">
        <v>1300.1500000000001</v>
      </c>
      <c r="AE50">
        <v>-282071</v>
      </c>
      <c r="AF50" s="6">
        <v>1195110</v>
      </c>
      <c r="AG50">
        <v>-2469.92</v>
      </c>
      <c r="AH50">
        <v>30672</v>
      </c>
      <c r="AI50">
        <v>20390</v>
      </c>
      <c r="AJ50">
        <f t="shared" si="5"/>
        <v>51062</v>
      </c>
      <c r="AL50">
        <f>(AE50-(AJ50/AJ49)*AE49)/AB49</f>
        <v>0.11795555555555305</v>
      </c>
      <c r="AM50">
        <f>AL50*16.02</f>
        <v>1.8896479999999598</v>
      </c>
    </row>
    <row r="51" spans="1:39" x14ac:dyDescent="0.2">
      <c r="A51">
        <v>15</v>
      </c>
      <c r="B51">
        <v>1.647113428129618</v>
      </c>
      <c r="C51">
        <v>1.6351080750979692</v>
      </c>
      <c r="D51">
        <v>1.6465067586315325</v>
      </c>
      <c r="E51">
        <v>1.5497045350176204</v>
      </c>
      <c r="F51">
        <v>1.615536036923243</v>
      </c>
      <c r="M51">
        <v>9</v>
      </c>
      <c r="N51">
        <f>4*3.14*M51^2</f>
        <v>1017.36</v>
      </c>
      <c r="O51">
        <v>50000</v>
      </c>
      <c r="P51">
        <v>1199.715158</v>
      </c>
      <c r="Q51">
        <v>-300203.86654199997</v>
      </c>
      <c r="R51">
        <v>1189886.6677019999</v>
      </c>
      <c r="S51">
        <v>-0.133882</v>
      </c>
      <c r="T51">
        <v>32388</v>
      </c>
      <c r="U51">
        <v>21612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1300.1400000000001</v>
      </c>
      <c r="AE51">
        <v>-299374</v>
      </c>
      <c r="AF51" s="6">
        <v>1194850</v>
      </c>
      <c r="AG51">
        <v>8.1723100000000003E-3</v>
      </c>
      <c r="AH51">
        <v>32334</v>
      </c>
      <c r="AI51">
        <v>21666</v>
      </c>
      <c r="AJ51">
        <f t="shared" si="5"/>
        <v>54000</v>
      </c>
    </row>
    <row r="52" spans="1:39" x14ac:dyDescent="0.2">
      <c r="A52">
        <v>17</v>
      </c>
      <c r="B52">
        <v>1.6637976853536123</v>
      </c>
      <c r="C52">
        <v>1.6522359294214064</v>
      </c>
      <c r="D52">
        <v>1.6539161608111748</v>
      </c>
      <c r="E52">
        <v>1.645165604956818</v>
      </c>
      <c r="F52">
        <v>1.6427344750042796</v>
      </c>
      <c r="H52">
        <f>AVERAGE(H46:H50)</f>
        <v>1.6590245731062567</v>
      </c>
      <c r="I52">
        <f t="shared" ref="I52:L52" si="7">AVERAGE(I46:I50)</f>
        <v>1.6104163498984971</v>
      </c>
      <c r="J52">
        <f t="shared" si="7"/>
        <v>1.6841199878176063</v>
      </c>
      <c r="K52">
        <f t="shared" si="7"/>
        <v>1.6236271276255216</v>
      </c>
      <c r="L52">
        <f t="shared" si="7"/>
        <v>1.6101604035465837</v>
      </c>
      <c r="O52">
        <v>100000</v>
      </c>
      <c r="P52">
        <v>1199.8283839999999</v>
      </c>
      <c r="Q52">
        <v>-299272.34986999998</v>
      </c>
      <c r="R52">
        <v>1189132.363048</v>
      </c>
      <c r="S52">
        <v>-0.111401</v>
      </c>
      <c r="T52">
        <v>32307</v>
      </c>
      <c r="U52">
        <v>21546</v>
      </c>
      <c r="V52">
        <f t="shared" si="6"/>
        <v>53853</v>
      </c>
      <c r="X52">
        <f>(Q52-(V52/V51)*Q51)/N51</f>
        <v>0.11234473077607531</v>
      </c>
      <c r="Y52">
        <f>X52*16.02</f>
        <v>1.7997625870327263</v>
      </c>
      <c r="AC52">
        <v>100000</v>
      </c>
      <c r="AD52">
        <v>1299.97</v>
      </c>
      <c r="AE52">
        <v>-282231</v>
      </c>
      <c r="AF52" s="6">
        <v>1194710</v>
      </c>
      <c r="AG52">
        <v>-2246.64</v>
      </c>
      <c r="AH52">
        <v>30597</v>
      </c>
      <c r="AI52">
        <v>20475</v>
      </c>
      <c r="AJ52">
        <f t="shared" si="5"/>
        <v>51072</v>
      </c>
      <c r="AL52">
        <f>(AE52-(AJ52/AJ51)*AE51)/AB51</f>
        <v>0.11595878273177489</v>
      </c>
      <c r="AM52">
        <f>AL52*16.02</f>
        <v>1.8576596993630337</v>
      </c>
    </row>
    <row r="53" spans="1:39" x14ac:dyDescent="0.2">
      <c r="A53">
        <v>19</v>
      </c>
      <c r="B53">
        <v>1.6840110683869447</v>
      </c>
      <c r="C53">
        <v>1.6406948402471908</v>
      </c>
      <c r="D53">
        <v>1.6202874700263781</v>
      </c>
      <c r="E53">
        <v>1.6597627421885548</v>
      </c>
      <c r="F53">
        <v>1.6256708893758898</v>
      </c>
      <c r="M53">
        <v>11</v>
      </c>
      <c r="N53">
        <f>4*3.14*M53^2</f>
        <v>1519.76</v>
      </c>
      <c r="O53">
        <v>50000</v>
      </c>
      <c r="P53">
        <v>1199.715158</v>
      </c>
      <c r="Q53">
        <v>-300203.86654199997</v>
      </c>
      <c r="R53">
        <v>1189886.6677019999</v>
      </c>
      <c r="S53">
        <v>-0.133882</v>
      </c>
      <c r="T53">
        <v>32388</v>
      </c>
      <c r="U53">
        <v>21612</v>
      </c>
      <c r="V53">
        <f t="shared" si="6"/>
        <v>54000</v>
      </c>
    </row>
    <row r="54" spans="1:39" x14ac:dyDescent="0.2">
      <c r="A54">
        <v>21</v>
      </c>
      <c r="B54">
        <v>1.6947821127653073</v>
      </c>
      <c r="C54">
        <v>1.6867331102782337</v>
      </c>
      <c r="D54">
        <v>1.6933873844247196</v>
      </c>
      <c r="E54">
        <v>1.6875976789651439</v>
      </c>
      <c r="F54">
        <v>1.6353215011429127</v>
      </c>
      <c r="H54" t="s">
        <v>92</v>
      </c>
      <c r="O54">
        <v>100000</v>
      </c>
      <c r="P54">
        <v>1200.0580190000001</v>
      </c>
      <c r="Q54">
        <v>-298563.110476</v>
      </c>
      <c r="R54">
        <v>1188758.190803</v>
      </c>
      <c r="S54">
        <v>-0.17183000000000001</v>
      </c>
      <c r="T54">
        <v>32238</v>
      </c>
      <c r="U54">
        <v>21498</v>
      </c>
      <c r="V54">
        <f t="shared" si="6"/>
        <v>53736</v>
      </c>
      <c r="X54">
        <f>(Q54-(V54/V53)*Q53)/N53</f>
        <v>0.11389477184640706</v>
      </c>
      <c r="Y54">
        <f>X54*16.02</f>
        <v>1.824594244979441</v>
      </c>
      <c r="AB54" t="s">
        <v>6</v>
      </c>
    </row>
    <row r="55" spans="1:39" x14ac:dyDescent="0.2">
      <c r="H55">
        <v>1000</v>
      </c>
      <c r="I55">
        <v>1100</v>
      </c>
      <c r="J55">
        <v>1200</v>
      </c>
      <c r="K55">
        <v>1300</v>
      </c>
      <c r="L55">
        <v>1400</v>
      </c>
      <c r="M55">
        <v>13</v>
      </c>
      <c r="N55">
        <f>4*3.14*M55^2</f>
        <v>2122.64</v>
      </c>
      <c r="O55">
        <v>50000</v>
      </c>
      <c r="P55">
        <v>1199.715158</v>
      </c>
      <c r="Q55">
        <v>-300203.86654199997</v>
      </c>
      <c r="R55">
        <v>1189886.6677019999</v>
      </c>
      <c r="S55">
        <v>-0.133882</v>
      </c>
      <c r="T55">
        <v>32388</v>
      </c>
      <c r="U55">
        <v>21612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1400.21</v>
      </c>
      <c r="AE55">
        <v>-298414</v>
      </c>
      <c r="AF55" s="6">
        <v>1200020</v>
      </c>
      <c r="AG55">
        <v>0.29472199999999998</v>
      </c>
      <c r="AH55">
        <v>32375</v>
      </c>
      <c r="AI55">
        <v>21625</v>
      </c>
      <c r="AJ55">
        <f t="shared" ref="AJ55:AJ64" si="8">SUM(AH55:AI55)</f>
        <v>54000</v>
      </c>
    </row>
    <row r="56" spans="1:39" x14ac:dyDescent="0.2">
      <c r="H56">
        <v>1.5528535575371074</v>
      </c>
      <c r="I56">
        <v>1.6825672216560557</v>
      </c>
      <c r="J56">
        <v>1.7143061333333729</v>
      </c>
      <c r="K56">
        <v>1.7610063796178683</v>
      </c>
      <c r="L56">
        <v>1.6900056942674611</v>
      </c>
      <c r="O56">
        <v>100000</v>
      </c>
      <c r="P56">
        <v>1199.7217860000001</v>
      </c>
      <c r="Q56">
        <v>-297649.79742700001</v>
      </c>
      <c r="R56">
        <v>1188396.282778</v>
      </c>
      <c r="S56">
        <v>-8.9934E-2</v>
      </c>
      <c r="T56">
        <v>32142</v>
      </c>
      <c r="U56">
        <v>21439</v>
      </c>
      <c r="V56">
        <f t="shared" si="6"/>
        <v>53581</v>
      </c>
      <c r="X56">
        <f>(Q56-(V56/V55)*Q55)/N55</f>
        <v>0.10586320990299848</v>
      </c>
      <c r="Y56">
        <f>X56*16.02</f>
        <v>1.6959286226460357</v>
      </c>
      <c r="AC56">
        <v>100000</v>
      </c>
      <c r="AD56">
        <v>1400.05</v>
      </c>
      <c r="AE56">
        <v>-281371</v>
      </c>
      <c r="AF56" s="6">
        <v>1200420</v>
      </c>
      <c r="AG56">
        <v>-2834.12</v>
      </c>
      <c r="AH56">
        <v>30625</v>
      </c>
      <c r="AI56">
        <v>20455</v>
      </c>
      <c r="AJ56">
        <f t="shared" si="8"/>
        <v>51080</v>
      </c>
      <c r="AL56">
        <f>(AE56-(AJ56/AJ55)*AE55)/AB55</f>
        <v>0.11548270818589042</v>
      </c>
      <c r="AM56">
        <f>AL56*16.02</f>
        <v>1.8500329851379644</v>
      </c>
    </row>
    <row r="57" spans="1:39" x14ac:dyDescent="0.2">
      <c r="H57">
        <v>1.7580646934183266</v>
      </c>
      <c r="I57">
        <v>1.7383455057324575</v>
      </c>
      <c r="J57">
        <v>1.7366715121018561</v>
      </c>
      <c r="K57">
        <v>1.658377626326961</v>
      </c>
      <c r="L57">
        <v>1.6263361146496575</v>
      </c>
      <c r="M57">
        <v>15</v>
      </c>
      <c r="N57">
        <f>4*3.14*M57^2</f>
        <v>2826</v>
      </c>
      <c r="O57">
        <v>50000</v>
      </c>
      <c r="P57">
        <v>1199.715158</v>
      </c>
      <c r="Q57">
        <v>-300203.86654199997</v>
      </c>
      <c r="R57">
        <v>1189886.6677019999</v>
      </c>
      <c r="S57">
        <v>-0.133882</v>
      </c>
      <c r="T57">
        <v>32388</v>
      </c>
      <c r="U57">
        <v>21612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1399.78</v>
      </c>
      <c r="AE57">
        <v>-298272</v>
      </c>
      <c r="AF57" s="6">
        <v>1199620</v>
      </c>
      <c r="AG57">
        <v>0.155864</v>
      </c>
      <c r="AH57">
        <v>32558</v>
      </c>
      <c r="AI57">
        <v>21442</v>
      </c>
      <c r="AJ57">
        <f t="shared" si="8"/>
        <v>54000</v>
      </c>
    </row>
    <row r="58" spans="1:39" x14ac:dyDescent="0.2">
      <c r="H58">
        <v>1.6148664900212359</v>
      </c>
      <c r="I58">
        <v>1.7938624585987546</v>
      </c>
      <c r="J58">
        <v>1.6434186726114171</v>
      </c>
      <c r="K58">
        <v>1.8052723719744623</v>
      </c>
      <c r="L58">
        <v>1.6668700403397161</v>
      </c>
      <c r="O58">
        <v>100000</v>
      </c>
      <c r="P58">
        <v>1200.1841790000001</v>
      </c>
      <c r="Q58">
        <v>-296361.00292900001</v>
      </c>
      <c r="R58">
        <v>1188124.191102</v>
      </c>
      <c r="S58">
        <v>-0.13346</v>
      </c>
      <c r="T58">
        <v>32003</v>
      </c>
      <c r="U58">
        <v>21358</v>
      </c>
      <c r="V58">
        <f t="shared" si="6"/>
        <v>53361</v>
      </c>
      <c r="X58">
        <f>(Q58-(V58/V57)*Q57)/N57</f>
        <v>0.10277819966488967</v>
      </c>
      <c r="Y58">
        <f>X58*16.02</f>
        <v>1.6465067586315325</v>
      </c>
      <c r="AC58">
        <v>100000</v>
      </c>
      <c r="AD58">
        <v>1400.1</v>
      </c>
      <c r="AE58">
        <v>-281251</v>
      </c>
      <c r="AF58" s="6">
        <v>1199860</v>
      </c>
      <c r="AG58">
        <v>-2768.81</v>
      </c>
      <c r="AH58">
        <v>30778</v>
      </c>
      <c r="AI58">
        <v>20302</v>
      </c>
      <c r="AJ58">
        <f t="shared" si="8"/>
        <v>51080</v>
      </c>
      <c r="AL58">
        <f>(AE58-(AJ58/AJ57)*AE57)/AB57</f>
        <v>0.11365831564048566</v>
      </c>
      <c r="AM58">
        <f>AL58*16.02</f>
        <v>1.8208062165605803</v>
      </c>
    </row>
    <row r="59" spans="1:39" x14ac:dyDescent="0.2">
      <c r="H59">
        <v>1.8179455184713202</v>
      </c>
      <c r="I59">
        <v>1.7166966997876743</v>
      </c>
      <c r="J59">
        <v>1.8443021409767157</v>
      </c>
      <c r="K59">
        <v>1.6477997401274189</v>
      </c>
      <c r="L59">
        <v>1.8060016806794406</v>
      </c>
      <c r="M59">
        <v>17</v>
      </c>
      <c r="N59">
        <f>4*3.14*M59^2</f>
        <v>3629.84</v>
      </c>
      <c r="O59">
        <v>50000</v>
      </c>
      <c r="P59">
        <v>1199.715158</v>
      </c>
      <c r="Q59">
        <v>-300203.86654199997</v>
      </c>
      <c r="R59">
        <v>1189886.6677019999</v>
      </c>
      <c r="S59">
        <v>-0.133882</v>
      </c>
      <c r="T59">
        <v>32388</v>
      </c>
      <c r="U59">
        <v>21612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1399.9</v>
      </c>
      <c r="AE59">
        <v>-298403</v>
      </c>
      <c r="AF59" s="6">
        <v>1199800</v>
      </c>
      <c r="AG59">
        <v>5.8509199999999997E-2</v>
      </c>
      <c r="AH59">
        <v>32428</v>
      </c>
      <c r="AI59">
        <v>21572</v>
      </c>
      <c r="AJ59">
        <f t="shared" si="8"/>
        <v>54000</v>
      </c>
    </row>
    <row r="60" spans="1:39" x14ac:dyDescent="0.2">
      <c r="H60">
        <v>1.7545348891719867</v>
      </c>
      <c r="I60">
        <v>1.7778043643312189</v>
      </c>
      <c r="J60">
        <v>1.7316942012739018</v>
      </c>
      <c r="K60">
        <v>1.6348063825902521</v>
      </c>
      <c r="L60">
        <v>1.5897751791932648</v>
      </c>
      <c r="O60">
        <v>100000</v>
      </c>
      <c r="P60">
        <v>1199.8211699999999</v>
      </c>
      <c r="Q60">
        <v>-294686.73823900003</v>
      </c>
      <c r="R60">
        <v>1188034.9211790001</v>
      </c>
      <c r="S60">
        <v>-0.116201</v>
      </c>
      <c r="T60">
        <v>31837</v>
      </c>
      <c r="U60">
        <v>21238</v>
      </c>
      <c r="V60">
        <f t="shared" si="6"/>
        <v>53075</v>
      </c>
      <c r="X60">
        <f>(Q60-(V60/V59)*Q59)/N59</f>
        <v>0.10324070916424312</v>
      </c>
      <c r="Y60">
        <f>X60*16.02</f>
        <v>1.6539161608111748</v>
      </c>
      <c r="AC60">
        <v>100000</v>
      </c>
      <c r="AD60">
        <v>1399.75</v>
      </c>
      <c r="AE60">
        <v>-281393</v>
      </c>
      <c r="AF60" s="6">
        <v>1199850</v>
      </c>
      <c r="AG60">
        <v>-2527.86</v>
      </c>
      <c r="AH60">
        <v>30696</v>
      </c>
      <c r="AI60">
        <v>20393</v>
      </c>
      <c r="AJ60">
        <f t="shared" si="8"/>
        <v>51089</v>
      </c>
      <c r="AL60">
        <f>(AE60-(AJ60/AJ59)*AE59)/AB59</f>
        <v>0.1176901792875672</v>
      </c>
      <c r="AM60">
        <f>AL60*16.02</f>
        <v>1.8853966721868265</v>
      </c>
    </row>
    <row r="61" spans="1:39" x14ac:dyDescent="0.2">
      <c r="M61">
        <v>19</v>
      </c>
      <c r="N61">
        <f>4*3.14*M61^2</f>
        <v>4534.16</v>
      </c>
      <c r="O61">
        <v>50000</v>
      </c>
      <c r="P61">
        <v>1199.715158</v>
      </c>
      <c r="Q61">
        <v>-300203.86654199997</v>
      </c>
      <c r="R61">
        <v>1189886.6677019999</v>
      </c>
      <c r="S61">
        <v>-0.133882</v>
      </c>
      <c r="T61">
        <v>32388</v>
      </c>
      <c r="U61">
        <v>21612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1400.05</v>
      </c>
      <c r="AE61">
        <v>-298335</v>
      </c>
      <c r="AF61" s="6">
        <v>1199850</v>
      </c>
      <c r="AG61">
        <v>0.18887300000000001</v>
      </c>
      <c r="AH61">
        <v>32470</v>
      </c>
      <c r="AI61">
        <v>21530</v>
      </c>
      <c r="AJ61">
        <f t="shared" si="8"/>
        <v>54000</v>
      </c>
    </row>
    <row r="62" spans="1:39" x14ac:dyDescent="0.2">
      <c r="G62" t="s">
        <v>23</v>
      </c>
      <c r="H62">
        <f>AVERAGE(H56:H60)</f>
        <v>1.6996530297239953</v>
      </c>
      <c r="I62">
        <f t="shared" ref="I62:L62" si="9">AVERAGE(I56:I60)</f>
        <v>1.7418552500212321</v>
      </c>
      <c r="J62">
        <f t="shared" si="9"/>
        <v>1.7340785320594527</v>
      </c>
      <c r="K62">
        <f t="shared" si="9"/>
        <v>1.7014525001273924</v>
      </c>
      <c r="L62">
        <f t="shared" si="9"/>
        <v>1.6757977418259078</v>
      </c>
      <c r="O62">
        <v>100000</v>
      </c>
      <c r="P62">
        <v>1199.7402380000001</v>
      </c>
      <c r="Q62">
        <v>-292468.11051899998</v>
      </c>
      <c r="R62">
        <v>1187627.3768279999</v>
      </c>
      <c r="S62">
        <v>-0.12610099999999999</v>
      </c>
      <c r="T62">
        <v>31603</v>
      </c>
      <c r="U62">
        <v>21088</v>
      </c>
      <c r="V62">
        <f t="shared" si="6"/>
        <v>52691</v>
      </c>
      <c r="X62">
        <f>(Q62-(V62/V61)*Q61)/N61</f>
        <v>0.10114153995170899</v>
      </c>
      <c r="Y62">
        <f>X62*16.02</f>
        <v>1.6202874700263781</v>
      </c>
      <c r="AC62">
        <v>100000</v>
      </c>
      <c r="AD62">
        <v>1400.3</v>
      </c>
      <c r="AE62">
        <v>-281182</v>
      </c>
      <c r="AF62" s="6">
        <v>1200080</v>
      </c>
      <c r="AG62">
        <v>-2712.85</v>
      </c>
      <c r="AH62">
        <v>30745</v>
      </c>
      <c r="AI62">
        <v>20326</v>
      </c>
      <c r="AJ62">
        <f t="shared" si="8"/>
        <v>51071</v>
      </c>
      <c r="AL62">
        <f>(AE62-(AJ62/AJ61)*AE61)/AB61</f>
        <v>0.12370555555555453</v>
      </c>
      <c r="AM62">
        <f>AL62*16.02</f>
        <v>1.9817629999999835</v>
      </c>
    </row>
    <row r="63" spans="1:39" x14ac:dyDescent="0.2">
      <c r="G63" t="s">
        <v>24</v>
      </c>
      <c r="H63">
        <f>STDEV(H56:H60)</f>
        <v>0.11085564509212105</v>
      </c>
      <c r="I63">
        <f t="shared" ref="I63:L63" si="10">STDEV(I56:I60)</f>
        <v>4.51592455261252E-2</v>
      </c>
      <c r="J63">
        <f t="shared" si="10"/>
        <v>7.206214402871601E-2</v>
      </c>
      <c r="K63">
        <f t="shared" si="10"/>
        <v>7.6650177338379852E-2</v>
      </c>
      <c r="L63">
        <f t="shared" si="10"/>
        <v>8.2281482279112847E-2</v>
      </c>
      <c r="M63">
        <v>21</v>
      </c>
      <c r="N63">
        <f>4*3.14*M63^2</f>
        <v>5538.96</v>
      </c>
      <c r="O63">
        <v>50000</v>
      </c>
      <c r="P63">
        <v>1199.715158</v>
      </c>
      <c r="Q63">
        <v>-300203.86654199997</v>
      </c>
      <c r="R63">
        <v>1189886.6677019999</v>
      </c>
      <c r="S63">
        <v>-0.133882</v>
      </c>
      <c r="T63">
        <v>32388</v>
      </c>
      <c r="U63">
        <v>21612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1400.23</v>
      </c>
      <c r="AE63">
        <v>-298465</v>
      </c>
      <c r="AF63" s="6">
        <v>1199620</v>
      </c>
      <c r="AG63">
        <v>7.3200399999999999E-3</v>
      </c>
      <c r="AH63">
        <v>32416</v>
      </c>
      <c r="AI63">
        <v>21584</v>
      </c>
      <c r="AJ63">
        <f t="shared" si="8"/>
        <v>54000</v>
      </c>
    </row>
    <row r="64" spans="1:39" x14ac:dyDescent="0.2">
      <c r="O64">
        <v>100000</v>
      </c>
      <c r="P64">
        <v>1199.9569429999999</v>
      </c>
      <c r="Q64">
        <v>-289761.67947899998</v>
      </c>
      <c r="R64">
        <v>1186755.7854009999</v>
      </c>
      <c r="S64">
        <v>-0.13319900000000001</v>
      </c>
      <c r="T64">
        <v>31327</v>
      </c>
      <c r="U64">
        <v>20900</v>
      </c>
      <c r="V64">
        <f t="shared" si="6"/>
        <v>52227</v>
      </c>
      <c r="X64">
        <f>(Q64-(V64/V63)*Q63)/N63</f>
        <v>0.10570458080054429</v>
      </c>
      <c r="Y64">
        <f>X64*16.02</f>
        <v>1.6933873844247196</v>
      </c>
      <c r="AC64">
        <v>100000</v>
      </c>
      <c r="AD64">
        <v>1400.22</v>
      </c>
      <c r="AE64">
        <v>-281392</v>
      </c>
      <c r="AF64" s="6">
        <v>1199060</v>
      </c>
      <c r="AG64">
        <v>-2271.69</v>
      </c>
      <c r="AH64">
        <v>30649</v>
      </c>
      <c r="AI64">
        <v>20423</v>
      </c>
      <c r="AJ64">
        <f t="shared" si="8"/>
        <v>51072</v>
      </c>
      <c r="AL64">
        <f>(AE64-(AJ64/AJ63)*AE63)/AB63</f>
        <v>0.11332031139419532</v>
      </c>
      <c r="AM64">
        <f>AL64*16.02</f>
        <v>1.815391388535009</v>
      </c>
    </row>
    <row r="65" spans="6:39" x14ac:dyDescent="0.2">
      <c r="H65" t="s">
        <v>92</v>
      </c>
    </row>
    <row r="66" spans="6:39" x14ac:dyDescent="0.2">
      <c r="F66" t="s">
        <v>104</v>
      </c>
      <c r="G66">
        <v>900</v>
      </c>
      <c r="H66">
        <v>1000</v>
      </c>
      <c r="I66">
        <v>1100</v>
      </c>
      <c r="J66">
        <v>1200</v>
      </c>
      <c r="K66">
        <v>1300</v>
      </c>
      <c r="L66">
        <v>1400</v>
      </c>
      <c r="N66" t="s">
        <v>7</v>
      </c>
      <c r="AB66" t="s">
        <v>78</v>
      </c>
    </row>
    <row r="67" spans="6:39" x14ac:dyDescent="0.2">
      <c r="G67">
        <v>1.7721515605096225</v>
      </c>
      <c r="H67">
        <v>1.7717230000000259</v>
      </c>
      <c r="I67">
        <v>1.802128083227162</v>
      </c>
      <c r="J67">
        <v>1.7656706598726206</v>
      </c>
      <c r="K67">
        <v>1.9103936543523978</v>
      </c>
      <c r="L67">
        <v>1.8500329851379644</v>
      </c>
      <c r="M67">
        <v>5</v>
      </c>
      <c r="N67">
        <f>4*3.14*M67^2</f>
        <v>314</v>
      </c>
      <c r="O67">
        <v>50000</v>
      </c>
      <c r="P67">
        <v>1299.885172</v>
      </c>
      <c r="Q67">
        <v>-299344.225332</v>
      </c>
      <c r="R67">
        <v>1194761.218909</v>
      </c>
      <c r="S67">
        <v>-0.130499</v>
      </c>
      <c r="T67">
        <v>32388</v>
      </c>
      <c r="U67">
        <v>21612</v>
      </c>
      <c r="V67">
        <f t="shared" ref="V67:V84" si="11">SUM(T67:U67)</f>
        <v>54000</v>
      </c>
      <c r="AA67">
        <v>25</v>
      </c>
      <c r="AB67">
        <f>4*3.14*AA67^2</f>
        <v>7850</v>
      </c>
      <c r="AC67">
        <v>50000</v>
      </c>
      <c r="AD67">
        <v>899.976</v>
      </c>
      <c r="AE67">
        <v>-302755</v>
      </c>
      <c r="AF67" s="6">
        <v>1176300</v>
      </c>
      <c r="AG67">
        <v>-1.3445199999999999E-2</v>
      </c>
      <c r="AH67">
        <v>32323</v>
      </c>
      <c r="AI67">
        <v>21677</v>
      </c>
      <c r="AJ67">
        <f t="shared" ref="AJ67:AJ76" si="12">SUM(AH67:AI67)</f>
        <v>54000</v>
      </c>
    </row>
    <row r="68" spans="6:39" x14ac:dyDescent="0.2">
      <c r="G68">
        <v>1.7272394394903814</v>
      </c>
      <c r="H68">
        <v>1.7463044110404142</v>
      </c>
      <c r="I68">
        <v>1.7512070828025652</v>
      </c>
      <c r="J68">
        <v>1.79668967303608</v>
      </c>
      <c r="K68">
        <v>1.9679649766454197</v>
      </c>
      <c r="L68">
        <v>1.8208062165605803</v>
      </c>
      <c r="O68">
        <v>100000</v>
      </c>
      <c r="P68">
        <v>1299.8039140000001</v>
      </c>
      <c r="Q68">
        <v>-299208.61250799999</v>
      </c>
      <c r="R68">
        <v>1194360.3446279999</v>
      </c>
      <c r="S68">
        <v>-0.14225399999999999</v>
      </c>
      <c r="T68">
        <v>32374</v>
      </c>
      <c r="U68">
        <v>21603</v>
      </c>
      <c r="V68">
        <f t="shared" si="11"/>
        <v>53977</v>
      </c>
      <c r="X68">
        <f>(Q68-(V68/V67)*Q67)/N67</f>
        <v>2.5841903359485364E-2</v>
      </c>
      <c r="Y68">
        <f>X68*16.02</f>
        <v>0.41398729181895555</v>
      </c>
      <c r="AC68">
        <v>100000</v>
      </c>
      <c r="AD68">
        <v>900.16499999999996</v>
      </c>
      <c r="AE68">
        <v>-285151</v>
      </c>
      <c r="AF68" s="6">
        <v>1176160</v>
      </c>
      <c r="AG68">
        <v>-2096.84</v>
      </c>
      <c r="AH68">
        <v>30523</v>
      </c>
      <c r="AI68">
        <v>20492</v>
      </c>
      <c r="AJ68">
        <f t="shared" si="12"/>
        <v>51015</v>
      </c>
      <c r="AL68">
        <f>(AE68-(AJ68/AJ67)*AE67)/AB67</f>
        <v>0.11062119603680541</v>
      </c>
      <c r="AM68">
        <f>AL68*16.02</f>
        <v>1.7721515605096225</v>
      </c>
    </row>
    <row r="69" spans="6:39" x14ac:dyDescent="0.2">
      <c r="G69">
        <v>1.8216977660297557</v>
      </c>
      <c r="H69">
        <v>1.8263215711252898</v>
      </c>
      <c r="I69">
        <v>1.9339821312101388</v>
      </c>
      <c r="J69">
        <v>1.8885387312102317</v>
      </c>
      <c r="K69">
        <v>1.8788682292993937</v>
      </c>
      <c r="L69">
        <v>1.8853966721868265</v>
      </c>
      <c r="M69">
        <v>7</v>
      </c>
      <c r="N69">
        <f>4*3.14*M69^2</f>
        <v>615.44000000000005</v>
      </c>
      <c r="O69">
        <v>50000</v>
      </c>
      <c r="P69">
        <v>1299.885172</v>
      </c>
      <c r="Q69">
        <v>-299344.225332</v>
      </c>
      <c r="R69">
        <v>1194761.218909</v>
      </c>
      <c r="S69">
        <v>-0.130499</v>
      </c>
      <c r="T69">
        <v>32388</v>
      </c>
      <c r="U69">
        <v>21612</v>
      </c>
      <c r="V69">
        <f t="shared" si="11"/>
        <v>54000</v>
      </c>
      <c r="AA69">
        <v>25</v>
      </c>
      <c r="AB69">
        <f>4*3.14*AA69^2</f>
        <v>7850</v>
      </c>
      <c r="AC69">
        <v>50000</v>
      </c>
      <c r="AD69">
        <v>899.68600000000004</v>
      </c>
      <c r="AE69">
        <v>-302592</v>
      </c>
      <c r="AF69" s="6">
        <v>1176430</v>
      </c>
      <c r="AG69">
        <v>1.25724E-3</v>
      </c>
      <c r="AH69">
        <v>32393</v>
      </c>
      <c r="AI69">
        <v>21607</v>
      </c>
      <c r="AJ69">
        <f t="shared" si="12"/>
        <v>54000</v>
      </c>
    </row>
    <row r="70" spans="6:39" x14ac:dyDescent="0.2">
      <c r="G70">
        <v>1.7492632925690235</v>
      </c>
      <c r="H70">
        <v>1.8338021061571217</v>
      </c>
      <c r="I70">
        <v>1.7264223023354588</v>
      </c>
      <c r="J70">
        <v>1.8365981422504558</v>
      </c>
      <c r="K70">
        <v>1.8896479999999598</v>
      </c>
      <c r="L70">
        <v>1.9817629999999835</v>
      </c>
      <c r="O70">
        <v>100000</v>
      </c>
      <c r="P70">
        <v>1299.6482189999999</v>
      </c>
      <c r="Q70">
        <v>-298963.40524200001</v>
      </c>
      <c r="R70">
        <v>1193665.970646</v>
      </c>
      <c r="S70">
        <v>-0.17121500000000001</v>
      </c>
      <c r="T70">
        <v>32349</v>
      </c>
      <c r="U70">
        <v>21589</v>
      </c>
      <c r="V70">
        <f t="shared" si="11"/>
        <v>53938</v>
      </c>
      <c r="X70">
        <f>(Q70-(V70/V69)*Q69)/N69</f>
        <v>6.0328499977592348E-2</v>
      </c>
      <c r="Y70">
        <f>X70*16.02</f>
        <v>0.96646256964102939</v>
      </c>
      <c r="AC70">
        <v>100000</v>
      </c>
      <c r="AD70">
        <v>899.84</v>
      </c>
      <c r="AE70">
        <v>-284991</v>
      </c>
      <c r="AF70" s="6">
        <v>1177060</v>
      </c>
      <c r="AG70">
        <v>-2431.6799999999998</v>
      </c>
      <c r="AH70">
        <v>30563</v>
      </c>
      <c r="AI70">
        <v>20447</v>
      </c>
      <c r="AJ70">
        <f t="shared" si="12"/>
        <v>51010</v>
      </c>
      <c r="AL70">
        <f>(AE70-(AJ70/AJ69)*AE69)/AB69</f>
        <v>0.10781769285208373</v>
      </c>
      <c r="AM70">
        <f>AL70*16.02</f>
        <v>1.7272394394903814</v>
      </c>
    </row>
    <row r="71" spans="6:39" x14ac:dyDescent="0.2">
      <c r="G71">
        <v>1.7408229936306205</v>
      </c>
      <c r="H71">
        <v>1.861846100636964</v>
      </c>
      <c r="I71">
        <v>1.9050365723991605</v>
      </c>
      <c r="J71">
        <v>1.8810646963907369</v>
      </c>
      <c r="K71">
        <v>1.8576596993630337</v>
      </c>
      <c r="L71">
        <v>1.815391388535009</v>
      </c>
      <c r="M71">
        <v>9</v>
      </c>
      <c r="N71">
        <f>4*3.14*M71^2</f>
        <v>1017.36</v>
      </c>
      <c r="O71">
        <v>50000</v>
      </c>
      <c r="P71">
        <v>1299.885172</v>
      </c>
      <c r="Q71">
        <v>-299344.225332</v>
      </c>
      <c r="R71">
        <v>1194761.218909</v>
      </c>
      <c r="S71">
        <v>-0.130499</v>
      </c>
      <c r="T71">
        <v>32388</v>
      </c>
      <c r="U71">
        <v>21612</v>
      </c>
      <c r="V71">
        <f t="shared" si="11"/>
        <v>54000</v>
      </c>
      <c r="AA71">
        <v>25</v>
      </c>
      <c r="AB71">
        <f>4*3.14*AA71^2</f>
        <v>7850</v>
      </c>
      <c r="AC71">
        <v>50000</v>
      </c>
      <c r="AD71">
        <v>900.16</v>
      </c>
      <c r="AE71">
        <v>-302941</v>
      </c>
      <c r="AF71" s="6">
        <v>1176510</v>
      </c>
      <c r="AG71">
        <v>-8.3438999999999999E-2</v>
      </c>
      <c r="AH71">
        <v>32121</v>
      </c>
      <c r="AI71">
        <v>21879</v>
      </c>
      <c r="AJ71">
        <f t="shared" si="12"/>
        <v>54000</v>
      </c>
    </row>
    <row r="72" spans="6:39" x14ac:dyDescent="0.2">
      <c r="O72">
        <v>100000</v>
      </c>
      <c r="P72">
        <v>1300.151466</v>
      </c>
      <c r="Q72">
        <v>-298431.90996999998</v>
      </c>
      <c r="R72">
        <v>1193046.4684820001</v>
      </c>
      <c r="S72">
        <v>-0.155696</v>
      </c>
      <c r="T72">
        <v>32310</v>
      </c>
      <c r="U72">
        <v>21548</v>
      </c>
      <c r="V72">
        <f t="shared" si="11"/>
        <v>53858</v>
      </c>
      <c r="X72">
        <f>(Q72-(V72/V71)*Q71)/N71</f>
        <v>0.12301537077186595</v>
      </c>
      <c r="Y72">
        <f>X72*16.02</f>
        <v>1.9707062397652924</v>
      </c>
      <c r="AC72">
        <v>100000</v>
      </c>
      <c r="AD72">
        <v>899.90300000000002</v>
      </c>
      <c r="AE72">
        <v>-285280</v>
      </c>
      <c r="AF72" s="6">
        <v>1175480</v>
      </c>
      <c r="AG72">
        <v>-1519.74</v>
      </c>
      <c r="AH72">
        <v>30370</v>
      </c>
      <c r="AI72">
        <v>20641</v>
      </c>
      <c r="AJ72">
        <f t="shared" si="12"/>
        <v>51011</v>
      </c>
      <c r="AL72">
        <f>(AE72-(AJ72/AJ71)*AE71)/AB71</f>
        <v>0.11371396791696353</v>
      </c>
      <c r="AM72">
        <f>AL72*16.02</f>
        <v>1.8216977660297557</v>
      </c>
    </row>
    <row r="73" spans="6:39" x14ac:dyDescent="0.2">
      <c r="F73" t="s">
        <v>23</v>
      </c>
      <c r="G73">
        <f>AVERAGE(G67:G71)</f>
        <v>1.7622350104458806</v>
      </c>
      <c r="H73">
        <f>AVERAGE(H67:H71)</f>
        <v>1.8079994377919633</v>
      </c>
      <c r="I73">
        <f t="shared" ref="I73:L73" si="13">AVERAGE(I67:I71)</f>
        <v>1.8237552343948971</v>
      </c>
      <c r="J73">
        <f t="shared" si="13"/>
        <v>1.833712380552025</v>
      </c>
      <c r="K73">
        <f t="shared" si="13"/>
        <v>1.9009069119320408</v>
      </c>
      <c r="L73">
        <f t="shared" si="13"/>
        <v>1.8706780524840727</v>
      </c>
      <c r="M73">
        <v>11</v>
      </c>
      <c r="N73">
        <f>4*3.14*M73^2</f>
        <v>1519.76</v>
      </c>
      <c r="O73">
        <v>50000</v>
      </c>
      <c r="P73">
        <v>1299.885172</v>
      </c>
      <c r="Q73">
        <v>-299344.225332</v>
      </c>
      <c r="R73">
        <v>1194761.218909</v>
      </c>
      <c r="S73">
        <v>-0.130499</v>
      </c>
      <c r="T73">
        <v>32388</v>
      </c>
      <c r="U73">
        <v>21612</v>
      </c>
      <c r="V73">
        <f t="shared" si="11"/>
        <v>54000</v>
      </c>
      <c r="AA73">
        <v>25</v>
      </c>
      <c r="AB73">
        <f>4*3.14*AA73^2</f>
        <v>7850</v>
      </c>
      <c r="AC73">
        <v>50000</v>
      </c>
      <c r="AD73">
        <v>900.12400000000002</v>
      </c>
      <c r="AE73">
        <v>-302549</v>
      </c>
      <c r="AF73" s="6">
        <v>1176250</v>
      </c>
      <c r="AG73">
        <v>-3.4399399999999997E-2</v>
      </c>
      <c r="AH73">
        <v>32452</v>
      </c>
      <c r="AI73">
        <v>21548</v>
      </c>
      <c r="AJ73">
        <f t="shared" si="12"/>
        <v>54000</v>
      </c>
    </row>
    <row r="74" spans="6:39" x14ac:dyDescent="0.2">
      <c r="F74" t="s">
        <v>24</v>
      </c>
      <c r="G74">
        <f>STDEV(G67:G71)</f>
        <v>3.7032374964581699E-2</v>
      </c>
      <c r="H74">
        <f>STDEV(H67:H71)</f>
        <v>4.7495256681421294E-2</v>
      </c>
      <c r="I74">
        <f t="shared" ref="I74:L74" si="14">STDEV(I67:I71)</f>
        <v>9.2142949160074816E-2</v>
      </c>
      <c r="J74">
        <f t="shared" si="14"/>
        <v>5.3049163016939307E-2</v>
      </c>
      <c r="K74">
        <f t="shared" si="14"/>
        <v>4.2040368545957413E-2</v>
      </c>
      <c r="L74">
        <f t="shared" si="14"/>
        <v>6.8056111711749925E-2</v>
      </c>
      <c r="O74">
        <v>100000</v>
      </c>
      <c r="P74">
        <v>1300.0009889999999</v>
      </c>
      <c r="Q74">
        <v>-297742.59465099999</v>
      </c>
      <c r="R74">
        <v>1193270.754099</v>
      </c>
      <c r="S74">
        <v>-0.123331</v>
      </c>
      <c r="T74">
        <v>32240</v>
      </c>
      <c r="U74">
        <v>21502</v>
      </c>
      <c r="V74">
        <f t="shared" si="11"/>
        <v>53742</v>
      </c>
      <c r="X74">
        <f>(Q74-(V74/V73)*Q73)/N73</f>
        <v>0.11280102996703525</v>
      </c>
      <c r="Y74">
        <f>X74*16.02</f>
        <v>1.8070725000719048</v>
      </c>
      <c r="AC74">
        <v>100000</v>
      </c>
      <c r="AD74">
        <v>899.88199999999995</v>
      </c>
      <c r="AE74">
        <v>-284962</v>
      </c>
      <c r="AF74" s="6">
        <v>1175830</v>
      </c>
      <c r="AG74">
        <v>-1858.54</v>
      </c>
      <c r="AH74">
        <v>30645</v>
      </c>
      <c r="AI74">
        <v>20369</v>
      </c>
      <c r="AJ74">
        <f t="shared" si="12"/>
        <v>51014</v>
      </c>
      <c r="AL74">
        <f>(AE74-(AJ74/AJ73)*AE73)/AB73</f>
        <v>0.1091924652040589</v>
      </c>
      <c r="AM74">
        <f>AL74*16.02</f>
        <v>1.7492632925690235</v>
      </c>
    </row>
    <row r="75" spans="6:39" x14ac:dyDescent="0.2">
      <c r="M75">
        <v>13</v>
      </c>
      <c r="N75">
        <f>4*3.14*M75^2</f>
        <v>2122.64</v>
      </c>
      <c r="O75">
        <v>50000</v>
      </c>
      <c r="P75">
        <v>1299.885172</v>
      </c>
      <c r="Q75">
        <v>-299344.225332</v>
      </c>
      <c r="R75">
        <v>1194761.218909</v>
      </c>
      <c r="S75">
        <v>-0.130499</v>
      </c>
      <c r="T75">
        <v>32388</v>
      </c>
      <c r="U75">
        <v>21612</v>
      </c>
      <c r="V75">
        <f t="shared" si="11"/>
        <v>54000</v>
      </c>
      <c r="AA75">
        <v>25</v>
      </c>
      <c r="AB75">
        <f>4*3.14*AA75^2</f>
        <v>7850</v>
      </c>
      <c r="AC75">
        <v>50000</v>
      </c>
      <c r="AD75">
        <v>899.99599999999998</v>
      </c>
      <c r="AE75">
        <v>-302670</v>
      </c>
      <c r="AF75" s="6">
        <v>1176200</v>
      </c>
      <c r="AG75">
        <v>-5.1261300000000003E-2</v>
      </c>
      <c r="AH75">
        <v>32361</v>
      </c>
      <c r="AI75">
        <v>21639</v>
      </c>
      <c r="AJ75">
        <f t="shared" si="12"/>
        <v>54000</v>
      </c>
    </row>
    <row r="76" spans="6:39" x14ac:dyDescent="0.2">
      <c r="O76">
        <v>100000</v>
      </c>
      <c r="P76">
        <v>1299.8887609999999</v>
      </c>
      <c r="Q76">
        <v>-296852.49628199998</v>
      </c>
      <c r="R76">
        <v>1193295.645573</v>
      </c>
      <c r="S76">
        <v>-0.143176</v>
      </c>
      <c r="T76">
        <v>32154</v>
      </c>
      <c r="U76">
        <v>21437</v>
      </c>
      <c r="V76">
        <f t="shared" si="11"/>
        <v>53591</v>
      </c>
      <c r="X76">
        <f>(Q76-(V76/V75)*Q75)/N75</f>
        <v>0.10575213587284442</v>
      </c>
      <c r="Y76">
        <f>X76*16.02</f>
        <v>1.6941492166829675</v>
      </c>
      <c r="AC76">
        <v>100000</v>
      </c>
      <c r="AD76">
        <v>899.83199999999999</v>
      </c>
      <c r="AE76">
        <v>-285030</v>
      </c>
      <c r="AF76" s="6">
        <v>1175820</v>
      </c>
      <c r="AG76">
        <v>-1781.58</v>
      </c>
      <c r="AH76">
        <v>30560</v>
      </c>
      <c r="AI76">
        <v>20445</v>
      </c>
      <c r="AJ76">
        <f t="shared" si="12"/>
        <v>51005</v>
      </c>
      <c r="AL76">
        <f>(AE76-(AJ76/AJ75)*AE75)/AB75</f>
        <v>0.10866560509554436</v>
      </c>
      <c r="AM76">
        <f>AL76*16.02</f>
        <v>1.7408229936306205</v>
      </c>
    </row>
    <row r="77" spans="6:39" x14ac:dyDescent="0.2">
      <c r="M77">
        <v>15</v>
      </c>
      <c r="N77">
        <f>4*3.14*M77^2</f>
        <v>2826</v>
      </c>
      <c r="O77">
        <v>50000</v>
      </c>
      <c r="P77">
        <v>1299.885172</v>
      </c>
      <c r="Q77">
        <v>-299344.225332</v>
      </c>
      <c r="R77">
        <v>1194761.218909</v>
      </c>
      <c r="S77">
        <v>-0.130499</v>
      </c>
      <c r="T77">
        <v>32388</v>
      </c>
      <c r="U77">
        <v>21612</v>
      </c>
      <c r="V77">
        <f t="shared" si="11"/>
        <v>54000</v>
      </c>
    </row>
    <row r="78" spans="6:39" x14ac:dyDescent="0.2">
      <c r="O78">
        <v>100000</v>
      </c>
      <c r="P78">
        <v>1300.018658</v>
      </c>
      <c r="Q78">
        <v>-295611.76166100003</v>
      </c>
      <c r="R78">
        <v>1193341.2315219999</v>
      </c>
      <c r="S78">
        <v>-0.13320499999999999</v>
      </c>
      <c r="T78">
        <v>32015</v>
      </c>
      <c r="U78">
        <v>21361</v>
      </c>
      <c r="V78">
        <f t="shared" si="11"/>
        <v>53376</v>
      </c>
      <c r="X78">
        <f>(Q78-(V78/V77)*Q77)/N77</f>
        <v>9.6735613921199781E-2</v>
      </c>
      <c r="Y78">
        <f>X78*16.02</f>
        <v>1.5497045350176204</v>
      </c>
    </row>
    <row r="79" spans="6:39" x14ac:dyDescent="0.2">
      <c r="M79">
        <v>17</v>
      </c>
      <c r="N79">
        <f>4*3.14*M79^2</f>
        <v>3629.84</v>
      </c>
      <c r="O79">
        <v>50000</v>
      </c>
      <c r="P79">
        <v>1299.885172</v>
      </c>
      <c r="Q79">
        <v>-299344.225332</v>
      </c>
      <c r="R79">
        <v>1194761.218909</v>
      </c>
      <c r="S79">
        <v>-0.130499</v>
      </c>
      <c r="T79">
        <v>32388</v>
      </c>
      <c r="U79">
        <v>21612</v>
      </c>
      <c r="V79">
        <f t="shared" si="11"/>
        <v>54000</v>
      </c>
    </row>
    <row r="80" spans="6:39" x14ac:dyDescent="0.2">
      <c r="O80">
        <v>100000</v>
      </c>
      <c r="P80">
        <v>1300.091165</v>
      </c>
      <c r="Q80">
        <v>-293843.80508100003</v>
      </c>
      <c r="R80">
        <v>1192766.4095910001</v>
      </c>
      <c r="S80">
        <v>-0.180198</v>
      </c>
      <c r="T80">
        <v>31838</v>
      </c>
      <c r="U80">
        <v>21237</v>
      </c>
      <c r="V80">
        <f t="shared" si="11"/>
        <v>53075</v>
      </c>
      <c r="X80">
        <f>(Q80-(V80/V79)*Q79)/N79</f>
        <v>0.10269448220704232</v>
      </c>
      <c r="Y80">
        <f>X80*16.02</f>
        <v>1.645165604956818</v>
      </c>
    </row>
    <row r="81" spans="13:25" x14ac:dyDescent="0.2">
      <c r="M81">
        <v>19</v>
      </c>
      <c r="N81">
        <f>4*3.14*M81^2</f>
        <v>4534.16</v>
      </c>
      <c r="O81">
        <v>50000</v>
      </c>
      <c r="P81">
        <v>1299.885172</v>
      </c>
      <c r="Q81">
        <v>-299344.225332</v>
      </c>
      <c r="R81">
        <v>1194761.218909</v>
      </c>
      <c r="S81">
        <v>-0.130499</v>
      </c>
      <c r="T81">
        <v>32388</v>
      </c>
      <c r="U81">
        <v>21612</v>
      </c>
      <c r="V81">
        <f t="shared" si="11"/>
        <v>54000</v>
      </c>
    </row>
    <row r="82" spans="13:25" x14ac:dyDescent="0.2">
      <c r="O82">
        <v>100000</v>
      </c>
      <c r="P82">
        <v>1299.9370530000001</v>
      </c>
      <c r="Q82">
        <v>-291679.11244200001</v>
      </c>
      <c r="R82">
        <v>1192134.97407</v>
      </c>
      <c r="S82">
        <v>-0.107318</v>
      </c>
      <c r="T82">
        <v>31616</v>
      </c>
      <c r="U82">
        <v>21086</v>
      </c>
      <c r="V82">
        <f t="shared" si="11"/>
        <v>52702</v>
      </c>
      <c r="X82">
        <f>(Q82-(V82/V81)*Q81)/N81</f>
        <v>0.10360566430640168</v>
      </c>
      <c r="Y82">
        <f>X82*16.02</f>
        <v>1.6597627421885548</v>
      </c>
    </row>
    <row r="83" spans="13:25" x14ac:dyDescent="0.2">
      <c r="M83">
        <v>21</v>
      </c>
      <c r="N83">
        <f>4*3.14*M83^2</f>
        <v>5538.96</v>
      </c>
      <c r="O83">
        <v>50000</v>
      </c>
      <c r="P83">
        <v>1299.885172</v>
      </c>
      <c r="Q83">
        <v>-299344.225332</v>
      </c>
      <c r="R83">
        <v>1194761.218909</v>
      </c>
      <c r="S83">
        <v>-0.130499</v>
      </c>
      <c r="T83">
        <v>32388</v>
      </c>
      <c r="U83">
        <v>21612</v>
      </c>
      <c r="V83">
        <f t="shared" si="11"/>
        <v>54000</v>
      </c>
    </row>
    <row r="84" spans="13:25" x14ac:dyDescent="0.2">
      <c r="O84">
        <v>100000</v>
      </c>
      <c r="P84">
        <v>1299.9574250000001</v>
      </c>
      <c r="Q84">
        <v>-288910.09131599998</v>
      </c>
      <c r="R84">
        <v>1191413.6244010001</v>
      </c>
      <c r="S84">
        <v>-0.15476200000000001</v>
      </c>
      <c r="T84">
        <v>31330</v>
      </c>
      <c r="U84">
        <v>20893</v>
      </c>
      <c r="V84">
        <f t="shared" si="11"/>
        <v>52223</v>
      </c>
      <c r="X84">
        <f>(Q84-(V84/V83)*Q83)/N83</f>
        <v>0.10534317596536479</v>
      </c>
      <c r="Y84">
        <f>X84*16.02</f>
        <v>1.6875976789651439</v>
      </c>
    </row>
    <row r="86" spans="13:25" x14ac:dyDescent="0.2">
      <c r="N86" t="s">
        <v>6</v>
      </c>
    </row>
    <row r="87" spans="13:25" x14ac:dyDescent="0.2">
      <c r="M87">
        <v>5</v>
      </c>
      <c r="N87">
        <f>4*3.14*M87^2</f>
        <v>314</v>
      </c>
      <c r="O87">
        <v>50000</v>
      </c>
      <c r="P87">
        <v>1399.9819480000001</v>
      </c>
      <c r="Q87">
        <v>-298465.23344600003</v>
      </c>
      <c r="R87">
        <v>1199820.0889979999</v>
      </c>
      <c r="S87">
        <v>-0.15998599999999999</v>
      </c>
      <c r="T87">
        <v>32388</v>
      </c>
      <c r="U87">
        <v>21612</v>
      </c>
      <c r="V87">
        <f t="shared" ref="V87:V104" si="15">SUM(T87:U87)</f>
        <v>54000</v>
      </c>
    </row>
    <row r="88" spans="13:25" x14ac:dyDescent="0.2">
      <c r="O88">
        <v>100000</v>
      </c>
      <c r="P88">
        <v>1400.239499</v>
      </c>
      <c r="Q88">
        <v>-298331.418725</v>
      </c>
      <c r="R88">
        <v>1199465.0061009999</v>
      </c>
      <c r="S88">
        <v>-0.20096800000000001</v>
      </c>
      <c r="T88">
        <v>32373</v>
      </c>
      <c r="U88">
        <v>21605</v>
      </c>
      <c r="V88">
        <f t="shared" si="15"/>
        <v>53978</v>
      </c>
      <c r="X88">
        <f>(Q88-(V88/V87)*Q87)/N87</f>
        <v>3.8910108409335564E-2</v>
      </c>
      <c r="Y88">
        <f>X88*16.02</f>
        <v>0.62333993671755572</v>
      </c>
    </row>
    <row r="89" spans="13:25" x14ac:dyDescent="0.2">
      <c r="M89">
        <v>7</v>
      </c>
      <c r="N89">
        <f>4*3.14*M89^2</f>
        <v>615.44000000000005</v>
      </c>
      <c r="O89">
        <v>50000</v>
      </c>
      <c r="P89">
        <v>1399.9819480000001</v>
      </c>
      <c r="Q89">
        <v>-298465.23344600003</v>
      </c>
      <c r="R89">
        <v>1199820.0889979999</v>
      </c>
      <c r="S89">
        <v>-0.15998599999999999</v>
      </c>
      <c r="T89">
        <v>32388</v>
      </c>
      <c r="U89">
        <v>21612</v>
      </c>
      <c r="V89">
        <f t="shared" si="15"/>
        <v>54000</v>
      </c>
    </row>
    <row r="90" spans="13:25" x14ac:dyDescent="0.2">
      <c r="O90">
        <v>100000</v>
      </c>
      <c r="P90">
        <v>1399.9562510000001</v>
      </c>
      <c r="Q90">
        <v>-298074.95770299999</v>
      </c>
      <c r="R90">
        <v>1198747.8648639999</v>
      </c>
      <c r="S90">
        <v>-0.16539200000000001</v>
      </c>
      <c r="T90">
        <v>32347</v>
      </c>
      <c r="U90">
        <v>21590</v>
      </c>
      <c r="V90">
        <f t="shared" si="15"/>
        <v>53937</v>
      </c>
      <c r="X90">
        <f>(Q90-(V90/V89)*Q89)/N89</f>
        <v>6.8351592323738872E-2</v>
      </c>
      <c r="Y90">
        <f>X90*16.02</f>
        <v>1.0949925090262966</v>
      </c>
    </row>
    <row r="91" spans="13:25" x14ac:dyDescent="0.2">
      <c r="M91">
        <v>9</v>
      </c>
      <c r="N91">
        <f>4*3.14*M91^2</f>
        <v>1017.36</v>
      </c>
      <c r="O91">
        <v>50000</v>
      </c>
      <c r="P91">
        <v>1399.9819480000001</v>
      </c>
      <c r="Q91">
        <v>-298465.23344600003</v>
      </c>
      <c r="R91">
        <v>1199820.0889979999</v>
      </c>
      <c r="S91">
        <v>-0.15998599999999999</v>
      </c>
      <c r="T91">
        <v>32388</v>
      </c>
      <c r="U91">
        <v>21612</v>
      </c>
      <c r="V91">
        <f t="shared" si="15"/>
        <v>54000</v>
      </c>
    </row>
    <row r="92" spans="13:25" x14ac:dyDescent="0.2">
      <c r="O92">
        <v>100000</v>
      </c>
      <c r="P92">
        <v>1400.1925839999999</v>
      </c>
      <c r="Q92">
        <v>-297578.64565700002</v>
      </c>
      <c r="R92">
        <v>1197459.968319</v>
      </c>
      <c r="S92">
        <v>-0.164074</v>
      </c>
      <c r="T92">
        <v>32313</v>
      </c>
      <c r="U92">
        <v>21548</v>
      </c>
      <c r="V92">
        <f t="shared" si="15"/>
        <v>53861</v>
      </c>
      <c r="X92">
        <f>(Q92-(V92/V91)*Q91)/N91</f>
        <v>0.11629724932591852</v>
      </c>
      <c r="Y92">
        <f>X92*16.02</f>
        <v>1.8630819342012146</v>
      </c>
    </row>
    <row r="93" spans="13:25" x14ac:dyDescent="0.2">
      <c r="M93">
        <v>11</v>
      </c>
      <c r="N93">
        <f>4*3.14*M93^2</f>
        <v>1519.76</v>
      </c>
      <c r="O93">
        <v>50000</v>
      </c>
      <c r="P93">
        <v>1399.9819480000001</v>
      </c>
      <c r="Q93">
        <v>-298465.23344600003</v>
      </c>
      <c r="R93">
        <v>1199820.0889979999</v>
      </c>
      <c r="S93">
        <v>-0.15998599999999999</v>
      </c>
      <c r="T93">
        <v>32388</v>
      </c>
      <c r="U93">
        <v>21612</v>
      </c>
      <c r="V93">
        <f t="shared" si="15"/>
        <v>54000</v>
      </c>
    </row>
    <row r="94" spans="13:25" x14ac:dyDescent="0.2">
      <c r="O94">
        <v>100000</v>
      </c>
      <c r="P94">
        <v>1399.6465940000001</v>
      </c>
      <c r="Q94">
        <v>-296850.21743399999</v>
      </c>
      <c r="R94">
        <v>1197684.6845859999</v>
      </c>
      <c r="S94">
        <v>-0.124169</v>
      </c>
      <c r="T94">
        <v>32240</v>
      </c>
      <c r="U94">
        <v>21500</v>
      </c>
      <c r="V94">
        <f t="shared" si="15"/>
        <v>53740</v>
      </c>
      <c r="X94">
        <f>(Q94-(V94/V93)*Q93)/N93</f>
        <v>0.11709821570316893</v>
      </c>
      <c r="Y94">
        <f>X94*16.02</f>
        <v>1.8759134155647663</v>
      </c>
    </row>
    <row r="95" spans="13:25" x14ac:dyDescent="0.2">
      <c r="M95">
        <v>13</v>
      </c>
      <c r="N95">
        <f>4*3.14*M95^2</f>
        <v>2122.64</v>
      </c>
      <c r="O95">
        <v>50000</v>
      </c>
      <c r="P95">
        <v>1399.9819480000001</v>
      </c>
      <c r="Q95">
        <v>-298465.23344600003</v>
      </c>
      <c r="R95">
        <v>1199820.0889979999</v>
      </c>
      <c r="S95">
        <v>-0.15998599999999999</v>
      </c>
      <c r="T95">
        <v>32388</v>
      </c>
      <c r="U95">
        <v>21612</v>
      </c>
      <c r="V95">
        <f t="shared" si="15"/>
        <v>54000</v>
      </c>
    </row>
    <row r="96" spans="13:25" x14ac:dyDescent="0.2">
      <c r="O96">
        <v>100000</v>
      </c>
      <c r="P96">
        <v>1399.9340070000001</v>
      </c>
      <c r="Q96">
        <v>-295956.61650599999</v>
      </c>
      <c r="R96">
        <v>1197951.145706</v>
      </c>
      <c r="S96">
        <v>-0.146061</v>
      </c>
      <c r="T96">
        <v>32148</v>
      </c>
      <c r="U96">
        <v>21439</v>
      </c>
      <c r="V96">
        <f t="shared" si="15"/>
        <v>53587</v>
      </c>
      <c r="X96">
        <f>(Q96-(V96/V95)*Q95)/N95</f>
        <v>0.1064290777208442</v>
      </c>
      <c r="Y96">
        <f>X96*16.02</f>
        <v>1.704993825087924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1399.9819480000001</v>
      </c>
      <c r="Q97">
        <v>-298465.23344600003</v>
      </c>
      <c r="R97">
        <v>1199820.0889979999</v>
      </c>
      <c r="S97">
        <v>-0.15998599999999999</v>
      </c>
      <c r="T97">
        <v>32388</v>
      </c>
      <c r="U97">
        <v>21612</v>
      </c>
      <c r="V97">
        <f t="shared" si="15"/>
        <v>54000</v>
      </c>
    </row>
    <row r="98" spans="13:25" x14ac:dyDescent="0.2">
      <c r="O98">
        <v>100000</v>
      </c>
      <c r="P98">
        <v>1400.7120580000001</v>
      </c>
      <c r="Q98">
        <v>-294703.67837199999</v>
      </c>
      <c r="R98">
        <v>1197732.994276</v>
      </c>
      <c r="S98">
        <v>-0.124194</v>
      </c>
      <c r="T98">
        <v>32009</v>
      </c>
      <c r="U98">
        <v>21362</v>
      </c>
      <c r="V98">
        <f t="shared" si="15"/>
        <v>53371</v>
      </c>
      <c r="X98">
        <f>(Q98-(V98/V97)*Q97)/N97</f>
        <v>0.10084494612504638</v>
      </c>
      <c r="Y98">
        <f>X98*16.02</f>
        <v>1.615536036923243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1399.9819480000001</v>
      </c>
      <c r="Q99">
        <v>-298465.23344600003</v>
      </c>
      <c r="R99">
        <v>1199820.0889979999</v>
      </c>
      <c r="S99">
        <v>-0.15998599999999999</v>
      </c>
      <c r="T99">
        <v>32388</v>
      </c>
      <c r="U99">
        <v>21612</v>
      </c>
      <c r="V99">
        <f t="shared" si="15"/>
        <v>54000</v>
      </c>
    </row>
    <row r="100" spans="13:25" x14ac:dyDescent="0.2">
      <c r="O100">
        <v>100000</v>
      </c>
      <c r="P100">
        <v>1400.2455849999999</v>
      </c>
      <c r="Q100">
        <v>-293002.52938600001</v>
      </c>
      <c r="R100">
        <v>1197357.1180169999</v>
      </c>
      <c r="S100">
        <v>-0.12703300000000001</v>
      </c>
      <c r="T100">
        <v>31838</v>
      </c>
      <c r="U100">
        <v>21241</v>
      </c>
      <c r="V100">
        <f t="shared" si="15"/>
        <v>53079</v>
      </c>
      <c r="X100">
        <f>(Q100-(V100/V99)*Q99)/N99</f>
        <v>0.10254272627991758</v>
      </c>
      <c r="Y100">
        <f>X100*16.02</f>
        <v>1.6427344750042796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1399.9819480000001</v>
      </c>
      <c r="Q101">
        <v>-298465.23344600003</v>
      </c>
      <c r="R101">
        <v>1199820.0889979999</v>
      </c>
      <c r="S101">
        <v>-0.15998599999999999</v>
      </c>
      <c r="T101">
        <v>32388</v>
      </c>
      <c r="U101">
        <v>21612</v>
      </c>
      <c r="V101">
        <f t="shared" si="15"/>
        <v>54000</v>
      </c>
    </row>
    <row r="102" spans="13:25" x14ac:dyDescent="0.2">
      <c r="O102">
        <v>100000</v>
      </c>
      <c r="P102">
        <v>1399.9250529999999</v>
      </c>
      <c r="Q102">
        <v>-290819.84370700002</v>
      </c>
      <c r="R102">
        <v>1196838.5701900001</v>
      </c>
      <c r="S102">
        <v>-0.14457</v>
      </c>
      <c r="T102">
        <v>31614</v>
      </c>
      <c r="U102">
        <v>21086</v>
      </c>
      <c r="V102">
        <f t="shared" si="15"/>
        <v>52700</v>
      </c>
      <c r="X102">
        <f>(Q102-(V102/V101)*Q101)/N101</f>
        <v>0.10147758360648501</v>
      </c>
      <c r="Y102">
        <f>X102*16.02</f>
        <v>1.6256708893758898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1399.9819480000001</v>
      </c>
      <c r="Q103">
        <v>-298465.23344600003</v>
      </c>
      <c r="R103">
        <v>1199820.0889979999</v>
      </c>
      <c r="S103">
        <v>-0.15998599999999999</v>
      </c>
      <c r="T103">
        <v>32388</v>
      </c>
      <c r="U103">
        <v>21612</v>
      </c>
      <c r="V103">
        <f t="shared" si="15"/>
        <v>54000</v>
      </c>
    </row>
    <row r="104" spans="13:25" x14ac:dyDescent="0.2">
      <c r="O104">
        <v>100000</v>
      </c>
      <c r="P104">
        <v>1399.852292</v>
      </c>
      <c r="Q104">
        <v>-288127.84361500002</v>
      </c>
      <c r="R104">
        <v>1196133.4869550001</v>
      </c>
      <c r="S104">
        <v>-0.12332899999999999</v>
      </c>
      <c r="T104">
        <v>31337</v>
      </c>
      <c r="U104">
        <v>20895</v>
      </c>
      <c r="V104">
        <f t="shared" si="15"/>
        <v>52232</v>
      </c>
      <c r="X104">
        <f>(Q104-(V104/V103)*Q103)/N103</f>
        <v>0.10207999382914562</v>
      </c>
      <c r="Y104">
        <f>X104*16.02</f>
        <v>1.6353215011429127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02A9-C1A7-5A41-B9D2-626ED9A80ED9}">
  <dimension ref="A2:AM104"/>
  <sheetViews>
    <sheetView topLeftCell="B45" workbookViewId="0">
      <selection activeCell="G81" sqref="G81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1000.085331</v>
      </c>
      <c r="Q7">
        <v>-307966.16861499997</v>
      </c>
      <c r="R7">
        <v>1186047.858274</v>
      </c>
      <c r="S7">
        <v>-0.111835</v>
      </c>
      <c r="T7">
        <v>26928</v>
      </c>
      <c r="U7">
        <v>27072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1000.16</v>
      </c>
      <c r="AE7">
        <v>-307777</v>
      </c>
      <c r="AF7" s="6">
        <v>1185640</v>
      </c>
      <c r="AG7">
        <v>-8.8387300000000002E-2</v>
      </c>
      <c r="AH7">
        <v>27160</v>
      </c>
      <c r="AI7">
        <v>26840</v>
      </c>
      <c r="AJ7">
        <f t="shared" ref="AJ7:AJ16" si="1">SUM(AH7:AI7)</f>
        <v>54000</v>
      </c>
    </row>
    <row r="8" spans="2:39" x14ac:dyDescent="0.2">
      <c r="O8">
        <v>100000</v>
      </c>
      <c r="P8">
        <v>1000.304035</v>
      </c>
      <c r="Q8">
        <v>-307830.12446600001</v>
      </c>
      <c r="R8">
        <v>1185719.2406580001</v>
      </c>
      <c r="S8">
        <v>-0.100768</v>
      </c>
      <c r="T8">
        <v>26918</v>
      </c>
      <c r="U8">
        <v>27061</v>
      </c>
      <c r="V8">
        <f t="shared" si="0"/>
        <v>53979</v>
      </c>
      <c r="X8">
        <f>(Q8-(V8/V7)*Q7)/N7</f>
        <v>5.1845630165374877E-2</v>
      </c>
      <c r="Y8">
        <f>X8*16.02</f>
        <v>0.83056699524930555</v>
      </c>
      <c r="AC8">
        <v>100000</v>
      </c>
      <c r="AD8">
        <v>1000.05</v>
      </c>
      <c r="AE8">
        <v>-289999</v>
      </c>
      <c r="AF8" s="6">
        <v>1184810</v>
      </c>
      <c r="AG8">
        <v>-1895.9</v>
      </c>
      <c r="AH8">
        <v>25659</v>
      </c>
      <c r="AI8">
        <v>25376</v>
      </c>
      <c r="AJ8">
        <f t="shared" si="1"/>
        <v>51035</v>
      </c>
      <c r="AL8">
        <f>(AE8-(AJ8/AJ7)*AE7)/AB7</f>
        <v>0.11194431469686016</v>
      </c>
      <c r="AM8">
        <f>AL8*16.02</f>
        <v>1.7933479214436996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1000.085331</v>
      </c>
      <c r="Q9">
        <v>-307966.16861499997</v>
      </c>
      <c r="R9">
        <v>1186047.858274</v>
      </c>
      <c r="S9">
        <v>-0.111835</v>
      </c>
      <c r="T9">
        <v>26928</v>
      </c>
      <c r="U9">
        <v>27072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1000.37</v>
      </c>
      <c r="AE9">
        <v>-307985</v>
      </c>
      <c r="AF9" s="6">
        <v>1186080</v>
      </c>
      <c r="AG9">
        <v>-0.16655300000000001</v>
      </c>
      <c r="AH9">
        <v>26907</v>
      </c>
      <c r="AI9">
        <v>27093</v>
      </c>
      <c r="AJ9">
        <f t="shared" si="1"/>
        <v>54000</v>
      </c>
    </row>
    <row r="10" spans="2:39" x14ac:dyDescent="0.2">
      <c r="O10">
        <v>100000</v>
      </c>
      <c r="P10">
        <v>999.87337100000002</v>
      </c>
      <c r="Q10">
        <v>-307585.93330700003</v>
      </c>
      <c r="R10">
        <v>1184948.165083</v>
      </c>
      <c r="S10">
        <v>-0.12323199999999999</v>
      </c>
      <c r="T10">
        <v>26891</v>
      </c>
      <c r="U10">
        <v>27047</v>
      </c>
      <c r="V10">
        <f t="shared" si="0"/>
        <v>53938</v>
      </c>
      <c r="X10">
        <f>(Q10-(V10/V9)*Q9)/N9</f>
        <v>4.3293451534486674E-2</v>
      </c>
      <c r="Y10">
        <f>X10*16.02</f>
        <v>0.69356109358247653</v>
      </c>
      <c r="AC10">
        <v>100000</v>
      </c>
      <c r="AD10">
        <v>999.97299999999996</v>
      </c>
      <c r="AE10">
        <v>-290194</v>
      </c>
      <c r="AF10" s="6">
        <v>1185910</v>
      </c>
      <c r="AG10">
        <v>-2160.1999999999998</v>
      </c>
      <c r="AH10">
        <v>25406</v>
      </c>
      <c r="AI10">
        <v>25629</v>
      </c>
      <c r="AJ10">
        <f t="shared" si="1"/>
        <v>51035</v>
      </c>
      <c r="AL10">
        <f>(AE10-(AJ10/AJ9)*AE9)/AB9</f>
        <v>0.11214549422033493</v>
      </c>
      <c r="AM10">
        <f>AL10*16.02</f>
        <v>1.7965708174097654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1000.085331</v>
      </c>
      <c r="Q11">
        <v>-307966.16861499997</v>
      </c>
      <c r="R11">
        <v>1186047.858274</v>
      </c>
      <c r="S11">
        <v>-0.111835</v>
      </c>
      <c r="T11">
        <v>26928</v>
      </c>
      <c r="U11">
        <v>27072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1000.12</v>
      </c>
      <c r="AE11">
        <v>-307869</v>
      </c>
      <c r="AF11" s="6">
        <v>1185880</v>
      </c>
      <c r="AG11">
        <v>7.2411100000000006E-2</v>
      </c>
      <c r="AH11">
        <v>27022</v>
      </c>
      <c r="AI11">
        <v>26978</v>
      </c>
      <c r="AJ11">
        <f t="shared" si="1"/>
        <v>54000</v>
      </c>
    </row>
    <row r="12" spans="2:39" x14ac:dyDescent="0.2">
      <c r="O12">
        <v>100000</v>
      </c>
      <c r="P12">
        <v>1000.157213</v>
      </c>
      <c r="Q12">
        <v>-307052.88370399998</v>
      </c>
      <c r="R12">
        <v>1185460.404631</v>
      </c>
      <c r="S12">
        <v>-0.142509</v>
      </c>
      <c r="T12">
        <v>26855</v>
      </c>
      <c r="U12">
        <v>27003</v>
      </c>
      <c r="V12">
        <f t="shared" si="0"/>
        <v>53858</v>
      </c>
      <c r="X12">
        <f>(Q12-(V12/V11)*Q11)/N11</f>
        <v>0.10168273677605819</v>
      </c>
      <c r="Y12">
        <f>X12*16.02</f>
        <v>1.6289574431524521</v>
      </c>
      <c r="AC12">
        <v>100000</v>
      </c>
      <c r="AD12">
        <v>999.69899999999996</v>
      </c>
      <c r="AE12">
        <v>-290122</v>
      </c>
      <c r="AF12" s="6">
        <v>1185800</v>
      </c>
      <c r="AG12">
        <v>-1988.3</v>
      </c>
      <c r="AH12">
        <v>25495</v>
      </c>
      <c r="AI12">
        <v>25542</v>
      </c>
      <c r="AJ12">
        <f t="shared" si="1"/>
        <v>51037</v>
      </c>
      <c r="AL12">
        <f>(AE12-(AJ12/AJ11)*AE11)/AB11</f>
        <v>0.10880432413305174</v>
      </c>
      <c r="AM12">
        <f>AL12*16.02</f>
        <v>1.7430452726114889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1000.085331</v>
      </c>
      <c r="Q13">
        <v>-307966.16861499997</v>
      </c>
      <c r="R13">
        <v>1186047.858274</v>
      </c>
      <c r="S13">
        <v>-0.111835</v>
      </c>
      <c r="T13">
        <v>26928</v>
      </c>
      <c r="U13">
        <v>27072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999.995</v>
      </c>
      <c r="AE13">
        <v>-307862</v>
      </c>
      <c r="AF13" s="6">
        <v>1185930</v>
      </c>
      <c r="AG13">
        <v>0.118677</v>
      </c>
      <c r="AH13">
        <v>27036</v>
      </c>
      <c r="AI13">
        <v>26964</v>
      </c>
      <c r="AJ13">
        <f t="shared" si="1"/>
        <v>54000</v>
      </c>
    </row>
    <row r="14" spans="2:39" x14ac:dyDescent="0.2">
      <c r="O14">
        <v>100000</v>
      </c>
      <c r="P14">
        <v>1000.308587</v>
      </c>
      <c r="Q14">
        <v>-306313.56063299999</v>
      </c>
      <c r="R14">
        <v>1185250.4800420001</v>
      </c>
      <c r="S14">
        <v>-0.12131400000000001</v>
      </c>
      <c r="T14">
        <v>26805</v>
      </c>
      <c r="U14">
        <v>26936</v>
      </c>
      <c r="V14">
        <f t="shared" si="0"/>
        <v>53741</v>
      </c>
      <c r="X14">
        <f>(Q14-(V14/V13)*Q13)/N13</f>
        <v>0.11548598995056912</v>
      </c>
      <c r="Y14">
        <f>X14*16.02</f>
        <v>1.8500855590081173</v>
      </c>
      <c r="AC14">
        <v>100000</v>
      </c>
      <c r="AD14">
        <v>1000.18</v>
      </c>
      <c r="AE14">
        <v>-290121</v>
      </c>
      <c r="AF14" s="6">
        <v>1186600</v>
      </c>
      <c r="AG14">
        <v>-2632.9</v>
      </c>
      <c r="AH14">
        <v>25551</v>
      </c>
      <c r="AI14">
        <v>25496</v>
      </c>
      <c r="AJ14">
        <f t="shared" si="1"/>
        <v>51047</v>
      </c>
      <c r="AL14">
        <f>(AE14-(AJ14/AJ13)*AE13)/AB13</f>
        <v>0.11535153102146753</v>
      </c>
      <c r="AM14">
        <f>AL14*16.02</f>
        <v>1.8479315269639098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1000.085331</v>
      </c>
      <c r="Q15">
        <v>-307966.16861499997</v>
      </c>
      <c r="R15">
        <v>1186047.858274</v>
      </c>
      <c r="S15">
        <v>-0.111835</v>
      </c>
      <c r="T15">
        <v>26928</v>
      </c>
      <c r="U15">
        <v>27072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1000.16</v>
      </c>
      <c r="AE15">
        <v>-307835</v>
      </c>
      <c r="AF15" s="6">
        <v>1185900</v>
      </c>
      <c r="AG15">
        <v>-2.3692299999999999E-2</v>
      </c>
      <c r="AH15">
        <v>27070</v>
      </c>
      <c r="AI15">
        <v>26930</v>
      </c>
      <c r="AJ15">
        <f t="shared" si="1"/>
        <v>54000</v>
      </c>
    </row>
    <row r="16" spans="2:39" x14ac:dyDescent="0.2">
      <c r="O16">
        <v>100000</v>
      </c>
      <c r="P16">
        <v>1000.016616</v>
      </c>
      <c r="Q16">
        <v>-305381.11679399997</v>
      </c>
      <c r="R16">
        <v>1184988.8078590001</v>
      </c>
      <c r="S16">
        <v>-0.13280900000000001</v>
      </c>
      <c r="T16">
        <v>26724</v>
      </c>
      <c r="U16">
        <v>26862</v>
      </c>
      <c r="V16">
        <f t="shared" si="0"/>
        <v>53586</v>
      </c>
      <c r="X16">
        <f>(Q16-(V16/V15)*Q15)/N15</f>
        <v>0.10551853428670528</v>
      </c>
      <c r="Y16">
        <f>X16*16.02</f>
        <v>1.6904069192730187</v>
      </c>
      <c r="AC16">
        <v>100000</v>
      </c>
      <c r="AD16">
        <v>999.87800000000004</v>
      </c>
      <c r="AE16">
        <v>-290044</v>
      </c>
      <c r="AF16" s="6">
        <v>1185140</v>
      </c>
      <c r="AG16">
        <v>-1860.07</v>
      </c>
      <c r="AH16">
        <v>25620</v>
      </c>
      <c r="AI16">
        <v>25422</v>
      </c>
      <c r="AJ16">
        <f t="shared" si="1"/>
        <v>51042</v>
      </c>
      <c r="AL16">
        <f>(AE16-(AJ16/AJ15)*AE15)/AB15</f>
        <v>0.11827806086340996</v>
      </c>
      <c r="AM16">
        <f>AL16*16.02</f>
        <v>1.8948145350318275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1000.085331</v>
      </c>
      <c r="Q17">
        <v>-307966.16861499997</v>
      </c>
      <c r="R17">
        <v>1186047.858274</v>
      </c>
      <c r="S17">
        <v>-0.111835</v>
      </c>
      <c r="T17">
        <v>26928</v>
      </c>
      <c r="U17">
        <v>27072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999.87898700000005</v>
      </c>
      <c r="Q18">
        <v>-304061.876888</v>
      </c>
      <c r="R18">
        <v>1184704.013398</v>
      </c>
      <c r="S18">
        <v>-0.103934</v>
      </c>
      <c r="T18">
        <v>26604</v>
      </c>
      <c r="U18">
        <v>26762</v>
      </c>
      <c r="V18">
        <f t="shared" si="0"/>
        <v>53366</v>
      </c>
      <c r="X18">
        <f>(Q18-(V18/V17)*Q17)/N17</f>
        <v>0.10210218838358698</v>
      </c>
      <c r="Y18">
        <f>X18*16.02</f>
        <v>1.6356770579050632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1000.085331</v>
      </c>
      <c r="Q19">
        <v>-307966.16861499997</v>
      </c>
      <c r="R19">
        <v>1186047.858274</v>
      </c>
      <c r="S19">
        <v>-0.111835</v>
      </c>
      <c r="T19">
        <v>26928</v>
      </c>
      <c r="U19">
        <v>27072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1099.92</v>
      </c>
      <c r="AE19">
        <v>-307063</v>
      </c>
      <c r="AF19" s="6">
        <v>1190340</v>
      </c>
      <c r="AG19">
        <v>4.17376E-2</v>
      </c>
      <c r="AH19">
        <v>27002</v>
      </c>
      <c r="AI19">
        <v>26998</v>
      </c>
      <c r="AJ19">
        <f t="shared" ref="AJ19:AJ28" si="2">SUM(AH19:AI19)</f>
        <v>54000</v>
      </c>
    </row>
    <row r="20" spans="2:39" x14ac:dyDescent="0.2">
      <c r="O20">
        <v>100000</v>
      </c>
      <c r="P20">
        <v>999.88241300000004</v>
      </c>
      <c r="Q20">
        <v>-302279.07903099997</v>
      </c>
      <c r="R20">
        <v>1184188.996516</v>
      </c>
      <c r="S20">
        <v>-0.105117</v>
      </c>
      <c r="T20">
        <v>26462</v>
      </c>
      <c r="U20">
        <v>26607</v>
      </c>
      <c r="V20">
        <f t="shared" si="0"/>
        <v>53069</v>
      </c>
      <c r="X20">
        <f>(Q20-(V20/V19)*Q19)/N19</f>
        <v>0.10400588290104297</v>
      </c>
      <c r="Y20">
        <f>X20*16.02</f>
        <v>1.6661742440747083</v>
      </c>
      <c r="AC20">
        <v>100000</v>
      </c>
      <c r="AD20">
        <v>1100.1600000000001</v>
      </c>
      <c r="AE20">
        <v>-289376</v>
      </c>
      <c r="AF20" s="6">
        <v>1190760</v>
      </c>
      <c r="AG20">
        <v>-2581.5300000000002</v>
      </c>
      <c r="AH20">
        <v>25555</v>
      </c>
      <c r="AI20">
        <v>25502</v>
      </c>
      <c r="AJ20">
        <f t="shared" si="2"/>
        <v>51057</v>
      </c>
      <c r="AL20">
        <f>(AE20-(AJ20/AJ19)*AE19)/AB19</f>
        <v>0.12128235668790005</v>
      </c>
      <c r="AM20">
        <f>AL20*16.02</f>
        <v>1.9429433541401588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1000.085331</v>
      </c>
      <c r="Q21">
        <v>-307966.16861499997</v>
      </c>
      <c r="R21">
        <v>1186047.858274</v>
      </c>
      <c r="S21">
        <v>-0.111835</v>
      </c>
      <c r="T21">
        <v>26928</v>
      </c>
      <c r="U21">
        <v>27072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1100.17</v>
      </c>
      <c r="AE21">
        <v>-307378</v>
      </c>
      <c r="AF21" s="6">
        <v>1190400</v>
      </c>
      <c r="AG21">
        <v>-0.115868</v>
      </c>
      <c r="AH21">
        <v>26765</v>
      </c>
      <c r="AI21">
        <v>27235</v>
      </c>
      <c r="AJ21">
        <f t="shared" si="2"/>
        <v>54000</v>
      </c>
    </row>
    <row r="22" spans="2:39" x14ac:dyDescent="0.2">
      <c r="O22">
        <v>100000</v>
      </c>
      <c r="P22">
        <v>1000.001973</v>
      </c>
      <c r="Q22">
        <v>-299992.0637</v>
      </c>
      <c r="R22">
        <v>1183944.3561859999</v>
      </c>
      <c r="S22">
        <v>-0.131213</v>
      </c>
      <c r="T22">
        <v>26271</v>
      </c>
      <c r="U22">
        <v>26416</v>
      </c>
      <c r="V22">
        <f t="shared" si="0"/>
        <v>52687</v>
      </c>
      <c r="X22">
        <f>(Q22-(V22/V21)*Q21)/N21</f>
        <v>0.10717851948281834</v>
      </c>
      <c r="Y22">
        <f>X22*16.02</f>
        <v>1.7169998821147499</v>
      </c>
      <c r="AC22">
        <v>100000</v>
      </c>
      <c r="AD22">
        <v>1099.57</v>
      </c>
      <c r="AE22">
        <v>-289677</v>
      </c>
      <c r="AF22" s="6">
        <v>1191180</v>
      </c>
      <c r="AG22">
        <v>-2794.99</v>
      </c>
      <c r="AH22">
        <v>25318</v>
      </c>
      <c r="AI22">
        <v>25735</v>
      </c>
      <c r="AJ22">
        <f t="shared" si="2"/>
        <v>51053</v>
      </c>
      <c r="AL22">
        <f>(AE22-(AJ22/AJ21)*AE21)/AB21</f>
        <v>0.11797837697570124</v>
      </c>
      <c r="AM22">
        <f>AL22*16.02</f>
        <v>1.8900135991507339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1000.085331</v>
      </c>
      <c r="Q23">
        <v>-307966.16861499997</v>
      </c>
      <c r="R23">
        <v>1186047.858274</v>
      </c>
      <c r="S23">
        <v>-0.111835</v>
      </c>
      <c r="T23">
        <v>26928</v>
      </c>
      <c r="U23">
        <v>27072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1099.97</v>
      </c>
      <c r="AE23">
        <v>-306876</v>
      </c>
      <c r="AF23" s="6">
        <v>1189880</v>
      </c>
      <c r="AG23">
        <v>9.73107E-2</v>
      </c>
      <c r="AH23">
        <v>27235</v>
      </c>
      <c r="AI23">
        <v>26765</v>
      </c>
      <c r="AJ23">
        <f t="shared" si="2"/>
        <v>54000</v>
      </c>
    </row>
    <row r="24" spans="2:39" x14ac:dyDescent="0.2">
      <c r="O24">
        <v>100000</v>
      </c>
      <c r="P24">
        <v>999.95061499999997</v>
      </c>
      <c r="Q24">
        <v>-297218.53123899997</v>
      </c>
      <c r="R24">
        <v>1183199.655265</v>
      </c>
      <c r="S24">
        <v>-0.125024</v>
      </c>
      <c r="T24">
        <v>26046</v>
      </c>
      <c r="U24">
        <v>26176</v>
      </c>
      <c r="V24">
        <f t="shared" si="0"/>
        <v>52222</v>
      </c>
      <c r="X24">
        <f>(Q24-(V24/V23)*Q23)/N23</f>
        <v>0.10968956636106866</v>
      </c>
      <c r="Y24">
        <f>X24*16.02</f>
        <v>1.75722685310432</v>
      </c>
      <c r="AC24">
        <v>100000</v>
      </c>
      <c r="AD24">
        <v>1100.1300000000001</v>
      </c>
      <c r="AE24">
        <v>-289193</v>
      </c>
      <c r="AF24" s="6">
        <v>1190160</v>
      </c>
      <c r="AG24">
        <v>-2453.0700000000002</v>
      </c>
      <c r="AH24">
        <v>25777</v>
      </c>
      <c r="AI24">
        <v>25274</v>
      </c>
      <c r="AJ24">
        <f t="shared" si="2"/>
        <v>51051</v>
      </c>
      <c r="AL24">
        <f>(AE24-(AJ24/AJ23)*AE23)/AB23</f>
        <v>0.1177274734607177</v>
      </c>
      <c r="AM24">
        <f>AL24*16.02</f>
        <v>1.8859941248406975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1099.9000000000001</v>
      </c>
      <c r="AE25">
        <v>-307206</v>
      </c>
      <c r="AF25" s="6">
        <v>1190330</v>
      </c>
      <c r="AG25">
        <v>0.16186200000000001</v>
      </c>
      <c r="AH25">
        <v>26908</v>
      </c>
      <c r="AI25">
        <v>27092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1099.6500000000001</v>
      </c>
      <c r="AE26">
        <v>-289467</v>
      </c>
      <c r="AF26" s="6">
        <v>1189730</v>
      </c>
      <c r="AG26">
        <v>-2058.56</v>
      </c>
      <c r="AH26">
        <v>25460</v>
      </c>
      <c r="AI26">
        <v>25583</v>
      </c>
      <c r="AJ26">
        <f t="shared" si="2"/>
        <v>51043</v>
      </c>
      <c r="AL26">
        <f>(AE26-(AJ26/AJ25)*AE25)/AB25</f>
        <v>0.11676777070063421</v>
      </c>
      <c r="AM26">
        <f>AL26*16.02</f>
        <v>1.87061968662416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1100.4037920000001</v>
      </c>
      <c r="Q27">
        <v>-307161.635068</v>
      </c>
      <c r="R27">
        <v>1190336.5600159999</v>
      </c>
      <c r="S27">
        <v>-0.12806699999999999</v>
      </c>
      <c r="T27">
        <v>26928</v>
      </c>
      <c r="U27">
        <v>27072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1100.17</v>
      </c>
      <c r="AE27">
        <v>-307110</v>
      </c>
      <c r="AF27" s="6">
        <v>1190330</v>
      </c>
      <c r="AG27">
        <v>-0.166881</v>
      </c>
      <c r="AH27">
        <v>26962</v>
      </c>
      <c r="AI27">
        <v>27038</v>
      </c>
      <c r="AJ27">
        <f t="shared" si="2"/>
        <v>54000</v>
      </c>
    </row>
    <row r="28" spans="2:39" x14ac:dyDescent="0.2">
      <c r="O28">
        <v>100000</v>
      </c>
      <c r="P28">
        <v>1100.1434280000001</v>
      </c>
      <c r="Q28">
        <v>-307036.66590099997</v>
      </c>
      <c r="R28">
        <v>1189969.1086490001</v>
      </c>
      <c r="S28">
        <v>-0.109294</v>
      </c>
      <c r="T28">
        <v>26917</v>
      </c>
      <c r="U28">
        <v>27062</v>
      </c>
      <c r="V28">
        <f t="shared" si="3"/>
        <v>53979</v>
      </c>
      <c r="X28">
        <f>(Q28-(V28/V27)*Q27)/N27</f>
        <v>1.7571401366723739E-2</v>
      </c>
      <c r="Y28">
        <f>X28*16.02</f>
        <v>0.28149384989491427</v>
      </c>
      <c r="AC28">
        <v>100000</v>
      </c>
      <c r="AD28">
        <v>1100.21</v>
      </c>
      <c r="AE28">
        <v>-289345</v>
      </c>
      <c r="AF28" s="6">
        <v>1190240</v>
      </c>
      <c r="AG28">
        <v>-2239.69</v>
      </c>
      <c r="AH28">
        <v>25471</v>
      </c>
      <c r="AI28">
        <v>25569</v>
      </c>
      <c r="AJ28">
        <f t="shared" si="2"/>
        <v>51040</v>
      </c>
      <c r="AL28">
        <f>(AE28-(AJ28/AJ27)*AE27)/AB27</f>
        <v>0.11857607926397769</v>
      </c>
      <c r="AM28">
        <f>AL28*16.02</f>
        <v>1.8995887898089225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1100.4037920000001</v>
      </c>
      <c r="Q29">
        <v>-307161.635068</v>
      </c>
      <c r="R29">
        <v>1190336.5600159999</v>
      </c>
      <c r="S29">
        <v>-0.12806699999999999</v>
      </c>
      <c r="T29">
        <v>26928</v>
      </c>
      <c r="U29">
        <v>27072</v>
      </c>
      <c r="V29">
        <f t="shared" si="3"/>
        <v>54000</v>
      </c>
    </row>
    <row r="30" spans="2:39" x14ac:dyDescent="0.2">
      <c r="O30">
        <v>100000</v>
      </c>
      <c r="P30">
        <v>1100.269047</v>
      </c>
      <c r="Q30">
        <v>-306778.70974600001</v>
      </c>
      <c r="R30">
        <v>1189249.381606</v>
      </c>
      <c r="S30">
        <v>-0.15692999999999999</v>
      </c>
      <c r="T30">
        <v>26891</v>
      </c>
      <c r="U30">
        <v>27047</v>
      </c>
      <c r="V30">
        <f t="shared" si="3"/>
        <v>53938</v>
      </c>
      <c r="X30">
        <f>(Q30-(V30/V29)*Q29)/N29</f>
        <v>4.9165246838881675E-2</v>
      </c>
      <c r="Y30">
        <f>X30*16.02</f>
        <v>0.78762725435888437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1100.4037920000001</v>
      </c>
      <c r="Q31">
        <v>-307161.635068</v>
      </c>
      <c r="R31">
        <v>1190336.5600159999</v>
      </c>
      <c r="S31">
        <v>-0.12806699999999999</v>
      </c>
      <c r="T31">
        <v>26928</v>
      </c>
      <c r="U31">
        <v>27072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1200.3</v>
      </c>
      <c r="AE31">
        <v>-306277</v>
      </c>
      <c r="AF31" s="6">
        <v>1194590</v>
      </c>
      <c r="AG31">
        <v>4.2160000000000003E-2</v>
      </c>
      <c r="AH31">
        <v>27018</v>
      </c>
      <c r="AI31">
        <v>26982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1099.834548</v>
      </c>
      <c r="Q32">
        <v>-306251.25504299998</v>
      </c>
      <c r="R32">
        <v>1189572.1602</v>
      </c>
      <c r="S32">
        <v>-0.13906099999999999</v>
      </c>
      <c r="T32">
        <v>26855</v>
      </c>
      <c r="U32">
        <v>27003</v>
      </c>
      <c r="V32">
        <f t="shared" si="3"/>
        <v>53858</v>
      </c>
      <c r="X32">
        <f>(Q32-(V32/V31)*Q31)/N31</f>
        <v>0.10090694379540753</v>
      </c>
      <c r="Y32">
        <f>X32*16.02</f>
        <v>1.6165292396024287</v>
      </c>
      <c r="AC32">
        <v>100000</v>
      </c>
      <c r="AD32">
        <v>1199.92</v>
      </c>
      <c r="AE32">
        <v>-288649</v>
      </c>
      <c r="AF32" s="6">
        <v>1194840</v>
      </c>
      <c r="AG32">
        <v>-2600.29</v>
      </c>
      <c r="AH32">
        <v>25533</v>
      </c>
      <c r="AI32">
        <v>25517</v>
      </c>
      <c r="AJ32">
        <f t="shared" si="4"/>
        <v>51050</v>
      </c>
      <c r="AL32">
        <f>(AE32-(AJ32/AJ31)*AE31)/AB31</f>
        <v>0.11416572304788805</v>
      </c>
      <c r="AM32">
        <f>AL32*16.02</f>
        <v>1.8289348832271666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1100.4037920000001</v>
      </c>
      <c r="Q33">
        <v>-307161.635068</v>
      </c>
      <c r="R33">
        <v>1190336.5600159999</v>
      </c>
      <c r="S33">
        <v>-0.12806699999999999</v>
      </c>
      <c r="T33">
        <v>26928</v>
      </c>
      <c r="U33">
        <v>27072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1199.8</v>
      </c>
      <c r="AE33">
        <v>-306202</v>
      </c>
      <c r="AF33" s="6">
        <v>1194940</v>
      </c>
      <c r="AG33">
        <v>7.4337500000000001E-2</v>
      </c>
      <c r="AH33">
        <v>26967</v>
      </c>
      <c r="AI33">
        <v>27033</v>
      </c>
      <c r="AJ33">
        <f t="shared" si="4"/>
        <v>54000</v>
      </c>
    </row>
    <row r="34" spans="1:39" x14ac:dyDescent="0.2">
      <c r="O34">
        <v>100000</v>
      </c>
      <c r="P34">
        <v>1099.9632389999999</v>
      </c>
      <c r="Q34">
        <v>-305542.29096399999</v>
      </c>
      <c r="R34">
        <v>1189208.73031</v>
      </c>
      <c r="S34">
        <v>-0.14171400000000001</v>
      </c>
      <c r="T34">
        <v>26807</v>
      </c>
      <c r="U34">
        <v>26938</v>
      </c>
      <c r="V34">
        <f t="shared" si="3"/>
        <v>53745</v>
      </c>
      <c r="X34">
        <f>(Q34-(V34/V33)*Q33)/N33</f>
        <v>0.11110873102847012</v>
      </c>
      <c r="Y34">
        <f>X34*16.02</f>
        <v>1.7799618710760912</v>
      </c>
      <c r="AC34">
        <v>100000</v>
      </c>
      <c r="AD34">
        <v>1200.26</v>
      </c>
      <c r="AE34">
        <v>-288636</v>
      </c>
      <c r="AF34" s="6">
        <v>1194840</v>
      </c>
      <c r="AG34">
        <v>-2315.35</v>
      </c>
      <c r="AH34">
        <v>25466</v>
      </c>
      <c r="AI34">
        <v>25589</v>
      </c>
      <c r="AJ34">
        <f t="shared" si="4"/>
        <v>51055</v>
      </c>
      <c r="AL34">
        <f>(AE34-(AJ34/AJ33)*AE33)/AB33</f>
        <v>0.11040129747582084</v>
      </c>
      <c r="AM34">
        <f>AL34*16.02</f>
        <v>1.7686287855626497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1100.4037920000001</v>
      </c>
      <c r="Q35">
        <v>-307161.635068</v>
      </c>
      <c r="R35">
        <v>1190336.5600159999</v>
      </c>
      <c r="S35">
        <v>-0.12806699999999999</v>
      </c>
      <c r="T35">
        <v>26928</v>
      </c>
      <c r="U35">
        <v>27072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1199.77</v>
      </c>
      <c r="AE35">
        <v>-306198</v>
      </c>
      <c r="AF35" s="6">
        <v>1194570</v>
      </c>
      <c r="AG35">
        <v>-1.49848E-2</v>
      </c>
      <c r="AH35">
        <v>27098</v>
      </c>
      <c r="AI35">
        <v>26902</v>
      </c>
      <c r="AJ35">
        <f t="shared" si="4"/>
        <v>54000</v>
      </c>
    </row>
    <row r="36" spans="1:39" x14ac:dyDescent="0.2">
      <c r="O36">
        <v>100000</v>
      </c>
      <c r="P36">
        <v>1099.939858</v>
      </c>
      <c r="Q36">
        <v>-304612.582979</v>
      </c>
      <c r="R36">
        <v>1188747.9041909999</v>
      </c>
      <c r="S36">
        <v>-0.125497</v>
      </c>
      <c r="T36">
        <v>26723</v>
      </c>
      <c r="U36">
        <v>26866</v>
      </c>
      <c r="V36">
        <f t="shared" si="3"/>
        <v>53589</v>
      </c>
      <c r="X36">
        <f>(Q36-(V36/V35)*Q35)/N35</f>
        <v>9.9503804426046019E-2</v>
      </c>
      <c r="Y36">
        <f>X36*16.02</f>
        <v>1.5940509469052573</v>
      </c>
      <c r="AC36">
        <v>100000</v>
      </c>
      <c r="AD36">
        <v>1200.31</v>
      </c>
      <c r="AE36">
        <v>-288650</v>
      </c>
      <c r="AF36" s="6">
        <v>1194630</v>
      </c>
      <c r="AG36">
        <v>-2373.67</v>
      </c>
      <c r="AH36">
        <v>25601</v>
      </c>
      <c r="AI36">
        <v>25458</v>
      </c>
      <c r="AJ36">
        <f t="shared" si="4"/>
        <v>51059</v>
      </c>
      <c r="AL36">
        <f>(AE36-(AJ36/AJ35)*AE35)/AB35</f>
        <v>0.11102543524416034</v>
      </c>
      <c r="AM36">
        <f>AL36*16.02</f>
        <v>1.7786274726114486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1100.4037920000001</v>
      </c>
      <c r="Q37">
        <v>-307161.635068</v>
      </c>
      <c r="R37">
        <v>1190336.5600159999</v>
      </c>
      <c r="S37">
        <v>-0.12806699999999999</v>
      </c>
      <c r="T37">
        <v>26928</v>
      </c>
      <c r="U37">
        <v>27072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1200.24</v>
      </c>
      <c r="AE37">
        <v>-306300</v>
      </c>
      <c r="AF37" s="6">
        <v>1194770</v>
      </c>
      <c r="AG37">
        <v>-1.61642E-2</v>
      </c>
      <c r="AH37">
        <v>26935</v>
      </c>
      <c r="AI37">
        <v>27065</v>
      </c>
      <c r="AJ37">
        <f t="shared" si="4"/>
        <v>54000</v>
      </c>
    </row>
    <row r="38" spans="1:39" x14ac:dyDescent="0.2">
      <c r="O38">
        <v>100000</v>
      </c>
      <c r="P38">
        <v>1100.0906339999999</v>
      </c>
      <c r="Q38">
        <v>-303247.31772200001</v>
      </c>
      <c r="R38">
        <v>1188800.1277590001</v>
      </c>
      <c r="S38">
        <v>-0.12228600000000001</v>
      </c>
      <c r="T38">
        <v>26601</v>
      </c>
      <c r="U38">
        <v>26760</v>
      </c>
      <c r="V38">
        <f t="shared" si="3"/>
        <v>53361</v>
      </c>
      <c r="X38">
        <f>(Q38-(V38/V37)*Q37)/N37</f>
        <v>9.8928284157343213E-2</v>
      </c>
      <c r="Y38">
        <f>X38*16.02</f>
        <v>1.5848311122006382</v>
      </c>
      <c r="AC38">
        <v>100000</v>
      </c>
      <c r="AD38">
        <v>1199.99</v>
      </c>
      <c r="AE38">
        <v>-288734</v>
      </c>
      <c r="AF38" s="6">
        <v>1195400</v>
      </c>
      <c r="AG38">
        <v>-2774.83</v>
      </c>
      <c r="AH38">
        <v>25510</v>
      </c>
      <c r="AI38">
        <v>25563</v>
      </c>
      <c r="AJ38">
        <f t="shared" si="4"/>
        <v>51073</v>
      </c>
      <c r="AL38">
        <f>(AE38-(AJ38/AJ37)*AE37)/AB37</f>
        <v>0.12272682236376289</v>
      </c>
      <c r="AM38">
        <f>AL38*16.02</f>
        <v>1.9660836942674815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1100.4037920000001</v>
      </c>
      <c r="Q39">
        <v>-307161.635068</v>
      </c>
      <c r="R39">
        <v>1190336.5600159999</v>
      </c>
      <c r="S39">
        <v>-0.12806699999999999</v>
      </c>
      <c r="T39">
        <v>26928</v>
      </c>
      <c r="U39">
        <v>27072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1200.23</v>
      </c>
      <c r="AE39">
        <v>-306291</v>
      </c>
      <c r="AF39" s="6">
        <v>1194540</v>
      </c>
      <c r="AG39">
        <v>-8.1376100000000007E-2</v>
      </c>
      <c r="AH39">
        <v>27023</v>
      </c>
      <c r="AI39">
        <v>26977</v>
      </c>
      <c r="AJ39">
        <f t="shared" si="4"/>
        <v>54000</v>
      </c>
    </row>
    <row r="40" spans="1:39" x14ac:dyDescent="0.2">
      <c r="O40">
        <v>100000</v>
      </c>
      <c r="P40">
        <v>1100.0174649999999</v>
      </c>
      <c r="Q40">
        <v>-301534.16901399998</v>
      </c>
      <c r="R40">
        <v>1188407.89839</v>
      </c>
      <c r="S40">
        <v>-0.117023</v>
      </c>
      <c r="T40">
        <v>26469</v>
      </c>
      <c r="U40">
        <v>26607</v>
      </c>
      <c r="V40">
        <f t="shared" si="3"/>
        <v>53076</v>
      </c>
      <c r="X40">
        <f>(Q40-(V40/V39)*Q39)/N39</f>
        <v>0.10237067950127697</v>
      </c>
      <c r="Y40">
        <f>X40*16.02</f>
        <v>1.639978285610457</v>
      </c>
      <c r="AC40">
        <v>100000</v>
      </c>
      <c r="AD40">
        <v>1200.1300000000001</v>
      </c>
      <c r="AE40">
        <v>-288727</v>
      </c>
      <c r="AF40" s="6">
        <v>1194170</v>
      </c>
      <c r="AG40">
        <v>-2354.75</v>
      </c>
      <c r="AH40">
        <v>25578</v>
      </c>
      <c r="AI40">
        <v>25489</v>
      </c>
      <c r="AJ40">
        <f t="shared" si="4"/>
        <v>51067</v>
      </c>
      <c r="AL40">
        <f>(AE40-(AJ40/AJ39)*AE39)/AB39</f>
        <v>0.11819886058032851</v>
      </c>
      <c r="AM40">
        <f>AL40*16.02</f>
        <v>1.8935457464968626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1100.4037920000001</v>
      </c>
      <c r="Q41">
        <v>-307161.635068</v>
      </c>
      <c r="R41">
        <v>1190336.5600159999</v>
      </c>
      <c r="S41">
        <v>-0.12806699999999999</v>
      </c>
      <c r="T41">
        <v>26928</v>
      </c>
      <c r="U41">
        <v>27072</v>
      </c>
      <c r="V41">
        <f t="shared" si="3"/>
        <v>54000</v>
      </c>
    </row>
    <row r="42" spans="1:39" x14ac:dyDescent="0.2">
      <c r="H42" t="s">
        <v>27</v>
      </c>
      <c r="O42">
        <v>100000</v>
      </c>
      <c r="P42">
        <v>1100.1167459999999</v>
      </c>
      <c r="Q42">
        <v>-299256.983878</v>
      </c>
      <c r="R42">
        <v>1187934.3609420001</v>
      </c>
      <c r="S42">
        <v>-0.13262499999999999</v>
      </c>
      <c r="T42">
        <v>26275</v>
      </c>
      <c r="U42">
        <v>26418</v>
      </c>
      <c r="V42">
        <f t="shared" si="3"/>
        <v>52693</v>
      </c>
      <c r="X42">
        <f>(Q42-(V42/V41)*Q41)/N41</f>
        <v>0.10370211586467462</v>
      </c>
      <c r="Y42">
        <f>X42*16.02</f>
        <v>1.6613078961520873</v>
      </c>
      <c r="AB42" t="s">
        <v>7</v>
      </c>
    </row>
    <row r="43" spans="1:39" x14ac:dyDescent="0.2">
      <c r="M43">
        <v>21</v>
      </c>
      <c r="N43">
        <f>4*3.14*M43^2</f>
        <v>5538.96</v>
      </c>
      <c r="O43">
        <v>50000</v>
      </c>
      <c r="P43">
        <v>1100.4037920000001</v>
      </c>
      <c r="Q43">
        <v>-307161.635068</v>
      </c>
      <c r="R43">
        <v>1190336.5600159999</v>
      </c>
      <c r="S43">
        <v>-0.12806699999999999</v>
      </c>
      <c r="T43">
        <v>26928</v>
      </c>
      <c r="U43">
        <v>27072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1300.1199999999999</v>
      </c>
      <c r="AE43">
        <v>-305637</v>
      </c>
      <c r="AF43" s="6">
        <v>1199300</v>
      </c>
      <c r="AG43">
        <v>-2.77997E-2</v>
      </c>
      <c r="AH43">
        <v>26815</v>
      </c>
      <c r="AI43">
        <v>27185</v>
      </c>
      <c r="AJ43">
        <f t="shared" ref="AJ43:AJ52" si="5">SUM(AH43:AI43)</f>
        <v>54000</v>
      </c>
    </row>
    <row r="44" spans="1:39" x14ac:dyDescent="0.2">
      <c r="B44">
        <v>1000</v>
      </c>
      <c r="C44">
        <v>1100</v>
      </c>
      <c r="D44">
        <v>1200</v>
      </c>
      <c r="E44">
        <v>1300</v>
      </c>
      <c r="F44">
        <v>1400</v>
      </c>
      <c r="H44">
        <v>1000</v>
      </c>
      <c r="I44">
        <v>1100</v>
      </c>
      <c r="J44">
        <v>1200</v>
      </c>
      <c r="K44">
        <v>1300</v>
      </c>
      <c r="L44">
        <v>1400</v>
      </c>
      <c r="O44">
        <v>100000</v>
      </c>
      <c r="P44">
        <v>1100.1853180000001</v>
      </c>
      <c r="Q44">
        <v>-296514.27312000003</v>
      </c>
      <c r="R44">
        <v>1186989.6221080001</v>
      </c>
      <c r="S44">
        <v>-0.13575899999999999</v>
      </c>
      <c r="T44">
        <v>26048</v>
      </c>
      <c r="U44">
        <v>26181</v>
      </c>
      <c r="V44">
        <f t="shared" si="3"/>
        <v>52229</v>
      </c>
      <c r="X44">
        <f>(Q44-(V44/V43)*Q43)/N43</f>
        <v>0.10355697702366487</v>
      </c>
      <c r="Y44">
        <f>X44*16.02</f>
        <v>1.6589827719191113</v>
      </c>
      <c r="AC44">
        <v>100000</v>
      </c>
      <c r="AD44">
        <v>1300.17</v>
      </c>
      <c r="AE44">
        <v>-288243</v>
      </c>
      <c r="AF44" s="6">
        <v>1197840</v>
      </c>
      <c r="AG44">
        <v>-1738.9</v>
      </c>
      <c r="AH44">
        <v>25380</v>
      </c>
      <c r="AI44">
        <v>25702</v>
      </c>
      <c r="AJ44">
        <f t="shared" si="5"/>
        <v>51082</v>
      </c>
      <c r="AL44">
        <f>(AE44-(AJ44/AJ43)*AE43)/AB43</f>
        <v>0.11188307147912065</v>
      </c>
      <c r="AM44">
        <f>AL44*16.02</f>
        <v>1.7923668050955126</v>
      </c>
    </row>
    <row r="45" spans="1:39" x14ac:dyDescent="0.2">
      <c r="A45">
        <v>5</v>
      </c>
      <c r="B45">
        <v>0.83056699524930555</v>
      </c>
      <c r="C45">
        <v>0.28149384989491427</v>
      </c>
      <c r="D45">
        <v>0.21718534879784979</v>
      </c>
      <c r="E45">
        <v>0.21844963224342234</v>
      </c>
      <c r="F45">
        <v>0.31807059045693803</v>
      </c>
      <c r="H45">
        <v>1.7856697048106278</v>
      </c>
      <c r="I45">
        <v>1.6647552597325324</v>
      </c>
      <c r="J45">
        <v>1.7384336126822137</v>
      </c>
      <c r="K45">
        <v>1.5356842758304328</v>
      </c>
      <c r="L45">
        <v>1.5656131379027305</v>
      </c>
      <c r="AA45">
        <v>25</v>
      </c>
      <c r="AB45">
        <f>4*3.14*AA45^2</f>
        <v>7850</v>
      </c>
      <c r="AC45">
        <v>50000</v>
      </c>
      <c r="AD45">
        <v>1299.93</v>
      </c>
      <c r="AE45">
        <v>-305469</v>
      </c>
      <c r="AF45" s="6">
        <v>1199190</v>
      </c>
      <c r="AG45">
        <v>-2.0254600000000001E-2</v>
      </c>
      <c r="AH45">
        <v>26985</v>
      </c>
      <c r="AI45">
        <v>27015</v>
      </c>
      <c r="AJ45">
        <f t="shared" si="5"/>
        <v>54000</v>
      </c>
    </row>
    <row r="46" spans="1:39" x14ac:dyDescent="0.2">
      <c r="A46">
        <v>7</v>
      </c>
      <c r="B46">
        <v>0.69356109358247653</v>
      </c>
      <c r="C46">
        <v>0.78762725435888437</v>
      </c>
      <c r="D46">
        <v>0.51359195517732725</v>
      </c>
      <c r="E46">
        <v>0.73038150712123906</v>
      </c>
      <c r="F46">
        <v>2.1281372295368889E-2</v>
      </c>
      <c r="H46">
        <v>1.822685305862183</v>
      </c>
      <c r="I46">
        <v>1.7156024119342701</v>
      </c>
      <c r="J46">
        <v>1.7260727865164405</v>
      </c>
      <c r="K46">
        <v>1.7145095430930783</v>
      </c>
      <c r="L46">
        <v>1.5481348052324551</v>
      </c>
      <c r="N46" t="s">
        <v>8</v>
      </c>
      <c r="AC46">
        <v>100000</v>
      </c>
      <c r="AD46">
        <v>1300.3</v>
      </c>
      <c r="AE46">
        <v>-288016</v>
      </c>
      <c r="AF46" s="6">
        <v>1198940</v>
      </c>
      <c r="AG46">
        <v>-2183.21</v>
      </c>
      <c r="AH46">
        <v>25541</v>
      </c>
      <c r="AI46">
        <v>25534</v>
      </c>
      <c r="AJ46">
        <f t="shared" si="5"/>
        <v>51075</v>
      </c>
      <c r="AL46">
        <f>(AE46-(AJ46/AJ45)*AE45)/AB45</f>
        <v>0.11551114649681676</v>
      </c>
      <c r="AM46">
        <f>AL46*16.02</f>
        <v>1.8504885668790045</v>
      </c>
    </row>
    <row r="47" spans="1:39" x14ac:dyDescent="0.2">
      <c r="A47">
        <v>9</v>
      </c>
      <c r="B47">
        <v>1.6289574431524521</v>
      </c>
      <c r="C47">
        <v>1.6165292396024287</v>
      </c>
      <c r="D47">
        <v>1.5842550723000379</v>
      </c>
      <c r="E47">
        <v>1.4355765319036982</v>
      </c>
      <c r="F47">
        <v>1.2967575849030288</v>
      </c>
      <c r="H47">
        <v>1.8379709339996415</v>
      </c>
      <c r="I47">
        <v>1.6428779899911516</v>
      </c>
      <c r="J47">
        <v>1.7934439060247023</v>
      </c>
      <c r="K47">
        <v>1.6540357727076349</v>
      </c>
      <c r="L47">
        <v>1.5585465720422347</v>
      </c>
      <c r="M47">
        <v>5</v>
      </c>
      <c r="N47">
        <f>4*3.14*M47^2</f>
        <v>314</v>
      </c>
      <c r="O47">
        <v>50000</v>
      </c>
      <c r="P47">
        <v>1200.0190829999999</v>
      </c>
      <c r="Q47">
        <v>-306343.38364299998</v>
      </c>
      <c r="R47">
        <v>1194729.529573</v>
      </c>
      <c r="S47">
        <v>-0.15953899999999999</v>
      </c>
      <c r="T47">
        <v>26928</v>
      </c>
      <c r="U47">
        <v>27072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1300.2</v>
      </c>
      <c r="AE47">
        <v>-305649</v>
      </c>
      <c r="AF47" s="6">
        <v>1199370</v>
      </c>
      <c r="AG47">
        <v>-0.10943600000000001</v>
      </c>
      <c r="AH47">
        <v>26790</v>
      </c>
      <c r="AI47">
        <v>27210</v>
      </c>
      <c r="AJ47">
        <f t="shared" si="5"/>
        <v>54000</v>
      </c>
    </row>
    <row r="48" spans="1:39" x14ac:dyDescent="0.2">
      <c r="A48">
        <v>11</v>
      </c>
      <c r="B48">
        <v>1.8500855590081173</v>
      </c>
      <c r="C48">
        <v>1.7799618710760912</v>
      </c>
      <c r="D48">
        <v>1.8456455847527464</v>
      </c>
      <c r="E48">
        <v>1.5796711826914569</v>
      </c>
      <c r="F48">
        <v>1.4367227637314248</v>
      </c>
      <c r="H48">
        <v>1.6391008874445605</v>
      </c>
      <c r="I48">
        <v>1.7041497742683216</v>
      </c>
      <c r="J48">
        <v>1.5845950244354627</v>
      </c>
      <c r="K48">
        <v>1.6166199532636696</v>
      </c>
      <c r="L48">
        <v>1.5021157521151307</v>
      </c>
      <c r="O48">
        <v>100000</v>
      </c>
      <c r="P48">
        <v>1199.8786459999999</v>
      </c>
      <c r="Q48">
        <v>-306214.32013800001</v>
      </c>
      <c r="R48">
        <v>1194327.771066</v>
      </c>
      <c r="S48">
        <v>-0.124303</v>
      </c>
      <c r="T48">
        <v>26916</v>
      </c>
      <c r="U48">
        <v>27062</v>
      </c>
      <c r="V48">
        <f t="shared" si="6"/>
        <v>53978</v>
      </c>
      <c r="X48">
        <f>(Q48-(V48/V47)*Q47)/N47</f>
        <v>1.3557137877518714E-2</v>
      </c>
      <c r="Y48">
        <f>X48*16.02</f>
        <v>0.21718534879784979</v>
      </c>
      <c r="AC48">
        <v>100000</v>
      </c>
      <c r="AD48">
        <v>1300.0899999999999</v>
      </c>
      <c r="AE48">
        <v>-288148</v>
      </c>
      <c r="AF48" s="6">
        <v>1198760</v>
      </c>
      <c r="AG48">
        <v>-2302.88</v>
      </c>
      <c r="AH48">
        <v>25351</v>
      </c>
      <c r="AI48">
        <v>25720</v>
      </c>
      <c r="AJ48">
        <f t="shared" si="5"/>
        <v>51071</v>
      </c>
      <c r="AL48">
        <f>(AE48-(AJ48/AJ47)*AE47)/AB47</f>
        <v>0.11749959660297302</v>
      </c>
      <c r="AM48">
        <f>AL48*16.02</f>
        <v>1.8823435375796276</v>
      </c>
    </row>
    <row r="49" spans="1:39" x14ac:dyDescent="0.2">
      <c r="A49">
        <v>13</v>
      </c>
      <c r="B49">
        <v>1.6904069192730187</v>
      </c>
      <c r="C49">
        <v>1.5940509469052573</v>
      </c>
      <c r="D49">
        <v>1.6152138467591024</v>
      </c>
      <c r="E49">
        <v>1.4730589211950702</v>
      </c>
      <c r="F49">
        <v>1.4311300392154855</v>
      </c>
      <c r="H49">
        <v>1.7058101169330202</v>
      </c>
      <c r="I49">
        <v>1.6004239243131464</v>
      </c>
      <c r="J49">
        <v>1.6212247570255967</v>
      </c>
      <c r="K49">
        <v>1.5705378664433012</v>
      </c>
      <c r="L49">
        <v>1.5837574695267962</v>
      </c>
      <c r="M49">
        <v>7</v>
      </c>
      <c r="N49">
        <f>4*3.14*M49^2</f>
        <v>615.44000000000005</v>
      </c>
      <c r="O49">
        <v>50000</v>
      </c>
      <c r="P49">
        <v>1200.0190829999999</v>
      </c>
      <c r="Q49">
        <v>-306343.38364299998</v>
      </c>
      <c r="R49">
        <v>1194729.529573</v>
      </c>
      <c r="S49">
        <v>-0.15953899999999999</v>
      </c>
      <c r="T49">
        <v>26928</v>
      </c>
      <c r="U49">
        <v>27072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1300.26</v>
      </c>
      <c r="AE49">
        <v>-305648</v>
      </c>
      <c r="AF49" s="6">
        <v>1199370</v>
      </c>
      <c r="AG49">
        <v>7.7746099999999999E-2</v>
      </c>
      <c r="AH49">
        <v>26801</v>
      </c>
      <c r="AI49">
        <v>27199</v>
      </c>
      <c r="AJ49">
        <f t="shared" si="5"/>
        <v>54000</v>
      </c>
    </row>
    <row r="50" spans="1:39" x14ac:dyDescent="0.2">
      <c r="A50">
        <v>15</v>
      </c>
      <c r="B50">
        <v>1.6356770579050632</v>
      </c>
      <c r="C50">
        <v>1.5848311122006382</v>
      </c>
      <c r="D50">
        <v>1.5496682869167338</v>
      </c>
      <c r="E50">
        <v>1.5499716442193507</v>
      </c>
      <c r="F50">
        <v>1.4815458245882631</v>
      </c>
      <c r="O50">
        <v>100000</v>
      </c>
      <c r="P50">
        <v>1200.3760810000001</v>
      </c>
      <c r="Q50">
        <v>-305988.94448000001</v>
      </c>
      <c r="R50">
        <v>1193689.841736</v>
      </c>
      <c r="S50">
        <v>-0.17682800000000001</v>
      </c>
      <c r="T50">
        <v>26892</v>
      </c>
      <c r="U50">
        <v>27049</v>
      </c>
      <c r="V50">
        <f t="shared" si="6"/>
        <v>53941</v>
      </c>
      <c r="X50">
        <f>(Q50-(V50/V49)*Q49)/N49</f>
        <v>3.2059422919933037E-2</v>
      </c>
      <c r="Y50">
        <f>X50*16.02</f>
        <v>0.51359195517732725</v>
      </c>
      <c r="AC50">
        <v>100000</v>
      </c>
      <c r="AD50">
        <v>1300.2</v>
      </c>
      <c r="AE50">
        <v>-288163</v>
      </c>
      <c r="AF50" s="6">
        <v>1199910</v>
      </c>
      <c r="AG50">
        <v>-2921.41</v>
      </c>
      <c r="AH50">
        <v>25386</v>
      </c>
      <c r="AI50">
        <v>25691</v>
      </c>
      <c r="AJ50">
        <f t="shared" si="5"/>
        <v>51077</v>
      </c>
      <c r="AL50">
        <f>(AE50-(AJ50/AJ49)*AE49)/AB49</f>
        <v>0.11979451757490155</v>
      </c>
      <c r="AM50">
        <f>AL50*16.02</f>
        <v>1.9191081715499227</v>
      </c>
    </row>
    <row r="51" spans="1:39" x14ac:dyDescent="0.2">
      <c r="A51">
        <v>17</v>
      </c>
      <c r="B51">
        <v>1.6661742440747083</v>
      </c>
      <c r="C51">
        <v>1.639978285610457</v>
      </c>
      <c r="D51">
        <v>1.6483609057633666</v>
      </c>
      <c r="E51">
        <v>1.605700801834719</v>
      </c>
      <c r="F51">
        <v>1.5028857024882927</v>
      </c>
      <c r="H51">
        <f>AVERAGE(H45:H49)</f>
        <v>1.7582473898100066</v>
      </c>
      <c r="I51">
        <f t="shared" ref="I51:L51" si="7">AVERAGE(I45:I49)</f>
        <v>1.6655618720478844</v>
      </c>
      <c r="J51">
        <f t="shared" si="7"/>
        <v>1.6927540173368834</v>
      </c>
      <c r="K51">
        <f t="shared" si="7"/>
        <v>1.6182774822676234</v>
      </c>
      <c r="L51">
        <f t="shared" si="7"/>
        <v>1.5516335473638694</v>
      </c>
      <c r="M51">
        <v>9</v>
      </c>
      <c r="N51">
        <f>4*3.14*M51^2</f>
        <v>1017.36</v>
      </c>
      <c r="O51">
        <v>50000</v>
      </c>
      <c r="P51">
        <v>1200.0190829999999</v>
      </c>
      <c r="Q51">
        <v>-306343.38364299998</v>
      </c>
      <c r="R51">
        <v>1194729.529573</v>
      </c>
      <c r="S51">
        <v>-0.15953899999999999</v>
      </c>
      <c r="T51">
        <v>26928</v>
      </c>
      <c r="U51">
        <v>27072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1300.21</v>
      </c>
      <c r="AE51">
        <v>-305508</v>
      </c>
      <c r="AF51" s="6">
        <v>1199270</v>
      </c>
      <c r="AG51">
        <v>7.7803499999999998E-2</v>
      </c>
      <c r="AH51">
        <v>26939</v>
      </c>
      <c r="AI51">
        <v>27061</v>
      </c>
      <c r="AJ51">
        <f t="shared" si="5"/>
        <v>54000</v>
      </c>
    </row>
    <row r="52" spans="1:39" x14ac:dyDescent="0.2">
      <c r="A52">
        <v>19</v>
      </c>
      <c r="B52">
        <v>1.7169998821147499</v>
      </c>
      <c r="C52">
        <v>1.6613078961520873</v>
      </c>
      <c r="D52">
        <v>1.6916632225276247</v>
      </c>
      <c r="E52">
        <v>1.6302746899937575</v>
      </c>
      <c r="F52">
        <v>1.5768282137800929</v>
      </c>
      <c r="O52">
        <v>100000</v>
      </c>
      <c r="P52">
        <v>1199.950773</v>
      </c>
      <c r="Q52">
        <v>-305454.22398399998</v>
      </c>
      <c r="R52">
        <v>1193892.8205860001</v>
      </c>
      <c r="S52">
        <v>-0.14396700000000001</v>
      </c>
      <c r="T52">
        <v>26860</v>
      </c>
      <c r="U52">
        <v>27001</v>
      </c>
      <c r="V52">
        <f t="shared" si="6"/>
        <v>53861</v>
      </c>
      <c r="X52">
        <f>(Q52-(V52/V51)*Q51)/N51</f>
        <v>9.8892326610489259E-2</v>
      </c>
      <c r="Y52">
        <f>X52*16.02</f>
        <v>1.5842550723000379</v>
      </c>
      <c r="AC52">
        <v>100000</v>
      </c>
      <c r="AD52">
        <v>1300.02</v>
      </c>
      <c r="AE52">
        <v>-288032</v>
      </c>
      <c r="AF52" s="6">
        <v>1198870</v>
      </c>
      <c r="AG52">
        <v>-2250.89</v>
      </c>
      <c r="AH52">
        <v>25537</v>
      </c>
      <c r="AI52">
        <v>25540</v>
      </c>
      <c r="AJ52">
        <f t="shared" si="5"/>
        <v>51077</v>
      </c>
      <c r="AL52">
        <f>(AE52-(AJ52/AJ51)*AE51)/AB51</f>
        <v>0.11961338995046066</v>
      </c>
      <c r="AM52">
        <f>AL52*16.02</f>
        <v>1.9162065070063796</v>
      </c>
    </row>
    <row r="53" spans="1:39" x14ac:dyDescent="0.2">
      <c r="A53">
        <v>21</v>
      </c>
      <c r="B53">
        <v>1.75722685310432</v>
      </c>
      <c r="C53">
        <v>1.6589827719191113</v>
      </c>
      <c r="D53">
        <v>1.697623297598043</v>
      </c>
      <c r="E53">
        <v>1.6952725965566982</v>
      </c>
      <c r="F53">
        <v>1.6208070690389438</v>
      </c>
      <c r="H53" t="s">
        <v>92</v>
      </c>
      <c r="M53">
        <v>11</v>
      </c>
      <c r="N53">
        <f>4*3.14*M53^2</f>
        <v>1519.76</v>
      </c>
      <c r="O53">
        <v>50000</v>
      </c>
      <c r="P53">
        <v>1200.0190829999999</v>
      </c>
      <c r="Q53">
        <v>-306343.38364299998</v>
      </c>
      <c r="R53">
        <v>1194729.529573</v>
      </c>
      <c r="S53">
        <v>-0.15953899999999999</v>
      </c>
      <c r="T53">
        <v>26928</v>
      </c>
      <c r="U53">
        <v>27072</v>
      </c>
      <c r="V53">
        <f t="shared" si="6"/>
        <v>54000</v>
      </c>
    </row>
    <row r="54" spans="1:39" x14ac:dyDescent="0.2">
      <c r="H54">
        <v>1000</v>
      </c>
      <c r="I54">
        <v>1100</v>
      </c>
      <c r="J54">
        <v>1200</v>
      </c>
      <c r="K54">
        <v>1300</v>
      </c>
      <c r="L54">
        <v>1400</v>
      </c>
      <c r="O54">
        <v>100000</v>
      </c>
      <c r="P54">
        <v>1200.153129</v>
      </c>
      <c r="Q54">
        <v>-304698.98022299999</v>
      </c>
      <c r="R54">
        <v>1193669.173376</v>
      </c>
      <c r="S54">
        <v>-7.4577000000000004E-2</v>
      </c>
      <c r="T54">
        <v>26802</v>
      </c>
      <c r="U54">
        <v>26939</v>
      </c>
      <c r="V54">
        <f t="shared" si="6"/>
        <v>53741</v>
      </c>
      <c r="X54">
        <f>(Q54-(V54/V53)*Q53)/N53</f>
        <v>0.11520883799954722</v>
      </c>
      <c r="Y54">
        <f>X54*16.02</f>
        <v>1.8456455847527464</v>
      </c>
      <c r="AB54" t="s">
        <v>6</v>
      </c>
    </row>
    <row r="55" spans="1:39" x14ac:dyDescent="0.2">
      <c r="H55">
        <v>1.8982419609341863</v>
      </c>
      <c r="I55">
        <v>1.7654172271762385</v>
      </c>
      <c r="J55">
        <v>1.6867411515923418</v>
      </c>
      <c r="K55">
        <v>1.7251102420382678</v>
      </c>
      <c r="L55">
        <v>1.4389599363057404</v>
      </c>
      <c r="M55">
        <v>13</v>
      </c>
      <c r="N55">
        <f>4*3.14*M55^2</f>
        <v>2122.64</v>
      </c>
      <c r="O55">
        <v>50000</v>
      </c>
      <c r="P55">
        <v>1200.0190829999999</v>
      </c>
      <c r="Q55">
        <v>-306343.38364299998</v>
      </c>
      <c r="R55">
        <v>1194729.529573</v>
      </c>
      <c r="S55">
        <v>-0.15953899999999999</v>
      </c>
      <c r="T55">
        <v>26928</v>
      </c>
      <c r="U55">
        <v>27072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1400.16</v>
      </c>
      <c r="AE55">
        <v>-304426</v>
      </c>
      <c r="AF55" s="6">
        <v>1203870</v>
      </c>
      <c r="AG55">
        <v>9.1850699999999993E-2</v>
      </c>
      <c r="AH55">
        <v>27120</v>
      </c>
      <c r="AI55">
        <v>26880</v>
      </c>
      <c r="AJ55">
        <f t="shared" ref="AJ55:AJ64" si="8">SUM(AH55:AI55)</f>
        <v>54000</v>
      </c>
    </row>
    <row r="56" spans="1:39" x14ac:dyDescent="0.2">
      <c r="H56">
        <v>1.9402154191083263</v>
      </c>
      <c r="I56">
        <v>1.7080146458598697</v>
      </c>
      <c r="J56">
        <v>1.5207705503184912</v>
      </c>
      <c r="K56">
        <v>1.6950745371549256</v>
      </c>
      <c r="L56">
        <v>1.6728834547770286</v>
      </c>
      <c r="O56">
        <v>100000</v>
      </c>
      <c r="P56">
        <v>1200.116982</v>
      </c>
      <c r="Q56">
        <v>-303775.06318300002</v>
      </c>
      <c r="R56">
        <v>1193063.1066399999</v>
      </c>
      <c r="S56">
        <v>-0.13669500000000001</v>
      </c>
      <c r="T56">
        <v>26724</v>
      </c>
      <c r="U56">
        <v>26861</v>
      </c>
      <c r="V56">
        <f t="shared" si="6"/>
        <v>53585</v>
      </c>
      <c r="X56">
        <f>(Q56-(V56/V55)*Q55)/N55</f>
        <v>0.10082483437946957</v>
      </c>
      <c r="Y56">
        <f>X56*16.02</f>
        <v>1.6152138467591024</v>
      </c>
      <c r="AC56">
        <v>100000</v>
      </c>
      <c r="AD56">
        <v>1400.21</v>
      </c>
      <c r="AE56">
        <v>-287137</v>
      </c>
      <c r="AF56" s="6">
        <v>1204640</v>
      </c>
      <c r="AG56">
        <v>-3221.65</v>
      </c>
      <c r="AH56">
        <v>25656</v>
      </c>
      <c r="AI56">
        <v>25429</v>
      </c>
      <c r="AJ56">
        <f t="shared" si="8"/>
        <v>51085</v>
      </c>
      <c r="AL56">
        <f>(AE56-(AJ56/AJ55)*AE55)/AB55</f>
        <v>0.10899790044822048</v>
      </c>
      <c r="AM56">
        <f>AL56*16.02</f>
        <v>1.746146365180492</v>
      </c>
    </row>
    <row r="57" spans="1:39" x14ac:dyDescent="0.2">
      <c r="H57">
        <v>1.7561287261145784</v>
      </c>
      <c r="I57">
        <v>1.7623111082802132</v>
      </c>
      <c r="J57">
        <v>1.7506243312102334</v>
      </c>
      <c r="K57">
        <v>1.6287677231422908</v>
      </c>
      <c r="L57">
        <v>1.4807990063693981</v>
      </c>
      <c r="M57">
        <v>15</v>
      </c>
      <c r="N57">
        <f>4*3.14*M57^2</f>
        <v>2826</v>
      </c>
      <c r="O57">
        <v>50000</v>
      </c>
      <c r="P57">
        <v>1200.0190829999999</v>
      </c>
      <c r="Q57">
        <v>-306343.38364299998</v>
      </c>
      <c r="R57">
        <v>1194729.529573</v>
      </c>
      <c r="S57">
        <v>-0.15953899999999999</v>
      </c>
      <c r="T57">
        <v>26928</v>
      </c>
      <c r="U57">
        <v>27072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1399.69</v>
      </c>
      <c r="AE57">
        <v>-304712</v>
      </c>
      <c r="AF57" s="6">
        <v>1203810</v>
      </c>
      <c r="AG57">
        <v>5.3879000000000003E-2</v>
      </c>
      <c r="AH57">
        <v>26920</v>
      </c>
      <c r="AI57">
        <v>27080</v>
      </c>
      <c r="AJ57">
        <f t="shared" si="8"/>
        <v>54000</v>
      </c>
    </row>
    <row r="58" spans="1:39" x14ac:dyDescent="0.2">
      <c r="H58">
        <v>1.6839714564755626</v>
      </c>
      <c r="I58">
        <v>1.6844971422505679</v>
      </c>
      <c r="K58">
        <v>1.6788808076432624</v>
      </c>
      <c r="L58">
        <v>1.6829163057325314</v>
      </c>
      <c r="O58">
        <v>100000</v>
      </c>
      <c r="P58">
        <v>1200.548587</v>
      </c>
      <c r="Q58">
        <v>-302524.37417800003</v>
      </c>
      <c r="R58">
        <v>1192802.6167870001</v>
      </c>
      <c r="S58">
        <v>-0.165464</v>
      </c>
      <c r="T58">
        <v>26608</v>
      </c>
      <c r="U58">
        <v>26767</v>
      </c>
      <c r="V58">
        <f t="shared" si="6"/>
        <v>53375</v>
      </c>
      <c r="X58">
        <f>(Q58-(V58/V57)*Q57)/N57</f>
        <v>9.6733351243241811E-2</v>
      </c>
      <c r="Y58">
        <f>X58*16.02</f>
        <v>1.5496682869167338</v>
      </c>
      <c r="AC58">
        <v>100000</v>
      </c>
      <c r="AD58">
        <v>1399.54</v>
      </c>
      <c r="AE58">
        <v>-287379</v>
      </c>
      <c r="AF58" s="6">
        <v>1204140</v>
      </c>
      <c r="AG58">
        <v>-2720.56</v>
      </c>
      <c r="AH58">
        <v>25440</v>
      </c>
      <c r="AI58">
        <v>25644</v>
      </c>
      <c r="AJ58">
        <f t="shared" si="8"/>
        <v>51084</v>
      </c>
      <c r="AL58">
        <f>(AE58-(AJ58/AJ57)*AE57)/AB57</f>
        <v>0.11191745222929515</v>
      </c>
      <c r="AM58">
        <f>AL58*16.02</f>
        <v>1.7929175847133083</v>
      </c>
    </row>
    <row r="59" spans="1:39" x14ac:dyDescent="0.2">
      <c r="H59">
        <v>1.8425828726114248</v>
      </c>
      <c r="I59">
        <v>1.8071504042462914</v>
      </c>
      <c r="K59">
        <v>1.7051279847133454</v>
      </c>
      <c r="L59">
        <v>1.5200258980891688</v>
      </c>
      <c r="M59">
        <v>17</v>
      </c>
      <c r="N59">
        <f>4*3.14*M59^2</f>
        <v>3629.84</v>
      </c>
      <c r="O59">
        <v>50000</v>
      </c>
      <c r="P59">
        <v>1200.0190829999999</v>
      </c>
      <c r="Q59">
        <v>-306343.38364299998</v>
      </c>
      <c r="R59">
        <v>1194729.529573</v>
      </c>
      <c r="S59">
        <v>-0.15953899999999999</v>
      </c>
      <c r="T59">
        <v>26928</v>
      </c>
      <c r="U59">
        <v>27072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1400.22</v>
      </c>
      <c r="AE59">
        <v>-304463</v>
      </c>
      <c r="AF59" s="6">
        <v>1203790</v>
      </c>
      <c r="AG59">
        <v>2.3145700000000002E-2</v>
      </c>
      <c r="AH59">
        <v>27132</v>
      </c>
      <c r="AI59">
        <v>26868</v>
      </c>
      <c r="AJ59">
        <f t="shared" si="8"/>
        <v>54000</v>
      </c>
    </row>
    <row r="60" spans="1:39" x14ac:dyDescent="0.2">
      <c r="O60">
        <v>100000</v>
      </c>
      <c r="P60">
        <v>1200.0823399999999</v>
      </c>
      <c r="Q60">
        <v>-300699.65430300002</v>
      </c>
      <c r="R60">
        <v>1192857.6294450001</v>
      </c>
      <c r="S60">
        <v>-9.0407000000000001E-2</v>
      </c>
      <c r="T60">
        <v>26465</v>
      </c>
      <c r="U60">
        <v>26606</v>
      </c>
      <c r="V60">
        <f t="shared" si="6"/>
        <v>53071</v>
      </c>
      <c r="X60">
        <f>(Q60-(V60/V59)*Q59)/N59</f>
        <v>0.10289393918622763</v>
      </c>
      <c r="Y60">
        <f>X60*16.02</f>
        <v>1.6483609057633666</v>
      </c>
      <c r="AC60">
        <v>100000</v>
      </c>
      <c r="AD60">
        <v>1400.06</v>
      </c>
      <c r="AE60">
        <v>-287025</v>
      </c>
      <c r="AF60" s="6">
        <v>1203310</v>
      </c>
      <c r="AG60">
        <v>-2616.71</v>
      </c>
      <c r="AH60">
        <v>25668</v>
      </c>
      <c r="AI60">
        <v>25401</v>
      </c>
      <c r="AJ60">
        <f t="shared" si="8"/>
        <v>51069</v>
      </c>
      <c r="AL60">
        <f>(AE60-(AJ60/AJ59)*AE59)/AB59</f>
        <v>0.11623247699929211</v>
      </c>
      <c r="AM60">
        <f>AL60*16.02</f>
        <v>1.8620442815286595</v>
      </c>
    </row>
    <row r="61" spans="1:39" x14ac:dyDescent="0.2">
      <c r="G61" t="s">
        <v>23</v>
      </c>
      <c r="H61">
        <f>AVERAGE(H55:H59)</f>
        <v>1.8242280870488154</v>
      </c>
      <c r="I61">
        <f t="shared" ref="I61:L61" si="9">AVERAGE(I55:I59)</f>
        <v>1.7454781055626358</v>
      </c>
      <c r="J61">
        <f t="shared" si="9"/>
        <v>1.6527120110403555</v>
      </c>
      <c r="K61">
        <f t="shared" si="9"/>
        <v>1.6865922589384184</v>
      </c>
      <c r="L61">
        <f t="shared" si="9"/>
        <v>1.5591169202547734</v>
      </c>
      <c r="M61">
        <v>19</v>
      </c>
      <c r="N61">
        <f>4*3.14*M61^2</f>
        <v>4534.16</v>
      </c>
      <c r="O61">
        <v>50000</v>
      </c>
      <c r="P61">
        <v>1200.0190829999999</v>
      </c>
      <c r="Q61">
        <v>-306343.38364299998</v>
      </c>
      <c r="R61">
        <v>1194729.529573</v>
      </c>
      <c r="S61">
        <v>-0.15953899999999999</v>
      </c>
      <c r="T61">
        <v>26928</v>
      </c>
      <c r="U61">
        <v>27072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1400.15</v>
      </c>
      <c r="AE61">
        <v>-304421</v>
      </c>
      <c r="AF61" s="6">
        <v>1203900</v>
      </c>
      <c r="AG61">
        <v>-4.2202900000000002E-2</v>
      </c>
      <c r="AH61">
        <v>27093</v>
      </c>
      <c r="AI61">
        <v>26907</v>
      </c>
      <c r="AJ61">
        <f t="shared" si="8"/>
        <v>54000</v>
      </c>
    </row>
    <row r="62" spans="1:39" x14ac:dyDescent="0.2">
      <c r="G62" t="s">
        <v>24</v>
      </c>
      <c r="H62">
        <f>STDEV(H55:H59)</f>
        <v>0.10437607275887709</v>
      </c>
      <c r="I62">
        <f t="shared" ref="I62:L62" si="10">STDEV(I55:I59)</f>
        <v>4.9006580363014973E-2</v>
      </c>
      <c r="J62">
        <f t="shared" si="10"/>
        <v>0.11864517247906631</v>
      </c>
      <c r="K62">
        <f t="shared" si="10"/>
        <v>3.6408448940256348E-2</v>
      </c>
      <c r="L62">
        <f t="shared" si="10"/>
        <v>0.11221476803757943</v>
      </c>
      <c r="O62">
        <v>100000</v>
      </c>
      <c r="P62">
        <v>1200.066671</v>
      </c>
      <c r="Q62">
        <v>-298483.983817</v>
      </c>
      <c r="R62">
        <v>1192264.235664</v>
      </c>
      <c r="S62">
        <v>-0.142516</v>
      </c>
      <c r="T62">
        <v>26276</v>
      </c>
      <c r="U62">
        <v>26423</v>
      </c>
      <c r="V62">
        <f t="shared" si="6"/>
        <v>52699</v>
      </c>
      <c r="X62">
        <f>(Q62-(V62/V61)*Q61)/N61</f>
        <v>0.10559695521395909</v>
      </c>
      <c r="Y62">
        <f>X62*16.02</f>
        <v>1.6916632225276247</v>
      </c>
      <c r="AC62">
        <v>100000</v>
      </c>
      <c r="AD62">
        <v>1399.96</v>
      </c>
      <c r="AE62">
        <v>-287058</v>
      </c>
      <c r="AF62" s="6">
        <v>1203200</v>
      </c>
      <c r="AG62">
        <v>-2123.98</v>
      </c>
      <c r="AH62">
        <v>25633</v>
      </c>
      <c r="AI62">
        <v>25448</v>
      </c>
      <c r="AJ62">
        <f t="shared" si="8"/>
        <v>51081</v>
      </c>
      <c r="AL62">
        <f>(AE62-(AJ62/AJ61)*AE61)/AB61</f>
        <v>0.11558646142958058</v>
      </c>
      <c r="AM62">
        <f>AL62*16.02</f>
        <v>1.8516951121018808</v>
      </c>
    </row>
    <row r="63" spans="1:39" x14ac:dyDescent="0.2">
      <c r="M63">
        <v>21</v>
      </c>
      <c r="N63">
        <f>4*3.14*M63^2</f>
        <v>5538.96</v>
      </c>
      <c r="O63">
        <v>50000</v>
      </c>
      <c r="P63">
        <v>1200.0190829999999</v>
      </c>
      <c r="Q63">
        <v>-306343.38364299998</v>
      </c>
      <c r="R63">
        <v>1194729.529573</v>
      </c>
      <c r="S63">
        <v>-0.15953899999999999</v>
      </c>
      <c r="T63">
        <v>26928</v>
      </c>
      <c r="U63">
        <v>27072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1399.83</v>
      </c>
      <c r="AE63">
        <v>-304290</v>
      </c>
      <c r="AF63" s="6">
        <v>1203740</v>
      </c>
      <c r="AG63">
        <v>0.43395800000000001</v>
      </c>
      <c r="AH63">
        <v>27254</v>
      </c>
      <c r="AI63">
        <v>26746</v>
      </c>
      <c r="AJ63">
        <f t="shared" si="8"/>
        <v>54000</v>
      </c>
    </row>
    <row r="64" spans="1:39" x14ac:dyDescent="0.2">
      <c r="F64" t="s">
        <v>101</v>
      </c>
      <c r="G64">
        <v>900</v>
      </c>
      <c r="H64">
        <v>1000</v>
      </c>
      <c r="I64">
        <v>1100</v>
      </c>
      <c r="J64">
        <v>1200</v>
      </c>
      <c r="K64">
        <v>1300</v>
      </c>
      <c r="L64">
        <v>1400</v>
      </c>
      <c r="O64">
        <v>100000</v>
      </c>
      <c r="P64">
        <v>1199.9883130000001</v>
      </c>
      <c r="Q64">
        <v>-295737.86236899998</v>
      </c>
      <c r="R64">
        <v>1191192.7844140001</v>
      </c>
      <c r="S64">
        <v>-0.16369300000000001</v>
      </c>
      <c r="T64">
        <v>26057</v>
      </c>
      <c r="U64">
        <v>26177</v>
      </c>
      <c r="V64">
        <f t="shared" si="6"/>
        <v>52234</v>
      </c>
      <c r="X64">
        <f>(Q64-(V64/V63)*Q63)/N63</f>
        <v>0.1059689948563073</v>
      </c>
      <c r="Y64">
        <f>X64*16.02</f>
        <v>1.697623297598043</v>
      </c>
      <c r="AC64">
        <v>100000</v>
      </c>
      <c r="AD64">
        <v>1400.13</v>
      </c>
      <c r="AE64">
        <v>-286909</v>
      </c>
      <c r="AF64" s="6">
        <v>1202660</v>
      </c>
      <c r="AG64">
        <v>-2262.19</v>
      </c>
      <c r="AH64">
        <v>25844</v>
      </c>
      <c r="AI64">
        <v>25237</v>
      </c>
      <c r="AJ64">
        <f t="shared" si="8"/>
        <v>51081</v>
      </c>
      <c r="AL64">
        <f>(AE64-(AJ64/AJ63)*AE63)/AB63</f>
        <v>0.11878152866242009</v>
      </c>
      <c r="AM64">
        <f>AL64*16.02</f>
        <v>1.9028800891719697</v>
      </c>
    </row>
    <row r="65" spans="6:39" x14ac:dyDescent="0.2">
      <c r="G65">
        <v>1.6635363384289168</v>
      </c>
      <c r="H65">
        <v>1.6519650912950943</v>
      </c>
      <c r="I65">
        <v>1.5518365388535056</v>
      </c>
      <c r="J65">
        <v>1.2651614165605658</v>
      </c>
      <c r="L65">
        <v>0.47421501528660653</v>
      </c>
    </row>
    <row r="66" spans="6:39" x14ac:dyDescent="0.2">
      <c r="G66">
        <v>1.6862026165605213</v>
      </c>
      <c r="H66">
        <v>1.5512142191082758</v>
      </c>
      <c r="I66">
        <v>1.4795212611465323</v>
      </c>
      <c r="J66">
        <v>1.3211214420381756</v>
      </c>
      <c r="L66">
        <v>0.65237309893842732</v>
      </c>
      <c r="N66" t="s">
        <v>7</v>
      </c>
      <c r="AB66" t="s">
        <v>78</v>
      </c>
    </row>
    <row r="67" spans="6:39" x14ac:dyDescent="0.2">
      <c r="G67">
        <v>1.6966823949044052</v>
      </c>
      <c r="H67">
        <v>1.629655531210173</v>
      </c>
      <c r="I67">
        <v>1.392676761783447</v>
      </c>
      <c r="J67">
        <v>1.373690775371589</v>
      </c>
      <c r="L67">
        <v>0.30183357961787294</v>
      </c>
      <c r="M67">
        <v>5</v>
      </c>
      <c r="N67">
        <f>4*3.14*M67^2</f>
        <v>314</v>
      </c>
      <c r="O67">
        <v>50000</v>
      </c>
      <c r="P67">
        <v>1299.996179</v>
      </c>
      <c r="Q67">
        <v>-305509.12676900002</v>
      </c>
      <c r="R67">
        <v>1199247.235414</v>
      </c>
      <c r="S67">
        <v>-0.19315199999999999</v>
      </c>
      <c r="T67">
        <v>26928</v>
      </c>
      <c r="U67">
        <v>27072</v>
      </c>
      <c r="V67">
        <f t="shared" ref="V67:V84" si="11">SUM(T67:U67)</f>
        <v>54000</v>
      </c>
      <c r="AA67">
        <v>25</v>
      </c>
      <c r="AB67">
        <f>4*3.14*AA67^2</f>
        <v>7850</v>
      </c>
      <c r="AC67">
        <v>50000</v>
      </c>
      <c r="AD67">
        <v>899.78899999999999</v>
      </c>
      <c r="AE67">
        <v>-308673</v>
      </c>
      <c r="AF67" s="6">
        <v>1181860</v>
      </c>
      <c r="AG67">
        <v>-0.12954099999999999</v>
      </c>
      <c r="AH67">
        <v>26996</v>
      </c>
      <c r="AI67">
        <v>27004</v>
      </c>
      <c r="AJ67">
        <f t="shared" ref="AJ67:AJ76" si="12">SUM(AH67:AI67)</f>
        <v>54000</v>
      </c>
    </row>
    <row r="68" spans="6:39" x14ac:dyDescent="0.2">
      <c r="G68">
        <v>1.73254519999993</v>
      </c>
      <c r="H68">
        <v>1.5594379324841154</v>
      </c>
      <c r="I68">
        <v>1.4446241910827666</v>
      </c>
      <c r="J68">
        <v>1.25665853418263</v>
      </c>
      <c r="L68">
        <v>0.67711475881104688</v>
      </c>
      <c r="O68">
        <v>100000</v>
      </c>
      <c r="P68">
        <v>1299.8974330000001</v>
      </c>
      <c r="Q68">
        <v>-305369.06321300002</v>
      </c>
      <c r="R68">
        <v>1198849.565341</v>
      </c>
      <c r="S68">
        <v>-0.15675500000000001</v>
      </c>
      <c r="T68">
        <v>26916</v>
      </c>
      <c r="U68">
        <v>27060</v>
      </c>
      <c r="V68">
        <f t="shared" si="11"/>
        <v>53976</v>
      </c>
      <c r="X68">
        <f>(Q68-(V68/V67)*Q67)/N67</f>
        <v>1.3636056944033855E-2</v>
      </c>
      <c r="Y68">
        <f>X68*16.02</f>
        <v>0.21844963224342234</v>
      </c>
      <c r="AC68">
        <v>100000</v>
      </c>
      <c r="AD68">
        <v>900.36699999999996</v>
      </c>
      <c r="AE68">
        <v>-290855</v>
      </c>
      <c r="AF68" s="6">
        <v>1182020</v>
      </c>
      <c r="AG68">
        <v>-2388.69</v>
      </c>
      <c r="AH68">
        <v>25490</v>
      </c>
      <c r="AI68">
        <v>25549</v>
      </c>
      <c r="AJ68">
        <f t="shared" si="12"/>
        <v>51039</v>
      </c>
      <c r="AL68">
        <f>(AE68-(AJ68/AJ67)*AE67)/AB67</f>
        <v>0.11368541401274099</v>
      </c>
      <c r="AM68">
        <f>AL68*16.02</f>
        <v>1.8212403324841107</v>
      </c>
    </row>
    <row r="69" spans="6:39" x14ac:dyDescent="0.2">
      <c r="G69">
        <v>1.7276529966029597</v>
      </c>
      <c r="H69">
        <v>1.6780771244161148</v>
      </c>
      <c r="I69">
        <v>1.4310679983015335</v>
      </c>
      <c r="J69">
        <v>1.2626725910828664</v>
      </c>
      <c r="L69">
        <v>0.31414653121015074</v>
      </c>
      <c r="M69">
        <v>7</v>
      </c>
      <c r="N69">
        <f>4*3.14*M69^2</f>
        <v>615.44000000000005</v>
      </c>
      <c r="O69">
        <v>50000</v>
      </c>
      <c r="P69">
        <v>1299.996179</v>
      </c>
      <c r="Q69">
        <v>-305509.12676900002</v>
      </c>
      <c r="R69">
        <v>1199247.235414</v>
      </c>
      <c r="S69">
        <v>-0.19315199999999999</v>
      </c>
      <c r="T69">
        <v>26928</v>
      </c>
      <c r="U69">
        <v>27072</v>
      </c>
      <c r="V69">
        <f t="shared" si="11"/>
        <v>54000</v>
      </c>
      <c r="AA69">
        <v>25</v>
      </c>
      <c r="AB69">
        <f>4*3.14*AA69^2</f>
        <v>7850</v>
      </c>
      <c r="AC69">
        <v>50000</v>
      </c>
      <c r="AD69">
        <v>899.88300000000004</v>
      </c>
      <c r="AE69">
        <v>-308805</v>
      </c>
      <c r="AF69" s="6">
        <v>1181950</v>
      </c>
      <c r="AG69">
        <v>-9.3886999999999998E-2</v>
      </c>
      <c r="AH69">
        <v>26901</v>
      </c>
      <c r="AI69">
        <v>27099</v>
      </c>
      <c r="AJ69">
        <f t="shared" si="12"/>
        <v>54000</v>
      </c>
    </row>
    <row r="70" spans="6:39" x14ac:dyDescent="0.2">
      <c r="O70">
        <v>100000</v>
      </c>
      <c r="P70">
        <v>1300.0981609999999</v>
      </c>
      <c r="Q70">
        <v>-305130.29797999997</v>
      </c>
      <c r="R70">
        <v>1198169.0638850001</v>
      </c>
      <c r="S70">
        <v>-0.155138</v>
      </c>
      <c r="T70">
        <v>26892</v>
      </c>
      <c r="U70">
        <v>27046</v>
      </c>
      <c r="V70">
        <f t="shared" si="11"/>
        <v>53938</v>
      </c>
      <c r="X70">
        <f>(Q70-(V70/V69)*Q69)/N69</f>
        <v>4.5591854377106063E-2</v>
      </c>
      <c r="Y70">
        <f>X70*16.02</f>
        <v>0.73038150712123906</v>
      </c>
      <c r="AC70">
        <v>100000</v>
      </c>
      <c r="AD70">
        <v>899.94500000000005</v>
      </c>
      <c r="AE70">
        <v>-290808</v>
      </c>
      <c r="AF70" s="6">
        <v>1181450</v>
      </c>
      <c r="AG70">
        <v>-1932.29</v>
      </c>
      <c r="AH70">
        <v>25444</v>
      </c>
      <c r="AI70">
        <v>25574</v>
      </c>
      <c r="AJ70">
        <f t="shared" si="12"/>
        <v>51018</v>
      </c>
      <c r="AL70">
        <f>(AE70-(AJ70/AJ69)*AE69)/AB69</f>
        <v>0.12026772823779411</v>
      </c>
      <c r="AM70">
        <f>AL70*16.02</f>
        <v>1.9266890063694615</v>
      </c>
    </row>
    <row r="71" spans="6:39" x14ac:dyDescent="0.2">
      <c r="F71" t="s">
        <v>23</v>
      </c>
      <c r="G71">
        <f>AVERAGE(G65:G69)</f>
        <v>1.7013239092993466</v>
      </c>
      <c r="H71">
        <f>AVERAGE(H65:H69)</f>
        <v>1.6140699797027547</v>
      </c>
      <c r="I71">
        <f t="shared" ref="I71:L71" si="13">AVERAGE(I65:I69)</f>
        <v>1.4599453502335569</v>
      </c>
      <c r="J71">
        <f t="shared" si="13"/>
        <v>1.2958609518471653</v>
      </c>
      <c r="K71" t="e">
        <f t="shared" si="13"/>
        <v>#DIV/0!</v>
      </c>
      <c r="L71">
        <f t="shared" si="13"/>
        <v>0.48393659677282086</v>
      </c>
      <c r="M71">
        <v>9</v>
      </c>
      <c r="N71">
        <f>4*3.14*M71^2</f>
        <v>1017.36</v>
      </c>
      <c r="O71">
        <v>50000</v>
      </c>
      <c r="P71">
        <v>1299.996179</v>
      </c>
      <c r="Q71">
        <v>-305509.12676900002</v>
      </c>
      <c r="R71">
        <v>1199247.235414</v>
      </c>
      <c r="S71">
        <v>-0.19315199999999999</v>
      </c>
      <c r="T71">
        <v>26928</v>
      </c>
      <c r="U71">
        <v>27072</v>
      </c>
      <c r="V71">
        <f t="shared" si="11"/>
        <v>54000</v>
      </c>
      <c r="AA71">
        <v>25</v>
      </c>
      <c r="AB71">
        <f>4*3.14*AA71^2</f>
        <v>7850</v>
      </c>
      <c r="AC71">
        <v>50000</v>
      </c>
      <c r="AD71">
        <v>900.07</v>
      </c>
      <c r="AE71">
        <v>-308432</v>
      </c>
      <c r="AF71" s="6">
        <v>1181630</v>
      </c>
      <c r="AG71">
        <v>-8.7110800000000002E-2</v>
      </c>
      <c r="AH71">
        <v>27196</v>
      </c>
      <c r="AI71">
        <v>26804</v>
      </c>
      <c r="AJ71">
        <f t="shared" si="12"/>
        <v>54000</v>
      </c>
    </row>
    <row r="72" spans="6:39" x14ac:dyDescent="0.2">
      <c r="F72" t="s">
        <v>24</v>
      </c>
      <c r="G72">
        <f>STDEV(G65:G69)</f>
        <v>2.8922687865718267E-2</v>
      </c>
      <c r="H72">
        <f>STDEV(H65:H69)</f>
        <v>5.6372357357026837E-2</v>
      </c>
      <c r="I72">
        <f t="shared" ref="I72:L72" si="14">STDEV(I65:I69)</f>
        <v>6.0043545028711807E-2</v>
      </c>
      <c r="J72">
        <f t="shared" si="14"/>
        <v>5.068612261337456E-2</v>
      </c>
      <c r="K72" t="e">
        <f t="shared" si="14"/>
        <v>#DIV/0!</v>
      </c>
      <c r="L72">
        <f t="shared" si="14"/>
        <v>0.17872698587339556</v>
      </c>
      <c r="O72">
        <v>100000</v>
      </c>
      <c r="P72">
        <v>1299.9656829999999</v>
      </c>
      <c r="Q72">
        <v>-304637.21404799999</v>
      </c>
      <c r="R72">
        <v>1197659.0499780001</v>
      </c>
      <c r="S72">
        <v>-0.169493</v>
      </c>
      <c r="T72">
        <v>26858</v>
      </c>
      <c r="U72">
        <v>27004</v>
      </c>
      <c r="V72">
        <f t="shared" si="11"/>
        <v>53862</v>
      </c>
      <c r="X72">
        <f>(Q72-(V72/V71)*Q71)/N71</f>
        <v>8.9611518845424357E-2</v>
      </c>
      <c r="Y72">
        <f>X72*16.02</f>
        <v>1.4355765319036982</v>
      </c>
      <c r="AC72">
        <v>100000</v>
      </c>
      <c r="AD72">
        <v>899.947</v>
      </c>
      <c r="AE72">
        <v>-290463</v>
      </c>
      <c r="AF72" s="6">
        <v>1181650</v>
      </c>
      <c r="AG72">
        <v>-2216.84</v>
      </c>
      <c r="AH72">
        <v>25667</v>
      </c>
      <c r="AI72">
        <v>25345</v>
      </c>
      <c r="AJ72">
        <f t="shared" si="12"/>
        <v>51012</v>
      </c>
      <c r="AL72">
        <f>(AE72-(AJ72/AJ71)*AE71)/AB71</f>
        <v>0.11495915074309981</v>
      </c>
      <c r="AM72">
        <f>AL72*16.02</f>
        <v>1.841645594904459</v>
      </c>
    </row>
    <row r="73" spans="6:39" x14ac:dyDescent="0.2">
      <c r="M73">
        <v>11</v>
      </c>
      <c r="N73">
        <f>4*3.14*M73^2</f>
        <v>1519.76</v>
      </c>
      <c r="O73">
        <v>50000</v>
      </c>
      <c r="P73">
        <v>1299.996179</v>
      </c>
      <c r="Q73">
        <v>-305509.12676900002</v>
      </c>
      <c r="R73">
        <v>1199247.235414</v>
      </c>
      <c r="S73">
        <v>-0.19315199999999999</v>
      </c>
      <c r="T73">
        <v>26928</v>
      </c>
      <c r="U73">
        <v>27072</v>
      </c>
      <c r="V73">
        <f t="shared" si="11"/>
        <v>54000</v>
      </c>
      <c r="AA73">
        <v>25</v>
      </c>
      <c r="AB73">
        <f>4*3.14*AA73^2</f>
        <v>7850</v>
      </c>
      <c r="AC73">
        <v>50000</v>
      </c>
      <c r="AD73">
        <v>899.83900000000006</v>
      </c>
      <c r="AE73">
        <v>-308546</v>
      </c>
      <c r="AF73" s="6">
        <v>1181820</v>
      </c>
      <c r="AG73">
        <v>-0.15575700000000001</v>
      </c>
      <c r="AH73">
        <v>27082</v>
      </c>
      <c r="AI73">
        <v>26918</v>
      </c>
      <c r="AJ73">
        <f t="shared" si="12"/>
        <v>54000</v>
      </c>
    </row>
    <row r="74" spans="6:39" x14ac:dyDescent="0.2">
      <c r="F74" t="s">
        <v>104</v>
      </c>
      <c r="G74">
        <v>900</v>
      </c>
      <c r="H74">
        <v>1000</v>
      </c>
      <c r="I74">
        <v>1100</v>
      </c>
      <c r="J74">
        <v>1200</v>
      </c>
      <c r="K74">
        <v>1300</v>
      </c>
      <c r="L74">
        <v>1400</v>
      </c>
      <c r="O74">
        <v>100000</v>
      </c>
      <c r="P74">
        <v>1300.055809</v>
      </c>
      <c r="Q74">
        <v>-303871.32642499998</v>
      </c>
      <c r="R74">
        <v>1197670.46209</v>
      </c>
      <c r="S74">
        <v>-0.13726099999999999</v>
      </c>
      <c r="T74">
        <v>26802</v>
      </c>
      <c r="U74">
        <v>26935</v>
      </c>
      <c r="V74">
        <f t="shared" si="11"/>
        <v>53737</v>
      </c>
      <c r="X74">
        <f>(Q74-(V74/V73)*Q73)/N73</f>
        <v>9.8606191179242006E-2</v>
      </c>
      <c r="Y74">
        <f>X74*16.02</f>
        <v>1.5796711826914569</v>
      </c>
      <c r="AC74">
        <v>100000</v>
      </c>
      <c r="AD74">
        <v>899.928</v>
      </c>
      <c r="AE74">
        <v>-290617</v>
      </c>
      <c r="AF74" s="6">
        <v>1181800</v>
      </c>
      <c r="AG74">
        <v>-2169.81</v>
      </c>
      <c r="AH74">
        <v>25581</v>
      </c>
      <c r="AI74">
        <v>25440</v>
      </c>
      <c r="AJ74">
        <f t="shared" si="12"/>
        <v>51021</v>
      </c>
      <c r="AL74">
        <f>(AE74-(AJ74/AJ73)*AE73)/AB73</f>
        <v>0.11561091295116474</v>
      </c>
      <c r="AM74">
        <f>AL74*16.02</f>
        <v>1.852086825477659</v>
      </c>
    </row>
    <row r="75" spans="6:39" x14ac:dyDescent="0.2">
      <c r="G75">
        <v>1.8212403324841107</v>
      </c>
      <c r="H75">
        <v>1.7933479214436996</v>
      </c>
      <c r="I75">
        <v>1.9429433541401588</v>
      </c>
      <c r="J75">
        <v>1.8289348832271666</v>
      </c>
      <c r="K75">
        <v>1.7923668050955126</v>
      </c>
      <c r="L75">
        <v>1.746146365180492</v>
      </c>
      <c r="M75">
        <v>13</v>
      </c>
      <c r="N75">
        <f>4*3.14*M75^2</f>
        <v>2122.64</v>
      </c>
      <c r="O75">
        <v>50000</v>
      </c>
      <c r="P75">
        <v>1299.996179</v>
      </c>
      <c r="Q75">
        <v>-305509.12676900002</v>
      </c>
      <c r="R75">
        <v>1199247.235414</v>
      </c>
      <c r="S75">
        <v>-0.19315199999999999</v>
      </c>
      <c r="T75">
        <v>26928</v>
      </c>
      <c r="U75">
        <v>27072</v>
      </c>
      <c r="V75">
        <f t="shared" si="11"/>
        <v>54000</v>
      </c>
      <c r="AA75">
        <v>25</v>
      </c>
      <c r="AB75">
        <f>4*3.14*AA75^2</f>
        <v>7850</v>
      </c>
      <c r="AC75">
        <v>50000</v>
      </c>
      <c r="AD75">
        <v>900.06399999999996</v>
      </c>
      <c r="AE75">
        <v>-308686</v>
      </c>
      <c r="AF75" s="6">
        <v>1181810</v>
      </c>
      <c r="AG75">
        <v>-5.8862999999999997E-3</v>
      </c>
      <c r="AH75">
        <v>27008</v>
      </c>
      <c r="AI75">
        <v>26992</v>
      </c>
      <c r="AJ75">
        <f t="shared" si="12"/>
        <v>54000</v>
      </c>
    </row>
    <row r="76" spans="6:39" x14ac:dyDescent="0.2">
      <c r="G76">
        <v>1.9266890063694615</v>
      </c>
      <c r="H76">
        <v>1.7965708174097654</v>
      </c>
      <c r="I76">
        <v>1.8900135991507339</v>
      </c>
      <c r="J76">
        <v>1.7686287855626497</v>
      </c>
      <c r="K76">
        <v>1.8504885668790045</v>
      </c>
      <c r="L76">
        <v>1.7929175847133083</v>
      </c>
      <c r="O76">
        <v>100000</v>
      </c>
      <c r="P76">
        <v>1299.9661610000001</v>
      </c>
      <c r="Q76">
        <v>-302999.99862500001</v>
      </c>
      <c r="R76">
        <v>1197450.8211439999</v>
      </c>
      <c r="S76">
        <v>-0.111539</v>
      </c>
      <c r="T76">
        <v>26727</v>
      </c>
      <c r="U76">
        <v>26864</v>
      </c>
      <c r="V76">
        <f t="shared" si="11"/>
        <v>53591</v>
      </c>
      <c r="X76">
        <f>(Q76-(V76/V75)*Q75)/N75</f>
        <v>9.195124352029152E-2</v>
      </c>
      <c r="Y76">
        <f>X76*16.02</f>
        <v>1.4730589211950702</v>
      </c>
      <c r="AC76">
        <v>100000</v>
      </c>
      <c r="AD76">
        <v>900.35</v>
      </c>
      <c r="AE76">
        <v>-290839</v>
      </c>
      <c r="AF76" s="6">
        <v>1182170</v>
      </c>
      <c r="AG76">
        <v>-2361.71</v>
      </c>
      <c r="AH76">
        <v>25538</v>
      </c>
      <c r="AI76">
        <v>25503</v>
      </c>
      <c r="AJ76">
        <f t="shared" si="12"/>
        <v>51041</v>
      </c>
      <c r="AL76">
        <f>(AE76-(AJ76/AJ75)*AE75)/AB75</f>
        <v>0.11874528426515342</v>
      </c>
      <c r="AM76">
        <f>AL76*16.02</f>
        <v>1.9022994539277578</v>
      </c>
    </row>
    <row r="77" spans="6:39" x14ac:dyDescent="0.2">
      <c r="G77">
        <v>1.841645594904459</v>
      </c>
      <c r="H77">
        <v>1.7430452726114889</v>
      </c>
      <c r="I77">
        <v>1.8859941248406975</v>
      </c>
      <c r="J77">
        <v>1.7786274726114486</v>
      </c>
      <c r="K77">
        <v>1.8823435375796276</v>
      </c>
      <c r="L77">
        <v>1.8620442815286595</v>
      </c>
      <c r="M77">
        <v>15</v>
      </c>
      <c r="N77">
        <f>4*3.14*M77^2</f>
        <v>2826</v>
      </c>
      <c r="O77">
        <v>50000</v>
      </c>
      <c r="P77">
        <v>1299.996179</v>
      </c>
      <c r="Q77">
        <v>-305509.12676900002</v>
      </c>
      <c r="R77">
        <v>1199247.235414</v>
      </c>
      <c r="S77">
        <v>-0.19315199999999999</v>
      </c>
      <c r="T77">
        <v>26928</v>
      </c>
      <c r="U77">
        <v>27072</v>
      </c>
      <c r="V77">
        <f t="shared" si="11"/>
        <v>54000</v>
      </c>
    </row>
    <row r="78" spans="6:39" x14ac:dyDescent="0.2">
      <c r="G78">
        <v>1.852086825477659</v>
      </c>
      <c r="H78">
        <v>1.8479315269639098</v>
      </c>
      <c r="I78">
        <v>1.87061968662416</v>
      </c>
      <c r="J78">
        <v>1.9660836942674815</v>
      </c>
      <c r="K78">
        <v>1.9191081715499227</v>
      </c>
      <c r="L78">
        <v>1.8516951121018808</v>
      </c>
      <c r="O78">
        <v>100000</v>
      </c>
      <c r="P78">
        <v>1300.0523370000001</v>
      </c>
      <c r="Q78">
        <v>-301682.746812</v>
      </c>
      <c r="R78">
        <v>1197014.9786</v>
      </c>
      <c r="S78">
        <v>-0.15478</v>
      </c>
      <c r="T78">
        <v>26607</v>
      </c>
      <c r="U78">
        <v>26765</v>
      </c>
      <c r="V78">
        <f t="shared" si="11"/>
        <v>53372</v>
      </c>
      <c r="X78">
        <f>(Q78-(V78/V77)*Q77)/N77</f>
        <v>9.6752287404453852E-2</v>
      </c>
      <c r="Y78">
        <f>X78*16.02</f>
        <v>1.5499716442193507</v>
      </c>
    </row>
    <row r="79" spans="6:39" x14ac:dyDescent="0.2">
      <c r="G79">
        <v>1.9022994539277578</v>
      </c>
      <c r="H79">
        <v>1.8948145350318275</v>
      </c>
      <c r="I79">
        <v>1.8995887898089225</v>
      </c>
      <c r="J79">
        <v>1.8935457464968626</v>
      </c>
      <c r="K79">
        <v>1.9162065070063796</v>
      </c>
      <c r="L79">
        <v>1.9028800891719697</v>
      </c>
      <c r="M79">
        <v>17</v>
      </c>
      <c r="N79">
        <f>4*3.14*M79^2</f>
        <v>3629.84</v>
      </c>
      <c r="O79">
        <v>50000</v>
      </c>
      <c r="P79">
        <v>1299.996179</v>
      </c>
      <c r="Q79">
        <v>-305509.12676900002</v>
      </c>
      <c r="R79">
        <v>1199247.235414</v>
      </c>
      <c r="S79">
        <v>-0.19315199999999999</v>
      </c>
      <c r="T79">
        <v>26928</v>
      </c>
      <c r="U79">
        <v>27072</v>
      </c>
      <c r="V79">
        <f t="shared" si="11"/>
        <v>54000</v>
      </c>
    </row>
    <row r="80" spans="6:39" x14ac:dyDescent="0.2">
      <c r="O80">
        <v>100000</v>
      </c>
      <c r="P80">
        <v>1300.017462</v>
      </c>
      <c r="Q80">
        <v>-299929.018774</v>
      </c>
      <c r="R80">
        <v>1197068.9572139999</v>
      </c>
      <c r="S80">
        <v>-0.18984799999999999</v>
      </c>
      <c r="T80">
        <v>26471</v>
      </c>
      <c r="U80">
        <v>26607</v>
      </c>
      <c r="V80">
        <f t="shared" si="11"/>
        <v>53078</v>
      </c>
      <c r="X80">
        <f>(Q80-(V80/V79)*Q79)/N79</f>
        <v>0.10023101135048183</v>
      </c>
      <c r="Y80">
        <f>X80*16.02</f>
        <v>1.605700801834719</v>
      </c>
    </row>
    <row r="81" spans="6:25" x14ac:dyDescent="0.2">
      <c r="F81" t="s">
        <v>23</v>
      </c>
      <c r="G81">
        <f>AVERAGE(G75:G79)</f>
        <v>1.8687922426326893</v>
      </c>
      <c r="H81">
        <f>AVERAGE(H75:H79)</f>
        <v>1.8151420146921382</v>
      </c>
      <c r="I81">
        <f t="shared" ref="I81:L81" si="15">AVERAGE(I75:I79)</f>
        <v>1.8978319109129345</v>
      </c>
      <c r="J81">
        <f t="shared" si="15"/>
        <v>1.8471641164331216</v>
      </c>
      <c r="K81">
        <f t="shared" si="15"/>
        <v>1.8721027176220892</v>
      </c>
      <c r="L81">
        <f t="shared" si="15"/>
        <v>1.8311366865392622</v>
      </c>
      <c r="M81">
        <v>19</v>
      </c>
      <c r="N81">
        <f>4*3.14*M81^2</f>
        <v>4534.16</v>
      </c>
      <c r="O81">
        <v>50000</v>
      </c>
      <c r="P81">
        <v>1299.996179</v>
      </c>
      <c r="Q81">
        <v>-305509.12676900002</v>
      </c>
      <c r="R81">
        <v>1199247.235414</v>
      </c>
      <c r="S81">
        <v>-0.19315199999999999</v>
      </c>
      <c r="T81">
        <v>26928</v>
      </c>
      <c r="U81">
        <v>27072</v>
      </c>
      <c r="V81">
        <f t="shared" si="11"/>
        <v>54000</v>
      </c>
    </row>
    <row r="82" spans="6:25" x14ac:dyDescent="0.2">
      <c r="F82" t="s">
        <v>24</v>
      </c>
      <c r="G82">
        <f>STDEV(G75:G79)</f>
        <v>4.4022619367623653E-2</v>
      </c>
      <c r="H82">
        <f>STDEV(H75:H79)</f>
        <v>5.7966961926525409E-2</v>
      </c>
      <c r="I82">
        <f t="shared" ref="I82:L82" si="16">STDEV(I75:I79)</f>
        <v>2.7294199301975478E-2</v>
      </c>
      <c r="J82">
        <f t="shared" si="16"/>
        <v>8.2901291130208832E-2</v>
      </c>
      <c r="K82">
        <f t="shared" si="16"/>
        <v>5.2641520184187572E-2</v>
      </c>
      <c r="L82">
        <f t="shared" si="16"/>
        <v>6.1662587076789899E-2</v>
      </c>
      <c r="O82">
        <v>100000</v>
      </c>
      <c r="P82">
        <v>1300.107162</v>
      </c>
      <c r="Q82">
        <v>-297664.57091900002</v>
      </c>
      <c r="R82">
        <v>1196396.9544510001</v>
      </c>
      <c r="S82">
        <v>-0.12642700000000001</v>
      </c>
      <c r="T82">
        <v>26276</v>
      </c>
      <c r="U82">
        <v>26419</v>
      </c>
      <c r="V82">
        <f t="shared" si="11"/>
        <v>52695</v>
      </c>
      <c r="X82">
        <f>(Q82-(V82/V81)*Q81)/N81</f>
        <v>0.10176496192220709</v>
      </c>
      <c r="Y82">
        <f>X82*16.02</f>
        <v>1.6302746899937575</v>
      </c>
    </row>
    <row r="83" spans="6:25" x14ac:dyDescent="0.2">
      <c r="M83">
        <v>21</v>
      </c>
      <c r="N83">
        <f>4*3.14*M83^2</f>
        <v>5538.96</v>
      </c>
      <c r="O83">
        <v>50000</v>
      </c>
      <c r="P83">
        <v>1299.996179</v>
      </c>
      <c r="Q83">
        <v>-305509.12676900002</v>
      </c>
      <c r="R83">
        <v>1199247.235414</v>
      </c>
      <c r="S83">
        <v>-0.19315199999999999</v>
      </c>
      <c r="T83">
        <v>26928</v>
      </c>
      <c r="U83">
        <v>27072</v>
      </c>
      <c r="V83">
        <f t="shared" si="11"/>
        <v>54000</v>
      </c>
    </row>
    <row r="84" spans="6:25" x14ac:dyDescent="0.2">
      <c r="O84">
        <v>100000</v>
      </c>
      <c r="P84">
        <v>1299.837957</v>
      </c>
      <c r="Q84">
        <v>-294903.41366399999</v>
      </c>
      <c r="R84">
        <v>1195600.660923</v>
      </c>
      <c r="S84">
        <v>-0.189638</v>
      </c>
      <c r="T84">
        <v>26053</v>
      </c>
      <c r="U84">
        <v>26176</v>
      </c>
      <c r="V84">
        <f t="shared" si="11"/>
        <v>52229</v>
      </c>
      <c r="X84">
        <f>(Q84-(V84/V83)*Q83)/N83</f>
        <v>0.10582225946046805</v>
      </c>
      <c r="Y84">
        <f>X84*16.02</f>
        <v>1.6952725965566982</v>
      </c>
    </row>
    <row r="86" spans="6:25" x14ac:dyDescent="0.2">
      <c r="N86" t="s">
        <v>6</v>
      </c>
    </row>
    <row r="87" spans="6:25" x14ac:dyDescent="0.2">
      <c r="M87">
        <v>5</v>
      </c>
      <c r="N87">
        <f>4*3.14*M87^2</f>
        <v>314</v>
      </c>
      <c r="O87">
        <v>50000</v>
      </c>
      <c r="P87">
        <v>1399.643262</v>
      </c>
      <c r="Q87">
        <v>-304652.62437500001</v>
      </c>
      <c r="R87">
        <v>1203938.132485</v>
      </c>
      <c r="S87">
        <v>-0.13070100000000001</v>
      </c>
      <c r="T87">
        <v>26928</v>
      </c>
      <c r="U87">
        <v>27072</v>
      </c>
      <c r="V87">
        <f t="shared" ref="V87:V104" si="17">SUM(T87:U87)</f>
        <v>54000</v>
      </c>
    </row>
    <row r="88" spans="6:25" x14ac:dyDescent="0.2">
      <c r="O88">
        <v>100000</v>
      </c>
      <c r="P88">
        <v>1399.928408</v>
      </c>
      <c r="Q88">
        <v>-304527.91401200002</v>
      </c>
      <c r="R88">
        <v>1203606.2835609999</v>
      </c>
      <c r="S88">
        <v>-0.140733</v>
      </c>
      <c r="T88">
        <v>26916</v>
      </c>
      <c r="U88">
        <v>27063</v>
      </c>
      <c r="V88">
        <f t="shared" si="17"/>
        <v>53979</v>
      </c>
      <c r="X88">
        <f>(Q88-(V88/V87)*Q87)/N87</f>
        <v>1.9854593661481776E-2</v>
      </c>
      <c r="Y88">
        <f>X88*16.02</f>
        <v>0.31807059045693803</v>
      </c>
    </row>
    <row r="89" spans="6:25" x14ac:dyDescent="0.2">
      <c r="M89">
        <v>7</v>
      </c>
      <c r="N89">
        <f>4*3.14*M89^2</f>
        <v>615.44000000000005</v>
      </c>
      <c r="O89">
        <v>50000</v>
      </c>
      <c r="P89">
        <v>1399.643262</v>
      </c>
      <c r="Q89">
        <v>-304652.62437500001</v>
      </c>
      <c r="R89">
        <v>1203938.132485</v>
      </c>
      <c r="S89">
        <v>-0.13070100000000001</v>
      </c>
      <c r="T89">
        <v>26928</v>
      </c>
      <c r="U89">
        <v>27072</v>
      </c>
      <c r="V89">
        <f t="shared" si="17"/>
        <v>54000</v>
      </c>
    </row>
    <row r="90" spans="6:25" x14ac:dyDescent="0.2">
      <c r="O90">
        <v>100000</v>
      </c>
      <c r="P90">
        <v>1399.7585240000001</v>
      </c>
      <c r="Q90">
        <v>-304313.303893</v>
      </c>
      <c r="R90">
        <v>1202860.183585</v>
      </c>
      <c r="S90">
        <v>-0.15867200000000001</v>
      </c>
      <c r="T90">
        <v>26892</v>
      </c>
      <c r="U90">
        <v>27048</v>
      </c>
      <c r="V90">
        <f t="shared" si="17"/>
        <v>53940</v>
      </c>
      <c r="X90">
        <f>(Q90-(V90/V89)*Q89)/N89</f>
        <v>1.3284252369144126E-3</v>
      </c>
      <c r="Y90">
        <f>X90*16.02</f>
        <v>2.1281372295368889E-2</v>
      </c>
    </row>
    <row r="91" spans="6:25" x14ac:dyDescent="0.2">
      <c r="M91">
        <v>9</v>
      </c>
      <c r="N91">
        <f>4*3.14*M91^2</f>
        <v>1017.36</v>
      </c>
      <c r="O91">
        <v>50000</v>
      </c>
      <c r="P91">
        <v>1399.643262</v>
      </c>
      <c r="Q91">
        <v>-304652.62437500001</v>
      </c>
      <c r="R91">
        <v>1203938.132485</v>
      </c>
      <c r="S91">
        <v>-0.13070100000000001</v>
      </c>
      <c r="T91">
        <v>26928</v>
      </c>
      <c r="U91">
        <v>27072</v>
      </c>
      <c r="V91">
        <f t="shared" si="17"/>
        <v>54000</v>
      </c>
    </row>
    <row r="92" spans="6:25" x14ac:dyDescent="0.2">
      <c r="O92">
        <v>100000</v>
      </c>
      <c r="P92">
        <v>1400.086327</v>
      </c>
      <c r="Q92">
        <v>-303802.99970699998</v>
      </c>
      <c r="R92">
        <v>1201885.301008</v>
      </c>
      <c r="S92">
        <v>-0.18786700000000001</v>
      </c>
      <c r="T92">
        <v>26863</v>
      </c>
      <c r="U92">
        <v>27001</v>
      </c>
      <c r="V92">
        <f t="shared" si="17"/>
        <v>53864</v>
      </c>
      <c r="X92">
        <f>(Q92-(V92/V91)*Q91)/N91</f>
        <v>8.094616634850367E-2</v>
      </c>
      <c r="Y92">
        <f>X92*16.02</f>
        <v>1.2967575849030288</v>
      </c>
    </row>
    <row r="93" spans="6:25" x14ac:dyDescent="0.2">
      <c r="M93">
        <v>11</v>
      </c>
      <c r="N93">
        <f>4*3.14*M93^2</f>
        <v>1519.76</v>
      </c>
      <c r="O93">
        <v>50000</v>
      </c>
      <c r="P93">
        <v>1399.643262</v>
      </c>
      <c r="Q93">
        <v>-304652.62437500001</v>
      </c>
      <c r="R93">
        <v>1203938.132485</v>
      </c>
      <c r="S93">
        <v>-0.13070100000000001</v>
      </c>
      <c r="T93">
        <v>26928</v>
      </c>
      <c r="U93">
        <v>27072</v>
      </c>
      <c r="V93">
        <f t="shared" si="17"/>
        <v>54000</v>
      </c>
    </row>
    <row r="94" spans="6:25" x14ac:dyDescent="0.2">
      <c r="O94">
        <v>100000</v>
      </c>
      <c r="P94">
        <v>1399.8196909999999</v>
      </c>
      <c r="Q94">
        <v>-303049.48166500003</v>
      </c>
      <c r="R94">
        <v>1201391.9074270001</v>
      </c>
      <c r="S94">
        <v>-0.22686000000000001</v>
      </c>
      <c r="T94">
        <v>26806</v>
      </c>
      <c r="U94">
        <v>26934</v>
      </c>
      <c r="V94">
        <f t="shared" si="17"/>
        <v>53740</v>
      </c>
      <c r="X94">
        <f>(Q94-(V94/V93)*Q93)/N93</f>
        <v>8.9683068897092683E-2</v>
      </c>
      <c r="Y94">
        <f>X94*16.02</f>
        <v>1.4367227637314248</v>
      </c>
    </row>
    <row r="95" spans="6:25" x14ac:dyDescent="0.2">
      <c r="M95">
        <v>13</v>
      </c>
      <c r="N95">
        <f>4*3.14*M95^2</f>
        <v>2122.64</v>
      </c>
      <c r="O95">
        <v>50000</v>
      </c>
      <c r="P95">
        <v>1399.643262</v>
      </c>
      <c r="Q95">
        <v>-304652.62437500001</v>
      </c>
      <c r="R95">
        <v>1203938.132485</v>
      </c>
      <c r="S95">
        <v>-0.13070100000000001</v>
      </c>
      <c r="T95">
        <v>26928</v>
      </c>
      <c r="U95">
        <v>27072</v>
      </c>
      <c r="V95">
        <f t="shared" si="17"/>
        <v>54000</v>
      </c>
    </row>
    <row r="96" spans="6:25" x14ac:dyDescent="0.2">
      <c r="O96">
        <v>100000</v>
      </c>
      <c r="P96">
        <v>1400.1478959999999</v>
      </c>
      <c r="Q96">
        <v>-302149.89727900003</v>
      </c>
      <c r="R96">
        <v>1201868.782104</v>
      </c>
      <c r="S96">
        <v>-0.15198300000000001</v>
      </c>
      <c r="T96">
        <v>26725</v>
      </c>
      <c r="U96">
        <v>26865</v>
      </c>
      <c r="V96">
        <f t="shared" si="17"/>
        <v>53590</v>
      </c>
      <c r="X96">
        <f>(Q96-(V96/V95)*Q95)/N95</f>
        <v>8.9333960000966633E-2</v>
      </c>
      <c r="Y96">
        <f>X96*16.02</f>
        <v>1.4311300392154855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1399.643262</v>
      </c>
      <c r="Q97">
        <v>-304652.62437500001</v>
      </c>
      <c r="R97">
        <v>1203938.132485</v>
      </c>
      <c r="S97">
        <v>-0.13070100000000001</v>
      </c>
      <c r="T97">
        <v>26928</v>
      </c>
      <c r="U97">
        <v>27072</v>
      </c>
      <c r="V97">
        <f t="shared" si="17"/>
        <v>54000</v>
      </c>
    </row>
    <row r="98" spans="13:25" x14ac:dyDescent="0.2">
      <c r="O98">
        <v>100000</v>
      </c>
      <c r="P98">
        <v>1399.725997</v>
      </c>
      <c r="Q98">
        <v>-300853.91756099998</v>
      </c>
      <c r="R98">
        <v>1201685.5155249999</v>
      </c>
      <c r="S98">
        <v>-0.182613</v>
      </c>
      <c r="T98">
        <v>26607</v>
      </c>
      <c r="U98">
        <v>26766</v>
      </c>
      <c r="V98">
        <f t="shared" si="17"/>
        <v>53373</v>
      </c>
      <c r="X98">
        <f>(Q98-(V98/V97)*Q97)/N97</f>
        <v>9.2481012770802937E-2</v>
      </c>
      <c r="Y98">
        <f>X98*16.02</f>
        <v>1.4815458245882631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1399.643262</v>
      </c>
      <c r="Q99">
        <v>-304652.62437500001</v>
      </c>
      <c r="R99">
        <v>1203938.132485</v>
      </c>
      <c r="S99">
        <v>-0.13070100000000001</v>
      </c>
      <c r="T99">
        <v>26928</v>
      </c>
      <c r="U99">
        <v>27072</v>
      </c>
      <c r="V99">
        <f t="shared" si="17"/>
        <v>54000</v>
      </c>
    </row>
    <row r="100" spans="13:25" x14ac:dyDescent="0.2">
      <c r="O100">
        <v>100000</v>
      </c>
      <c r="P100">
        <v>1399.8917160000001</v>
      </c>
      <c r="Q100">
        <v>-299093.51124700002</v>
      </c>
      <c r="R100">
        <v>1201389.817204</v>
      </c>
      <c r="S100">
        <v>-0.16922200000000001</v>
      </c>
      <c r="T100">
        <v>26467</v>
      </c>
      <c r="U100">
        <v>26608</v>
      </c>
      <c r="V100">
        <f t="shared" si="17"/>
        <v>53075</v>
      </c>
      <c r="X100">
        <f>(Q100-(V100/V99)*Q99)/N99</f>
        <v>9.3813090042964592E-2</v>
      </c>
      <c r="Y100">
        <f>X100*16.02</f>
        <v>1.5028857024882927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1399.643262</v>
      </c>
      <c r="Q101">
        <v>-304652.62437500001</v>
      </c>
      <c r="R101">
        <v>1203938.132485</v>
      </c>
      <c r="S101">
        <v>-0.13070100000000001</v>
      </c>
      <c r="T101">
        <v>26928</v>
      </c>
      <c r="U101">
        <v>27072</v>
      </c>
      <c r="V101">
        <f t="shared" si="17"/>
        <v>54000</v>
      </c>
    </row>
    <row r="102" spans="13:25" x14ac:dyDescent="0.2">
      <c r="O102">
        <v>100000</v>
      </c>
      <c r="P102">
        <v>1399.880897</v>
      </c>
      <c r="Q102">
        <v>-296934.16179799999</v>
      </c>
      <c r="R102">
        <v>1200667.204193</v>
      </c>
      <c r="S102">
        <v>-0.10706499999999999</v>
      </c>
      <c r="T102">
        <v>26284</v>
      </c>
      <c r="U102">
        <v>26427</v>
      </c>
      <c r="V102">
        <f t="shared" si="17"/>
        <v>52711</v>
      </c>
      <c r="X102">
        <f>(Q102-(V102/V101)*Q101)/N101</f>
        <v>9.8428727451940881E-2</v>
      </c>
      <c r="Y102">
        <f>X102*16.02</f>
        <v>1.5768282137800929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1399.643262</v>
      </c>
      <c r="Q103">
        <v>-304652.62437500001</v>
      </c>
      <c r="R103">
        <v>1203938.132485</v>
      </c>
      <c r="S103">
        <v>-0.13070100000000001</v>
      </c>
      <c r="T103">
        <v>26928</v>
      </c>
      <c r="U103">
        <v>27072</v>
      </c>
      <c r="V103">
        <f t="shared" si="17"/>
        <v>54000</v>
      </c>
    </row>
    <row r="104" spans="13:25" x14ac:dyDescent="0.2">
      <c r="O104">
        <v>100000</v>
      </c>
      <c r="P104">
        <v>1399.600602</v>
      </c>
      <c r="Q104">
        <v>-294151.52347900002</v>
      </c>
      <c r="R104">
        <v>1199642.9931020001</v>
      </c>
      <c r="S104">
        <v>-0.15122099999999999</v>
      </c>
      <c r="T104">
        <v>26052</v>
      </c>
      <c r="U104">
        <v>26186</v>
      </c>
      <c r="V104">
        <f t="shared" si="17"/>
        <v>52238</v>
      </c>
      <c r="X104">
        <f>(Q104-(V104/V103)*Q103)/N103</f>
        <v>0.10117397434700023</v>
      </c>
      <c r="Y104">
        <f>X104*16.02</f>
        <v>1.6208070690389438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bccu</vt:lpstr>
      <vt:lpstr>bcczr</vt:lpstr>
      <vt:lpstr>u5zr</vt:lpstr>
      <vt:lpstr>u10zr</vt:lpstr>
      <vt:lpstr>u15zr</vt:lpstr>
      <vt:lpstr>u23zr</vt:lpstr>
      <vt:lpstr>u30zr</vt:lpstr>
      <vt:lpstr>u40zr</vt:lpstr>
      <vt:lpstr>u50zr</vt:lpstr>
      <vt:lpstr>u60zr</vt:lpstr>
      <vt:lpstr>u70zr</vt:lpstr>
      <vt:lpstr>u80zr</vt:lpstr>
      <vt:lpstr>u90zr</vt:lpstr>
      <vt:lpstr>summary</vt:lpstr>
      <vt:lpstr>free_energy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Beeler</cp:lastModifiedBy>
  <dcterms:created xsi:type="dcterms:W3CDTF">2019-02-08T22:12:43Z</dcterms:created>
  <dcterms:modified xsi:type="dcterms:W3CDTF">2019-12-09T13:59:05Z</dcterms:modified>
</cp:coreProperties>
</file>