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TTM/"/>
    </mc:Choice>
  </mc:AlternateContent>
  <xr:revisionPtr revIDLastSave="0" documentId="13_ncr:1_{9EE7711C-6088-A04B-9768-0691EAF58F57}" xr6:coauthVersionLast="47" xr6:coauthVersionMax="47" xr10:uidLastSave="{00000000-0000-0000-0000-000000000000}"/>
  <bookViews>
    <workbookView xWindow="3960" yWindow="2280" windowWidth="26840" windowHeight="15940" activeTab="3" xr2:uid="{81A367A6-6947-2E4D-85EB-7709BF64A580}"/>
  </bookViews>
  <sheets>
    <sheet name="no_ttm_Fe" sheetId="1" r:id="rId1"/>
    <sheet name="no_ttm_FeC" sheetId="5" r:id="rId2"/>
    <sheet name="ke_0_Fe" sheetId="2" r:id="rId3"/>
    <sheet name="ke_Fe" sheetId="4" r:id="rId4"/>
    <sheet name="Fe summary" sheetId="7" r:id="rId5"/>
    <sheet name="Sheet3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4" l="1"/>
  <c r="L67" i="4" s="1"/>
  <c r="I67" i="4"/>
  <c r="I124" i="4"/>
  <c r="J124" i="4" s="1"/>
  <c r="G124" i="4"/>
  <c r="V270" i="4"/>
  <c r="W270" i="4"/>
  <c r="X270" i="4" s="1"/>
  <c r="Y270" i="4" s="1"/>
  <c r="Z270" i="4" s="1"/>
  <c r="V271" i="4"/>
  <c r="W271" i="4"/>
  <c r="X271" i="4" s="1"/>
  <c r="Y271" i="4" s="1"/>
  <c r="Z271" i="4" s="1"/>
  <c r="V272" i="4"/>
  <c r="W272" i="4"/>
  <c r="X272" i="4" s="1"/>
  <c r="N209" i="4"/>
  <c r="O210" i="4" s="1"/>
  <c r="L209" i="4"/>
  <c r="N265" i="4"/>
  <c r="N266" i="4" s="1"/>
  <c r="O266" i="4" s="1"/>
  <c r="L265" i="4"/>
  <c r="N322" i="4"/>
  <c r="N321" i="4"/>
  <c r="L321" i="4"/>
  <c r="A363" i="4"/>
  <c r="A364" i="4"/>
  <c r="A365" i="4"/>
  <c r="A366" i="4"/>
  <c r="A367" i="4"/>
  <c r="A368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19" i="4"/>
  <c r="W212" i="4"/>
  <c r="W213" i="4"/>
  <c r="X213" i="4" s="1"/>
  <c r="V214" i="4"/>
  <c r="W214" i="4"/>
  <c r="V215" i="4"/>
  <c r="W215" i="4"/>
  <c r="X215" i="4" s="1"/>
  <c r="Y215" i="4" s="1"/>
  <c r="Z215" i="4" s="1"/>
  <c r="V216" i="4"/>
  <c r="W216" i="4"/>
  <c r="X216" i="4" s="1"/>
  <c r="Y216" i="4" s="1"/>
  <c r="Z216" i="4" s="1"/>
  <c r="W325" i="4"/>
  <c r="X325" i="4" s="1"/>
  <c r="V325" i="4"/>
  <c r="W324" i="4"/>
  <c r="L3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07" i="4"/>
  <c r="V213" i="4"/>
  <c r="L210" i="4"/>
  <c r="W268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264" i="4"/>
  <c r="A265" i="4"/>
  <c r="A263" i="4"/>
  <c r="L266" i="4"/>
  <c r="W269" i="4"/>
  <c r="X269" i="4" s="1"/>
  <c r="V269" i="4"/>
  <c r="Y272" i="4" l="1"/>
  <c r="Z272" i="4" s="1"/>
  <c r="O322" i="4"/>
  <c r="X214" i="4"/>
  <c r="Y214" i="4" s="1"/>
  <c r="Z214" i="4" s="1"/>
  <c r="Z281" i="4"/>
  <c r="Z282" i="4" s="1"/>
  <c r="Y325" i="4"/>
  <c r="Z325" i="4" s="1"/>
  <c r="Z329" i="4" s="1"/>
  <c r="Z333" i="4" s="1"/>
  <c r="Z334" i="4" s="1"/>
  <c r="Y213" i="4"/>
  <c r="Z213" i="4" s="1"/>
  <c r="Z219" i="4" s="1"/>
  <c r="Z223" i="4" s="1"/>
  <c r="Z224" i="4" s="1"/>
  <c r="Y269" i="4"/>
  <c r="Z269" i="4" s="1"/>
  <c r="Z277" i="4" s="1"/>
  <c r="S131" i="4"/>
  <c r="R131" i="4"/>
  <c r="S130" i="4"/>
  <c r="G125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21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63" i="4"/>
  <c r="T76" i="4"/>
  <c r="U76" i="4" s="1"/>
  <c r="V76" i="4" s="1"/>
  <c r="W76" i="4" s="1"/>
  <c r="S76" i="4"/>
  <c r="T75" i="4"/>
  <c r="S75" i="4"/>
  <c r="T74" i="4"/>
  <c r="S74" i="4"/>
  <c r="T73" i="4"/>
  <c r="I68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65" i="4"/>
  <c r="T131" i="4" l="1"/>
  <c r="U131" i="4" s="1"/>
  <c r="V131" i="4" s="1"/>
  <c r="V135" i="4" s="1"/>
  <c r="V139" i="4" s="1"/>
  <c r="V140" i="4" s="1"/>
  <c r="U75" i="4"/>
  <c r="V75" i="4" s="1"/>
  <c r="W75" i="4" s="1"/>
  <c r="U74" i="4"/>
  <c r="V74" i="4" s="1"/>
  <c r="W74" i="4" s="1"/>
  <c r="W80" i="4" s="1"/>
  <c r="W84" i="4" s="1"/>
  <c r="W85" i="4" s="1"/>
  <c r="S31" i="2"/>
  <c r="T31" i="2"/>
  <c r="S32" i="2"/>
  <c r="T32" i="2"/>
  <c r="U32" i="2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T17" i="5"/>
  <c r="U17" i="5" s="1"/>
  <c r="S17" i="5"/>
  <c r="A17" i="5"/>
  <c r="T16" i="5"/>
  <c r="S16" i="5"/>
  <c r="A16" i="5"/>
  <c r="T15" i="5"/>
  <c r="A15" i="5"/>
  <c r="A14" i="5"/>
  <c r="A13" i="5"/>
  <c r="I12" i="5"/>
  <c r="I13" i="5" s="1"/>
  <c r="A12" i="5"/>
  <c r="A11" i="5"/>
  <c r="A10" i="5"/>
  <c r="A9" i="5"/>
  <c r="T31" i="4"/>
  <c r="S31" i="4"/>
  <c r="I12" i="4"/>
  <c r="I13" i="4" s="1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20" i="2"/>
  <c r="T20" i="2"/>
  <c r="S21" i="2"/>
  <c r="T21" i="2"/>
  <c r="U21" i="2"/>
  <c r="S22" i="2"/>
  <c r="T22" i="2"/>
  <c r="U22" i="2" s="1"/>
  <c r="S23" i="2"/>
  <c r="T23" i="2"/>
  <c r="S24" i="2"/>
  <c r="T24" i="2"/>
  <c r="U24" i="2" s="1"/>
  <c r="V24" i="2" s="1"/>
  <c r="W24" i="2" s="1"/>
  <c r="S25" i="2"/>
  <c r="T25" i="2"/>
  <c r="S26" i="2"/>
  <c r="T26" i="2"/>
  <c r="U26" i="2" s="1"/>
  <c r="V26" i="2" s="1"/>
  <c r="W26" i="2" s="1"/>
  <c r="S27" i="2"/>
  <c r="T27" i="2"/>
  <c r="S28" i="2"/>
  <c r="T28" i="2"/>
  <c r="U28" i="2" s="1"/>
  <c r="V28" i="2" s="1"/>
  <c r="W28" i="2" s="1"/>
  <c r="S29" i="2"/>
  <c r="T29" i="2"/>
  <c r="S30" i="2"/>
  <c r="T30" i="2"/>
  <c r="S29" i="1"/>
  <c r="T29" i="1"/>
  <c r="U29" i="1" s="1"/>
  <c r="S30" i="1"/>
  <c r="T30" i="1"/>
  <c r="S31" i="1"/>
  <c r="T31" i="1"/>
  <c r="U31" i="1" s="1"/>
  <c r="S32" i="1"/>
  <c r="T32" i="1"/>
  <c r="S33" i="1"/>
  <c r="T33" i="1"/>
  <c r="U33" i="1"/>
  <c r="V33" i="1" s="1"/>
  <c r="W33" i="1" s="1"/>
  <c r="S34" i="1"/>
  <c r="T34" i="1"/>
  <c r="U34" i="1"/>
  <c r="V34" i="1" s="1"/>
  <c r="W34" i="1" s="1"/>
  <c r="S21" i="1"/>
  <c r="T21" i="1"/>
  <c r="U21" i="1" s="1"/>
  <c r="V21" i="1" s="1"/>
  <c r="W21" i="1" s="1"/>
  <c r="S22" i="1"/>
  <c r="T22" i="1"/>
  <c r="U22" i="1" s="1"/>
  <c r="V22" i="1" s="1"/>
  <c r="W22" i="1" s="1"/>
  <c r="S23" i="1"/>
  <c r="T23" i="1"/>
  <c r="S24" i="1"/>
  <c r="T24" i="1"/>
  <c r="S25" i="1"/>
  <c r="T25" i="1"/>
  <c r="U25" i="1"/>
  <c r="V25" i="1" s="1"/>
  <c r="W25" i="1" s="1"/>
  <c r="S26" i="1"/>
  <c r="T26" i="1"/>
  <c r="U26" i="1" s="1"/>
  <c r="S27" i="1"/>
  <c r="T27" i="1"/>
  <c r="U27" i="1" s="1"/>
  <c r="S28" i="1"/>
  <c r="T28" i="1"/>
  <c r="T16" i="1"/>
  <c r="U16" i="1" s="1"/>
  <c r="T15" i="1"/>
  <c r="S17" i="1"/>
  <c r="S18" i="1"/>
  <c r="S19" i="1"/>
  <c r="S20" i="1"/>
  <c r="S16" i="1"/>
  <c r="S17" i="2"/>
  <c r="S18" i="2"/>
  <c r="S19" i="2"/>
  <c r="S16" i="2"/>
  <c r="S21" i="4"/>
  <c r="S20" i="4"/>
  <c r="S19" i="4"/>
  <c r="S18" i="4"/>
  <c r="S17" i="4"/>
  <c r="S16" i="4"/>
  <c r="T20" i="4"/>
  <c r="T21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T19" i="4"/>
  <c r="A19" i="4"/>
  <c r="T18" i="4"/>
  <c r="A18" i="4"/>
  <c r="T17" i="4"/>
  <c r="A17" i="4"/>
  <c r="T16" i="4"/>
  <c r="A16" i="4"/>
  <c r="T15" i="4"/>
  <c r="A15" i="4"/>
  <c r="A14" i="4"/>
  <c r="A13" i="4"/>
  <c r="A12" i="4"/>
  <c r="A11" i="4"/>
  <c r="A10" i="4"/>
  <c r="A9" i="4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T19" i="2"/>
  <c r="U20" i="2" s="1"/>
  <c r="V20" i="2" s="1"/>
  <c r="W20" i="2" s="1"/>
  <c r="A19" i="2"/>
  <c r="T18" i="2"/>
  <c r="A18" i="2"/>
  <c r="T17" i="2"/>
  <c r="A17" i="2"/>
  <c r="T16" i="2"/>
  <c r="A16" i="2"/>
  <c r="T15" i="2"/>
  <c r="A15" i="2"/>
  <c r="A14" i="2"/>
  <c r="A13" i="2"/>
  <c r="I12" i="2"/>
  <c r="I13" i="2" s="1"/>
  <c r="A12" i="2"/>
  <c r="A11" i="2"/>
  <c r="A10" i="2"/>
  <c r="A9" i="2"/>
  <c r="T20" i="1"/>
  <c r="U20" i="1" s="1"/>
  <c r="T19" i="1"/>
  <c r="U19" i="1" s="1"/>
  <c r="V19" i="1" s="1"/>
  <c r="W19" i="1" s="1"/>
  <c r="T18" i="1"/>
  <c r="T17" i="1"/>
  <c r="I12" i="1"/>
  <c r="I13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9" i="1"/>
  <c r="U16" i="2" l="1"/>
  <c r="V26" i="1"/>
  <c r="W26" i="1" s="1"/>
  <c r="U23" i="1"/>
  <c r="V23" i="1" s="1"/>
  <c r="W23" i="1" s="1"/>
  <c r="V27" i="1"/>
  <c r="W27" i="1" s="1"/>
  <c r="V31" i="1"/>
  <c r="W31" i="1" s="1"/>
  <c r="V29" i="1"/>
  <c r="W29" i="1" s="1"/>
  <c r="U31" i="2"/>
  <c r="V31" i="2" s="1"/>
  <c r="W31" i="2" s="1"/>
  <c r="V16" i="1"/>
  <c r="W16" i="1" s="1"/>
  <c r="U29" i="2"/>
  <c r="V29" i="2" s="1"/>
  <c r="W29" i="2" s="1"/>
  <c r="U25" i="2"/>
  <c r="V25" i="2" s="1"/>
  <c r="W25" i="2" s="1"/>
  <c r="V21" i="2"/>
  <c r="W21" i="2" s="1"/>
  <c r="V32" i="2"/>
  <c r="W32" i="2" s="1"/>
  <c r="U22" i="4"/>
  <c r="U31" i="4"/>
  <c r="V31" i="4" s="1"/>
  <c r="U27" i="4"/>
  <c r="V27" i="4" s="1"/>
  <c r="W27" i="4" s="1"/>
  <c r="U26" i="4"/>
  <c r="V26" i="4" s="1"/>
  <c r="W26" i="4" s="1"/>
  <c r="U23" i="4"/>
  <c r="V23" i="4" s="1"/>
  <c r="W23" i="4" s="1"/>
  <c r="U30" i="2"/>
  <c r="V30" i="2" s="1"/>
  <c r="W30" i="2" s="1"/>
  <c r="U17" i="2"/>
  <c r="V17" i="2" s="1"/>
  <c r="W17" i="2" s="1"/>
  <c r="V22" i="2"/>
  <c r="W22" i="2" s="1"/>
  <c r="V17" i="5"/>
  <c r="W17" i="5" s="1"/>
  <c r="U16" i="5"/>
  <c r="V16" i="5" s="1"/>
  <c r="W16" i="5" s="1"/>
  <c r="W36" i="5"/>
  <c r="W40" i="5" s="1"/>
  <c r="U21" i="4"/>
  <c r="V21" i="4" s="1"/>
  <c r="W21" i="4" s="1"/>
  <c r="U30" i="4"/>
  <c r="V30" i="4" s="1"/>
  <c r="W30" i="4" s="1"/>
  <c r="U28" i="4"/>
  <c r="V28" i="4" s="1"/>
  <c r="W28" i="4" s="1"/>
  <c r="U17" i="4"/>
  <c r="V17" i="4" s="1"/>
  <c r="W17" i="4" s="1"/>
  <c r="U20" i="4"/>
  <c r="V20" i="4" s="1"/>
  <c r="W20" i="4" s="1"/>
  <c r="V22" i="4"/>
  <c r="W22" i="4" s="1"/>
  <c r="W31" i="4"/>
  <c r="U16" i="4"/>
  <c r="V16" i="4" s="1"/>
  <c r="W16" i="4" s="1"/>
  <c r="U24" i="4"/>
  <c r="V24" i="4" s="1"/>
  <c r="W24" i="4" s="1"/>
  <c r="U29" i="4"/>
  <c r="V29" i="4" s="1"/>
  <c r="W29" i="4" s="1"/>
  <c r="U25" i="4"/>
  <c r="V25" i="4" s="1"/>
  <c r="W25" i="4" s="1"/>
  <c r="U27" i="2"/>
  <c r="V27" i="2" s="1"/>
  <c r="W27" i="2" s="1"/>
  <c r="U23" i="2"/>
  <c r="V23" i="2" s="1"/>
  <c r="W23" i="2" s="1"/>
  <c r="U19" i="2"/>
  <c r="V19" i="2" s="1"/>
  <c r="W19" i="2" s="1"/>
  <c r="U30" i="1"/>
  <c r="V30" i="1" s="1"/>
  <c r="W30" i="1" s="1"/>
  <c r="U32" i="1"/>
  <c r="V32" i="1" s="1"/>
  <c r="W32" i="1" s="1"/>
  <c r="U28" i="1"/>
  <c r="V28" i="1" s="1"/>
  <c r="W28" i="1" s="1"/>
  <c r="U24" i="1"/>
  <c r="V24" i="1" s="1"/>
  <c r="W24" i="1" s="1"/>
  <c r="U17" i="1"/>
  <c r="V17" i="1" s="1"/>
  <c r="W17" i="1" s="1"/>
  <c r="U18" i="1"/>
  <c r="V18" i="1" s="1"/>
  <c r="W18" i="1" s="1"/>
  <c r="V20" i="1"/>
  <c r="W20" i="1" s="1"/>
  <c r="U18" i="4"/>
  <c r="V18" i="4" s="1"/>
  <c r="W18" i="4" s="1"/>
  <c r="U19" i="4"/>
  <c r="V19" i="4" s="1"/>
  <c r="W19" i="4" s="1"/>
  <c r="V16" i="2"/>
  <c r="W16" i="2" s="1"/>
  <c r="U18" i="2"/>
  <c r="V18" i="2" s="1"/>
  <c r="W18" i="2" s="1"/>
  <c r="W34" i="2" l="1"/>
  <c r="W38" i="2" s="1"/>
  <c r="W36" i="1"/>
  <c r="W40" i="1" s="1"/>
  <c r="W33" i="4"/>
  <c r="W37" i="4" s="1"/>
</calcChain>
</file>

<file path=xl/sharedStrings.xml><?xml version="1.0" encoding="utf-8"?>
<sst xmlns="http://schemas.openxmlformats.org/spreadsheetml/2006/main" count="203" uniqueCount="52">
  <si>
    <t>using information from Fe example files</t>
  </si>
  <si>
    <t>no ttm, only pure MD</t>
  </si>
  <si>
    <t>Lx</t>
  </si>
  <si>
    <t>slope1</t>
  </si>
  <si>
    <t>slope2</t>
  </si>
  <si>
    <t>K/Ang</t>
  </si>
  <si>
    <t>K/m</t>
  </si>
  <si>
    <t>DT (ps)</t>
  </si>
  <si>
    <t>Eavg  eV</t>
  </si>
  <si>
    <t>dE eV</t>
  </si>
  <si>
    <t>Flux (eV/Ang^2/ps)</t>
  </si>
  <si>
    <t>Flux (J/m^2/s) (W/m^2)</t>
  </si>
  <si>
    <t>eV to J</t>
  </si>
  <si>
    <t>ps to s</t>
  </si>
  <si>
    <t>ang^2 to m^2</t>
  </si>
  <si>
    <t>avg</t>
  </si>
  <si>
    <t>J=-k dT/dx</t>
  </si>
  <si>
    <t>k</t>
  </si>
  <si>
    <t>W/m-K</t>
  </si>
  <si>
    <t>ttm, with Fe ttm parameters</t>
  </si>
  <si>
    <t>ttm with Fe parameters, except k_e=0</t>
  </si>
  <si>
    <t>ke_FeC</t>
  </si>
  <si>
    <t>long time average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</si>
  <si>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</si>
  <si>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</si>
  <si>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</si>
  <si>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</si>
  <si>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</si>
  <si>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</si>
  <si>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</si>
  <si>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</si>
  <si>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</si>
  <si>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</si>
  <si>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same as C, but different binning</t>
  </si>
  <si>
    <t>ke_FeD</t>
  </si>
  <si>
    <t>slope</t>
  </si>
  <si>
    <t>ke_FeF</t>
  </si>
  <si>
    <t>500lx</t>
  </si>
  <si>
    <t>Te</t>
  </si>
  <si>
    <t>ke_FeE</t>
  </si>
  <si>
    <t>100lx, delT=200K</t>
  </si>
  <si>
    <t>300lx</t>
  </si>
  <si>
    <t>ke_FeG</t>
  </si>
  <si>
    <t>delT=200K</t>
  </si>
  <si>
    <t>Resultant</t>
  </si>
  <si>
    <t>Average</t>
  </si>
  <si>
    <t>Matrix:</t>
  </si>
  <si>
    <t>time averaged over all outputs</t>
  </si>
  <si>
    <t>stdev</t>
  </si>
  <si>
    <t>k stdev</t>
  </si>
  <si>
    <t>Lx convergence testing</t>
  </si>
  <si>
    <t>kstdev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</si>
</sst>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no_ttm_Fe!$A$9:$A$58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no_ttm_Fe!$C$9:$C$58</c:f>
              <c:numCache>
                <c:formatCode>General</c:formatCode>
                <c:ptCount val="50"/>
                <c:pt idx="0">
                  <c:v>978.88900000000001</c:v>
                </c:pt>
                <c:pt idx="1">
                  <c:v>996.35599999999999</c:v>
                </c:pt>
                <c:pt idx="2">
                  <c:v>1024.5999999999999</c:v>
                </c:pt>
                <c:pt idx="3">
                  <c:v>980.77300000000002</c:v>
                </c:pt>
                <c:pt idx="4">
                  <c:v>1024.6300000000001</c:v>
                </c:pt>
                <c:pt idx="5">
                  <c:v>1060.96</c:v>
                </c:pt>
                <c:pt idx="6">
                  <c:v>1080.69</c:v>
                </c:pt>
                <c:pt idx="7">
                  <c:v>1105.9100000000001</c:v>
                </c:pt>
                <c:pt idx="8">
                  <c:v>1146.32</c:v>
                </c:pt>
                <c:pt idx="9">
                  <c:v>1147.8599999999999</c:v>
                </c:pt>
                <c:pt idx="10">
                  <c:v>1169.58</c:v>
                </c:pt>
                <c:pt idx="11">
                  <c:v>1158.31</c:v>
                </c:pt>
                <c:pt idx="12">
                  <c:v>1201.79</c:v>
                </c:pt>
                <c:pt idx="13">
                  <c:v>1210.7</c:v>
                </c:pt>
                <c:pt idx="14">
                  <c:v>1220.8699999999999</c:v>
                </c:pt>
                <c:pt idx="15">
                  <c:v>1231.71</c:v>
                </c:pt>
                <c:pt idx="16">
                  <c:v>1201.5999999999999</c:v>
                </c:pt>
                <c:pt idx="17">
                  <c:v>1210.1600000000001</c:v>
                </c:pt>
                <c:pt idx="18">
                  <c:v>1242.48</c:v>
                </c:pt>
                <c:pt idx="19">
                  <c:v>1266.1400000000001</c:v>
                </c:pt>
                <c:pt idx="20">
                  <c:v>1271.93</c:v>
                </c:pt>
                <c:pt idx="21">
                  <c:v>1288.98</c:v>
                </c:pt>
                <c:pt idx="22">
                  <c:v>1309.6300000000001</c:v>
                </c:pt>
                <c:pt idx="23">
                  <c:v>1371.52</c:v>
                </c:pt>
                <c:pt idx="24">
                  <c:v>1369.04</c:v>
                </c:pt>
                <c:pt idx="25">
                  <c:v>1378.23</c:v>
                </c:pt>
                <c:pt idx="26">
                  <c:v>1424.58</c:v>
                </c:pt>
                <c:pt idx="27">
                  <c:v>1410.01</c:v>
                </c:pt>
                <c:pt idx="28">
                  <c:v>1391.5</c:v>
                </c:pt>
                <c:pt idx="29">
                  <c:v>1353.19</c:v>
                </c:pt>
                <c:pt idx="30">
                  <c:v>1305.9100000000001</c:v>
                </c:pt>
                <c:pt idx="31">
                  <c:v>1325.38</c:v>
                </c:pt>
                <c:pt idx="32">
                  <c:v>1321.6</c:v>
                </c:pt>
                <c:pt idx="33">
                  <c:v>1280.47</c:v>
                </c:pt>
                <c:pt idx="34">
                  <c:v>1263.8399999999999</c:v>
                </c:pt>
                <c:pt idx="35">
                  <c:v>1245.4100000000001</c:v>
                </c:pt>
                <c:pt idx="36">
                  <c:v>1246.25</c:v>
                </c:pt>
                <c:pt idx="37">
                  <c:v>1242.1300000000001</c:v>
                </c:pt>
                <c:pt idx="38">
                  <c:v>1238.3800000000001</c:v>
                </c:pt>
                <c:pt idx="39">
                  <c:v>1176.28</c:v>
                </c:pt>
                <c:pt idx="40">
                  <c:v>1154.33</c:v>
                </c:pt>
                <c:pt idx="41">
                  <c:v>1190.3</c:v>
                </c:pt>
                <c:pt idx="42">
                  <c:v>1200.9000000000001</c:v>
                </c:pt>
                <c:pt idx="43">
                  <c:v>1172.02</c:v>
                </c:pt>
                <c:pt idx="44">
                  <c:v>1132.2</c:v>
                </c:pt>
                <c:pt idx="45">
                  <c:v>1098.6600000000001</c:v>
                </c:pt>
                <c:pt idx="46">
                  <c:v>1094</c:v>
                </c:pt>
                <c:pt idx="47">
                  <c:v>1103.57</c:v>
                </c:pt>
                <c:pt idx="48">
                  <c:v>1071.31</c:v>
                </c:pt>
                <c:pt idx="49">
                  <c:v>1012.14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B-5B42-862C-EAD2C9ACFC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no_ttm_Fe!$A$9:$A$58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no_ttm_Fe!$E$9:$E$58</c:f>
              <c:numCache>
                <c:formatCode>General</c:formatCode>
                <c:ptCount val="50"/>
                <c:pt idx="0">
                  <c:v>954.52099999999996</c:v>
                </c:pt>
                <c:pt idx="1">
                  <c:v>997.43399999999997</c:v>
                </c:pt>
                <c:pt idx="2">
                  <c:v>1011.55</c:v>
                </c:pt>
                <c:pt idx="3">
                  <c:v>992.04100000000005</c:v>
                </c:pt>
                <c:pt idx="4">
                  <c:v>1005.24</c:v>
                </c:pt>
                <c:pt idx="5">
                  <c:v>1013.81</c:v>
                </c:pt>
                <c:pt idx="6">
                  <c:v>1048.02</c:v>
                </c:pt>
                <c:pt idx="7">
                  <c:v>1065.0899999999999</c:v>
                </c:pt>
                <c:pt idx="8">
                  <c:v>1059.06</c:v>
                </c:pt>
                <c:pt idx="9">
                  <c:v>1119.6300000000001</c:v>
                </c:pt>
                <c:pt idx="10">
                  <c:v>1115.19</c:v>
                </c:pt>
                <c:pt idx="11">
                  <c:v>1142.04</c:v>
                </c:pt>
                <c:pt idx="12">
                  <c:v>1157.82</c:v>
                </c:pt>
                <c:pt idx="13">
                  <c:v>1175.8900000000001</c:v>
                </c:pt>
                <c:pt idx="14">
                  <c:v>1235.17</c:v>
                </c:pt>
                <c:pt idx="15">
                  <c:v>1213.21</c:v>
                </c:pt>
                <c:pt idx="16">
                  <c:v>1188.51</c:v>
                </c:pt>
                <c:pt idx="17">
                  <c:v>1252.26</c:v>
                </c:pt>
                <c:pt idx="18">
                  <c:v>1279.1600000000001</c:v>
                </c:pt>
                <c:pt idx="19">
                  <c:v>1290.43</c:v>
                </c:pt>
                <c:pt idx="20">
                  <c:v>1302.81</c:v>
                </c:pt>
                <c:pt idx="21">
                  <c:v>1283.52</c:v>
                </c:pt>
                <c:pt idx="22">
                  <c:v>1305.06</c:v>
                </c:pt>
                <c:pt idx="23">
                  <c:v>1345.92</c:v>
                </c:pt>
                <c:pt idx="24">
                  <c:v>1389.29</c:v>
                </c:pt>
                <c:pt idx="25">
                  <c:v>1382.17</c:v>
                </c:pt>
                <c:pt idx="26">
                  <c:v>1416.44</c:v>
                </c:pt>
                <c:pt idx="27">
                  <c:v>1410.66</c:v>
                </c:pt>
                <c:pt idx="28">
                  <c:v>1395.46</c:v>
                </c:pt>
                <c:pt idx="29">
                  <c:v>1383.11</c:v>
                </c:pt>
                <c:pt idx="30">
                  <c:v>1388.55</c:v>
                </c:pt>
                <c:pt idx="31">
                  <c:v>1337.6</c:v>
                </c:pt>
                <c:pt idx="32">
                  <c:v>1325.33</c:v>
                </c:pt>
                <c:pt idx="33">
                  <c:v>1306.3800000000001</c:v>
                </c:pt>
                <c:pt idx="34">
                  <c:v>1299.48</c:v>
                </c:pt>
                <c:pt idx="35">
                  <c:v>1302.02</c:v>
                </c:pt>
                <c:pt idx="36">
                  <c:v>1275.56</c:v>
                </c:pt>
                <c:pt idx="37">
                  <c:v>1259.1600000000001</c:v>
                </c:pt>
                <c:pt idx="38">
                  <c:v>1187.8800000000001</c:v>
                </c:pt>
                <c:pt idx="39">
                  <c:v>1179.56</c:v>
                </c:pt>
                <c:pt idx="40">
                  <c:v>1192.0999999999999</c:v>
                </c:pt>
                <c:pt idx="41">
                  <c:v>1168.78</c:v>
                </c:pt>
                <c:pt idx="42">
                  <c:v>1152.98</c:v>
                </c:pt>
                <c:pt idx="43">
                  <c:v>1139.92</c:v>
                </c:pt>
                <c:pt idx="44">
                  <c:v>1128.45</c:v>
                </c:pt>
                <c:pt idx="45">
                  <c:v>1102.3599999999999</c:v>
                </c:pt>
                <c:pt idx="46">
                  <c:v>1074.3699999999999</c:v>
                </c:pt>
                <c:pt idx="47">
                  <c:v>1061.24</c:v>
                </c:pt>
                <c:pt idx="48">
                  <c:v>1014.65</c:v>
                </c:pt>
                <c:pt idx="49">
                  <c:v>978.20699999999999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B-5B42-862C-EAD2C9AC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ke_Fe!$C$9:$C$58</c:f>
              <c:numCache>
                <c:formatCode>General</c:formatCode>
                <c:ptCount val="50"/>
                <c:pt idx="0">
                  <c:v>1033.3499999999999</c:v>
                </c:pt>
                <c:pt idx="1">
                  <c:v>997.52800000000002</c:v>
                </c:pt>
                <c:pt idx="2">
                  <c:v>966.58299999999997</c:v>
                </c:pt>
                <c:pt idx="3">
                  <c:v>986.31600000000003</c:v>
                </c:pt>
                <c:pt idx="4">
                  <c:v>1054.9100000000001</c:v>
                </c:pt>
                <c:pt idx="5">
                  <c:v>1114.26</c:v>
                </c:pt>
                <c:pt idx="6">
                  <c:v>1110.77</c:v>
                </c:pt>
                <c:pt idx="7">
                  <c:v>1164.32</c:v>
                </c:pt>
                <c:pt idx="8">
                  <c:v>1167.46</c:v>
                </c:pt>
                <c:pt idx="9">
                  <c:v>1160.44</c:v>
                </c:pt>
                <c:pt idx="10">
                  <c:v>1172.79</c:v>
                </c:pt>
                <c:pt idx="11">
                  <c:v>1161.43</c:v>
                </c:pt>
                <c:pt idx="12">
                  <c:v>1138.1300000000001</c:v>
                </c:pt>
                <c:pt idx="13">
                  <c:v>1187.82</c:v>
                </c:pt>
                <c:pt idx="14">
                  <c:v>1236.47</c:v>
                </c:pt>
                <c:pt idx="15">
                  <c:v>1220.01</c:v>
                </c:pt>
                <c:pt idx="16">
                  <c:v>1232.7</c:v>
                </c:pt>
                <c:pt idx="17">
                  <c:v>1230.92</c:v>
                </c:pt>
                <c:pt idx="18">
                  <c:v>1234.33</c:v>
                </c:pt>
                <c:pt idx="19">
                  <c:v>1207.9100000000001</c:v>
                </c:pt>
                <c:pt idx="20">
                  <c:v>1256.17</c:v>
                </c:pt>
                <c:pt idx="21">
                  <c:v>1274.26</c:v>
                </c:pt>
                <c:pt idx="22">
                  <c:v>1282.8800000000001</c:v>
                </c:pt>
                <c:pt idx="23">
                  <c:v>1300.5999999999999</c:v>
                </c:pt>
                <c:pt idx="24">
                  <c:v>1314.15</c:v>
                </c:pt>
                <c:pt idx="25">
                  <c:v>1383.65</c:v>
                </c:pt>
                <c:pt idx="26">
                  <c:v>1413.68</c:v>
                </c:pt>
                <c:pt idx="27">
                  <c:v>1432.19</c:v>
                </c:pt>
                <c:pt idx="28">
                  <c:v>1375.6</c:v>
                </c:pt>
                <c:pt idx="29">
                  <c:v>1313.69</c:v>
                </c:pt>
                <c:pt idx="30">
                  <c:v>1280.3800000000001</c:v>
                </c:pt>
                <c:pt idx="31">
                  <c:v>1246.45</c:v>
                </c:pt>
                <c:pt idx="32">
                  <c:v>1234.8800000000001</c:v>
                </c:pt>
                <c:pt idx="33">
                  <c:v>1219.1199999999999</c:v>
                </c:pt>
                <c:pt idx="34">
                  <c:v>1252.42</c:v>
                </c:pt>
                <c:pt idx="35">
                  <c:v>1243.73</c:v>
                </c:pt>
                <c:pt idx="36">
                  <c:v>1220.6099999999999</c:v>
                </c:pt>
                <c:pt idx="37">
                  <c:v>1214.94</c:v>
                </c:pt>
                <c:pt idx="38">
                  <c:v>1192.57</c:v>
                </c:pt>
                <c:pt idx="39">
                  <c:v>1183.57</c:v>
                </c:pt>
                <c:pt idx="40">
                  <c:v>1210.81</c:v>
                </c:pt>
                <c:pt idx="41">
                  <c:v>1190.32</c:v>
                </c:pt>
                <c:pt idx="42">
                  <c:v>1191.9000000000001</c:v>
                </c:pt>
                <c:pt idx="43">
                  <c:v>1174.6099999999999</c:v>
                </c:pt>
                <c:pt idx="44">
                  <c:v>1177.24</c:v>
                </c:pt>
                <c:pt idx="45">
                  <c:v>1154.83</c:v>
                </c:pt>
                <c:pt idx="46">
                  <c:v>1110.45</c:v>
                </c:pt>
                <c:pt idx="47">
                  <c:v>1103.5899999999999</c:v>
                </c:pt>
                <c:pt idx="48">
                  <c:v>1097.47</c:v>
                </c:pt>
                <c:pt idx="49">
                  <c:v>1067.9000000000001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3E43-9059-96624EB9F3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ke_Fe!$E$9:$E$58</c:f>
              <c:numCache>
                <c:formatCode>General</c:formatCode>
                <c:ptCount val="50"/>
                <c:pt idx="0">
                  <c:v>1061.57</c:v>
                </c:pt>
                <c:pt idx="1">
                  <c:v>1009.7</c:v>
                </c:pt>
                <c:pt idx="2">
                  <c:v>986.29399999999998</c:v>
                </c:pt>
                <c:pt idx="3">
                  <c:v>994.60900000000004</c:v>
                </c:pt>
                <c:pt idx="4">
                  <c:v>1005.22</c:v>
                </c:pt>
                <c:pt idx="5">
                  <c:v>1089.0899999999999</c:v>
                </c:pt>
                <c:pt idx="6">
                  <c:v>1122.1600000000001</c:v>
                </c:pt>
                <c:pt idx="7">
                  <c:v>1126.01</c:v>
                </c:pt>
                <c:pt idx="8">
                  <c:v>1121.6400000000001</c:v>
                </c:pt>
                <c:pt idx="9">
                  <c:v>1151.48</c:v>
                </c:pt>
                <c:pt idx="10">
                  <c:v>1151.33</c:v>
                </c:pt>
                <c:pt idx="11">
                  <c:v>1172.08</c:v>
                </c:pt>
                <c:pt idx="12">
                  <c:v>1202.22</c:v>
                </c:pt>
                <c:pt idx="13">
                  <c:v>1181.31</c:v>
                </c:pt>
                <c:pt idx="14">
                  <c:v>1216.22</c:v>
                </c:pt>
                <c:pt idx="15">
                  <c:v>1200.1199999999999</c:v>
                </c:pt>
                <c:pt idx="16">
                  <c:v>1211.78</c:v>
                </c:pt>
                <c:pt idx="17">
                  <c:v>1213.97</c:v>
                </c:pt>
                <c:pt idx="18">
                  <c:v>1206.42</c:v>
                </c:pt>
                <c:pt idx="19">
                  <c:v>1244.26</c:v>
                </c:pt>
                <c:pt idx="20">
                  <c:v>1257.3499999999999</c:v>
                </c:pt>
                <c:pt idx="21">
                  <c:v>1277.1600000000001</c:v>
                </c:pt>
                <c:pt idx="22">
                  <c:v>1271.43</c:v>
                </c:pt>
                <c:pt idx="23">
                  <c:v>1294.8499999999999</c:v>
                </c:pt>
                <c:pt idx="24">
                  <c:v>1309.6099999999999</c:v>
                </c:pt>
                <c:pt idx="25">
                  <c:v>1377.37</c:v>
                </c:pt>
                <c:pt idx="26">
                  <c:v>1400.42</c:v>
                </c:pt>
                <c:pt idx="27">
                  <c:v>1398.15</c:v>
                </c:pt>
                <c:pt idx="28">
                  <c:v>1402.75</c:v>
                </c:pt>
                <c:pt idx="29">
                  <c:v>1356.71</c:v>
                </c:pt>
                <c:pt idx="30">
                  <c:v>1346.75</c:v>
                </c:pt>
                <c:pt idx="31">
                  <c:v>1284.3499999999999</c:v>
                </c:pt>
                <c:pt idx="32">
                  <c:v>1240.33</c:v>
                </c:pt>
                <c:pt idx="33">
                  <c:v>1219.81</c:v>
                </c:pt>
                <c:pt idx="34">
                  <c:v>1242.73</c:v>
                </c:pt>
                <c:pt idx="35">
                  <c:v>1257.6300000000001</c:v>
                </c:pt>
                <c:pt idx="36">
                  <c:v>1240</c:v>
                </c:pt>
                <c:pt idx="37">
                  <c:v>1234</c:v>
                </c:pt>
                <c:pt idx="38">
                  <c:v>1202.68</c:v>
                </c:pt>
                <c:pt idx="39">
                  <c:v>1205.4100000000001</c:v>
                </c:pt>
                <c:pt idx="40">
                  <c:v>1212.33</c:v>
                </c:pt>
                <c:pt idx="41">
                  <c:v>1214.6300000000001</c:v>
                </c:pt>
                <c:pt idx="42">
                  <c:v>1208.75</c:v>
                </c:pt>
                <c:pt idx="43">
                  <c:v>1174.5</c:v>
                </c:pt>
                <c:pt idx="44">
                  <c:v>1176.69</c:v>
                </c:pt>
                <c:pt idx="45">
                  <c:v>1191.99</c:v>
                </c:pt>
                <c:pt idx="46">
                  <c:v>1159.1600000000001</c:v>
                </c:pt>
                <c:pt idx="47">
                  <c:v>1129.92</c:v>
                </c:pt>
                <c:pt idx="48">
                  <c:v>1116.32</c:v>
                </c:pt>
                <c:pt idx="49">
                  <c:v>1086.3399999999999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C-3E43-9059-96624EB9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42599465815673"/>
                  <c:y val="-1.3274336283185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ke_Fe!$A$15:$A$30</c:f>
              <c:numCache>
                <c:formatCode>General</c:formatCode>
                <c:ptCount val="16"/>
                <c:pt idx="0">
                  <c:v>48.064239999999998</c:v>
                </c:pt>
                <c:pt idx="1">
                  <c:v>54.93056</c:v>
                </c:pt>
                <c:pt idx="2">
                  <c:v>61.796879999999994</c:v>
                </c:pt>
                <c:pt idx="3">
                  <c:v>68.663200000000003</c:v>
                </c:pt>
                <c:pt idx="4">
                  <c:v>75.529519999999991</c:v>
                </c:pt>
                <c:pt idx="5">
                  <c:v>82.395839999999993</c:v>
                </c:pt>
                <c:pt idx="6">
                  <c:v>89.262159999999994</c:v>
                </c:pt>
                <c:pt idx="7">
                  <c:v>96.128479999999996</c:v>
                </c:pt>
                <c:pt idx="8">
                  <c:v>102.99479999999998</c:v>
                </c:pt>
                <c:pt idx="9">
                  <c:v>109.86112</c:v>
                </c:pt>
                <c:pt idx="10">
                  <c:v>116.72744</c:v>
                </c:pt>
                <c:pt idx="11">
                  <c:v>123.59375999999999</c:v>
                </c:pt>
                <c:pt idx="12">
                  <c:v>130.46008</c:v>
                </c:pt>
                <c:pt idx="13">
                  <c:v>137.32640000000001</c:v>
                </c:pt>
                <c:pt idx="14">
                  <c:v>144.19271999999998</c:v>
                </c:pt>
                <c:pt idx="15">
                  <c:v>151.05903999999998</c:v>
                </c:pt>
              </c:numCache>
            </c:numRef>
          </c:xVal>
          <c:yVal>
            <c:numRef>
              <c:f>ke_Fe!$E$15:$E$30</c:f>
              <c:numCache>
                <c:formatCode>General</c:formatCode>
                <c:ptCount val="16"/>
                <c:pt idx="0">
                  <c:v>1122.1600000000001</c:v>
                </c:pt>
                <c:pt idx="1">
                  <c:v>1126.01</c:v>
                </c:pt>
                <c:pt idx="2">
                  <c:v>1121.6400000000001</c:v>
                </c:pt>
                <c:pt idx="3">
                  <c:v>1151.48</c:v>
                </c:pt>
                <c:pt idx="4">
                  <c:v>1151.33</c:v>
                </c:pt>
                <c:pt idx="5">
                  <c:v>1172.08</c:v>
                </c:pt>
                <c:pt idx="6">
                  <c:v>1202.22</c:v>
                </c:pt>
                <c:pt idx="7">
                  <c:v>1181.31</c:v>
                </c:pt>
                <c:pt idx="8">
                  <c:v>1216.22</c:v>
                </c:pt>
                <c:pt idx="9">
                  <c:v>1200.1199999999999</c:v>
                </c:pt>
                <c:pt idx="10">
                  <c:v>1211.78</c:v>
                </c:pt>
                <c:pt idx="11">
                  <c:v>1213.97</c:v>
                </c:pt>
                <c:pt idx="12">
                  <c:v>1206.42</c:v>
                </c:pt>
                <c:pt idx="13">
                  <c:v>1244.26</c:v>
                </c:pt>
                <c:pt idx="14">
                  <c:v>1257.3499999999999</c:v>
                </c:pt>
                <c:pt idx="15">
                  <c:v>1277.1600000000001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1-8B4D-85C9-371EB5B8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34620231942378E-2"/>
                  <c:y val="4.0621907880983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ke_Fe!$A$40:$A$56</c:f>
              <c:numCache>
                <c:formatCode>General</c:formatCode>
                <c:ptCount val="17"/>
                <c:pt idx="0">
                  <c:v>219.72224</c:v>
                </c:pt>
                <c:pt idx="1">
                  <c:v>226.58856</c:v>
                </c:pt>
                <c:pt idx="2">
                  <c:v>233.45488</c:v>
                </c:pt>
                <c:pt idx="3">
                  <c:v>240.32119999999998</c:v>
                </c:pt>
                <c:pt idx="4">
                  <c:v>247.18751999999998</c:v>
                </c:pt>
                <c:pt idx="5">
                  <c:v>254.05383999999998</c:v>
                </c:pt>
                <c:pt idx="6">
                  <c:v>260.92016000000001</c:v>
                </c:pt>
                <c:pt idx="7">
                  <c:v>267.78647999999998</c:v>
                </c:pt>
                <c:pt idx="8">
                  <c:v>274.65280000000001</c:v>
                </c:pt>
                <c:pt idx="9">
                  <c:v>281.51911999999999</c:v>
                </c:pt>
                <c:pt idx="10">
                  <c:v>288.38543999999996</c:v>
                </c:pt>
                <c:pt idx="11">
                  <c:v>295.25175999999999</c:v>
                </c:pt>
                <c:pt idx="12">
                  <c:v>302.11807999999996</c:v>
                </c:pt>
                <c:pt idx="13">
                  <c:v>308.98439999999999</c:v>
                </c:pt>
                <c:pt idx="14">
                  <c:v>315.85071999999997</c:v>
                </c:pt>
                <c:pt idx="15">
                  <c:v>322.71703999999994</c:v>
                </c:pt>
                <c:pt idx="16">
                  <c:v>329.58335999999997</c:v>
                </c:pt>
              </c:numCache>
            </c:numRef>
          </c:xVal>
          <c:yVal>
            <c:numRef>
              <c:f>ke_Fe!$E$40:$E$56</c:f>
              <c:numCache>
                <c:formatCode>General</c:formatCode>
                <c:ptCount val="17"/>
                <c:pt idx="0">
                  <c:v>1284.3499999999999</c:v>
                </c:pt>
                <c:pt idx="1">
                  <c:v>1240.33</c:v>
                </c:pt>
                <c:pt idx="2">
                  <c:v>1219.81</c:v>
                </c:pt>
                <c:pt idx="3">
                  <c:v>1242.73</c:v>
                </c:pt>
                <c:pt idx="4">
                  <c:v>1257.6300000000001</c:v>
                </c:pt>
                <c:pt idx="5">
                  <c:v>1240</c:v>
                </c:pt>
                <c:pt idx="6">
                  <c:v>1234</c:v>
                </c:pt>
                <c:pt idx="7">
                  <c:v>1202.68</c:v>
                </c:pt>
                <c:pt idx="8">
                  <c:v>1205.4100000000001</c:v>
                </c:pt>
                <c:pt idx="9">
                  <c:v>1212.33</c:v>
                </c:pt>
                <c:pt idx="10">
                  <c:v>1214.6300000000001</c:v>
                </c:pt>
                <c:pt idx="11">
                  <c:v>1208.75</c:v>
                </c:pt>
                <c:pt idx="12">
                  <c:v>1174.5</c:v>
                </c:pt>
                <c:pt idx="13">
                  <c:v>1176.69</c:v>
                </c:pt>
                <c:pt idx="14">
                  <c:v>1191.99</c:v>
                </c:pt>
                <c:pt idx="15">
                  <c:v>1159.1600000000001</c:v>
                </c:pt>
                <c:pt idx="16">
                  <c:v>1129.92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F549-B405-3C18ADE1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ke_Fe!$A$65:$A$114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ke_Fe!$C$65:$C$114</c:f>
              <c:numCache>
                <c:formatCode>General</c:formatCode>
                <c:ptCount val="50"/>
                <c:pt idx="0">
                  <c:v>1029.8900000000001</c:v>
                </c:pt>
                <c:pt idx="1">
                  <c:v>1000.58</c:v>
                </c:pt>
                <c:pt idx="2">
                  <c:v>984.67100000000005</c:v>
                </c:pt>
                <c:pt idx="3">
                  <c:v>988.68100000000004</c:v>
                </c:pt>
                <c:pt idx="4">
                  <c:v>1021.37</c:v>
                </c:pt>
                <c:pt idx="5">
                  <c:v>1089.4000000000001</c:v>
                </c:pt>
                <c:pt idx="6">
                  <c:v>1116.68</c:v>
                </c:pt>
                <c:pt idx="7">
                  <c:v>1134.26</c:v>
                </c:pt>
                <c:pt idx="8">
                  <c:v>1155.0899999999999</c:v>
                </c:pt>
                <c:pt idx="9">
                  <c:v>1161.26</c:v>
                </c:pt>
                <c:pt idx="10">
                  <c:v>1170.1099999999999</c:v>
                </c:pt>
                <c:pt idx="11">
                  <c:v>1175.9000000000001</c:v>
                </c:pt>
                <c:pt idx="12">
                  <c:v>1180.8699999999999</c:v>
                </c:pt>
                <c:pt idx="13">
                  <c:v>1186.73</c:v>
                </c:pt>
                <c:pt idx="14">
                  <c:v>1197.23</c:v>
                </c:pt>
                <c:pt idx="15">
                  <c:v>1208.07</c:v>
                </c:pt>
                <c:pt idx="16">
                  <c:v>1208.6600000000001</c:v>
                </c:pt>
                <c:pt idx="17">
                  <c:v>1218.4000000000001</c:v>
                </c:pt>
                <c:pt idx="18">
                  <c:v>1220.3</c:v>
                </c:pt>
                <c:pt idx="19">
                  <c:v>1227.98</c:v>
                </c:pt>
                <c:pt idx="20">
                  <c:v>1244.45</c:v>
                </c:pt>
                <c:pt idx="21">
                  <c:v>1250.94</c:v>
                </c:pt>
                <c:pt idx="22">
                  <c:v>1268.96</c:v>
                </c:pt>
                <c:pt idx="23">
                  <c:v>1290.76</c:v>
                </c:pt>
                <c:pt idx="24">
                  <c:v>1319.05</c:v>
                </c:pt>
                <c:pt idx="25">
                  <c:v>1383.74</c:v>
                </c:pt>
                <c:pt idx="26">
                  <c:v>1413.46</c:v>
                </c:pt>
                <c:pt idx="27">
                  <c:v>1408.6</c:v>
                </c:pt>
                <c:pt idx="28">
                  <c:v>1397.02</c:v>
                </c:pt>
                <c:pt idx="29">
                  <c:v>1332.42</c:v>
                </c:pt>
                <c:pt idx="30">
                  <c:v>1286.68</c:v>
                </c:pt>
                <c:pt idx="31">
                  <c:v>1269.26</c:v>
                </c:pt>
                <c:pt idx="32">
                  <c:v>1262.24</c:v>
                </c:pt>
                <c:pt idx="33">
                  <c:v>1248.3900000000001</c:v>
                </c:pt>
                <c:pt idx="34">
                  <c:v>1249.5</c:v>
                </c:pt>
                <c:pt idx="35">
                  <c:v>1249.3399999999999</c:v>
                </c:pt>
                <c:pt idx="36">
                  <c:v>1235.74</c:v>
                </c:pt>
                <c:pt idx="37">
                  <c:v>1212.3699999999999</c:v>
                </c:pt>
                <c:pt idx="38">
                  <c:v>1211.74</c:v>
                </c:pt>
                <c:pt idx="39">
                  <c:v>1199.8499999999999</c:v>
                </c:pt>
                <c:pt idx="40">
                  <c:v>1194.76</c:v>
                </c:pt>
                <c:pt idx="41">
                  <c:v>1187.9100000000001</c:v>
                </c:pt>
                <c:pt idx="42">
                  <c:v>1178.58</c:v>
                </c:pt>
                <c:pt idx="43">
                  <c:v>1177.76</c:v>
                </c:pt>
                <c:pt idx="44">
                  <c:v>1165.6500000000001</c:v>
                </c:pt>
                <c:pt idx="45">
                  <c:v>1162</c:v>
                </c:pt>
                <c:pt idx="46">
                  <c:v>1144.5</c:v>
                </c:pt>
                <c:pt idx="47">
                  <c:v>1129.1400000000001</c:v>
                </c:pt>
                <c:pt idx="48">
                  <c:v>1100.05</c:v>
                </c:pt>
                <c:pt idx="49">
                  <c:v>1066.0999999999999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7-D04F-A0AC-C265D96FF9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ke_Fe!$A$65:$A$114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ke_Fe!$E$65:$E$114</c:f>
              <c:numCache>
                <c:formatCode>General</c:formatCode>
                <c:ptCount val="50"/>
                <c:pt idx="0">
                  <c:v>1064.3399999999999</c:v>
                </c:pt>
                <c:pt idx="1">
                  <c:v>1017.14</c:v>
                </c:pt>
                <c:pt idx="2">
                  <c:v>993.10299999999995</c:v>
                </c:pt>
                <c:pt idx="3">
                  <c:v>981.73299999999995</c:v>
                </c:pt>
                <c:pt idx="4">
                  <c:v>1000.62</c:v>
                </c:pt>
                <c:pt idx="5">
                  <c:v>1062.73</c:v>
                </c:pt>
                <c:pt idx="6">
                  <c:v>1101.98</c:v>
                </c:pt>
                <c:pt idx="7">
                  <c:v>1129.5</c:v>
                </c:pt>
                <c:pt idx="8">
                  <c:v>1141.72</c:v>
                </c:pt>
                <c:pt idx="9">
                  <c:v>1140.92</c:v>
                </c:pt>
                <c:pt idx="10">
                  <c:v>1149.5</c:v>
                </c:pt>
                <c:pt idx="11">
                  <c:v>1154.72</c:v>
                </c:pt>
                <c:pt idx="12">
                  <c:v>1173.51</c:v>
                </c:pt>
                <c:pt idx="13">
                  <c:v>1180.22</c:v>
                </c:pt>
                <c:pt idx="14">
                  <c:v>1184.93</c:v>
                </c:pt>
                <c:pt idx="15">
                  <c:v>1189.99</c:v>
                </c:pt>
                <c:pt idx="16">
                  <c:v>1207.73</c:v>
                </c:pt>
                <c:pt idx="17">
                  <c:v>1208.22</c:v>
                </c:pt>
                <c:pt idx="18">
                  <c:v>1210.25</c:v>
                </c:pt>
                <c:pt idx="19">
                  <c:v>1216.6500000000001</c:v>
                </c:pt>
                <c:pt idx="20">
                  <c:v>1221.4000000000001</c:v>
                </c:pt>
                <c:pt idx="21">
                  <c:v>1226.9100000000001</c:v>
                </c:pt>
                <c:pt idx="22">
                  <c:v>1243.58</c:v>
                </c:pt>
                <c:pt idx="23">
                  <c:v>1263.1600000000001</c:v>
                </c:pt>
                <c:pt idx="24">
                  <c:v>1301.42</c:v>
                </c:pt>
                <c:pt idx="25">
                  <c:v>1348.55</c:v>
                </c:pt>
                <c:pt idx="26">
                  <c:v>1402.98</c:v>
                </c:pt>
                <c:pt idx="27">
                  <c:v>1415.39</c:v>
                </c:pt>
                <c:pt idx="28">
                  <c:v>1406.95</c:v>
                </c:pt>
                <c:pt idx="29">
                  <c:v>1374.41</c:v>
                </c:pt>
                <c:pt idx="30">
                  <c:v>1315.5</c:v>
                </c:pt>
                <c:pt idx="31">
                  <c:v>1294.28</c:v>
                </c:pt>
                <c:pt idx="32">
                  <c:v>1262.8800000000001</c:v>
                </c:pt>
                <c:pt idx="33">
                  <c:v>1234.97</c:v>
                </c:pt>
                <c:pt idx="34">
                  <c:v>1234</c:v>
                </c:pt>
                <c:pt idx="35">
                  <c:v>1232.7</c:v>
                </c:pt>
                <c:pt idx="36">
                  <c:v>1225.48</c:v>
                </c:pt>
                <c:pt idx="37">
                  <c:v>1216.77</c:v>
                </c:pt>
                <c:pt idx="38">
                  <c:v>1209.78</c:v>
                </c:pt>
                <c:pt idx="39">
                  <c:v>1200.1600000000001</c:v>
                </c:pt>
                <c:pt idx="40">
                  <c:v>1201.58</c:v>
                </c:pt>
                <c:pt idx="41">
                  <c:v>1185.71</c:v>
                </c:pt>
                <c:pt idx="42">
                  <c:v>1173.8699999999999</c:v>
                </c:pt>
                <c:pt idx="43">
                  <c:v>1165.48</c:v>
                </c:pt>
                <c:pt idx="44">
                  <c:v>1159.67</c:v>
                </c:pt>
                <c:pt idx="45">
                  <c:v>1155.3</c:v>
                </c:pt>
                <c:pt idx="46">
                  <c:v>1143.3599999999999</c:v>
                </c:pt>
                <c:pt idx="47">
                  <c:v>1132.17</c:v>
                </c:pt>
                <c:pt idx="48">
                  <c:v>1107.49</c:v>
                </c:pt>
                <c:pt idx="49">
                  <c:v>1089.44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7-D04F-A0AC-C265D96FF9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ke_Fe!$A$65:$A$114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ke_Fe!$AN$63:$AN$112</c:f>
              <c:numCache>
                <c:formatCode>General</c:formatCode>
                <c:ptCount val="50"/>
                <c:pt idx="0">
                  <c:v>1137.4209866312133</c:v>
                </c:pt>
                <c:pt idx="1">
                  <c:v>1120.8421089487431</c:v>
                </c:pt>
                <c:pt idx="2">
                  <c:v>1110.0831455023033</c:v>
                </c:pt>
                <c:pt idx="3">
                  <c:v>1110.3940387840466</c:v>
                </c:pt>
                <c:pt idx="4">
                  <c:v>1129.3785324933467</c:v>
                </c:pt>
                <c:pt idx="5">
                  <c:v>1137.9567436073801</c:v>
                </c:pt>
                <c:pt idx="6">
                  <c:v>1143.71808978022</c:v>
                </c:pt>
                <c:pt idx="7">
                  <c:v>1143.5324632561633</c:v>
                </c:pt>
                <c:pt idx="8">
                  <c:v>1164.1176883658668</c:v>
                </c:pt>
                <c:pt idx="9">
                  <c:v>1168.5372155263567</c:v>
                </c:pt>
                <c:pt idx="10">
                  <c:v>1185.3039893373368</c:v>
                </c:pt>
                <c:pt idx="11">
                  <c:v>1191.8363547802298</c:v>
                </c:pt>
                <c:pt idx="12">
                  <c:v>1188.00200188793</c:v>
                </c:pt>
                <c:pt idx="13">
                  <c:v>1185.7168616598999</c:v>
                </c:pt>
                <c:pt idx="14">
                  <c:v>1191.8672331169598</c:v>
                </c:pt>
                <c:pt idx="15">
                  <c:v>1189.19392705635</c:v>
                </c:pt>
                <c:pt idx="16">
                  <c:v>1209.3878213958401</c:v>
                </c:pt>
                <c:pt idx="17">
                  <c:v>1199.5929262085667</c:v>
                </c:pt>
                <c:pt idx="18">
                  <c:v>1206.16586038221</c:v>
                </c:pt>
                <c:pt idx="19">
                  <c:v>1211.9747225305935</c:v>
                </c:pt>
                <c:pt idx="20">
                  <c:v>1221.4155116336799</c:v>
                </c:pt>
                <c:pt idx="21">
                  <c:v>1226.8227474895632</c:v>
                </c:pt>
                <c:pt idx="22">
                  <c:v>1239.2198305830834</c:v>
                </c:pt>
                <c:pt idx="23">
                  <c:v>1235.4987132496999</c:v>
                </c:pt>
                <c:pt idx="24">
                  <c:v>1224.8925161789668</c:v>
                </c:pt>
                <c:pt idx="25">
                  <c:v>1233.0576067883767</c:v>
                </c:pt>
                <c:pt idx="26">
                  <c:v>1245.91288385437</c:v>
                </c:pt>
                <c:pt idx="27">
                  <c:v>1235.8059773183368</c:v>
                </c:pt>
                <c:pt idx="28">
                  <c:v>1243.3088510255666</c:v>
                </c:pt>
                <c:pt idx="29">
                  <c:v>1253.69846042466</c:v>
                </c:pt>
                <c:pt idx="30">
                  <c:v>1245.3209179386333</c:v>
                </c:pt>
                <c:pt idx="31">
                  <c:v>1254.98108879456</c:v>
                </c:pt>
                <c:pt idx="32">
                  <c:v>1243.0434828464033</c:v>
                </c:pt>
                <c:pt idx="33">
                  <c:v>1233.7665784028534</c:v>
                </c:pt>
                <c:pt idx="34">
                  <c:v>1225.6757656548134</c:v>
                </c:pt>
                <c:pt idx="35">
                  <c:v>1215.3973005984601</c:v>
                </c:pt>
                <c:pt idx="36">
                  <c:v>1221.6779410606966</c:v>
                </c:pt>
                <c:pt idx="37">
                  <c:v>1209.8245193517666</c:v>
                </c:pt>
                <c:pt idx="38">
                  <c:v>1206.67848416939</c:v>
                </c:pt>
                <c:pt idx="39">
                  <c:v>1200.1168072803566</c:v>
                </c:pt>
                <c:pt idx="40">
                  <c:v>1199.8698224108566</c:v>
                </c:pt>
                <c:pt idx="41">
                  <c:v>1195.5183974312133</c:v>
                </c:pt>
                <c:pt idx="42">
                  <c:v>1205.8358801033501</c:v>
                </c:pt>
                <c:pt idx="43">
                  <c:v>1195.1786134534834</c:v>
                </c:pt>
                <c:pt idx="44">
                  <c:v>1178.3042124788765</c:v>
                </c:pt>
                <c:pt idx="45">
                  <c:v>1160.0150245456268</c:v>
                </c:pt>
                <c:pt idx="46">
                  <c:v>1156.5168138784202</c:v>
                </c:pt>
                <c:pt idx="47">
                  <c:v>1150.5483523119535</c:v>
                </c:pt>
                <c:pt idx="48">
                  <c:v>1141.7005661267901</c:v>
                </c:pt>
                <c:pt idx="49">
                  <c:v>1140.1021132028334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7-D04F-A0AC-C265D96F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ke_Fe!$A$72:$A$87</c:f>
              <c:numCache>
                <c:formatCode>General</c:formatCode>
                <c:ptCount val="16"/>
                <c:pt idx="0">
                  <c:v>54.93056</c:v>
                </c:pt>
                <c:pt idx="1">
                  <c:v>61.796879999999994</c:v>
                </c:pt>
                <c:pt idx="2">
                  <c:v>68.663200000000003</c:v>
                </c:pt>
                <c:pt idx="3">
                  <c:v>75.529519999999991</c:v>
                </c:pt>
                <c:pt idx="4">
                  <c:v>82.395839999999993</c:v>
                </c:pt>
                <c:pt idx="5">
                  <c:v>89.262159999999994</c:v>
                </c:pt>
                <c:pt idx="6">
                  <c:v>96.128479999999996</c:v>
                </c:pt>
                <c:pt idx="7">
                  <c:v>102.99479999999998</c:v>
                </c:pt>
                <c:pt idx="8">
                  <c:v>109.86112</c:v>
                </c:pt>
                <c:pt idx="9">
                  <c:v>116.72744</c:v>
                </c:pt>
                <c:pt idx="10">
                  <c:v>123.59375999999999</c:v>
                </c:pt>
                <c:pt idx="11">
                  <c:v>130.46008</c:v>
                </c:pt>
                <c:pt idx="12">
                  <c:v>137.32640000000001</c:v>
                </c:pt>
                <c:pt idx="13">
                  <c:v>144.19271999999998</c:v>
                </c:pt>
                <c:pt idx="14">
                  <c:v>151.05903999999998</c:v>
                </c:pt>
                <c:pt idx="15">
                  <c:v>157.92535999999998</c:v>
                </c:pt>
              </c:numCache>
            </c:numRef>
          </c:xVal>
          <c:yVal>
            <c:numRef>
              <c:f>ke_Fe!$E$72:$E$87</c:f>
              <c:numCache>
                <c:formatCode>General</c:formatCode>
                <c:ptCount val="16"/>
                <c:pt idx="0">
                  <c:v>1129.5</c:v>
                </c:pt>
                <c:pt idx="1">
                  <c:v>1141.72</c:v>
                </c:pt>
                <c:pt idx="2">
                  <c:v>1140.92</c:v>
                </c:pt>
                <c:pt idx="3">
                  <c:v>1149.5</c:v>
                </c:pt>
                <c:pt idx="4">
                  <c:v>1154.72</c:v>
                </c:pt>
                <c:pt idx="5">
                  <c:v>1173.51</c:v>
                </c:pt>
                <c:pt idx="6">
                  <c:v>1180.22</c:v>
                </c:pt>
                <c:pt idx="7">
                  <c:v>1184.93</c:v>
                </c:pt>
                <c:pt idx="8">
                  <c:v>1189.99</c:v>
                </c:pt>
                <c:pt idx="9">
                  <c:v>1207.73</c:v>
                </c:pt>
                <c:pt idx="10">
                  <c:v>1208.22</c:v>
                </c:pt>
                <c:pt idx="11">
                  <c:v>1210.25</c:v>
                </c:pt>
                <c:pt idx="12">
                  <c:v>1216.6500000000001</c:v>
                </c:pt>
                <c:pt idx="13">
                  <c:v>1221.4000000000001</c:v>
                </c:pt>
                <c:pt idx="14">
                  <c:v>1226.9100000000001</c:v>
                </c:pt>
                <c:pt idx="15">
                  <c:v>1243.58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3-B14A-8D3A-F6A5CDFB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ke_Fe!$A$97:$A$113</c:f>
              <c:numCache>
                <c:formatCode>General</c:formatCode>
                <c:ptCount val="17"/>
                <c:pt idx="0">
                  <c:v>226.58856</c:v>
                </c:pt>
                <c:pt idx="1">
                  <c:v>233.45488</c:v>
                </c:pt>
                <c:pt idx="2">
                  <c:v>240.32119999999998</c:v>
                </c:pt>
                <c:pt idx="3">
                  <c:v>247.18751999999998</c:v>
                </c:pt>
                <c:pt idx="4">
                  <c:v>254.05383999999998</c:v>
                </c:pt>
                <c:pt idx="5">
                  <c:v>260.92016000000001</c:v>
                </c:pt>
                <c:pt idx="6">
                  <c:v>267.78647999999998</c:v>
                </c:pt>
                <c:pt idx="7">
                  <c:v>274.65280000000001</c:v>
                </c:pt>
                <c:pt idx="8">
                  <c:v>281.51911999999999</c:v>
                </c:pt>
                <c:pt idx="9">
                  <c:v>288.38543999999996</c:v>
                </c:pt>
                <c:pt idx="10">
                  <c:v>295.25175999999999</c:v>
                </c:pt>
                <c:pt idx="11">
                  <c:v>302.11807999999996</c:v>
                </c:pt>
                <c:pt idx="12">
                  <c:v>308.98439999999999</c:v>
                </c:pt>
                <c:pt idx="13">
                  <c:v>315.85071999999997</c:v>
                </c:pt>
                <c:pt idx="14">
                  <c:v>322.71703999999994</c:v>
                </c:pt>
                <c:pt idx="15">
                  <c:v>329.58335999999997</c:v>
                </c:pt>
                <c:pt idx="16">
                  <c:v>336.44967999999994</c:v>
                </c:pt>
              </c:numCache>
            </c:numRef>
          </c:xVal>
          <c:yVal>
            <c:numRef>
              <c:f>ke_Fe!$E$97:$E$113</c:f>
              <c:numCache>
                <c:formatCode>General</c:formatCode>
                <c:ptCount val="17"/>
                <c:pt idx="0">
                  <c:v>1262.8800000000001</c:v>
                </c:pt>
                <c:pt idx="1">
                  <c:v>1234.97</c:v>
                </c:pt>
                <c:pt idx="2">
                  <c:v>1234</c:v>
                </c:pt>
                <c:pt idx="3">
                  <c:v>1232.7</c:v>
                </c:pt>
                <c:pt idx="4">
                  <c:v>1225.48</c:v>
                </c:pt>
                <c:pt idx="5">
                  <c:v>1216.77</c:v>
                </c:pt>
                <c:pt idx="6">
                  <c:v>1209.78</c:v>
                </c:pt>
                <c:pt idx="7">
                  <c:v>1200.1600000000001</c:v>
                </c:pt>
                <c:pt idx="8">
                  <c:v>1201.58</c:v>
                </c:pt>
                <c:pt idx="9">
                  <c:v>1185.71</c:v>
                </c:pt>
                <c:pt idx="10">
                  <c:v>1173.8699999999999</c:v>
                </c:pt>
                <c:pt idx="11">
                  <c:v>1165.48</c:v>
                </c:pt>
                <c:pt idx="12">
                  <c:v>1159.67</c:v>
                </c:pt>
                <c:pt idx="13">
                  <c:v>1155.3</c:v>
                </c:pt>
                <c:pt idx="14">
                  <c:v>1143.3599999999999</c:v>
                </c:pt>
                <c:pt idx="15">
                  <c:v>1132.17</c:v>
                </c:pt>
                <c:pt idx="16">
                  <c:v>1107.49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C-FA4E-99FA-4DC63763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ke_Fe!$Z$63:$Z$112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ke_Fe!$AC$63:$AC$112</c:f>
              <c:numCache>
                <c:formatCode>General</c:formatCode>
                <c:ptCount val="50"/>
                <c:pt idx="0">
                  <c:v>1182.14468861416</c:v>
                </c:pt>
                <c:pt idx="1">
                  <c:v>1175.55262181018</c:v>
                </c:pt>
                <c:pt idx="2">
                  <c:v>1163.82362685764</c:v>
                </c:pt>
                <c:pt idx="3">
                  <c:v>1164.64231007272</c:v>
                </c:pt>
                <c:pt idx="4">
                  <c:v>1167.91793261927</c:v>
                </c:pt>
                <c:pt idx="5">
                  <c:v>1189.06542827815</c:v>
                </c:pt>
                <c:pt idx="6">
                  <c:v>1196.5934655819799</c:v>
                </c:pt>
                <c:pt idx="7">
                  <c:v>1193.4478574254599</c:v>
                </c:pt>
                <c:pt idx="8">
                  <c:v>1215.3642111930001</c:v>
                </c:pt>
                <c:pt idx="9">
                  <c:v>1235.80607024399</c:v>
                </c:pt>
                <c:pt idx="10">
                  <c:v>1234.2054585332301</c:v>
                </c:pt>
                <c:pt idx="11">
                  <c:v>1250.6886103874599</c:v>
                </c:pt>
                <c:pt idx="12">
                  <c:v>1253.0419255423899</c:v>
                </c:pt>
                <c:pt idx="13">
                  <c:v>1246.7591182118799</c:v>
                </c:pt>
                <c:pt idx="14">
                  <c:v>1240.15918858793</c:v>
                </c:pt>
                <c:pt idx="15">
                  <c:v>1222.13412576666</c:v>
                </c:pt>
                <c:pt idx="16">
                  <c:v>1219.2185909091199</c:v>
                </c:pt>
                <c:pt idx="17">
                  <c:v>1179.5096402704301</c:v>
                </c:pt>
                <c:pt idx="18">
                  <c:v>1203.9719001398701</c:v>
                </c:pt>
                <c:pt idx="19">
                  <c:v>1224.64290851844</c:v>
                </c:pt>
                <c:pt idx="20">
                  <c:v>1239.6851664375999</c:v>
                </c:pt>
                <c:pt idx="21">
                  <c:v>1235.32388968634</c:v>
                </c:pt>
                <c:pt idx="22">
                  <c:v>1252.3770259783901</c:v>
                </c:pt>
                <c:pt idx="23">
                  <c:v>1227.71270337942</c:v>
                </c:pt>
                <c:pt idx="24">
                  <c:v>1264.49088394215</c:v>
                </c:pt>
                <c:pt idx="25">
                  <c:v>1249.0407500131</c:v>
                </c:pt>
                <c:pt idx="26">
                  <c:v>1264.64812067856</c:v>
                </c:pt>
                <c:pt idx="27">
                  <c:v>1260.86793708907</c:v>
                </c:pt>
                <c:pt idx="28">
                  <c:v>1262.4093228307099</c:v>
                </c:pt>
                <c:pt idx="29">
                  <c:v>1293.6613208465999</c:v>
                </c:pt>
                <c:pt idx="30">
                  <c:v>1245.5126479970399</c:v>
                </c:pt>
                <c:pt idx="31">
                  <c:v>1266.3425824301501</c:v>
                </c:pt>
                <c:pt idx="32">
                  <c:v>1269.2358534897201</c:v>
                </c:pt>
                <c:pt idx="33">
                  <c:v>1245.7962688876801</c:v>
                </c:pt>
                <c:pt idx="34">
                  <c:v>1235.8148886734</c:v>
                </c:pt>
                <c:pt idx="35">
                  <c:v>1216.0883519273</c:v>
                </c:pt>
                <c:pt idx="36">
                  <c:v>1210.5605327887199</c:v>
                </c:pt>
                <c:pt idx="37">
                  <c:v>1184.17241319604</c:v>
                </c:pt>
                <c:pt idx="38">
                  <c:v>1181.75492459366</c:v>
                </c:pt>
                <c:pt idx="39">
                  <c:v>1178.3594410419901</c:v>
                </c:pt>
                <c:pt idx="40">
                  <c:v>1184.2097316664299</c:v>
                </c:pt>
                <c:pt idx="41">
                  <c:v>1177.5491861811399</c:v>
                </c:pt>
                <c:pt idx="42">
                  <c:v>1220.85268664507</c:v>
                </c:pt>
                <c:pt idx="43">
                  <c:v>1200.9820242493199</c:v>
                </c:pt>
                <c:pt idx="44">
                  <c:v>1186.4368784619601</c:v>
                </c:pt>
                <c:pt idx="45">
                  <c:v>1189.37332872405</c:v>
                </c:pt>
                <c:pt idx="46">
                  <c:v>1176.21029634307</c:v>
                </c:pt>
                <c:pt idx="47">
                  <c:v>1172.89094693024</c:v>
                </c:pt>
                <c:pt idx="48">
                  <c:v>1170.9132192960001</c:v>
                </c:pt>
                <c:pt idx="49">
                  <c:v>1184.7574440056201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5-A049-B5AC-99A84763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51472"/>
        <c:axId val="813659471"/>
      </c:scatterChart>
      <c:valAx>
        <c:axId val="583451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9471"/>
        <c:crosses val="autoZero"/>
        <c:crossBetween val="midCat"/>
      </c:valAx>
      <c:valAx>
        <c:axId val="813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ke_Fe!$Z$63:$Z$112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ke_Fe!$AG$63:$AG$112</c:f>
              <c:numCache>
                <c:formatCode>General</c:formatCode>
                <c:ptCount val="50"/>
                <c:pt idx="0">
                  <c:v>1106.6649048551801</c:v>
                </c:pt>
                <c:pt idx="1">
                  <c:v>1088.0105998068</c:v>
                </c:pt>
                <c:pt idx="2">
                  <c:v>1077.4820868433901</c:v>
                </c:pt>
                <c:pt idx="3">
                  <c:v>1082.7145997684499</c:v>
                </c:pt>
                <c:pt idx="4">
                  <c:v>1120.0039693444401</c:v>
                </c:pt>
                <c:pt idx="5">
                  <c:v>1128.57951865727</c:v>
                </c:pt>
                <c:pt idx="6">
                  <c:v>1130.22796012962</c:v>
                </c:pt>
                <c:pt idx="7">
                  <c:v>1152.5766214959699</c:v>
                </c:pt>
                <c:pt idx="8">
                  <c:v>1183.39129635481</c:v>
                </c:pt>
                <c:pt idx="9">
                  <c:v>1181.19770649273</c:v>
                </c:pt>
                <c:pt idx="10">
                  <c:v>1215.2771080790801</c:v>
                </c:pt>
                <c:pt idx="11">
                  <c:v>1208.4154338108599</c:v>
                </c:pt>
                <c:pt idx="12">
                  <c:v>1195.1485638106701</c:v>
                </c:pt>
                <c:pt idx="13">
                  <c:v>1199.73916820866</c:v>
                </c:pt>
                <c:pt idx="14">
                  <c:v>1227.8744323385599</c:v>
                </c:pt>
                <c:pt idx="15">
                  <c:v>1222.0441669131401</c:v>
                </c:pt>
                <c:pt idx="16">
                  <c:v>1244.8568827592801</c:v>
                </c:pt>
                <c:pt idx="17">
                  <c:v>1244.1023844635699</c:v>
                </c:pt>
                <c:pt idx="18">
                  <c:v>1236.0288204624001</c:v>
                </c:pt>
                <c:pt idx="19">
                  <c:v>1221.4513701651599</c:v>
                </c:pt>
                <c:pt idx="20">
                  <c:v>1222.6886127347</c:v>
                </c:pt>
                <c:pt idx="21">
                  <c:v>1239.91547503787</c:v>
                </c:pt>
                <c:pt idx="22">
                  <c:v>1255.6635011615499</c:v>
                </c:pt>
                <c:pt idx="23">
                  <c:v>1272.44301000413</c:v>
                </c:pt>
                <c:pt idx="24">
                  <c:v>1230.98862499341</c:v>
                </c:pt>
                <c:pt idx="25">
                  <c:v>1241.3672024239299</c:v>
                </c:pt>
                <c:pt idx="26">
                  <c:v>1270.4310731348901</c:v>
                </c:pt>
                <c:pt idx="27">
                  <c:v>1262.1898059687801</c:v>
                </c:pt>
                <c:pt idx="28">
                  <c:v>1279.7397963900901</c:v>
                </c:pt>
                <c:pt idx="29">
                  <c:v>1266.32166794312</c:v>
                </c:pt>
                <c:pt idx="30">
                  <c:v>1264.33238461208</c:v>
                </c:pt>
                <c:pt idx="31">
                  <c:v>1271.5102729468399</c:v>
                </c:pt>
                <c:pt idx="32">
                  <c:v>1268.92210949327</c:v>
                </c:pt>
                <c:pt idx="33">
                  <c:v>1262.62128799782</c:v>
                </c:pt>
                <c:pt idx="34">
                  <c:v>1253.2495287885399</c:v>
                </c:pt>
                <c:pt idx="35">
                  <c:v>1247.71683073239</c:v>
                </c:pt>
                <c:pt idx="36">
                  <c:v>1261.6554249686301</c:v>
                </c:pt>
                <c:pt idx="37">
                  <c:v>1238.72231575914</c:v>
                </c:pt>
                <c:pt idx="38">
                  <c:v>1234.23344643888</c:v>
                </c:pt>
                <c:pt idx="39">
                  <c:v>1229.66979403397</c:v>
                </c:pt>
                <c:pt idx="40">
                  <c:v>1221.63916587432</c:v>
                </c:pt>
                <c:pt idx="41">
                  <c:v>1216.61862576155</c:v>
                </c:pt>
                <c:pt idx="42">
                  <c:v>1201.9199562470401</c:v>
                </c:pt>
                <c:pt idx="43">
                  <c:v>1178.2826239695601</c:v>
                </c:pt>
                <c:pt idx="44">
                  <c:v>1193.9813866352699</c:v>
                </c:pt>
                <c:pt idx="45">
                  <c:v>1155.64897180803</c:v>
                </c:pt>
                <c:pt idx="46">
                  <c:v>1170.62416875594</c:v>
                </c:pt>
                <c:pt idx="47">
                  <c:v>1146.39005745501</c:v>
                </c:pt>
                <c:pt idx="48">
                  <c:v>1131.41694480301</c:v>
                </c:pt>
                <c:pt idx="49">
                  <c:v>1115.90644535298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2-8E44-AB38-5F2D16FC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51472"/>
        <c:axId val="813659471"/>
      </c:scatterChart>
      <c:valAx>
        <c:axId val="583451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9471"/>
        <c:crosses val="autoZero"/>
        <c:crossBetween val="midCat"/>
      </c:valAx>
      <c:valAx>
        <c:axId val="813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ke_Fe!$Z$63:$Z$112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ke_Fe!$AN$63:$AN$112</c:f>
              <c:numCache>
                <c:formatCode>General</c:formatCode>
                <c:ptCount val="50"/>
                <c:pt idx="0">
                  <c:v>1137.4209866312133</c:v>
                </c:pt>
                <c:pt idx="1">
                  <c:v>1120.8421089487431</c:v>
                </c:pt>
                <c:pt idx="2">
                  <c:v>1110.0831455023033</c:v>
                </c:pt>
                <c:pt idx="3">
                  <c:v>1110.3940387840466</c:v>
                </c:pt>
                <c:pt idx="4">
                  <c:v>1129.3785324933467</c:v>
                </c:pt>
                <c:pt idx="5">
                  <c:v>1137.9567436073801</c:v>
                </c:pt>
                <c:pt idx="6">
                  <c:v>1143.71808978022</c:v>
                </c:pt>
                <c:pt idx="7">
                  <c:v>1143.5324632561633</c:v>
                </c:pt>
                <c:pt idx="8">
                  <c:v>1164.1176883658668</c:v>
                </c:pt>
                <c:pt idx="9">
                  <c:v>1168.5372155263567</c:v>
                </c:pt>
                <c:pt idx="10">
                  <c:v>1185.3039893373368</c:v>
                </c:pt>
                <c:pt idx="11">
                  <c:v>1191.8363547802298</c:v>
                </c:pt>
                <c:pt idx="12">
                  <c:v>1188.00200188793</c:v>
                </c:pt>
                <c:pt idx="13">
                  <c:v>1185.7168616598999</c:v>
                </c:pt>
                <c:pt idx="14">
                  <c:v>1191.8672331169598</c:v>
                </c:pt>
                <c:pt idx="15">
                  <c:v>1189.19392705635</c:v>
                </c:pt>
                <c:pt idx="16">
                  <c:v>1209.3878213958401</c:v>
                </c:pt>
                <c:pt idx="17">
                  <c:v>1199.5929262085667</c:v>
                </c:pt>
                <c:pt idx="18">
                  <c:v>1206.16586038221</c:v>
                </c:pt>
                <c:pt idx="19">
                  <c:v>1211.9747225305935</c:v>
                </c:pt>
                <c:pt idx="20">
                  <c:v>1221.4155116336799</c:v>
                </c:pt>
                <c:pt idx="21">
                  <c:v>1226.8227474895632</c:v>
                </c:pt>
                <c:pt idx="22">
                  <c:v>1239.2198305830834</c:v>
                </c:pt>
                <c:pt idx="23">
                  <c:v>1235.4987132496999</c:v>
                </c:pt>
                <c:pt idx="24">
                  <c:v>1224.8925161789668</c:v>
                </c:pt>
                <c:pt idx="25">
                  <c:v>1233.0576067883767</c:v>
                </c:pt>
                <c:pt idx="26">
                  <c:v>1245.91288385437</c:v>
                </c:pt>
                <c:pt idx="27">
                  <c:v>1235.8059773183368</c:v>
                </c:pt>
                <c:pt idx="28">
                  <c:v>1243.3088510255666</c:v>
                </c:pt>
                <c:pt idx="29">
                  <c:v>1253.69846042466</c:v>
                </c:pt>
                <c:pt idx="30">
                  <c:v>1245.3209179386333</c:v>
                </c:pt>
                <c:pt idx="31">
                  <c:v>1254.98108879456</c:v>
                </c:pt>
                <c:pt idx="32">
                  <c:v>1243.0434828464033</c:v>
                </c:pt>
                <c:pt idx="33">
                  <c:v>1233.7665784028534</c:v>
                </c:pt>
                <c:pt idx="34">
                  <c:v>1225.6757656548134</c:v>
                </c:pt>
                <c:pt idx="35">
                  <c:v>1215.3973005984601</c:v>
                </c:pt>
                <c:pt idx="36">
                  <c:v>1221.6779410606966</c:v>
                </c:pt>
                <c:pt idx="37">
                  <c:v>1209.8245193517666</c:v>
                </c:pt>
                <c:pt idx="38">
                  <c:v>1206.67848416939</c:v>
                </c:pt>
                <c:pt idx="39">
                  <c:v>1200.1168072803566</c:v>
                </c:pt>
                <c:pt idx="40">
                  <c:v>1199.8698224108566</c:v>
                </c:pt>
                <c:pt idx="41">
                  <c:v>1195.5183974312133</c:v>
                </c:pt>
                <c:pt idx="42">
                  <c:v>1205.8358801033501</c:v>
                </c:pt>
                <c:pt idx="43">
                  <c:v>1195.1786134534834</c:v>
                </c:pt>
                <c:pt idx="44">
                  <c:v>1178.3042124788765</c:v>
                </c:pt>
                <c:pt idx="45">
                  <c:v>1160.0150245456268</c:v>
                </c:pt>
                <c:pt idx="46">
                  <c:v>1156.5168138784202</c:v>
                </c:pt>
                <c:pt idx="47">
                  <c:v>1150.5483523119535</c:v>
                </c:pt>
                <c:pt idx="48">
                  <c:v>1141.7005661267901</c:v>
                </c:pt>
                <c:pt idx="49">
                  <c:v>1140.1021132028334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8-1648-97BE-70ADF540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51472"/>
        <c:axId val="813659471"/>
      </c:scatterChart>
      <c:valAx>
        <c:axId val="583451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9471"/>
        <c:crosses val="autoZero"/>
        <c:crossBetween val="midCat"/>
      </c:valAx>
      <c:valAx>
        <c:axId val="813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ke_Fe!$A$121:$A$200</c:f>
              <c:numCache>
                <c:formatCode>General</c:formatCode>
                <c:ptCount val="80"/>
                <c:pt idx="0">
                  <c:v>4.2911124999999997</c:v>
                </c:pt>
                <c:pt idx="1">
                  <c:v>8.5822249999999993</c:v>
                </c:pt>
                <c:pt idx="2">
                  <c:v>12.8733375</c:v>
                </c:pt>
                <c:pt idx="3">
                  <c:v>17.164449999999999</c:v>
                </c:pt>
                <c:pt idx="4">
                  <c:v>21.455562499999999</c:v>
                </c:pt>
                <c:pt idx="5">
                  <c:v>25.746675</c:v>
                </c:pt>
                <c:pt idx="6">
                  <c:v>30.037787499999997</c:v>
                </c:pt>
                <c:pt idx="7">
                  <c:v>34.328899999999997</c:v>
                </c:pt>
                <c:pt idx="8">
                  <c:v>38.620012500000001</c:v>
                </c:pt>
                <c:pt idx="9">
                  <c:v>42.911124999999998</c:v>
                </c:pt>
                <c:pt idx="10">
                  <c:v>47.202237500000003</c:v>
                </c:pt>
                <c:pt idx="11">
                  <c:v>51.49335</c:v>
                </c:pt>
                <c:pt idx="12">
                  <c:v>55.784462499999997</c:v>
                </c:pt>
                <c:pt idx="13">
                  <c:v>60.075574999999994</c:v>
                </c:pt>
                <c:pt idx="14">
                  <c:v>64.366687499999998</c:v>
                </c:pt>
                <c:pt idx="15">
                  <c:v>68.657799999999995</c:v>
                </c:pt>
                <c:pt idx="16">
                  <c:v>72.948912499999992</c:v>
                </c:pt>
                <c:pt idx="17">
                  <c:v>77.240025000000003</c:v>
                </c:pt>
                <c:pt idx="18">
                  <c:v>81.5311375</c:v>
                </c:pt>
                <c:pt idx="19">
                  <c:v>85.822249999999997</c:v>
                </c:pt>
                <c:pt idx="20">
                  <c:v>90.113362499999994</c:v>
                </c:pt>
                <c:pt idx="21">
                  <c:v>94.404475000000005</c:v>
                </c:pt>
                <c:pt idx="22">
                  <c:v>98.695587499999988</c:v>
                </c:pt>
                <c:pt idx="23">
                  <c:v>102.9867</c:v>
                </c:pt>
                <c:pt idx="24">
                  <c:v>107.2778125</c:v>
                </c:pt>
                <c:pt idx="25">
                  <c:v>111.56892499999999</c:v>
                </c:pt>
                <c:pt idx="26">
                  <c:v>115.8600375</c:v>
                </c:pt>
                <c:pt idx="27">
                  <c:v>120.15114999999999</c:v>
                </c:pt>
                <c:pt idx="28">
                  <c:v>124.4422625</c:v>
                </c:pt>
                <c:pt idx="29">
                  <c:v>128.733375</c:v>
                </c:pt>
                <c:pt idx="30">
                  <c:v>133.02448749999999</c:v>
                </c:pt>
                <c:pt idx="31">
                  <c:v>137.31559999999999</c:v>
                </c:pt>
                <c:pt idx="32">
                  <c:v>141.60671249999999</c:v>
                </c:pt>
                <c:pt idx="33">
                  <c:v>145.89782499999998</c:v>
                </c:pt>
                <c:pt idx="34">
                  <c:v>150.18893750000001</c:v>
                </c:pt>
                <c:pt idx="35">
                  <c:v>154.48005000000001</c:v>
                </c:pt>
                <c:pt idx="36">
                  <c:v>158.7711625</c:v>
                </c:pt>
                <c:pt idx="37">
                  <c:v>163.062275</c:v>
                </c:pt>
                <c:pt idx="38">
                  <c:v>167.3533875</c:v>
                </c:pt>
                <c:pt idx="39">
                  <c:v>171.64449999999999</c:v>
                </c:pt>
                <c:pt idx="40">
                  <c:v>175.93561249999999</c:v>
                </c:pt>
                <c:pt idx="41">
                  <c:v>180.22672499999999</c:v>
                </c:pt>
                <c:pt idx="42">
                  <c:v>184.51783749999998</c:v>
                </c:pt>
                <c:pt idx="43">
                  <c:v>188.80895000000001</c:v>
                </c:pt>
                <c:pt idx="44">
                  <c:v>193.10006249999998</c:v>
                </c:pt>
                <c:pt idx="45">
                  <c:v>197.39117499999998</c:v>
                </c:pt>
                <c:pt idx="46">
                  <c:v>201.6822875</c:v>
                </c:pt>
                <c:pt idx="47">
                  <c:v>205.9734</c:v>
                </c:pt>
                <c:pt idx="48">
                  <c:v>210.2645125</c:v>
                </c:pt>
                <c:pt idx="49">
                  <c:v>214.55562499999999</c:v>
                </c:pt>
                <c:pt idx="50">
                  <c:v>218.84673749999999</c:v>
                </c:pt>
                <c:pt idx="51">
                  <c:v>223.13784999999999</c:v>
                </c:pt>
                <c:pt idx="52">
                  <c:v>227.42896249999998</c:v>
                </c:pt>
                <c:pt idx="53">
                  <c:v>231.72007500000001</c:v>
                </c:pt>
                <c:pt idx="54">
                  <c:v>236.01118750000001</c:v>
                </c:pt>
                <c:pt idx="55">
                  <c:v>240.30229999999997</c:v>
                </c:pt>
                <c:pt idx="56">
                  <c:v>244.5934125</c:v>
                </c:pt>
                <c:pt idx="57">
                  <c:v>248.884525</c:v>
                </c:pt>
                <c:pt idx="58">
                  <c:v>253.17563749999999</c:v>
                </c:pt>
                <c:pt idx="59">
                  <c:v>257.46674999999999</c:v>
                </c:pt>
                <c:pt idx="60">
                  <c:v>261.75786249999999</c:v>
                </c:pt>
                <c:pt idx="61">
                  <c:v>266.04897499999998</c:v>
                </c:pt>
                <c:pt idx="62">
                  <c:v>270.34008749999998</c:v>
                </c:pt>
                <c:pt idx="63">
                  <c:v>274.63119999999998</c:v>
                </c:pt>
                <c:pt idx="64">
                  <c:v>278.92231249999998</c:v>
                </c:pt>
                <c:pt idx="65">
                  <c:v>283.21342499999997</c:v>
                </c:pt>
                <c:pt idx="66">
                  <c:v>287.50453749999997</c:v>
                </c:pt>
                <c:pt idx="67">
                  <c:v>291.79564999999997</c:v>
                </c:pt>
                <c:pt idx="68">
                  <c:v>296.08676250000002</c:v>
                </c:pt>
                <c:pt idx="69">
                  <c:v>300.37787500000002</c:v>
                </c:pt>
                <c:pt idx="70">
                  <c:v>304.66898749999996</c:v>
                </c:pt>
                <c:pt idx="71">
                  <c:v>308.96010000000001</c:v>
                </c:pt>
                <c:pt idx="72">
                  <c:v>313.25121250000001</c:v>
                </c:pt>
                <c:pt idx="73">
                  <c:v>317.54232500000001</c:v>
                </c:pt>
                <c:pt idx="74">
                  <c:v>321.8334375</c:v>
                </c:pt>
                <c:pt idx="75">
                  <c:v>326.12455</c:v>
                </c:pt>
                <c:pt idx="76">
                  <c:v>330.4156625</c:v>
                </c:pt>
                <c:pt idx="77">
                  <c:v>334.70677499999999</c:v>
                </c:pt>
                <c:pt idx="78">
                  <c:v>338.99788749999999</c:v>
                </c:pt>
                <c:pt idx="79">
                  <c:v>343.28899999999999</c:v>
                </c:pt>
              </c:numCache>
            </c:numRef>
          </c:xVal>
          <c:yVal>
            <c:numRef>
              <c:f>ke_Fe!$E$121:$E$200</c:f>
              <c:numCache>
                <c:formatCode>General</c:formatCode>
                <c:ptCount val="80"/>
                <c:pt idx="0">
                  <c:v>1029.25</c:v>
                </c:pt>
                <c:pt idx="1">
                  <c:v>1004.64</c:v>
                </c:pt>
                <c:pt idx="2">
                  <c:v>985.41300000000001</c:v>
                </c:pt>
                <c:pt idx="3">
                  <c:v>989.55600000000004</c:v>
                </c:pt>
                <c:pt idx="4">
                  <c:v>1007.23</c:v>
                </c:pt>
                <c:pt idx="5">
                  <c:v>1069.0899999999999</c:v>
                </c:pt>
                <c:pt idx="6">
                  <c:v>1093.54</c:v>
                </c:pt>
                <c:pt idx="7">
                  <c:v>1118.6300000000001</c:v>
                </c:pt>
                <c:pt idx="8">
                  <c:v>1138.9100000000001</c:v>
                </c:pt>
                <c:pt idx="9">
                  <c:v>1144.3</c:v>
                </c:pt>
                <c:pt idx="10">
                  <c:v>1149.2</c:v>
                </c:pt>
                <c:pt idx="11">
                  <c:v>1149.06</c:v>
                </c:pt>
                <c:pt idx="12">
                  <c:v>1155.22</c:v>
                </c:pt>
                <c:pt idx="13">
                  <c:v>1163.52</c:v>
                </c:pt>
                <c:pt idx="14">
                  <c:v>1169.92</c:v>
                </c:pt>
                <c:pt idx="15">
                  <c:v>1183.72</c:v>
                </c:pt>
                <c:pt idx="16">
                  <c:v>1182.46</c:v>
                </c:pt>
                <c:pt idx="17">
                  <c:v>1197.04</c:v>
                </c:pt>
                <c:pt idx="18">
                  <c:v>1193.45</c:v>
                </c:pt>
                <c:pt idx="19">
                  <c:v>1191.26</c:v>
                </c:pt>
                <c:pt idx="20">
                  <c:v>1199.1099999999999</c:v>
                </c:pt>
                <c:pt idx="21">
                  <c:v>1185.93</c:v>
                </c:pt>
                <c:pt idx="22">
                  <c:v>1184.3800000000001</c:v>
                </c:pt>
                <c:pt idx="23">
                  <c:v>1191.72</c:v>
                </c:pt>
                <c:pt idx="24">
                  <c:v>1205.32</c:v>
                </c:pt>
                <c:pt idx="25">
                  <c:v>1207.18</c:v>
                </c:pt>
                <c:pt idx="26">
                  <c:v>1210.68</c:v>
                </c:pt>
                <c:pt idx="27">
                  <c:v>1199.3</c:v>
                </c:pt>
                <c:pt idx="28">
                  <c:v>1208.24</c:v>
                </c:pt>
                <c:pt idx="29">
                  <c:v>1217.1199999999999</c:v>
                </c:pt>
                <c:pt idx="30">
                  <c:v>1224.93</c:v>
                </c:pt>
                <c:pt idx="31">
                  <c:v>1240.42</c:v>
                </c:pt>
                <c:pt idx="32">
                  <c:v>1243.27</c:v>
                </c:pt>
                <c:pt idx="33">
                  <c:v>1250.04</c:v>
                </c:pt>
                <c:pt idx="34">
                  <c:v>1245.51</c:v>
                </c:pt>
                <c:pt idx="35">
                  <c:v>1263.9100000000001</c:v>
                </c:pt>
                <c:pt idx="36">
                  <c:v>1277.17</c:v>
                </c:pt>
                <c:pt idx="37">
                  <c:v>1289.78</c:v>
                </c:pt>
                <c:pt idx="38">
                  <c:v>1320.87</c:v>
                </c:pt>
                <c:pt idx="39">
                  <c:v>1354.98</c:v>
                </c:pt>
                <c:pt idx="40">
                  <c:v>1394.09</c:v>
                </c:pt>
                <c:pt idx="41">
                  <c:v>1411.25</c:v>
                </c:pt>
                <c:pt idx="42">
                  <c:v>1408.86</c:v>
                </c:pt>
                <c:pt idx="43">
                  <c:v>1388.06</c:v>
                </c:pt>
                <c:pt idx="44">
                  <c:v>1343.02</c:v>
                </c:pt>
                <c:pt idx="45">
                  <c:v>1306.1400000000001</c:v>
                </c:pt>
                <c:pt idx="46">
                  <c:v>1283.6199999999999</c:v>
                </c:pt>
                <c:pt idx="47">
                  <c:v>1264.4100000000001</c:v>
                </c:pt>
                <c:pt idx="48">
                  <c:v>1256.1300000000001</c:v>
                </c:pt>
                <c:pt idx="49">
                  <c:v>1238.26</c:v>
                </c:pt>
                <c:pt idx="50">
                  <c:v>1235.0999999999999</c:v>
                </c:pt>
                <c:pt idx="51">
                  <c:v>1224.18</c:v>
                </c:pt>
                <c:pt idx="52">
                  <c:v>1223.7</c:v>
                </c:pt>
                <c:pt idx="53">
                  <c:v>1223.56</c:v>
                </c:pt>
                <c:pt idx="54">
                  <c:v>1216.8499999999999</c:v>
                </c:pt>
                <c:pt idx="55">
                  <c:v>1216.73</c:v>
                </c:pt>
                <c:pt idx="56">
                  <c:v>1221.6199999999999</c:v>
                </c:pt>
                <c:pt idx="57">
                  <c:v>1217.0999999999999</c:v>
                </c:pt>
                <c:pt idx="58">
                  <c:v>1218.58</c:v>
                </c:pt>
                <c:pt idx="59">
                  <c:v>1211.9100000000001</c:v>
                </c:pt>
                <c:pt idx="60">
                  <c:v>1200.3699999999999</c:v>
                </c:pt>
                <c:pt idx="61">
                  <c:v>1192.57</c:v>
                </c:pt>
                <c:pt idx="62">
                  <c:v>1188.25</c:v>
                </c:pt>
                <c:pt idx="63">
                  <c:v>1182.8599999999999</c:v>
                </c:pt>
                <c:pt idx="64">
                  <c:v>1194.6400000000001</c:v>
                </c:pt>
                <c:pt idx="65">
                  <c:v>1185.57</c:v>
                </c:pt>
                <c:pt idx="66">
                  <c:v>1186.33</c:v>
                </c:pt>
                <c:pt idx="67">
                  <c:v>1180.4100000000001</c:v>
                </c:pt>
                <c:pt idx="68">
                  <c:v>1177.78</c:v>
                </c:pt>
                <c:pt idx="69">
                  <c:v>1175.81</c:v>
                </c:pt>
                <c:pt idx="70">
                  <c:v>1169.8499999999999</c:v>
                </c:pt>
                <c:pt idx="71">
                  <c:v>1168.98</c:v>
                </c:pt>
                <c:pt idx="72">
                  <c:v>1165.19</c:v>
                </c:pt>
                <c:pt idx="73">
                  <c:v>1165.5</c:v>
                </c:pt>
                <c:pt idx="74">
                  <c:v>1157.8599999999999</c:v>
                </c:pt>
                <c:pt idx="75">
                  <c:v>1137.32</c:v>
                </c:pt>
                <c:pt idx="76">
                  <c:v>1126.5999999999999</c:v>
                </c:pt>
                <c:pt idx="77">
                  <c:v>1103.29</c:v>
                </c:pt>
                <c:pt idx="78">
                  <c:v>1069.9000000000001</c:v>
                </c:pt>
                <c:pt idx="79">
                  <c:v>1044.53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D-7643-ADD3-D5040BB5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42599465815673"/>
                  <c:y val="-1.3274336283185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no_ttm_Fe!$A$12:$A$30</c:f>
              <c:numCache>
                <c:formatCode>General</c:formatCode>
                <c:ptCount val="19"/>
                <c:pt idx="0">
                  <c:v>27.46528</c:v>
                </c:pt>
                <c:pt idx="1">
                  <c:v>34.331600000000002</c:v>
                </c:pt>
                <c:pt idx="2">
                  <c:v>41.197919999999996</c:v>
                </c:pt>
                <c:pt idx="3">
                  <c:v>48.064239999999998</c:v>
                </c:pt>
                <c:pt idx="4">
                  <c:v>54.93056</c:v>
                </c:pt>
                <c:pt idx="5">
                  <c:v>61.796879999999994</c:v>
                </c:pt>
                <c:pt idx="6">
                  <c:v>68.663200000000003</c:v>
                </c:pt>
                <c:pt idx="7">
                  <c:v>75.529519999999991</c:v>
                </c:pt>
                <c:pt idx="8">
                  <c:v>82.395839999999993</c:v>
                </c:pt>
                <c:pt idx="9">
                  <c:v>89.262159999999994</c:v>
                </c:pt>
                <c:pt idx="10">
                  <c:v>96.128479999999996</c:v>
                </c:pt>
                <c:pt idx="11">
                  <c:v>102.99479999999998</c:v>
                </c:pt>
                <c:pt idx="12">
                  <c:v>109.86112</c:v>
                </c:pt>
                <c:pt idx="13">
                  <c:v>116.72744</c:v>
                </c:pt>
                <c:pt idx="14">
                  <c:v>123.59375999999999</c:v>
                </c:pt>
                <c:pt idx="15">
                  <c:v>130.46008</c:v>
                </c:pt>
                <c:pt idx="16">
                  <c:v>137.32640000000001</c:v>
                </c:pt>
                <c:pt idx="17">
                  <c:v>144.19271999999998</c:v>
                </c:pt>
                <c:pt idx="18">
                  <c:v>151.05903999999998</c:v>
                </c:pt>
              </c:numCache>
            </c:numRef>
          </c:xVal>
          <c:yVal>
            <c:numRef>
              <c:f>no_ttm_Fe!$E$12:$E$30</c:f>
              <c:numCache>
                <c:formatCode>General</c:formatCode>
                <c:ptCount val="19"/>
                <c:pt idx="0">
                  <c:v>992.04100000000005</c:v>
                </c:pt>
                <c:pt idx="1">
                  <c:v>1005.24</c:v>
                </c:pt>
                <c:pt idx="2">
                  <c:v>1013.81</c:v>
                </c:pt>
                <c:pt idx="3">
                  <c:v>1048.02</c:v>
                </c:pt>
                <c:pt idx="4">
                  <c:v>1065.0899999999999</c:v>
                </c:pt>
                <c:pt idx="5">
                  <c:v>1059.06</c:v>
                </c:pt>
                <c:pt idx="6">
                  <c:v>1119.6300000000001</c:v>
                </c:pt>
                <c:pt idx="7">
                  <c:v>1115.19</c:v>
                </c:pt>
                <c:pt idx="8">
                  <c:v>1142.04</c:v>
                </c:pt>
                <c:pt idx="9">
                  <c:v>1157.82</c:v>
                </c:pt>
                <c:pt idx="10">
                  <c:v>1175.8900000000001</c:v>
                </c:pt>
                <c:pt idx="11">
                  <c:v>1235.17</c:v>
                </c:pt>
                <c:pt idx="12">
                  <c:v>1213.21</c:v>
                </c:pt>
                <c:pt idx="13">
                  <c:v>1188.51</c:v>
                </c:pt>
                <c:pt idx="14">
                  <c:v>1252.26</c:v>
                </c:pt>
                <c:pt idx="15">
                  <c:v>1279.1600000000001</c:v>
                </c:pt>
                <c:pt idx="16">
                  <c:v>1290.43</c:v>
                </c:pt>
                <c:pt idx="17">
                  <c:v>1302.81</c:v>
                </c:pt>
                <c:pt idx="18">
                  <c:v>1283.52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B-824C-9F59-0418CE2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ke_Fe!$A$129:$A$155</c:f>
              <c:numCache>
                <c:formatCode>General</c:formatCode>
                <c:ptCount val="27"/>
                <c:pt idx="0">
                  <c:v>38.620012500000001</c:v>
                </c:pt>
                <c:pt idx="1">
                  <c:v>42.911124999999998</c:v>
                </c:pt>
                <c:pt idx="2">
                  <c:v>47.202237500000003</c:v>
                </c:pt>
                <c:pt idx="3">
                  <c:v>51.49335</c:v>
                </c:pt>
                <c:pt idx="4">
                  <c:v>55.784462499999997</c:v>
                </c:pt>
                <c:pt idx="5">
                  <c:v>60.075574999999994</c:v>
                </c:pt>
                <c:pt idx="6">
                  <c:v>64.366687499999998</c:v>
                </c:pt>
                <c:pt idx="7">
                  <c:v>68.657799999999995</c:v>
                </c:pt>
                <c:pt idx="8">
                  <c:v>72.948912499999992</c:v>
                </c:pt>
                <c:pt idx="9">
                  <c:v>77.240025000000003</c:v>
                </c:pt>
                <c:pt idx="10">
                  <c:v>81.5311375</c:v>
                </c:pt>
                <c:pt idx="11">
                  <c:v>85.822249999999997</c:v>
                </c:pt>
                <c:pt idx="12">
                  <c:v>90.113362499999994</c:v>
                </c:pt>
                <c:pt idx="13">
                  <c:v>94.404475000000005</c:v>
                </c:pt>
                <c:pt idx="14">
                  <c:v>98.695587499999988</c:v>
                </c:pt>
                <c:pt idx="15">
                  <c:v>102.9867</c:v>
                </c:pt>
                <c:pt idx="16">
                  <c:v>107.2778125</c:v>
                </c:pt>
                <c:pt idx="17">
                  <c:v>111.56892499999999</c:v>
                </c:pt>
                <c:pt idx="18">
                  <c:v>115.8600375</c:v>
                </c:pt>
                <c:pt idx="19">
                  <c:v>120.15114999999999</c:v>
                </c:pt>
                <c:pt idx="20">
                  <c:v>124.4422625</c:v>
                </c:pt>
                <c:pt idx="21">
                  <c:v>128.733375</c:v>
                </c:pt>
                <c:pt idx="22">
                  <c:v>133.02448749999999</c:v>
                </c:pt>
                <c:pt idx="23">
                  <c:v>137.31559999999999</c:v>
                </c:pt>
                <c:pt idx="24">
                  <c:v>141.60671249999999</c:v>
                </c:pt>
                <c:pt idx="25">
                  <c:v>145.89782499999998</c:v>
                </c:pt>
                <c:pt idx="26">
                  <c:v>150.18893750000001</c:v>
                </c:pt>
              </c:numCache>
            </c:numRef>
          </c:xVal>
          <c:yVal>
            <c:numRef>
              <c:f>ke_Fe!$E$129:$E$155</c:f>
              <c:numCache>
                <c:formatCode>General</c:formatCode>
                <c:ptCount val="27"/>
                <c:pt idx="0">
                  <c:v>1138.9100000000001</c:v>
                </c:pt>
                <c:pt idx="1">
                  <c:v>1144.3</c:v>
                </c:pt>
                <c:pt idx="2">
                  <c:v>1149.2</c:v>
                </c:pt>
                <c:pt idx="3">
                  <c:v>1149.06</c:v>
                </c:pt>
                <c:pt idx="4">
                  <c:v>1155.22</c:v>
                </c:pt>
                <c:pt idx="5">
                  <c:v>1163.52</c:v>
                </c:pt>
                <c:pt idx="6">
                  <c:v>1169.92</c:v>
                </c:pt>
                <c:pt idx="7">
                  <c:v>1183.72</c:v>
                </c:pt>
                <c:pt idx="8">
                  <c:v>1182.46</c:v>
                </c:pt>
                <c:pt idx="9">
                  <c:v>1197.04</c:v>
                </c:pt>
                <c:pt idx="10">
                  <c:v>1193.45</c:v>
                </c:pt>
                <c:pt idx="11">
                  <c:v>1191.26</c:v>
                </c:pt>
                <c:pt idx="12">
                  <c:v>1199.1099999999999</c:v>
                </c:pt>
                <c:pt idx="13">
                  <c:v>1185.93</c:v>
                </c:pt>
                <c:pt idx="14">
                  <c:v>1184.3800000000001</c:v>
                </c:pt>
                <c:pt idx="15">
                  <c:v>1191.72</c:v>
                </c:pt>
                <c:pt idx="16">
                  <c:v>1205.32</c:v>
                </c:pt>
                <c:pt idx="17">
                  <c:v>1207.18</c:v>
                </c:pt>
                <c:pt idx="18">
                  <c:v>1210.68</c:v>
                </c:pt>
                <c:pt idx="19">
                  <c:v>1199.3</c:v>
                </c:pt>
                <c:pt idx="20">
                  <c:v>1208.24</c:v>
                </c:pt>
                <c:pt idx="21">
                  <c:v>1217.1199999999999</c:v>
                </c:pt>
                <c:pt idx="22">
                  <c:v>1224.93</c:v>
                </c:pt>
                <c:pt idx="23">
                  <c:v>1240.42</c:v>
                </c:pt>
                <c:pt idx="24">
                  <c:v>1243.27</c:v>
                </c:pt>
                <c:pt idx="25">
                  <c:v>1250.04</c:v>
                </c:pt>
                <c:pt idx="26">
                  <c:v>1245.51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9F45-AD9C-A630DF51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ke_Fe!$A$168:$A$194</c:f>
              <c:numCache>
                <c:formatCode>General</c:formatCode>
                <c:ptCount val="27"/>
                <c:pt idx="0">
                  <c:v>205.9734</c:v>
                </c:pt>
                <c:pt idx="1">
                  <c:v>210.2645125</c:v>
                </c:pt>
                <c:pt idx="2">
                  <c:v>214.55562499999999</c:v>
                </c:pt>
                <c:pt idx="3">
                  <c:v>218.84673749999999</c:v>
                </c:pt>
                <c:pt idx="4">
                  <c:v>223.13784999999999</c:v>
                </c:pt>
                <c:pt idx="5">
                  <c:v>227.42896249999998</c:v>
                </c:pt>
                <c:pt idx="6">
                  <c:v>231.72007500000001</c:v>
                </c:pt>
                <c:pt idx="7">
                  <c:v>236.01118750000001</c:v>
                </c:pt>
                <c:pt idx="8">
                  <c:v>240.30229999999997</c:v>
                </c:pt>
                <c:pt idx="9">
                  <c:v>244.5934125</c:v>
                </c:pt>
                <c:pt idx="10">
                  <c:v>248.884525</c:v>
                </c:pt>
                <c:pt idx="11">
                  <c:v>253.17563749999999</c:v>
                </c:pt>
                <c:pt idx="12">
                  <c:v>257.46674999999999</c:v>
                </c:pt>
                <c:pt idx="13">
                  <c:v>261.75786249999999</c:v>
                </c:pt>
                <c:pt idx="14">
                  <c:v>266.04897499999998</c:v>
                </c:pt>
                <c:pt idx="15">
                  <c:v>270.34008749999998</c:v>
                </c:pt>
                <c:pt idx="16">
                  <c:v>274.63119999999998</c:v>
                </c:pt>
                <c:pt idx="17">
                  <c:v>278.92231249999998</c:v>
                </c:pt>
                <c:pt idx="18">
                  <c:v>283.21342499999997</c:v>
                </c:pt>
                <c:pt idx="19">
                  <c:v>287.50453749999997</c:v>
                </c:pt>
                <c:pt idx="20">
                  <c:v>291.79564999999997</c:v>
                </c:pt>
                <c:pt idx="21">
                  <c:v>296.08676250000002</c:v>
                </c:pt>
                <c:pt idx="22">
                  <c:v>300.37787500000002</c:v>
                </c:pt>
                <c:pt idx="23">
                  <c:v>304.66898749999996</c:v>
                </c:pt>
                <c:pt idx="24">
                  <c:v>308.96010000000001</c:v>
                </c:pt>
                <c:pt idx="25">
                  <c:v>313.25121250000001</c:v>
                </c:pt>
                <c:pt idx="26">
                  <c:v>317.54232500000001</c:v>
                </c:pt>
              </c:numCache>
            </c:numRef>
          </c:xVal>
          <c:yVal>
            <c:numRef>
              <c:f>ke_Fe!$E$168:$E$194</c:f>
              <c:numCache>
                <c:formatCode>General</c:formatCode>
                <c:ptCount val="27"/>
                <c:pt idx="0">
                  <c:v>1264.4100000000001</c:v>
                </c:pt>
                <c:pt idx="1">
                  <c:v>1256.1300000000001</c:v>
                </c:pt>
                <c:pt idx="2">
                  <c:v>1238.26</c:v>
                </c:pt>
                <c:pt idx="3">
                  <c:v>1235.0999999999999</c:v>
                </c:pt>
                <c:pt idx="4">
                  <c:v>1224.18</c:v>
                </c:pt>
                <c:pt idx="5">
                  <c:v>1223.7</c:v>
                </c:pt>
                <c:pt idx="6">
                  <c:v>1223.56</c:v>
                </c:pt>
                <c:pt idx="7">
                  <c:v>1216.8499999999999</c:v>
                </c:pt>
                <c:pt idx="8">
                  <c:v>1216.73</c:v>
                </c:pt>
                <c:pt idx="9">
                  <c:v>1221.6199999999999</c:v>
                </c:pt>
                <c:pt idx="10">
                  <c:v>1217.0999999999999</c:v>
                </c:pt>
                <c:pt idx="11">
                  <c:v>1218.58</c:v>
                </c:pt>
                <c:pt idx="12">
                  <c:v>1211.9100000000001</c:v>
                </c:pt>
                <c:pt idx="13">
                  <c:v>1200.3699999999999</c:v>
                </c:pt>
                <c:pt idx="14">
                  <c:v>1192.57</c:v>
                </c:pt>
                <c:pt idx="15">
                  <c:v>1188.25</c:v>
                </c:pt>
                <c:pt idx="16">
                  <c:v>1182.8599999999999</c:v>
                </c:pt>
                <c:pt idx="17">
                  <c:v>1194.6400000000001</c:v>
                </c:pt>
                <c:pt idx="18">
                  <c:v>1185.57</c:v>
                </c:pt>
                <c:pt idx="19">
                  <c:v>1186.33</c:v>
                </c:pt>
                <c:pt idx="20">
                  <c:v>1180.4100000000001</c:v>
                </c:pt>
                <c:pt idx="21">
                  <c:v>1177.78</c:v>
                </c:pt>
                <c:pt idx="22">
                  <c:v>1175.81</c:v>
                </c:pt>
                <c:pt idx="23">
                  <c:v>1169.8499999999999</c:v>
                </c:pt>
                <c:pt idx="24">
                  <c:v>1168.98</c:v>
                </c:pt>
                <c:pt idx="25">
                  <c:v>1165.19</c:v>
                </c:pt>
                <c:pt idx="26">
                  <c:v>1165.5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D-E547-97D1-2099EBA0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ke_Fe!$A$263:$A$312</c:f>
              <c:numCache>
                <c:formatCode>General</c:formatCode>
                <c:ptCount val="50"/>
                <c:pt idx="0">
                  <c:v>34.329599999999999</c:v>
                </c:pt>
                <c:pt idx="1">
                  <c:v>68.659199999999998</c:v>
                </c:pt>
                <c:pt idx="2">
                  <c:v>102.9888</c:v>
                </c:pt>
                <c:pt idx="3">
                  <c:v>137.3184</c:v>
                </c:pt>
                <c:pt idx="4">
                  <c:v>171.64800000000002</c:v>
                </c:pt>
                <c:pt idx="5">
                  <c:v>205.9776</c:v>
                </c:pt>
                <c:pt idx="6">
                  <c:v>240.30720000000002</c:v>
                </c:pt>
                <c:pt idx="7">
                  <c:v>274.63679999999999</c:v>
                </c:pt>
                <c:pt idx="8">
                  <c:v>308.96639999999996</c:v>
                </c:pt>
                <c:pt idx="9">
                  <c:v>343.29600000000005</c:v>
                </c:pt>
                <c:pt idx="10">
                  <c:v>377.62560000000002</c:v>
                </c:pt>
                <c:pt idx="11">
                  <c:v>411.95519999999999</c:v>
                </c:pt>
                <c:pt idx="12">
                  <c:v>446.28480000000002</c:v>
                </c:pt>
                <c:pt idx="13">
                  <c:v>480.61440000000005</c:v>
                </c:pt>
                <c:pt idx="14">
                  <c:v>514.94399999999996</c:v>
                </c:pt>
                <c:pt idx="15">
                  <c:v>549.27359999999999</c:v>
                </c:pt>
                <c:pt idx="16">
                  <c:v>583.60320000000002</c:v>
                </c:pt>
                <c:pt idx="17">
                  <c:v>617.93279999999993</c:v>
                </c:pt>
                <c:pt idx="18">
                  <c:v>652.26240000000007</c:v>
                </c:pt>
                <c:pt idx="19">
                  <c:v>686.5920000000001</c:v>
                </c:pt>
                <c:pt idx="20">
                  <c:v>720.92160000000001</c:v>
                </c:pt>
                <c:pt idx="21">
                  <c:v>755.25120000000004</c:v>
                </c:pt>
                <c:pt idx="22">
                  <c:v>789.58080000000007</c:v>
                </c:pt>
                <c:pt idx="23">
                  <c:v>823.91039999999998</c:v>
                </c:pt>
                <c:pt idx="24">
                  <c:v>858.24</c:v>
                </c:pt>
                <c:pt idx="25">
                  <c:v>892.56960000000004</c:v>
                </c:pt>
                <c:pt idx="26">
                  <c:v>926.89920000000006</c:v>
                </c:pt>
                <c:pt idx="27">
                  <c:v>961.22880000000009</c:v>
                </c:pt>
                <c:pt idx="28">
                  <c:v>995.55839999999989</c:v>
                </c:pt>
                <c:pt idx="29">
                  <c:v>1029.8879999999999</c:v>
                </c:pt>
                <c:pt idx="30">
                  <c:v>1064.2175999999999</c:v>
                </c:pt>
                <c:pt idx="31">
                  <c:v>1098.5472</c:v>
                </c:pt>
                <c:pt idx="32">
                  <c:v>1132.8768</c:v>
                </c:pt>
                <c:pt idx="33">
                  <c:v>1167.2064</c:v>
                </c:pt>
                <c:pt idx="34">
                  <c:v>1201.5359999999998</c:v>
                </c:pt>
                <c:pt idx="35">
                  <c:v>1235.8655999999999</c:v>
                </c:pt>
                <c:pt idx="36">
                  <c:v>1270.1951999999999</c:v>
                </c:pt>
                <c:pt idx="37">
                  <c:v>1304.5248000000001</c:v>
                </c:pt>
                <c:pt idx="38">
                  <c:v>1338.8544000000002</c:v>
                </c:pt>
                <c:pt idx="39">
                  <c:v>1373.1840000000002</c:v>
                </c:pt>
                <c:pt idx="40">
                  <c:v>1407.5136</c:v>
                </c:pt>
                <c:pt idx="41">
                  <c:v>1441.8432</c:v>
                </c:pt>
                <c:pt idx="42">
                  <c:v>1476.1728000000001</c:v>
                </c:pt>
                <c:pt idx="43">
                  <c:v>1510.5024000000001</c:v>
                </c:pt>
                <c:pt idx="44">
                  <c:v>1544.8320000000001</c:v>
                </c:pt>
                <c:pt idx="45">
                  <c:v>1579.1616000000001</c:v>
                </c:pt>
                <c:pt idx="46">
                  <c:v>1613.4911999999999</c:v>
                </c:pt>
                <c:pt idx="47">
                  <c:v>1647.8208</c:v>
                </c:pt>
                <c:pt idx="48">
                  <c:v>1682.1504</c:v>
                </c:pt>
                <c:pt idx="49">
                  <c:v>1716.48</c:v>
                </c:pt>
              </c:numCache>
            </c:numRef>
          </c:xVal>
          <c:yVal>
            <c:numRef>
              <c:f>ke_Fe!$E$263:$E$312</c:f>
              <c:numCache>
                <c:formatCode>General</c:formatCode>
                <c:ptCount val="50"/>
                <c:pt idx="0">
                  <c:v>1009.76</c:v>
                </c:pt>
                <c:pt idx="1">
                  <c:v>992.78800000000001</c:v>
                </c:pt>
                <c:pt idx="2">
                  <c:v>1017.68</c:v>
                </c:pt>
                <c:pt idx="3">
                  <c:v>1050.46</c:v>
                </c:pt>
                <c:pt idx="4">
                  <c:v>1058.68</c:v>
                </c:pt>
                <c:pt idx="5">
                  <c:v>1077.06</c:v>
                </c:pt>
                <c:pt idx="6">
                  <c:v>1090.02</c:v>
                </c:pt>
                <c:pt idx="7">
                  <c:v>1106.01</c:v>
                </c:pt>
                <c:pt idx="8">
                  <c:v>1120.45</c:v>
                </c:pt>
                <c:pt idx="9">
                  <c:v>1138.28</c:v>
                </c:pt>
                <c:pt idx="10">
                  <c:v>1156.52</c:v>
                </c:pt>
                <c:pt idx="11">
                  <c:v>1160.72</c:v>
                </c:pt>
                <c:pt idx="12">
                  <c:v>1176.45</c:v>
                </c:pt>
                <c:pt idx="13">
                  <c:v>1194.1099999999999</c:v>
                </c:pt>
                <c:pt idx="14">
                  <c:v>1213.68</c:v>
                </c:pt>
                <c:pt idx="15">
                  <c:v>1223.96</c:v>
                </c:pt>
                <c:pt idx="16">
                  <c:v>1246.52</c:v>
                </c:pt>
                <c:pt idx="17">
                  <c:v>1261.0999999999999</c:v>
                </c:pt>
                <c:pt idx="18">
                  <c:v>1266.18</c:v>
                </c:pt>
                <c:pt idx="19">
                  <c:v>1278.0899999999999</c:v>
                </c:pt>
                <c:pt idx="20">
                  <c:v>1308.03</c:v>
                </c:pt>
                <c:pt idx="21">
                  <c:v>1321.08</c:v>
                </c:pt>
                <c:pt idx="22">
                  <c:v>1327.13</c:v>
                </c:pt>
                <c:pt idx="23">
                  <c:v>1351.97</c:v>
                </c:pt>
                <c:pt idx="24">
                  <c:v>1368.78</c:v>
                </c:pt>
                <c:pt idx="25">
                  <c:v>1398.99</c:v>
                </c:pt>
                <c:pt idx="26">
                  <c:v>1400.3</c:v>
                </c:pt>
                <c:pt idx="27">
                  <c:v>1364.33</c:v>
                </c:pt>
                <c:pt idx="28">
                  <c:v>1343.14</c:v>
                </c:pt>
                <c:pt idx="29">
                  <c:v>1339.36</c:v>
                </c:pt>
                <c:pt idx="30">
                  <c:v>1316.09</c:v>
                </c:pt>
                <c:pt idx="31">
                  <c:v>1296.45</c:v>
                </c:pt>
                <c:pt idx="32">
                  <c:v>1281.3399999999999</c:v>
                </c:pt>
                <c:pt idx="33">
                  <c:v>1266.95</c:v>
                </c:pt>
                <c:pt idx="34">
                  <c:v>1256.4100000000001</c:v>
                </c:pt>
                <c:pt idx="35">
                  <c:v>1242.21</c:v>
                </c:pt>
                <c:pt idx="36">
                  <c:v>1219.2</c:v>
                </c:pt>
                <c:pt idx="37">
                  <c:v>1207.74</c:v>
                </c:pt>
                <c:pt idx="38">
                  <c:v>1192.5899999999999</c:v>
                </c:pt>
                <c:pt idx="39">
                  <c:v>1177.25</c:v>
                </c:pt>
                <c:pt idx="40">
                  <c:v>1171.95</c:v>
                </c:pt>
                <c:pt idx="41">
                  <c:v>1159.06</c:v>
                </c:pt>
                <c:pt idx="42">
                  <c:v>1134.54</c:v>
                </c:pt>
                <c:pt idx="43">
                  <c:v>1124.07</c:v>
                </c:pt>
                <c:pt idx="44">
                  <c:v>1108.3900000000001</c:v>
                </c:pt>
                <c:pt idx="45">
                  <c:v>1086.7</c:v>
                </c:pt>
                <c:pt idx="46">
                  <c:v>1077.01</c:v>
                </c:pt>
                <c:pt idx="47">
                  <c:v>1056.22</c:v>
                </c:pt>
                <c:pt idx="48">
                  <c:v>1050.01</c:v>
                </c:pt>
                <c:pt idx="49">
                  <c:v>1037.98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9-CB4D-AE3C-FECC40023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ke_Fe!$A$263:$A$312</c:f>
              <c:numCache>
                <c:formatCode>General</c:formatCode>
                <c:ptCount val="50"/>
                <c:pt idx="0">
                  <c:v>34.329599999999999</c:v>
                </c:pt>
                <c:pt idx="1">
                  <c:v>68.659199999999998</c:v>
                </c:pt>
                <c:pt idx="2">
                  <c:v>102.9888</c:v>
                </c:pt>
                <c:pt idx="3">
                  <c:v>137.3184</c:v>
                </c:pt>
                <c:pt idx="4">
                  <c:v>171.64800000000002</c:v>
                </c:pt>
                <c:pt idx="5">
                  <c:v>205.9776</c:v>
                </c:pt>
                <c:pt idx="6">
                  <c:v>240.30720000000002</c:v>
                </c:pt>
                <c:pt idx="7">
                  <c:v>274.63679999999999</c:v>
                </c:pt>
                <c:pt idx="8">
                  <c:v>308.96639999999996</c:v>
                </c:pt>
                <c:pt idx="9">
                  <c:v>343.29600000000005</c:v>
                </c:pt>
                <c:pt idx="10">
                  <c:v>377.62560000000002</c:v>
                </c:pt>
                <c:pt idx="11">
                  <c:v>411.95519999999999</c:v>
                </c:pt>
                <c:pt idx="12">
                  <c:v>446.28480000000002</c:v>
                </c:pt>
                <c:pt idx="13">
                  <c:v>480.61440000000005</c:v>
                </c:pt>
                <c:pt idx="14">
                  <c:v>514.94399999999996</c:v>
                </c:pt>
                <c:pt idx="15">
                  <c:v>549.27359999999999</c:v>
                </c:pt>
                <c:pt idx="16">
                  <c:v>583.60320000000002</c:v>
                </c:pt>
                <c:pt idx="17">
                  <c:v>617.93279999999993</c:v>
                </c:pt>
                <c:pt idx="18">
                  <c:v>652.26240000000007</c:v>
                </c:pt>
                <c:pt idx="19">
                  <c:v>686.5920000000001</c:v>
                </c:pt>
                <c:pt idx="20">
                  <c:v>720.92160000000001</c:v>
                </c:pt>
                <c:pt idx="21">
                  <c:v>755.25120000000004</c:v>
                </c:pt>
                <c:pt idx="22">
                  <c:v>789.58080000000007</c:v>
                </c:pt>
                <c:pt idx="23">
                  <c:v>823.91039999999998</c:v>
                </c:pt>
                <c:pt idx="24">
                  <c:v>858.24</c:v>
                </c:pt>
                <c:pt idx="25">
                  <c:v>892.56960000000004</c:v>
                </c:pt>
                <c:pt idx="26">
                  <c:v>926.89920000000006</c:v>
                </c:pt>
                <c:pt idx="27">
                  <c:v>961.22880000000009</c:v>
                </c:pt>
                <c:pt idx="28">
                  <c:v>995.55839999999989</c:v>
                </c:pt>
                <c:pt idx="29">
                  <c:v>1029.8879999999999</c:v>
                </c:pt>
                <c:pt idx="30">
                  <c:v>1064.2175999999999</c:v>
                </c:pt>
                <c:pt idx="31">
                  <c:v>1098.5472</c:v>
                </c:pt>
                <c:pt idx="32">
                  <c:v>1132.8768</c:v>
                </c:pt>
                <c:pt idx="33">
                  <c:v>1167.2064</c:v>
                </c:pt>
                <c:pt idx="34">
                  <c:v>1201.5359999999998</c:v>
                </c:pt>
                <c:pt idx="35">
                  <c:v>1235.8655999999999</c:v>
                </c:pt>
                <c:pt idx="36">
                  <c:v>1270.1951999999999</c:v>
                </c:pt>
                <c:pt idx="37">
                  <c:v>1304.5248000000001</c:v>
                </c:pt>
                <c:pt idx="38">
                  <c:v>1338.8544000000002</c:v>
                </c:pt>
                <c:pt idx="39">
                  <c:v>1373.1840000000002</c:v>
                </c:pt>
                <c:pt idx="40">
                  <c:v>1407.5136</c:v>
                </c:pt>
                <c:pt idx="41">
                  <c:v>1441.8432</c:v>
                </c:pt>
                <c:pt idx="42">
                  <c:v>1476.1728000000001</c:v>
                </c:pt>
                <c:pt idx="43">
                  <c:v>1510.5024000000001</c:v>
                </c:pt>
                <c:pt idx="44">
                  <c:v>1544.8320000000001</c:v>
                </c:pt>
                <c:pt idx="45">
                  <c:v>1579.1616000000001</c:v>
                </c:pt>
                <c:pt idx="46">
                  <c:v>1613.4911999999999</c:v>
                </c:pt>
                <c:pt idx="47">
                  <c:v>1647.8208</c:v>
                </c:pt>
                <c:pt idx="48">
                  <c:v>1682.1504</c:v>
                </c:pt>
                <c:pt idx="49">
                  <c:v>1716.48</c:v>
                </c:pt>
              </c:numCache>
            </c:numRef>
          </c:xVal>
          <c:yVal>
            <c:numRef>
              <c:f>ke_Fe!$I$263:$I$312</c:f>
              <c:numCache>
                <c:formatCode>General</c:formatCode>
                <c:ptCount val="50"/>
                <c:pt idx="0">
                  <c:v>1034.8</c:v>
                </c:pt>
                <c:pt idx="1">
                  <c:v>1025.97</c:v>
                </c:pt>
                <c:pt idx="2">
                  <c:v>1033.1400000000001</c:v>
                </c:pt>
                <c:pt idx="3">
                  <c:v>1053.24</c:v>
                </c:pt>
                <c:pt idx="4">
                  <c:v>1068.82</c:v>
                </c:pt>
                <c:pt idx="5">
                  <c:v>1089.9000000000001</c:v>
                </c:pt>
                <c:pt idx="6">
                  <c:v>1104.1500000000001</c:v>
                </c:pt>
                <c:pt idx="7">
                  <c:v>1113.92</c:v>
                </c:pt>
                <c:pt idx="8">
                  <c:v>1131.29</c:v>
                </c:pt>
                <c:pt idx="9">
                  <c:v>1140.48</c:v>
                </c:pt>
                <c:pt idx="10">
                  <c:v>1162.21</c:v>
                </c:pt>
                <c:pt idx="11">
                  <c:v>1189.51</c:v>
                </c:pt>
                <c:pt idx="12">
                  <c:v>1194.8599999999999</c:v>
                </c:pt>
                <c:pt idx="13">
                  <c:v>1198.05</c:v>
                </c:pt>
                <c:pt idx="14">
                  <c:v>1210.48</c:v>
                </c:pt>
                <c:pt idx="15">
                  <c:v>1218.8399999999999</c:v>
                </c:pt>
                <c:pt idx="16">
                  <c:v>1239.02</c:v>
                </c:pt>
                <c:pt idx="17">
                  <c:v>1256.3</c:v>
                </c:pt>
                <c:pt idx="18">
                  <c:v>1272.46</c:v>
                </c:pt>
                <c:pt idx="19">
                  <c:v>1285.92</c:v>
                </c:pt>
                <c:pt idx="20">
                  <c:v>1298</c:v>
                </c:pt>
                <c:pt idx="21">
                  <c:v>1318.23</c:v>
                </c:pt>
                <c:pt idx="22">
                  <c:v>1324.58</c:v>
                </c:pt>
                <c:pt idx="23">
                  <c:v>1349.54</c:v>
                </c:pt>
                <c:pt idx="24">
                  <c:v>1359.16</c:v>
                </c:pt>
                <c:pt idx="25">
                  <c:v>1377.02</c:v>
                </c:pt>
                <c:pt idx="26">
                  <c:v>1377.75</c:v>
                </c:pt>
                <c:pt idx="27">
                  <c:v>1361.34</c:v>
                </c:pt>
                <c:pt idx="28">
                  <c:v>1349.38</c:v>
                </c:pt>
                <c:pt idx="29">
                  <c:v>1327.18</c:v>
                </c:pt>
                <c:pt idx="30">
                  <c:v>1309.6099999999999</c:v>
                </c:pt>
                <c:pt idx="31">
                  <c:v>1303.1600000000001</c:v>
                </c:pt>
                <c:pt idx="32">
                  <c:v>1280.44</c:v>
                </c:pt>
                <c:pt idx="33">
                  <c:v>1273.8399999999999</c:v>
                </c:pt>
                <c:pt idx="34">
                  <c:v>1252.1300000000001</c:v>
                </c:pt>
                <c:pt idx="35">
                  <c:v>1234.8699999999999</c:v>
                </c:pt>
                <c:pt idx="36">
                  <c:v>1225.8</c:v>
                </c:pt>
                <c:pt idx="37">
                  <c:v>1211.96</c:v>
                </c:pt>
                <c:pt idx="38">
                  <c:v>1195.45</c:v>
                </c:pt>
                <c:pt idx="39">
                  <c:v>1188.98</c:v>
                </c:pt>
                <c:pt idx="40">
                  <c:v>1169.5999999999999</c:v>
                </c:pt>
                <c:pt idx="41">
                  <c:v>1164.48</c:v>
                </c:pt>
                <c:pt idx="42">
                  <c:v>1150.3</c:v>
                </c:pt>
                <c:pt idx="43">
                  <c:v>1133.6199999999999</c:v>
                </c:pt>
                <c:pt idx="44">
                  <c:v>1122.92</c:v>
                </c:pt>
                <c:pt idx="45">
                  <c:v>1099.0999999999999</c:v>
                </c:pt>
                <c:pt idx="46">
                  <c:v>1082.5899999999999</c:v>
                </c:pt>
                <c:pt idx="47">
                  <c:v>1069.1400000000001</c:v>
                </c:pt>
                <c:pt idx="48">
                  <c:v>1051.05</c:v>
                </c:pt>
                <c:pt idx="49">
                  <c:v>1043.21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9-CB4D-AE3C-FECC4002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91167"/>
        <c:axId val="812940111"/>
      </c:scatterChart>
      <c:valAx>
        <c:axId val="1414091167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0111"/>
        <c:crosses val="autoZero"/>
        <c:crossBetween val="midCat"/>
      </c:valAx>
      <c:valAx>
        <c:axId val="81294011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9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ke_Fe!$A$265:$A$287</c:f>
              <c:numCache>
                <c:formatCode>General</c:formatCode>
                <c:ptCount val="23"/>
                <c:pt idx="0">
                  <c:v>102.9888</c:v>
                </c:pt>
                <c:pt idx="1">
                  <c:v>137.3184</c:v>
                </c:pt>
                <c:pt idx="2">
                  <c:v>171.64800000000002</c:v>
                </c:pt>
                <c:pt idx="3">
                  <c:v>205.9776</c:v>
                </c:pt>
                <c:pt idx="4">
                  <c:v>240.30720000000002</c:v>
                </c:pt>
                <c:pt idx="5">
                  <c:v>274.63679999999999</c:v>
                </c:pt>
                <c:pt idx="6">
                  <c:v>308.96639999999996</c:v>
                </c:pt>
                <c:pt idx="7">
                  <c:v>343.29600000000005</c:v>
                </c:pt>
                <c:pt idx="8">
                  <c:v>377.62560000000002</c:v>
                </c:pt>
                <c:pt idx="9">
                  <c:v>411.95519999999999</c:v>
                </c:pt>
                <c:pt idx="10">
                  <c:v>446.28480000000002</c:v>
                </c:pt>
                <c:pt idx="11">
                  <c:v>480.61440000000005</c:v>
                </c:pt>
                <c:pt idx="12">
                  <c:v>514.94399999999996</c:v>
                </c:pt>
                <c:pt idx="13">
                  <c:v>549.27359999999999</c:v>
                </c:pt>
                <c:pt idx="14">
                  <c:v>583.60320000000002</c:v>
                </c:pt>
                <c:pt idx="15">
                  <c:v>617.93279999999993</c:v>
                </c:pt>
                <c:pt idx="16">
                  <c:v>652.26240000000007</c:v>
                </c:pt>
                <c:pt idx="17">
                  <c:v>686.5920000000001</c:v>
                </c:pt>
                <c:pt idx="18">
                  <c:v>720.92160000000001</c:v>
                </c:pt>
                <c:pt idx="19">
                  <c:v>755.25120000000004</c:v>
                </c:pt>
                <c:pt idx="20">
                  <c:v>789.58080000000007</c:v>
                </c:pt>
                <c:pt idx="21">
                  <c:v>823.91039999999998</c:v>
                </c:pt>
                <c:pt idx="22">
                  <c:v>858.24</c:v>
                </c:pt>
              </c:numCache>
            </c:numRef>
          </c:xVal>
          <c:yVal>
            <c:numRef>
              <c:f>ke_Fe!$E$265:$E$287</c:f>
              <c:numCache>
                <c:formatCode>General</c:formatCode>
                <c:ptCount val="23"/>
                <c:pt idx="0">
                  <c:v>1017.68</c:v>
                </c:pt>
                <c:pt idx="1">
                  <c:v>1050.46</c:v>
                </c:pt>
                <c:pt idx="2">
                  <c:v>1058.68</c:v>
                </c:pt>
                <c:pt idx="3">
                  <c:v>1077.06</c:v>
                </c:pt>
                <c:pt idx="4">
                  <c:v>1090.02</c:v>
                </c:pt>
                <c:pt idx="5">
                  <c:v>1106.01</c:v>
                </c:pt>
                <c:pt idx="6">
                  <c:v>1120.45</c:v>
                </c:pt>
                <c:pt idx="7">
                  <c:v>1138.28</c:v>
                </c:pt>
                <c:pt idx="8">
                  <c:v>1156.52</c:v>
                </c:pt>
                <c:pt idx="9">
                  <c:v>1160.72</c:v>
                </c:pt>
                <c:pt idx="10">
                  <c:v>1176.45</c:v>
                </c:pt>
                <c:pt idx="11">
                  <c:v>1194.1099999999999</c:v>
                </c:pt>
                <c:pt idx="12">
                  <c:v>1213.68</c:v>
                </c:pt>
                <c:pt idx="13">
                  <c:v>1223.96</c:v>
                </c:pt>
                <c:pt idx="14">
                  <c:v>1246.52</c:v>
                </c:pt>
                <c:pt idx="15">
                  <c:v>1261.0999999999999</c:v>
                </c:pt>
                <c:pt idx="16">
                  <c:v>1266.18</c:v>
                </c:pt>
                <c:pt idx="17">
                  <c:v>1278.0899999999999</c:v>
                </c:pt>
                <c:pt idx="18">
                  <c:v>1308.03</c:v>
                </c:pt>
                <c:pt idx="19">
                  <c:v>1321.08</c:v>
                </c:pt>
                <c:pt idx="20">
                  <c:v>1327.13</c:v>
                </c:pt>
                <c:pt idx="21">
                  <c:v>1351.97</c:v>
                </c:pt>
                <c:pt idx="22">
                  <c:v>1368.78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084A-BC5B-339D37AAA7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ke_Fe!$A$290:$A$311</c:f>
              <c:numCache>
                <c:formatCode>General</c:formatCode>
                <c:ptCount val="22"/>
                <c:pt idx="0">
                  <c:v>961.22880000000009</c:v>
                </c:pt>
                <c:pt idx="1">
                  <c:v>995.55839999999989</c:v>
                </c:pt>
                <c:pt idx="2">
                  <c:v>1029.8879999999999</c:v>
                </c:pt>
                <c:pt idx="3">
                  <c:v>1064.2175999999999</c:v>
                </c:pt>
                <c:pt idx="4">
                  <c:v>1098.5472</c:v>
                </c:pt>
                <c:pt idx="5">
                  <c:v>1132.8768</c:v>
                </c:pt>
                <c:pt idx="6">
                  <c:v>1167.2064</c:v>
                </c:pt>
                <c:pt idx="7">
                  <c:v>1201.5359999999998</c:v>
                </c:pt>
                <c:pt idx="8">
                  <c:v>1235.8655999999999</c:v>
                </c:pt>
                <c:pt idx="9">
                  <c:v>1270.1951999999999</c:v>
                </c:pt>
                <c:pt idx="10">
                  <c:v>1304.5248000000001</c:v>
                </c:pt>
                <c:pt idx="11">
                  <c:v>1338.8544000000002</c:v>
                </c:pt>
                <c:pt idx="12">
                  <c:v>1373.1840000000002</c:v>
                </c:pt>
                <c:pt idx="13">
                  <c:v>1407.5136</c:v>
                </c:pt>
                <c:pt idx="14">
                  <c:v>1441.8432</c:v>
                </c:pt>
                <c:pt idx="15">
                  <c:v>1476.1728000000001</c:v>
                </c:pt>
                <c:pt idx="16">
                  <c:v>1510.5024000000001</c:v>
                </c:pt>
                <c:pt idx="17">
                  <c:v>1544.8320000000001</c:v>
                </c:pt>
                <c:pt idx="18">
                  <c:v>1579.1616000000001</c:v>
                </c:pt>
                <c:pt idx="19">
                  <c:v>1613.4911999999999</c:v>
                </c:pt>
                <c:pt idx="20">
                  <c:v>1647.8208</c:v>
                </c:pt>
                <c:pt idx="21">
                  <c:v>1682.1504</c:v>
                </c:pt>
              </c:numCache>
            </c:numRef>
          </c:xVal>
          <c:yVal>
            <c:numRef>
              <c:f>ke_Fe!$E$290:$E$311</c:f>
              <c:numCache>
                <c:formatCode>General</c:formatCode>
                <c:ptCount val="22"/>
                <c:pt idx="0">
                  <c:v>1364.33</c:v>
                </c:pt>
                <c:pt idx="1">
                  <c:v>1343.14</c:v>
                </c:pt>
                <c:pt idx="2">
                  <c:v>1339.36</c:v>
                </c:pt>
                <c:pt idx="3">
                  <c:v>1316.09</c:v>
                </c:pt>
                <c:pt idx="4">
                  <c:v>1296.45</c:v>
                </c:pt>
                <c:pt idx="5">
                  <c:v>1281.3399999999999</c:v>
                </c:pt>
                <c:pt idx="6">
                  <c:v>1266.95</c:v>
                </c:pt>
                <c:pt idx="7">
                  <c:v>1256.4100000000001</c:v>
                </c:pt>
                <c:pt idx="8">
                  <c:v>1242.21</c:v>
                </c:pt>
                <c:pt idx="9">
                  <c:v>1219.2</c:v>
                </c:pt>
                <c:pt idx="10">
                  <c:v>1207.74</c:v>
                </c:pt>
                <c:pt idx="11">
                  <c:v>1192.5899999999999</c:v>
                </c:pt>
                <c:pt idx="12">
                  <c:v>1177.25</c:v>
                </c:pt>
                <c:pt idx="13">
                  <c:v>1171.95</c:v>
                </c:pt>
                <c:pt idx="14">
                  <c:v>1159.06</c:v>
                </c:pt>
                <c:pt idx="15">
                  <c:v>1134.54</c:v>
                </c:pt>
                <c:pt idx="16">
                  <c:v>1124.07</c:v>
                </c:pt>
                <c:pt idx="17">
                  <c:v>1108.3900000000001</c:v>
                </c:pt>
                <c:pt idx="18">
                  <c:v>1086.7</c:v>
                </c:pt>
                <c:pt idx="19">
                  <c:v>1077.01</c:v>
                </c:pt>
                <c:pt idx="20">
                  <c:v>1056.22</c:v>
                </c:pt>
                <c:pt idx="21">
                  <c:v>1050.01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084A-BC5B-339D37AA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91167"/>
        <c:axId val="812940111"/>
      </c:scatterChart>
      <c:valAx>
        <c:axId val="1414091167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0111"/>
        <c:crosses val="autoZero"/>
        <c:crossBetween val="midCat"/>
      </c:valAx>
      <c:valAx>
        <c:axId val="8129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ke_Fe!$A$207:$A$256</c:f>
              <c:numCache>
                <c:formatCode>General</c:formatCode>
                <c:ptCount val="50"/>
                <c:pt idx="0">
                  <c:v>6.86578</c:v>
                </c:pt>
                <c:pt idx="1">
                  <c:v>13.73156</c:v>
                </c:pt>
                <c:pt idx="2">
                  <c:v>20.597339999999999</c:v>
                </c:pt>
                <c:pt idx="3">
                  <c:v>27.46312</c:v>
                </c:pt>
                <c:pt idx="4">
                  <c:v>34.328899999999997</c:v>
                </c:pt>
                <c:pt idx="5">
                  <c:v>41.194679999999998</c:v>
                </c:pt>
                <c:pt idx="6">
                  <c:v>48.060460000000006</c:v>
                </c:pt>
                <c:pt idx="7">
                  <c:v>54.92624</c:v>
                </c:pt>
                <c:pt idx="8">
                  <c:v>61.792019999999994</c:v>
                </c:pt>
                <c:pt idx="9">
                  <c:v>68.657799999999995</c:v>
                </c:pt>
                <c:pt idx="10">
                  <c:v>75.523579999999995</c:v>
                </c:pt>
                <c:pt idx="11">
                  <c:v>82.389359999999996</c:v>
                </c:pt>
                <c:pt idx="12">
                  <c:v>89.255139999999997</c:v>
                </c:pt>
                <c:pt idx="13">
                  <c:v>96.120920000000012</c:v>
                </c:pt>
                <c:pt idx="14">
                  <c:v>102.9867</c:v>
                </c:pt>
                <c:pt idx="15">
                  <c:v>109.85248</c:v>
                </c:pt>
                <c:pt idx="16">
                  <c:v>116.71826</c:v>
                </c:pt>
                <c:pt idx="17">
                  <c:v>123.58403999999999</c:v>
                </c:pt>
                <c:pt idx="18">
                  <c:v>130.44981999999999</c:v>
                </c:pt>
                <c:pt idx="19">
                  <c:v>137.31559999999999</c:v>
                </c:pt>
                <c:pt idx="20">
                  <c:v>144.18137999999999</c:v>
                </c:pt>
                <c:pt idx="21">
                  <c:v>151.04715999999999</c:v>
                </c:pt>
                <c:pt idx="22">
                  <c:v>157.91293999999999</c:v>
                </c:pt>
                <c:pt idx="23">
                  <c:v>164.77871999999999</c:v>
                </c:pt>
                <c:pt idx="24">
                  <c:v>171.64449999999999</c:v>
                </c:pt>
                <c:pt idx="25">
                  <c:v>178.51027999999999</c:v>
                </c:pt>
                <c:pt idx="26">
                  <c:v>185.37606</c:v>
                </c:pt>
                <c:pt idx="27">
                  <c:v>192.24184000000002</c:v>
                </c:pt>
                <c:pt idx="28">
                  <c:v>199.10761999999997</c:v>
                </c:pt>
                <c:pt idx="29">
                  <c:v>205.9734</c:v>
                </c:pt>
                <c:pt idx="30">
                  <c:v>212.83918</c:v>
                </c:pt>
                <c:pt idx="31">
                  <c:v>219.70496</c:v>
                </c:pt>
                <c:pt idx="32">
                  <c:v>226.57074</c:v>
                </c:pt>
                <c:pt idx="33">
                  <c:v>233.43652</c:v>
                </c:pt>
                <c:pt idx="34">
                  <c:v>240.30229999999997</c:v>
                </c:pt>
                <c:pt idx="35">
                  <c:v>247.16807999999997</c:v>
                </c:pt>
                <c:pt idx="36">
                  <c:v>254.03385999999998</c:v>
                </c:pt>
                <c:pt idx="37">
                  <c:v>260.89963999999998</c:v>
                </c:pt>
                <c:pt idx="38">
                  <c:v>267.76542000000001</c:v>
                </c:pt>
                <c:pt idx="39">
                  <c:v>274.63119999999998</c:v>
                </c:pt>
                <c:pt idx="40">
                  <c:v>281.49697999999995</c:v>
                </c:pt>
                <c:pt idx="41">
                  <c:v>288.36275999999998</c:v>
                </c:pt>
                <c:pt idx="42">
                  <c:v>295.22854000000001</c:v>
                </c:pt>
                <c:pt idx="43">
                  <c:v>302.09431999999998</c:v>
                </c:pt>
                <c:pt idx="44">
                  <c:v>308.96010000000001</c:v>
                </c:pt>
                <c:pt idx="45">
                  <c:v>315.82587999999998</c:v>
                </c:pt>
                <c:pt idx="46">
                  <c:v>322.69165999999996</c:v>
                </c:pt>
                <c:pt idx="47">
                  <c:v>329.55743999999999</c:v>
                </c:pt>
                <c:pt idx="48">
                  <c:v>336.42321999999996</c:v>
                </c:pt>
                <c:pt idx="49">
                  <c:v>343.28899999999999</c:v>
                </c:pt>
              </c:numCache>
            </c:numRef>
          </c:xVal>
          <c:yVal>
            <c:numRef>
              <c:f>ke_Fe!$E$207:$E$256</c:f>
              <c:numCache>
                <c:formatCode>General</c:formatCode>
                <c:ptCount val="50"/>
                <c:pt idx="0">
                  <c:v>1105.1600000000001</c:v>
                </c:pt>
                <c:pt idx="1">
                  <c:v>1093.33</c:v>
                </c:pt>
                <c:pt idx="2">
                  <c:v>1093.99</c:v>
                </c:pt>
                <c:pt idx="3">
                  <c:v>1098.42</c:v>
                </c:pt>
                <c:pt idx="4">
                  <c:v>1123.92</c:v>
                </c:pt>
                <c:pt idx="5">
                  <c:v>1155.55</c:v>
                </c:pt>
                <c:pt idx="6">
                  <c:v>1169.6600000000001</c:v>
                </c:pt>
                <c:pt idx="7">
                  <c:v>1173.18</c:v>
                </c:pt>
                <c:pt idx="8">
                  <c:v>1177.0899999999999</c:v>
                </c:pt>
                <c:pt idx="9">
                  <c:v>1180.48</c:v>
                </c:pt>
                <c:pt idx="10">
                  <c:v>1183.9100000000001</c:v>
                </c:pt>
                <c:pt idx="11">
                  <c:v>1194.8</c:v>
                </c:pt>
                <c:pt idx="12">
                  <c:v>1192.33</c:v>
                </c:pt>
                <c:pt idx="13">
                  <c:v>1200.95</c:v>
                </c:pt>
                <c:pt idx="14">
                  <c:v>1202.75</c:v>
                </c:pt>
                <c:pt idx="15">
                  <c:v>1198.8</c:v>
                </c:pt>
                <c:pt idx="16">
                  <c:v>1196.45</c:v>
                </c:pt>
                <c:pt idx="17">
                  <c:v>1214.49</c:v>
                </c:pt>
                <c:pt idx="18">
                  <c:v>1223.21</c:v>
                </c:pt>
                <c:pt idx="19">
                  <c:v>1227.01</c:v>
                </c:pt>
                <c:pt idx="20">
                  <c:v>1229.58</c:v>
                </c:pt>
                <c:pt idx="21">
                  <c:v>1228.92</c:v>
                </c:pt>
                <c:pt idx="22">
                  <c:v>1231.76</c:v>
                </c:pt>
                <c:pt idx="23">
                  <c:v>1248.67</c:v>
                </c:pt>
                <c:pt idx="24">
                  <c:v>1273.1300000000001</c:v>
                </c:pt>
                <c:pt idx="25">
                  <c:v>1299.1600000000001</c:v>
                </c:pt>
                <c:pt idx="26">
                  <c:v>1306</c:v>
                </c:pt>
                <c:pt idx="27">
                  <c:v>1300.8900000000001</c:v>
                </c:pt>
                <c:pt idx="28">
                  <c:v>1291.25</c:v>
                </c:pt>
                <c:pt idx="29">
                  <c:v>1274.3699999999999</c:v>
                </c:pt>
                <c:pt idx="30">
                  <c:v>1262.81</c:v>
                </c:pt>
                <c:pt idx="31">
                  <c:v>1249.04</c:v>
                </c:pt>
                <c:pt idx="32">
                  <c:v>1230.71</c:v>
                </c:pt>
                <c:pt idx="33">
                  <c:v>1231.17</c:v>
                </c:pt>
                <c:pt idx="34">
                  <c:v>1237.81</c:v>
                </c:pt>
                <c:pt idx="35">
                  <c:v>1221.93</c:v>
                </c:pt>
                <c:pt idx="36">
                  <c:v>1216.8599999999999</c:v>
                </c:pt>
                <c:pt idx="37">
                  <c:v>1224.24</c:v>
                </c:pt>
                <c:pt idx="38">
                  <c:v>1220.31</c:v>
                </c:pt>
                <c:pt idx="39">
                  <c:v>1205.95</c:v>
                </c:pt>
                <c:pt idx="40">
                  <c:v>1197.6500000000001</c:v>
                </c:pt>
                <c:pt idx="41">
                  <c:v>1191.02</c:v>
                </c:pt>
                <c:pt idx="42">
                  <c:v>1191.75</c:v>
                </c:pt>
                <c:pt idx="43">
                  <c:v>1188.45</c:v>
                </c:pt>
                <c:pt idx="44">
                  <c:v>1182.77</c:v>
                </c:pt>
                <c:pt idx="45">
                  <c:v>1186.45</c:v>
                </c:pt>
                <c:pt idx="46">
                  <c:v>1172.28</c:v>
                </c:pt>
                <c:pt idx="47">
                  <c:v>1167.1400000000001</c:v>
                </c:pt>
                <c:pt idx="48">
                  <c:v>1154.76</c:v>
                </c:pt>
                <c:pt idx="49">
                  <c:v>1125.08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2-5A4F-9F6A-CEBFABACA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ke_Fe!$A$207:$A$256</c:f>
              <c:numCache>
                <c:formatCode>General</c:formatCode>
                <c:ptCount val="50"/>
                <c:pt idx="0">
                  <c:v>6.86578</c:v>
                </c:pt>
                <c:pt idx="1">
                  <c:v>13.73156</c:v>
                </c:pt>
                <c:pt idx="2">
                  <c:v>20.597339999999999</c:v>
                </c:pt>
                <c:pt idx="3">
                  <c:v>27.46312</c:v>
                </c:pt>
                <c:pt idx="4">
                  <c:v>34.328899999999997</c:v>
                </c:pt>
                <c:pt idx="5">
                  <c:v>41.194679999999998</c:v>
                </c:pt>
                <c:pt idx="6">
                  <c:v>48.060460000000006</c:v>
                </c:pt>
                <c:pt idx="7">
                  <c:v>54.92624</c:v>
                </c:pt>
                <c:pt idx="8">
                  <c:v>61.792019999999994</c:v>
                </c:pt>
                <c:pt idx="9">
                  <c:v>68.657799999999995</c:v>
                </c:pt>
                <c:pt idx="10">
                  <c:v>75.523579999999995</c:v>
                </c:pt>
                <c:pt idx="11">
                  <c:v>82.389359999999996</c:v>
                </c:pt>
                <c:pt idx="12">
                  <c:v>89.255139999999997</c:v>
                </c:pt>
                <c:pt idx="13">
                  <c:v>96.120920000000012</c:v>
                </c:pt>
                <c:pt idx="14">
                  <c:v>102.9867</c:v>
                </c:pt>
                <c:pt idx="15">
                  <c:v>109.85248</c:v>
                </c:pt>
                <c:pt idx="16">
                  <c:v>116.71826</c:v>
                </c:pt>
                <c:pt idx="17">
                  <c:v>123.58403999999999</c:v>
                </c:pt>
                <c:pt idx="18">
                  <c:v>130.44981999999999</c:v>
                </c:pt>
                <c:pt idx="19">
                  <c:v>137.31559999999999</c:v>
                </c:pt>
                <c:pt idx="20">
                  <c:v>144.18137999999999</c:v>
                </c:pt>
                <c:pt idx="21">
                  <c:v>151.04715999999999</c:v>
                </c:pt>
                <c:pt idx="22">
                  <c:v>157.91293999999999</c:v>
                </c:pt>
                <c:pt idx="23">
                  <c:v>164.77871999999999</c:v>
                </c:pt>
                <c:pt idx="24">
                  <c:v>171.64449999999999</c:v>
                </c:pt>
                <c:pt idx="25">
                  <c:v>178.51027999999999</c:v>
                </c:pt>
                <c:pt idx="26">
                  <c:v>185.37606</c:v>
                </c:pt>
                <c:pt idx="27">
                  <c:v>192.24184000000002</c:v>
                </c:pt>
                <c:pt idx="28">
                  <c:v>199.10761999999997</c:v>
                </c:pt>
                <c:pt idx="29">
                  <c:v>205.9734</c:v>
                </c:pt>
                <c:pt idx="30">
                  <c:v>212.83918</c:v>
                </c:pt>
                <c:pt idx="31">
                  <c:v>219.70496</c:v>
                </c:pt>
                <c:pt idx="32">
                  <c:v>226.57074</c:v>
                </c:pt>
                <c:pt idx="33">
                  <c:v>233.43652</c:v>
                </c:pt>
                <c:pt idx="34">
                  <c:v>240.30229999999997</c:v>
                </c:pt>
                <c:pt idx="35">
                  <c:v>247.16807999999997</c:v>
                </c:pt>
                <c:pt idx="36">
                  <c:v>254.03385999999998</c:v>
                </c:pt>
                <c:pt idx="37">
                  <c:v>260.89963999999998</c:v>
                </c:pt>
                <c:pt idx="38">
                  <c:v>267.76542000000001</c:v>
                </c:pt>
                <c:pt idx="39">
                  <c:v>274.63119999999998</c:v>
                </c:pt>
                <c:pt idx="40">
                  <c:v>281.49697999999995</c:v>
                </c:pt>
                <c:pt idx="41">
                  <c:v>288.36275999999998</c:v>
                </c:pt>
                <c:pt idx="42">
                  <c:v>295.22854000000001</c:v>
                </c:pt>
                <c:pt idx="43">
                  <c:v>302.09431999999998</c:v>
                </c:pt>
                <c:pt idx="44">
                  <c:v>308.96010000000001</c:v>
                </c:pt>
                <c:pt idx="45">
                  <c:v>315.82587999999998</c:v>
                </c:pt>
                <c:pt idx="46">
                  <c:v>322.69165999999996</c:v>
                </c:pt>
                <c:pt idx="47">
                  <c:v>329.55743999999999</c:v>
                </c:pt>
                <c:pt idx="48">
                  <c:v>336.42321999999996</c:v>
                </c:pt>
                <c:pt idx="49">
                  <c:v>343.28899999999999</c:v>
                </c:pt>
              </c:numCache>
            </c:numRef>
          </c:xVal>
          <c:yVal>
            <c:numRef>
              <c:f>ke_Fe!$I$207:$I$256</c:f>
              <c:numCache>
                <c:formatCode>General</c:formatCode>
                <c:ptCount val="50"/>
                <c:pt idx="0">
                  <c:v>1172.8900000000001</c:v>
                </c:pt>
                <c:pt idx="1">
                  <c:v>1172.56</c:v>
                </c:pt>
                <c:pt idx="2">
                  <c:v>1172.56</c:v>
                </c:pt>
                <c:pt idx="3">
                  <c:v>1171.18</c:v>
                </c:pt>
                <c:pt idx="4">
                  <c:v>1170.48</c:v>
                </c:pt>
                <c:pt idx="5">
                  <c:v>1172.21</c:v>
                </c:pt>
                <c:pt idx="6">
                  <c:v>1176.4000000000001</c:v>
                </c:pt>
                <c:pt idx="7">
                  <c:v>1184.8499999999999</c:v>
                </c:pt>
                <c:pt idx="8">
                  <c:v>1185.95</c:v>
                </c:pt>
                <c:pt idx="9">
                  <c:v>1191.56</c:v>
                </c:pt>
                <c:pt idx="10">
                  <c:v>1192.77</c:v>
                </c:pt>
                <c:pt idx="11">
                  <c:v>1196.46</c:v>
                </c:pt>
                <c:pt idx="12">
                  <c:v>1199.94</c:v>
                </c:pt>
                <c:pt idx="13">
                  <c:v>1206.77</c:v>
                </c:pt>
                <c:pt idx="14">
                  <c:v>1210.3699999999999</c:v>
                </c:pt>
                <c:pt idx="15">
                  <c:v>1207.83</c:v>
                </c:pt>
                <c:pt idx="16">
                  <c:v>1207.3900000000001</c:v>
                </c:pt>
                <c:pt idx="17">
                  <c:v>1210.6099999999999</c:v>
                </c:pt>
                <c:pt idx="18">
                  <c:v>1216.67</c:v>
                </c:pt>
                <c:pt idx="19">
                  <c:v>1224.08</c:v>
                </c:pt>
                <c:pt idx="20">
                  <c:v>1222.02</c:v>
                </c:pt>
                <c:pt idx="21">
                  <c:v>1226.8399999999999</c:v>
                </c:pt>
                <c:pt idx="22">
                  <c:v>1239.25</c:v>
                </c:pt>
                <c:pt idx="23">
                  <c:v>1241.51</c:v>
                </c:pt>
                <c:pt idx="24">
                  <c:v>1247.76</c:v>
                </c:pt>
                <c:pt idx="25">
                  <c:v>1247.6199999999999</c:v>
                </c:pt>
                <c:pt idx="26">
                  <c:v>1249.78</c:v>
                </c:pt>
                <c:pt idx="27">
                  <c:v>1251.27</c:v>
                </c:pt>
                <c:pt idx="28">
                  <c:v>1250.1300000000001</c:v>
                </c:pt>
                <c:pt idx="29">
                  <c:v>1247.54</c:v>
                </c:pt>
                <c:pt idx="30">
                  <c:v>1242.95</c:v>
                </c:pt>
                <c:pt idx="31">
                  <c:v>1242.72</c:v>
                </c:pt>
                <c:pt idx="32">
                  <c:v>1238.96</c:v>
                </c:pt>
                <c:pt idx="33">
                  <c:v>1233.68</c:v>
                </c:pt>
                <c:pt idx="34">
                  <c:v>1225.01</c:v>
                </c:pt>
                <c:pt idx="35">
                  <c:v>1221.1099999999999</c:v>
                </c:pt>
                <c:pt idx="36">
                  <c:v>1217.75</c:v>
                </c:pt>
                <c:pt idx="37">
                  <c:v>1211.04</c:v>
                </c:pt>
                <c:pt idx="38">
                  <c:v>1208.47</c:v>
                </c:pt>
                <c:pt idx="39">
                  <c:v>1206.23</c:v>
                </c:pt>
                <c:pt idx="40">
                  <c:v>1207.8</c:v>
                </c:pt>
                <c:pt idx="41">
                  <c:v>1205.9000000000001</c:v>
                </c:pt>
                <c:pt idx="42">
                  <c:v>1202.2</c:v>
                </c:pt>
                <c:pt idx="43">
                  <c:v>1199</c:v>
                </c:pt>
                <c:pt idx="44">
                  <c:v>1196.18</c:v>
                </c:pt>
                <c:pt idx="45">
                  <c:v>1193.28</c:v>
                </c:pt>
                <c:pt idx="46">
                  <c:v>1187.5</c:v>
                </c:pt>
                <c:pt idx="47">
                  <c:v>1184.06</c:v>
                </c:pt>
                <c:pt idx="48">
                  <c:v>1177.46</c:v>
                </c:pt>
                <c:pt idx="49">
                  <c:v>1175.01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2-5A4F-9F6A-CEBFABAC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35663"/>
        <c:axId val="951496735"/>
      </c:scatterChart>
      <c:valAx>
        <c:axId val="205403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6735"/>
        <c:crosses val="autoZero"/>
        <c:crossBetween val="midCat"/>
      </c:valAx>
      <c:valAx>
        <c:axId val="9514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ke_Fe!$A$213:$A$228</c:f>
              <c:numCache>
                <c:formatCode>General</c:formatCode>
                <c:ptCount val="16"/>
                <c:pt idx="0">
                  <c:v>48.060460000000006</c:v>
                </c:pt>
                <c:pt idx="1">
                  <c:v>54.92624</c:v>
                </c:pt>
                <c:pt idx="2">
                  <c:v>61.792019999999994</c:v>
                </c:pt>
                <c:pt idx="3">
                  <c:v>68.657799999999995</c:v>
                </c:pt>
                <c:pt idx="4">
                  <c:v>75.523579999999995</c:v>
                </c:pt>
                <c:pt idx="5">
                  <c:v>82.389359999999996</c:v>
                </c:pt>
                <c:pt idx="6">
                  <c:v>89.255139999999997</c:v>
                </c:pt>
                <c:pt idx="7">
                  <c:v>96.120920000000012</c:v>
                </c:pt>
                <c:pt idx="8">
                  <c:v>102.9867</c:v>
                </c:pt>
                <c:pt idx="9">
                  <c:v>109.85248</c:v>
                </c:pt>
                <c:pt idx="10">
                  <c:v>116.71826</c:v>
                </c:pt>
                <c:pt idx="11">
                  <c:v>123.58403999999999</c:v>
                </c:pt>
                <c:pt idx="12">
                  <c:v>130.44981999999999</c:v>
                </c:pt>
                <c:pt idx="13">
                  <c:v>137.31559999999999</c:v>
                </c:pt>
                <c:pt idx="14">
                  <c:v>144.18137999999999</c:v>
                </c:pt>
                <c:pt idx="15">
                  <c:v>151.04715999999999</c:v>
                </c:pt>
              </c:numCache>
            </c:numRef>
          </c:xVal>
          <c:yVal>
            <c:numRef>
              <c:f>ke_Fe!$E$213:$E$228</c:f>
              <c:numCache>
                <c:formatCode>General</c:formatCode>
                <c:ptCount val="16"/>
                <c:pt idx="0">
                  <c:v>1169.6600000000001</c:v>
                </c:pt>
                <c:pt idx="1">
                  <c:v>1173.18</c:v>
                </c:pt>
                <c:pt idx="2">
                  <c:v>1177.0899999999999</c:v>
                </c:pt>
                <c:pt idx="3">
                  <c:v>1180.48</c:v>
                </c:pt>
                <c:pt idx="4">
                  <c:v>1183.9100000000001</c:v>
                </c:pt>
                <c:pt idx="5">
                  <c:v>1194.8</c:v>
                </c:pt>
                <c:pt idx="6">
                  <c:v>1192.33</c:v>
                </c:pt>
                <c:pt idx="7">
                  <c:v>1200.95</c:v>
                </c:pt>
                <c:pt idx="8">
                  <c:v>1202.75</c:v>
                </c:pt>
                <c:pt idx="9">
                  <c:v>1198.8</c:v>
                </c:pt>
                <c:pt idx="10">
                  <c:v>1196.45</c:v>
                </c:pt>
                <c:pt idx="11">
                  <c:v>1214.49</c:v>
                </c:pt>
                <c:pt idx="12">
                  <c:v>1223.21</c:v>
                </c:pt>
                <c:pt idx="13">
                  <c:v>1227.01</c:v>
                </c:pt>
                <c:pt idx="14">
                  <c:v>1229.58</c:v>
                </c:pt>
                <c:pt idx="15">
                  <c:v>1228.92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4-4646-95AC-BD7FC69051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ke_Fe!$A$238:$A$254</c:f>
              <c:numCache>
                <c:formatCode>General</c:formatCode>
                <c:ptCount val="17"/>
                <c:pt idx="0">
                  <c:v>219.70496</c:v>
                </c:pt>
                <c:pt idx="1">
                  <c:v>226.57074</c:v>
                </c:pt>
                <c:pt idx="2">
                  <c:v>233.43652</c:v>
                </c:pt>
                <c:pt idx="3">
                  <c:v>240.30229999999997</c:v>
                </c:pt>
                <c:pt idx="4">
                  <c:v>247.16807999999997</c:v>
                </c:pt>
                <c:pt idx="5">
                  <c:v>254.03385999999998</c:v>
                </c:pt>
                <c:pt idx="6">
                  <c:v>260.89963999999998</c:v>
                </c:pt>
                <c:pt idx="7">
                  <c:v>267.76542000000001</c:v>
                </c:pt>
                <c:pt idx="8">
                  <c:v>274.63119999999998</c:v>
                </c:pt>
                <c:pt idx="9">
                  <c:v>281.49697999999995</c:v>
                </c:pt>
                <c:pt idx="10">
                  <c:v>288.36275999999998</c:v>
                </c:pt>
                <c:pt idx="11">
                  <c:v>295.22854000000001</c:v>
                </c:pt>
                <c:pt idx="12">
                  <c:v>302.09431999999998</c:v>
                </c:pt>
                <c:pt idx="13">
                  <c:v>308.96010000000001</c:v>
                </c:pt>
                <c:pt idx="14">
                  <c:v>315.82587999999998</c:v>
                </c:pt>
                <c:pt idx="15">
                  <c:v>322.69165999999996</c:v>
                </c:pt>
                <c:pt idx="16">
                  <c:v>329.55743999999999</c:v>
                </c:pt>
              </c:numCache>
            </c:numRef>
          </c:xVal>
          <c:yVal>
            <c:numRef>
              <c:f>ke_Fe!$E$238:$E$254</c:f>
              <c:numCache>
                <c:formatCode>General</c:formatCode>
                <c:ptCount val="17"/>
                <c:pt idx="0">
                  <c:v>1249.04</c:v>
                </c:pt>
                <c:pt idx="1">
                  <c:v>1230.71</c:v>
                </c:pt>
                <c:pt idx="2">
                  <c:v>1231.17</c:v>
                </c:pt>
                <c:pt idx="3">
                  <c:v>1237.81</c:v>
                </c:pt>
                <c:pt idx="4">
                  <c:v>1221.93</c:v>
                </c:pt>
                <c:pt idx="5">
                  <c:v>1216.8599999999999</c:v>
                </c:pt>
                <c:pt idx="6">
                  <c:v>1224.24</c:v>
                </c:pt>
                <c:pt idx="7">
                  <c:v>1220.31</c:v>
                </c:pt>
                <c:pt idx="8">
                  <c:v>1205.95</c:v>
                </c:pt>
                <c:pt idx="9">
                  <c:v>1197.6500000000001</c:v>
                </c:pt>
                <c:pt idx="10">
                  <c:v>1191.02</c:v>
                </c:pt>
                <c:pt idx="11">
                  <c:v>1191.75</c:v>
                </c:pt>
                <c:pt idx="12">
                  <c:v>1188.45</c:v>
                </c:pt>
                <c:pt idx="13">
                  <c:v>1182.77</c:v>
                </c:pt>
                <c:pt idx="14">
                  <c:v>1186.45</c:v>
                </c:pt>
                <c:pt idx="15">
                  <c:v>1172.28</c:v>
                </c:pt>
                <c:pt idx="16">
                  <c:v>1167.1400000000001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4-4646-95AC-BD7FC690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35663"/>
        <c:axId val="951496735"/>
      </c:scatterChart>
      <c:valAx>
        <c:axId val="205403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6735"/>
        <c:crosses val="autoZero"/>
        <c:crossBetween val="midCat"/>
      </c:valAx>
      <c:valAx>
        <c:axId val="9514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ke_Fe!$A$319:$A$368</c:f>
              <c:numCache>
                <c:formatCode>General</c:formatCode>
                <c:ptCount val="50"/>
                <c:pt idx="0">
                  <c:v>20.596599999999999</c:v>
                </c:pt>
                <c:pt idx="1">
                  <c:v>41.193199999999997</c:v>
                </c:pt>
                <c:pt idx="2">
                  <c:v>61.789799999999993</c:v>
                </c:pt>
                <c:pt idx="3">
                  <c:v>82.386399999999995</c:v>
                </c:pt>
                <c:pt idx="4">
                  <c:v>102.983</c:v>
                </c:pt>
                <c:pt idx="5">
                  <c:v>123.57959999999999</c:v>
                </c:pt>
                <c:pt idx="6">
                  <c:v>144.17619999999999</c:v>
                </c:pt>
                <c:pt idx="7">
                  <c:v>164.77279999999999</c:v>
                </c:pt>
                <c:pt idx="8">
                  <c:v>185.36939999999998</c:v>
                </c:pt>
                <c:pt idx="9">
                  <c:v>205.96600000000001</c:v>
                </c:pt>
                <c:pt idx="10">
                  <c:v>226.56259999999997</c:v>
                </c:pt>
                <c:pt idx="11">
                  <c:v>247.15919999999997</c:v>
                </c:pt>
                <c:pt idx="12">
                  <c:v>267.75579999999997</c:v>
                </c:pt>
                <c:pt idx="13">
                  <c:v>288.35239999999999</c:v>
                </c:pt>
                <c:pt idx="14">
                  <c:v>308.94899999999996</c:v>
                </c:pt>
                <c:pt idx="15">
                  <c:v>329.54559999999998</c:v>
                </c:pt>
                <c:pt idx="16">
                  <c:v>350.1422</c:v>
                </c:pt>
                <c:pt idx="17">
                  <c:v>370.73879999999997</c:v>
                </c:pt>
                <c:pt idx="18">
                  <c:v>391.33539999999999</c:v>
                </c:pt>
                <c:pt idx="19">
                  <c:v>411.93200000000002</c:v>
                </c:pt>
                <c:pt idx="20">
                  <c:v>432.52859999999993</c:v>
                </c:pt>
                <c:pt idx="21">
                  <c:v>453.12519999999995</c:v>
                </c:pt>
                <c:pt idx="22">
                  <c:v>473.72179999999997</c:v>
                </c:pt>
                <c:pt idx="23">
                  <c:v>494.31839999999994</c:v>
                </c:pt>
                <c:pt idx="24">
                  <c:v>514.91499999999996</c:v>
                </c:pt>
                <c:pt idx="25">
                  <c:v>535.51159999999993</c:v>
                </c:pt>
                <c:pt idx="26">
                  <c:v>556.10820000000001</c:v>
                </c:pt>
                <c:pt idx="27">
                  <c:v>576.70479999999998</c:v>
                </c:pt>
                <c:pt idx="28">
                  <c:v>597.30139999999994</c:v>
                </c:pt>
                <c:pt idx="29">
                  <c:v>617.89799999999991</c:v>
                </c:pt>
                <c:pt idx="30">
                  <c:v>638.49459999999999</c:v>
                </c:pt>
                <c:pt idx="31">
                  <c:v>659.09119999999996</c:v>
                </c:pt>
                <c:pt idx="32">
                  <c:v>679.68780000000004</c:v>
                </c:pt>
                <c:pt idx="33">
                  <c:v>700.28440000000001</c:v>
                </c:pt>
                <c:pt idx="34">
                  <c:v>720.88099999999986</c:v>
                </c:pt>
                <c:pt idx="35">
                  <c:v>741.47759999999994</c:v>
                </c:pt>
                <c:pt idx="36">
                  <c:v>762.07419999999991</c:v>
                </c:pt>
                <c:pt idx="37">
                  <c:v>782.67079999999999</c:v>
                </c:pt>
                <c:pt idx="38">
                  <c:v>803.26739999999995</c:v>
                </c:pt>
                <c:pt idx="39">
                  <c:v>823.86400000000003</c:v>
                </c:pt>
                <c:pt idx="40">
                  <c:v>844.46059999999989</c:v>
                </c:pt>
                <c:pt idx="41">
                  <c:v>865.05719999999985</c:v>
                </c:pt>
                <c:pt idx="42">
                  <c:v>885.65379999999993</c:v>
                </c:pt>
                <c:pt idx="43">
                  <c:v>906.2503999999999</c:v>
                </c:pt>
                <c:pt idx="44">
                  <c:v>926.84699999999998</c:v>
                </c:pt>
                <c:pt idx="45">
                  <c:v>947.44359999999995</c:v>
                </c:pt>
                <c:pt idx="46">
                  <c:v>968.04019999999991</c:v>
                </c:pt>
                <c:pt idx="47">
                  <c:v>988.63679999999988</c:v>
                </c:pt>
                <c:pt idx="48">
                  <c:v>1009.2334</c:v>
                </c:pt>
                <c:pt idx="49">
                  <c:v>1029.83</c:v>
                </c:pt>
              </c:numCache>
            </c:numRef>
          </c:xVal>
          <c:yVal>
            <c:numRef>
              <c:f>ke_Fe!$E$319:$E$368</c:f>
              <c:numCache>
                <c:formatCode>General</c:formatCode>
                <c:ptCount val="50"/>
                <c:pt idx="0">
                  <c:v>1109.0899999999999</c:v>
                </c:pt>
                <c:pt idx="1">
                  <c:v>1096.52</c:v>
                </c:pt>
                <c:pt idx="2">
                  <c:v>1104.5999999999999</c:v>
                </c:pt>
                <c:pt idx="3">
                  <c:v>1132.77</c:v>
                </c:pt>
                <c:pt idx="4">
                  <c:v>1143.1400000000001</c:v>
                </c:pt>
                <c:pt idx="5">
                  <c:v>1150.03</c:v>
                </c:pt>
                <c:pt idx="6">
                  <c:v>1150.29</c:v>
                </c:pt>
                <c:pt idx="7">
                  <c:v>1156.26</c:v>
                </c:pt>
                <c:pt idx="8">
                  <c:v>1169.51</c:v>
                </c:pt>
                <c:pt idx="9">
                  <c:v>1173.2</c:v>
                </c:pt>
                <c:pt idx="10">
                  <c:v>1179.31</c:v>
                </c:pt>
                <c:pt idx="11">
                  <c:v>1185.74</c:v>
                </c:pt>
                <c:pt idx="12">
                  <c:v>1191.78</c:v>
                </c:pt>
                <c:pt idx="13">
                  <c:v>1202.26</c:v>
                </c:pt>
                <c:pt idx="14">
                  <c:v>1212.82</c:v>
                </c:pt>
                <c:pt idx="15">
                  <c:v>1207.8499999999999</c:v>
                </c:pt>
                <c:pt idx="16">
                  <c:v>1212.6400000000001</c:v>
                </c:pt>
                <c:pt idx="17">
                  <c:v>1217.29</c:v>
                </c:pt>
                <c:pt idx="18">
                  <c:v>1226.2</c:v>
                </c:pt>
                <c:pt idx="19">
                  <c:v>1234.47</c:v>
                </c:pt>
                <c:pt idx="20">
                  <c:v>1232.92</c:v>
                </c:pt>
                <c:pt idx="21">
                  <c:v>1242.82</c:v>
                </c:pt>
                <c:pt idx="22">
                  <c:v>1256.43</c:v>
                </c:pt>
                <c:pt idx="23">
                  <c:v>1253.83</c:v>
                </c:pt>
                <c:pt idx="24">
                  <c:v>1265.3399999999999</c:v>
                </c:pt>
                <c:pt idx="25">
                  <c:v>1300.8</c:v>
                </c:pt>
                <c:pt idx="26">
                  <c:v>1298.45</c:v>
                </c:pt>
                <c:pt idx="27">
                  <c:v>1271.6500000000001</c:v>
                </c:pt>
                <c:pt idx="28">
                  <c:v>1260.03</c:v>
                </c:pt>
                <c:pt idx="29">
                  <c:v>1250.47</c:v>
                </c:pt>
                <c:pt idx="30">
                  <c:v>1239.46</c:v>
                </c:pt>
                <c:pt idx="31">
                  <c:v>1234.17</c:v>
                </c:pt>
                <c:pt idx="32">
                  <c:v>1221.3800000000001</c:v>
                </c:pt>
                <c:pt idx="33">
                  <c:v>1227.06</c:v>
                </c:pt>
                <c:pt idx="34">
                  <c:v>1219.27</c:v>
                </c:pt>
                <c:pt idx="35">
                  <c:v>1212.32</c:v>
                </c:pt>
                <c:pt idx="36">
                  <c:v>1200.9000000000001</c:v>
                </c:pt>
                <c:pt idx="37">
                  <c:v>1198.29</c:v>
                </c:pt>
                <c:pt idx="38">
                  <c:v>1189.77</c:v>
                </c:pt>
                <c:pt idx="39">
                  <c:v>1187.47</c:v>
                </c:pt>
                <c:pt idx="40">
                  <c:v>1187.53</c:v>
                </c:pt>
                <c:pt idx="41">
                  <c:v>1178.8</c:v>
                </c:pt>
                <c:pt idx="42">
                  <c:v>1172.98</c:v>
                </c:pt>
                <c:pt idx="43">
                  <c:v>1167.77</c:v>
                </c:pt>
                <c:pt idx="44">
                  <c:v>1158.6300000000001</c:v>
                </c:pt>
                <c:pt idx="45">
                  <c:v>1153.17</c:v>
                </c:pt>
                <c:pt idx="46">
                  <c:v>1149.3599999999999</c:v>
                </c:pt>
                <c:pt idx="47">
                  <c:v>1149.58</c:v>
                </c:pt>
                <c:pt idx="48">
                  <c:v>1131.3399999999999</c:v>
                </c:pt>
                <c:pt idx="49">
                  <c:v>1123.3699999999999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F14B-86A8-17C7599F8A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ke_Fe!$A$319:$A$368</c:f>
              <c:numCache>
                <c:formatCode>General</c:formatCode>
                <c:ptCount val="50"/>
                <c:pt idx="0">
                  <c:v>20.596599999999999</c:v>
                </c:pt>
                <c:pt idx="1">
                  <c:v>41.193199999999997</c:v>
                </c:pt>
                <c:pt idx="2">
                  <c:v>61.789799999999993</c:v>
                </c:pt>
                <c:pt idx="3">
                  <c:v>82.386399999999995</c:v>
                </c:pt>
                <c:pt idx="4">
                  <c:v>102.983</c:v>
                </c:pt>
                <c:pt idx="5">
                  <c:v>123.57959999999999</c:v>
                </c:pt>
                <c:pt idx="6">
                  <c:v>144.17619999999999</c:v>
                </c:pt>
                <c:pt idx="7">
                  <c:v>164.77279999999999</c:v>
                </c:pt>
                <c:pt idx="8">
                  <c:v>185.36939999999998</c:v>
                </c:pt>
                <c:pt idx="9">
                  <c:v>205.96600000000001</c:v>
                </c:pt>
                <c:pt idx="10">
                  <c:v>226.56259999999997</c:v>
                </c:pt>
                <c:pt idx="11">
                  <c:v>247.15919999999997</c:v>
                </c:pt>
                <c:pt idx="12">
                  <c:v>267.75579999999997</c:v>
                </c:pt>
                <c:pt idx="13">
                  <c:v>288.35239999999999</c:v>
                </c:pt>
                <c:pt idx="14">
                  <c:v>308.94899999999996</c:v>
                </c:pt>
                <c:pt idx="15">
                  <c:v>329.54559999999998</c:v>
                </c:pt>
                <c:pt idx="16">
                  <c:v>350.1422</c:v>
                </c:pt>
                <c:pt idx="17">
                  <c:v>370.73879999999997</c:v>
                </c:pt>
                <c:pt idx="18">
                  <c:v>391.33539999999999</c:v>
                </c:pt>
                <c:pt idx="19">
                  <c:v>411.93200000000002</c:v>
                </c:pt>
                <c:pt idx="20">
                  <c:v>432.52859999999993</c:v>
                </c:pt>
                <c:pt idx="21">
                  <c:v>453.12519999999995</c:v>
                </c:pt>
                <c:pt idx="22">
                  <c:v>473.72179999999997</c:v>
                </c:pt>
                <c:pt idx="23">
                  <c:v>494.31839999999994</c:v>
                </c:pt>
                <c:pt idx="24">
                  <c:v>514.91499999999996</c:v>
                </c:pt>
                <c:pt idx="25">
                  <c:v>535.51159999999993</c:v>
                </c:pt>
                <c:pt idx="26">
                  <c:v>556.10820000000001</c:v>
                </c:pt>
                <c:pt idx="27">
                  <c:v>576.70479999999998</c:v>
                </c:pt>
                <c:pt idx="28">
                  <c:v>597.30139999999994</c:v>
                </c:pt>
                <c:pt idx="29">
                  <c:v>617.89799999999991</c:v>
                </c:pt>
                <c:pt idx="30">
                  <c:v>638.49459999999999</c:v>
                </c:pt>
                <c:pt idx="31">
                  <c:v>659.09119999999996</c:v>
                </c:pt>
                <c:pt idx="32">
                  <c:v>679.68780000000004</c:v>
                </c:pt>
                <c:pt idx="33">
                  <c:v>700.28440000000001</c:v>
                </c:pt>
                <c:pt idx="34">
                  <c:v>720.88099999999986</c:v>
                </c:pt>
                <c:pt idx="35">
                  <c:v>741.47759999999994</c:v>
                </c:pt>
                <c:pt idx="36">
                  <c:v>762.07419999999991</c:v>
                </c:pt>
                <c:pt idx="37">
                  <c:v>782.67079999999999</c:v>
                </c:pt>
                <c:pt idx="38">
                  <c:v>803.26739999999995</c:v>
                </c:pt>
                <c:pt idx="39">
                  <c:v>823.86400000000003</c:v>
                </c:pt>
                <c:pt idx="40">
                  <c:v>844.46059999999989</c:v>
                </c:pt>
                <c:pt idx="41">
                  <c:v>865.05719999999985</c:v>
                </c:pt>
                <c:pt idx="42">
                  <c:v>885.65379999999993</c:v>
                </c:pt>
                <c:pt idx="43">
                  <c:v>906.2503999999999</c:v>
                </c:pt>
                <c:pt idx="44">
                  <c:v>926.84699999999998</c:v>
                </c:pt>
                <c:pt idx="45">
                  <c:v>947.44359999999995</c:v>
                </c:pt>
                <c:pt idx="46">
                  <c:v>968.04019999999991</c:v>
                </c:pt>
                <c:pt idx="47">
                  <c:v>988.63679999999988</c:v>
                </c:pt>
                <c:pt idx="48">
                  <c:v>1009.2334</c:v>
                </c:pt>
                <c:pt idx="49">
                  <c:v>1029.83</c:v>
                </c:pt>
              </c:numCache>
            </c:numRef>
          </c:xVal>
          <c:yVal>
            <c:numRef>
              <c:f>ke_Fe!$I$319:$I$368</c:f>
              <c:numCache>
                <c:formatCode>General</c:formatCode>
                <c:ptCount val="50"/>
                <c:pt idx="0">
                  <c:v>1121.1600000000001</c:v>
                </c:pt>
                <c:pt idx="1">
                  <c:v>1118.95</c:v>
                </c:pt>
                <c:pt idx="2">
                  <c:v>1125.19</c:v>
                </c:pt>
                <c:pt idx="3">
                  <c:v>1141.96</c:v>
                </c:pt>
                <c:pt idx="4">
                  <c:v>1146.06</c:v>
                </c:pt>
                <c:pt idx="5">
                  <c:v>1153.1300000000001</c:v>
                </c:pt>
                <c:pt idx="6">
                  <c:v>1155.94</c:v>
                </c:pt>
                <c:pt idx="7">
                  <c:v>1159.0999999999999</c:v>
                </c:pt>
                <c:pt idx="8">
                  <c:v>1166.6099999999999</c:v>
                </c:pt>
                <c:pt idx="9">
                  <c:v>1178.48</c:v>
                </c:pt>
                <c:pt idx="10">
                  <c:v>1180.6099999999999</c:v>
                </c:pt>
                <c:pt idx="11">
                  <c:v>1183.17</c:v>
                </c:pt>
                <c:pt idx="12">
                  <c:v>1190.75</c:v>
                </c:pt>
                <c:pt idx="13">
                  <c:v>1202.4100000000001</c:v>
                </c:pt>
                <c:pt idx="14">
                  <c:v>1210.99</c:v>
                </c:pt>
                <c:pt idx="15">
                  <c:v>1217.02</c:v>
                </c:pt>
                <c:pt idx="16">
                  <c:v>1225.54</c:v>
                </c:pt>
                <c:pt idx="17">
                  <c:v>1230.1300000000001</c:v>
                </c:pt>
                <c:pt idx="18">
                  <c:v>1236.77</c:v>
                </c:pt>
                <c:pt idx="19">
                  <c:v>1241.1500000000001</c:v>
                </c:pt>
                <c:pt idx="20">
                  <c:v>1253.8</c:v>
                </c:pt>
                <c:pt idx="21">
                  <c:v>1262.3900000000001</c:v>
                </c:pt>
                <c:pt idx="22">
                  <c:v>1260.5</c:v>
                </c:pt>
                <c:pt idx="23">
                  <c:v>1260.05</c:v>
                </c:pt>
                <c:pt idx="24">
                  <c:v>1264.81</c:v>
                </c:pt>
                <c:pt idx="25">
                  <c:v>1279.02</c:v>
                </c:pt>
                <c:pt idx="26">
                  <c:v>1269.31</c:v>
                </c:pt>
                <c:pt idx="27">
                  <c:v>1252.3800000000001</c:v>
                </c:pt>
                <c:pt idx="28">
                  <c:v>1249.32</c:v>
                </c:pt>
                <c:pt idx="29">
                  <c:v>1241.28</c:v>
                </c:pt>
                <c:pt idx="30">
                  <c:v>1243.8800000000001</c:v>
                </c:pt>
                <c:pt idx="31">
                  <c:v>1239.6500000000001</c:v>
                </c:pt>
                <c:pt idx="32">
                  <c:v>1234.8699999999999</c:v>
                </c:pt>
                <c:pt idx="33">
                  <c:v>1234.21</c:v>
                </c:pt>
                <c:pt idx="34">
                  <c:v>1229.26</c:v>
                </c:pt>
                <c:pt idx="35">
                  <c:v>1223.8900000000001</c:v>
                </c:pt>
                <c:pt idx="36">
                  <c:v>1218.5899999999999</c:v>
                </c:pt>
                <c:pt idx="37">
                  <c:v>1208.99</c:v>
                </c:pt>
                <c:pt idx="38">
                  <c:v>1211.8599999999999</c:v>
                </c:pt>
                <c:pt idx="39">
                  <c:v>1201.6199999999999</c:v>
                </c:pt>
                <c:pt idx="40">
                  <c:v>1188.31</c:v>
                </c:pt>
                <c:pt idx="41">
                  <c:v>1183.6600000000001</c:v>
                </c:pt>
                <c:pt idx="42">
                  <c:v>1182.33</c:v>
                </c:pt>
                <c:pt idx="43">
                  <c:v>1171.42</c:v>
                </c:pt>
                <c:pt idx="44">
                  <c:v>1163.93</c:v>
                </c:pt>
                <c:pt idx="45">
                  <c:v>1156.97</c:v>
                </c:pt>
                <c:pt idx="46">
                  <c:v>1151.8399999999999</c:v>
                </c:pt>
                <c:pt idx="47">
                  <c:v>1136.6199999999999</c:v>
                </c:pt>
                <c:pt idx="48">
                  <c:v>1130.9000000000001</c:v>
                </c:pt>
                <c:pt idx="49">
                  <c:v>1122.01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F14B-86A8-17C7599F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91167"/>
        <c:axId val="812940111"/>
      </c:scatterChart>
      <c:valAx>
        <c:axId val="14140911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0111"/>
        <c:crosses val="autoZero"/>
        <c:crossBetween val="midCat"/>
      </c:valAx>
      <c:valAx>
        <c:axId val="81294011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ke_Fe!$A$322:$A$342</c:f>
              <c:numCache>
                <c:formatCode>General</c:formatCode>
                <c:ptCount val="21"/>
                <c:pt idx="0">
                  <c:v>82.386399999999995</c:v>
                </c:pt>
                <c:pt idx="1">
                  <c:v>102.983</c:v>
                </c:pt>
                <c:pt idx="2">
                  <c:v>123.57959999999999</c:v>
                </c:pt>
                <c:pt idx="3">
                  <c:v>144.17619999999999</c:v>
                </c:pt>
                <c:pt idx="4">
                  <c:v>164.77279999999999</c:v>
                </c:pt>
                <c:pt idx="5">
                  <c:v>185.36939999999998</c:v>
                </c:pt>
                <c:pt idx="6">
                  <c:v>205.96600000000001</c:v>
                </c:pt>
                <c:pt idx="7">
                  <c:v>226.56259999999997</c:v>
                </c:pt>
                <c:pt idx="8">
                  <c:v>247.15919999999997</c:v>
                </c:pt>
                <c:pt idx="9">
                  <c:v>267.75579999999997</c:v>
                </c:pt>
                <c:pt idx="10">
                  <c:v>288.35239999999999</c:v>
                </c:pt>
                <c:pt idx="11">
                  <c:v>308.94899999999996</c:v>
                </c:pt>
                <c:pt idx="12">
                  <c:v>329.54559999999998</c:v>
                </c:pt>
                <c:pt idx="13">
                  <c:v>350.1422</c:v>
                </c:pt>
                <c:pt idx="14">
                  <c:v>370.73879999999997</c:v>
                </c:pt>
                <c:pt idx="15">
                  <c:v>391.33539999999999</c:v>
                </c:pt>
                <c:pt idx="16">
                  <c:v>411.93200000000002</c:v>
                </c:pt>
                <c:pt idx="17">
                  <c:v>432.52859999999993</c:v>
                </c:pt>
                <c:pt idx="18">
                  <c:v>453.12519999999995</c:v>
                </c:pt>
                <c:pt idx="19">
                  <c:v>473.72179999999997</c:v>
                </c:pt>
                <c:pt idx="20">
                  <c:v>494.31839999999994</c:v>
                </c:pt>
              </c:numCache>
            </c:numRef>
          </c:xVal>
          <c:yVal>
            <c:numRef>
              <c:f>ke_Fe!$E$322:$E$342</c:f>
              <c:numCache>
                <c:formatCode>General</c:formatCode>
                <c:ptCount val="21"/>
                <c:pt idx="0">
                  <c:v>1132.77</c:v>
                </c:pt>
                <c:pt idx="1">
                  <c:v>1143.1400000000001</c:v>
                </c:pt>
                <c:pt idx="2">
                  <c:v>1150.03</c:v>
                </c:pt>
                <c:pt idx="3">
                  <c:v>1150.29</c:v>
                </c:pt>
                <c:pt idx="4">
                  <c:v>1156.26</c:v>
                </c:pt>
                <c:pt idx="5">
                  <c:v>1169.51</c:v>
                </c:pt>
                <c:pt idx="6">
                  <c:v>1173.2</c:v>
                </c:pt>
                <c:pt idx="7">
                  <c:v>1179.31</c:v>
                </c:pt>
                <c:pt idx="8">
                  <c:v>1185.74</c:v>
                </c:pt>
                <c:pt idx="9">
                  <c:v>1191.78</c:v>
                </c:pt>
                <c:pt idx="10">
                  <c:v>1202.26</c:v>
                </c:pt>
                <c:pt idx="11">
                  <c:v>1212.82</c:v>
                </c:pt>
                <c:pt idx="12">
                  <c:v>1207.8499999999999</c:v>
                </c:pt>
                <c:pt idx="13">
                  <c:v>1212.6400000000001</c:v>
                </c:pt>
                <c:pt idx="14">
                  <c:v>1217.29</c:v>
                </c:pt>
                <c:pt idx="15">
                  <c:v>1226.2</c:v>
                </c:pt>
                <c:pt idx="16">
                  <c:v>1234.47</c:v>
                </c:pt>
                <c:pt idx="17">
                  <c:v>1232.92</c:v>
                </c:pt>
                <c:pt idx="18">
                  <c:v>1242.82</c:v>
                </c:pt>
                <c:pt idx="19">
                  <c:v>1256.43</c:v>
                </c:pt>
                <c:pt idx="20">
                  <c:v>1253.83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F-1442-90B7-B4D89978EB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ke_Fe!$A$347:$A$366</c:f>
              <c:numCache>
                <c:formatCode>General</c:formatCode>
                <c:ptCount val="20"/>
                <c:pt idx="0">
                  <c:v>597.30139999999994</c:v>
                </c:pt>
                <c:pt idx="1">
                  <c:v>617.89799999999991</c:v>
                </c:pt>
                <c:pt idx="2">
                  <c:v>638.49459999999999</c:v>
                </c:pt>
                <c:pt idx="3">
                  <c:v>659.09119999999996</c:v>
                </c:pt>
                <c:pt idx="4">
                  <c:v>679.68780000000004</c:v>
                </c:pt>
                <c:pt idx="5">
                  <c:v>700.28440000000001</c:v>
                </c:pt>
                <c:pt idx="6">
                  <c:v>720.88099999999986</c:v>
                </c:pt>
                <c:pt idx="7">
                  <c:v>741.47759999999994</c:v>
                </c:pt>
                <c:pt idx="8">
                  <c:v>762.07419999999991</c:v>
                </c:pt>
                <c:pt idx="9">
                  <c:v>782.67079999999999</c:v>
                </c:pt>
                <c:pt idx="10">
                  <c:v>803.26739999999995</c:v>
                </c:pt>
                <c:pt idx="11">
                  <c:v>823.86400000000003</c:v>
                </c:pt>
                <c:pt idx="12">
                  <c:v>844.46059999999989</c:v>
                </c:pt>
                <c:pt idx="13">
                  <c:v>865.05719999999985</c:v>
                </c:pt>
                <c:pt idx="14">
                  <c:v>885.65379999999993</c:v>
                </c:pt>
                <c:pt idx="15">
                  <c:v>906.2503999999999</c:v>
                </c:pt>
                <c:pt idx="16">
                  <c:v>926.84699999999998</c:v>
                </c:pt>
                <c:pt idx="17">
                  <c:v>947.44359999999995</c:v>
                </c:pt>
                <c:pt idx="18">
                  <c:v>968.04019999999991</c:v>
                </c:pt>
                <c:pt idx="19">
                  <c:v>988.63679999999988</c:v>
                </c:pt>
              </c:numCache>
            </c:numRef>
          </c:xVal>
          <c:yVal>
            <c:numRef>
              <c:f>ke_Fe!$E$347:$E$366</c:f>
              <c:numCache>
                <c:formatCode>General</c:formatCode>
                <c:ptCount val="20"/>
                <c:pt idx="0">
                  <c:v>1260.03</c:v>
                </c:pt>
                <c:pt idx="1">
                  <c:v>1250.47</c:v>
                </c:pt>
                <c:pt idx="2">
                  <c:v>1239.46</c:v>
                </c:pt>
                <c:pt idx="3">
                  <c:v>1234.17</c:v>
                </c:pt>
                <c:pt idx="4">
                  <c:v>1221.3800000000001</c:v>
                </c:pt>
                <c:pt idx="5">
                  <c:v>1227.06</c:v>
                </c:pt>
                <c:pt idx="6">
                  <c:v>1219.27</c:v>
                </c:pt>
                <c:pt idx="7">
                  <c:v>1212.32</c:v>
                </c:pt>
                <c:pt idx="8">
                  <c:v>1200.9000000000001</c:v>
                </c:pt>
                <c:pt idx="9">
                  <c:v>1198.29</c:v>
                </c:pt>
                <c:pt idx="10">
                  <c:v>1189.77</c:v>
                </c:pt>
                <c:pt idx="11">
                  <c:v>1187.47</c:v>
                </c:pt>
                <c:pt idx="12">
                  <c:v>1187.53</c:v>
                </c:pt>
                <c:pt idx="13">
                  <c:v>1178.8</c:v>
                </c:pt>
                <c:pt idx="14">
                  <c:v>1172.98</c:v>
                </c:pt>
                <c:pt idx="15">
                  <c:v>1167.77</c:v>
                </c:pt>
                <c:pt idx="16">
                  <c:v>1158.6300000000001</c:v>
                </c:pt>
                <c:pt idx="17">
                  <c:v>1153.17</c:v>
                </c:pt>
                <c:pt idx="18">
                  <c:v>1149.3599999999999</c:v>
                </c:pt>
                <c:pt idx="19">
                  <c:v>1149.58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F-1442-90B7-B4D89978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91167"/>
        <c:axId val="812940111"/>
      </c:scatterChart>
      <c:valAx>
        <c:axId val="14140911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0111"/>
        <c:crosses val="autoZero"/>
        <c:crossBetween val="midCat"/>
      </c:valAx>
      <c:valAx>
        <c:axId val="81294011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'Fe summary'!$B$10:$D$10</c:f>
                <c:numCache>
                  <c:formatCode>General</c:formatCode>
                  <c:ptCount val="3"/>
                  <c:pt idx="0">
                    <c:v>0.62815169612966404</c:v>
                  </c:pt>
                  <c:pt idx="1">
                    <c:v>0.34225165067168906</c:v>
                  </c:pt>
                  <c:pt idx="2">
                    <c:v>0.1298175749450772</c:v>
                  </c:pt>
                </c:numCache>
              </c:numRef>
            </c:plus>
            <c:minus>
              <c:numRef>
                <c:f>'Fe summary'!$B$10:$D$10</c:f>
                <c:numCache>
                  <c:formatCode>General</c:formatCode>
                  <c:ptCount val="3"/>
                  <c:pt idx="0">
                    <c:v>0.62815169612966404</c:v>
                  </c:pt>
                  <c:pt idx="1">
                    <c:v>0.34225165067168906</c:v>
                  </c:pt>
                  <c:pt idx="2">
                    <c:v>0.1298175749450772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 summary'!$B$8:$D$8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xVal>
          <c:yVal>
            <c:numRef>
              <c:f>'Fe summary'!$B$9:$D$9</c:f>
              <c:numCache>
                <c:formatCode>0.000</c:formatCode>
                <c:ptCount val="3"/>
                <c:pt idx="0">
                  <c:v>7.0363615674790836</c:v>
                </c:pt>
                <c:pt idx="1">
                  <c:v>9.535133444652276</c:v>
                </c:pt>
                <c:pt idx="2">
                  <c:v>8.8839293928402991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40-9830-B24C1588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1711"/>
        <c:axId val="1629187743"/>
      </c:scatterChart>
      <c:valAx>
        <c:axId val="137884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87743"/>
        <c:crosses val="autoZero"/>
        <c:crossBetween val="midCat"/>
      </c:valAx>
      <c:valAx>
        <c:axId val="162918774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4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68673904748688"/>
                  <c:y val="-0.19921259842519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no_ttm_Fe!$A$36:$A$54</c:f>
              <c:numCache>
                <c:formatCode>General</c:formatCode>
                <c:ptCount val="19"/>
                <c:pt idx="0">
                  <c:v>192.25695999999999</c:v>
                </c:pt>
                <c:pt idx="1">
                  <c:v>199.12327999999997</c:v>
                </c:pt>
                <c:pt idx="2">
                  <c:v>205.98959999999997</c:v>
                </c:pt>
                <c:pt idx="3">
                  <c:v>212.85591999999997</c:v>
                </c:pt>
                <c:pt idx="4">
                  <c:v>219.72224</c:v>
                </c:pt>
                <c:pt idx="5">
                  <c:v>226.58856</c:v>
                </c:pt>
                <c:pt idx="6">
                  <c:v>233.45488</c:v>
                </c:pt>
                <c:pt idx="7">
                  <c:v>240.32119999999998</c:v>
                </c:pt>
                <c:pt idx="8">
                  <c:v>247.18751999999998</c:v>
                </c:pt>
                <c:pt idx="9">
                  <c:v>254.05383999999998</c:v>
                </c:pt>
                <c:pt idx="10">
                  <c:v>260.92016000000001</c:v>
                </c:pt>
                <c:pt idx="11">
                  <c:v>267.78647999999998</c:v>
                </c:pt>
                <c:pt idx="12">
                  <c:v>274.65280000000001</c:v>
                </c:pt>
                <c:pt idx="13">
                  <c:v>281.51911999999999</c:v>
                </c:pt>
                <c:pt idx="14">
                  <c:v>288.38543999999996</c:v>
                </c:pt>
                <c:pt idx="15">
                  <c:v>295.25175999999999</c:v>
                </c:pt>
                <c:pt idx="16">
                  <c:v>302.11807999999996</c:v>
                </c:pt>
                <c:pt idx="17">
                  <c:v>308.98439999999999</c:v>
                </c:pt>
                <c:pt idx="18">
                  <c:v>315.85071999999997</c:v>
                </c:pt>
              </c:numCache>
            </c:numRef>
          </c:xVal>
          <c:yVal>
            <c:numRef>
              <c:f>no_ttm_Fe!$E$36:$E$54</c:f>
              <c:numCache>
                <c:formatCode>General</c:formatCode>
                <c:ptCount val="19"/>
                <c:pt idx="0">
                  <c:v>1410.66</c:v>
                </c:pt>
                <c:pt idx="1">
                  <c:v>1395.46</c:v>
                </c:pt>
                <c:pt idx="2">
                  <c:v>1383.11</c:v>
                </c:pt>
                <c:pt idx="3">
                  <c:v>1388.55</c:v>
                </c:pt>
                <c:pt idx="4">
                  <c:v>1337.6</c:v>
                </c:pt>
                <c:pt idx="5">
                  <c:v>1325.33</c:v>
                </c:pt>
                <c:pt idx="6">
                  <c:v>1306.3800000000001</c:v>
                </c:pt>
                <c:pt idx="7">
                  <c:v>1299.48</c:v>
                </c:pt>
                <c:pt idx="8">
                  <c:v>1302.02</c:v>
                </c:pt>
                <c:pt idx="9">
                  <c:v>1275.56</c:v>
                </c:pt>
                <c:pt idx="10">
                  <c:v>1259.1600000000001</c:v>
                </c:pt>
                <c:pt idx="11">
                  <c:v>1187.8800000000001</c:v>
                </c:pt>
                <c:pt idx="12">
                  <c:v>1179.56</c:v>
                </c:pt>
                <c:pt idx="13">
                  <c:v>1192.0999999999999</c:v>
                </c:pt>
                <c:pt idx="14">
                  <c:v>1168.78</c:v>
                </c:pt>
                <c:pt idx="15">
                  <c:v>1152.98</c:v>
                </c:pt>
                <c:pt idx="16">
                  <c:v>1139.92</c:v>
                </c:pt>
                <c:pt idx="17">
                  <c:v>1128.45</c:v>
                </c:pt>
                <c:pt idx="18">
                  <c:v>1102.3599999999999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8-C84A-96CC-6AF3F36F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no_ttm_FeC!$A$9:$A$58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no_ttm_FeC!$C$9:$C$58</c:f>
              <c:numCache>
                <c:formatCode>General</c:formatCode>
                <c:ptCount val="50"/>
                <c:pt idx="0">
                  <c:v>1014.39</c:v>
                </c:pt>
                <c:pt idx="1">
                  <c:v>998.42</c:v>
                </c:pt>
                <c:pt idx="2">
                  <c:v>992.12800000000004</c:v>
                </c:pt>
                <c:pt idx="3">
                  <c:v>995.12300000000005</c:v>
                </c:pt>
                <c:pt idx="4">
                  <c:v>1010.85</c:v>
                </c:pt>
                <c:pt idx="5">
                  <c:v>1035.83</c:v>
                </c:pt>
                <c:pt idx="6">
                  <c:v>1053.3599999999999</c:v>
                </c:pt>
                <c:pt idx="7">
                  <c:v>1076.53</c:v>
                </c:pt>
                <c:pt idx="8">
                  <c:v>1095.92</c:v>
                </c:pt>
                <c:pt idx="9">
                  <c:v>1113.26</c:v>
                </c:pt>
                <c:pt idx="10">
                  <c:v>1132.74</c:v>
                </c:pt>
                <c:pt idx="11">
                  <c:v>1150.71</c:v>
                </c:pt>
                <c:pt idx="12">
                  <c:v>1169.01</c:v>
                </c:pt>
                <c:pt idx="13">
                  <c:v>1191.1400000000001</c:v>
                </c:pt>
                <c:pt idx="14">
                  <c:v>1211.8599999999999</c:v>
                </c:pt>
                <c:pt idx="15">
                  <c:v>1228.24</c:v>
                </c:pt>
                <c:pt idx="16">
                  <c:v>1251.72</c:v>
                </c:pt>
                <c:pt idx="17">
                  <c:v>1267.6500000000001</c:v>
                </c:pt>
                <c:pt idx="18">
                  <c:v>1283.67</c:v>
                </c:pt>
                <c:pt idx="19">
                  <c:v>1296.69</c:v>
                </c:pt>
                <c:pt idx="20">
                  <c:v>1312.52</c:v>
                </c:pt>
                <c:pt idx="21">
                  <c:v>1324.87</c:v>
                </c:pt>
                <c:pt idx="22">
                  <c:v>1341.34</c:v>
                </c:pt>
                <c:pt idx="23">
                  <c:v>1358.27</c:v>
                </c:pt>
                <c:pt idx="24">
                  <c:v>1372.15</c:v>
                </c:pt>
                <c:pt idx="25">
                  <c:v>1387.39</c:v>
                </c:pt>
                <c:pt idx="26">
                  <c:v>1398.54</c:v>
                </c:pt>
                <c:pt idx="27">
                  <c:v>1406.62</c:v>
                </c:pt>
                <c:pt idx="28">
                  <c:v>1404.56</c:v>
                </c:pt>
                <c:pt idx="29">
                  <c:v>1383.79</c:v>
                </c:pt>
                <c:pt idx="30">
                  <c:v>1355.7</c:v>
                </c:pt>
                <c:pt idx="31">
                  <c:v>1340.84</c:v>
                </c:pt>
                <c:pt idx="32">
                  <c:v>1322.55</c:v>
                </c:pt>
                <c:pt idx="33">
                  <c:v>1295.04</c:v>
                </c:pt>
                <c:pt idx="34">
                  <c:v>1281.83</c:v>
                </c:pt>
                <c:pt idx="35">
                  <c:v>1260.8900000000001</c:v>
                </c:pt>
                <c:pt idx="36">
                  <c:v>1243.6600000000001</c:v>
                </c:pt>
                <c:pt idx="37">
                  <c:v>1222.04</c:v>
                </c:pt>
                <c:pt idx="38">
                  <c:v>1207.1099999999999</c:v>
                </c:pt>
                <c:pt idx="39">
                  <c:v>1184.28</c:v>
                </c:pt>
                <c:pt idx="40">
                  <c:v>1173.6400000000001</c:v>
                </c:pt>
                <c:pt idx="41">
                  <c:v>1159.71</c:v>
                </c:pt>
                <c:pt idx="42">
                  <c:v>1146.0999999999999</c:v>
                </c:pt>
                <c:pt idx="43">
                  <c:v>1122.83</c:v>
                </c:pt>
                <c:pt idx="44">
                  <c:v>1107.1199999999999</c:v>
                </c:pt>
                <c:pt idx="45">
                  <c:v>1093.8</c:v>
                </c:pt>
                <c:pt idx="46">
                  <c:v>1073.6400000000001</c:v>
                </c:pt>
                <c:pt idx="47">
                  <c:v>1053.0999999999999</c:v>
                </c:pt>
                <c:pt idx="48">
                  <c:v>1032.74</c:v>
                </c:pt>
                <c:pt idx="49">
                  <c:v>1021.18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7-8841-9296-8BEC5B5C44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no_ttm_FeC!$A$9:$A$58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no_ttm_FeC!$E$9:$E$58</c:f>
              <c:numCache>
                <c:formatCode>General</c:formatCode>
                <c:ptCount val="50"/>
                <c:pt idx="0">
                  <c:v>1026.32</c:v>
                </c:pt>
                <c:pt idx="1">
                  <c:v>1009.61</c:v>
                </c:pt>
                <c:pt idx="2">
                  <c:v>997.54300000000001</c:v>
                </c:pt>
                <c:pt idx="3">
                  <c:v>992.56100000000004</c:v>
                </c:pt>
                <c:pt idx="4">
                  <c:v>997.58500000000004</c:v>
                </c:pt>
                <c:pt idx="5">
                  <c:v>1015.03</c:v>
                </c:pt>
                <c:pt idx="6">
                  <c:v>1033.08</c:v>
                </c:pt>
                <c:pt idx="7">
                  <c:v>1052.97</c:v>
                </c:pt>
                <c:pt idx="8">
                  <c:v>1079.75</c:v>
                </c:pt>
                <c:pt idx="9">
                  <c:v>1102.18</c:v>
                </c:pt>
                <c:pt idx="10">
                  <c:v>1119.47</c:v>
                </c:pt>
                <c:pt idx="11">
                  <c:v>1130.0999999999999</c:v>
                </c:pt>
                <c:pt idx="12">
                  <c:v>1149.82</c:v>
                </c:pt>
                <c:pt idx="13">
                  <c:v>1173.52</c:v>
                </c:pt>
                <c:pt idx="14">
                  <c:v>1191.22</c:v>
                </c:pt>
                <c:pt idx="15">
                  <c:v>1209.71</c:v>
                </c:pt>
                <c:pt idx="16">
                  <c:v>1227.19</c:v>
                </c:pt>
                <c:pt idx="17">
                  <c:v>1248.24</c:v>
                </c:pt>
                <c:pt idx="18">
                  <c:v>1270.49</c:v>
                </c:pt>
                <c:pt idx="19">
                  <c:v>1282.1400000000001</c:v>
                </c:pt>
                <c:pt idx="20">
                  <c:v>1294.4000000000001</c:v>
                </c:pt>
                <c:pt idx="21">
                  <c:v>1312.19</c:v>
                </c:pt>
                <c:pt idx="22">
                  <c:v>1328.1</c:v>
                </c:pt>
                <c:pt idx="23">
                  <c:v>1342.98</c:v>
                </c:pt>
                <c:pt idx="24">
                  <c:v>1362.5</c:v>
                </c:pt>
                <c:pt idx="25">
                  <c:v>1384.99</c:v>
                </c:pt>
                <c:pt idx="26">
                  <c:v>1396.8</c:v>
                </c:pt>
                <c:pt idx="27">
                  <c:v>1410.92</c:v>
                </c:pt>
                <c:pt idx="28">
                  <c:v>1397.06</c:v>
                </c:pt>
                <c:pt idx="29">
                  <c:v>1391.44</c:v>
                </c:pt>
                <c:pt idx="30">
                  <c:v>1370.47</c:v>
                </c:pt>
                <c:pt idx="31">
                  <c:v>1350.7</c:v>
                </c:pt>
                <c:pt idx="32">
                  <c:v>1331.12</c:v>
                </c:pt>
                <c:pt idx="33">
                  <c:v>1312.86</c:v>
                </c:pt>
                <c:pt idx="34">
                  <c:v>1295.21</c:v>
                </c:pt>
                <c:pt idx="35">
                  <c:v>1276.3800000000001</c:v>
                </c:pt>
                <c:pt idx="36">
                  <c:v>1260.1400000000001</c:v>
                </c:pt>
                <c:pt idx="37">
                  <c:v>1241.72</c:v>
                </c:pt>
                <c:pt idx="38">
                  <c:v>1222.81</c:v>
                </c:pt>
                <c:pt idx="39">
                  <c:v>1215.4000000000001</c:v>
                </c:pt>
                <c:pt idx="40">
                  <c:v>1199.45</c:v>
                </c:pt>
                <c:pt idx="41">
                  <c:v>1181.06</c:v>
                </c:pt>
                <c:pt idx="42">
                  <c:v>1159.6400000000001</c:v>
                </c:pt>
                <c:pt idx="43">
                  <c:v>1141.4100000000001</c:v>
                </c:pt>
                <c:pt idx="44">
                  <c:v>1123.94</c:v>
                </c:pt>
                <c:pt idx="45">
                  <c:v>1107.75</c:v>
                </c:pt>
                <c:pt idx="46">
                  <c:v>1095.5999999999999</c:v>
                </c:pt>
                <c:pt idx="47">
                  <c:v>1070.72</c:v>
                </c:pt>
                <c:pt idx="48">
                  <c:v>1059.73</c:v>
                </c:pt>
                <c:pt idx="49">
                  <c:v>1041.9100000000001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7-8841-9296-8BEC5B5C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42599465815673"/>
                  <c:y val="-1.3274336283185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no_ttm_FeC!$A$12:$A$30</c:f>
              <c:numCache>
                <c:formatCode>General</c:formatCode>
                <c:ptCount val="19"/>
                <c:pt idx="0">
                  <c:v>27.46528</c:v>
                </c:pt>
                <c:pt idx="1">
                  <c:v>34.331600000000002</c:v>
                </c:pt>
                <c:pt idx="2">
                  <c:v>41.197919999999996</c:v>
                </c:pt>
                <c:pt idx="3">
                  <c:v>48.064239999999998</c:v>
                </c:pt>
                <c:pt idx="4">
                  <c:v>54.93056</c:v>
                </c:pt>
                <c:pt idx="5">
                  <c:v>61.796879999999994</c:v>
                </c:pt>
                <c:pt idx="6">
                  <c:v>68.663200000000003</c:v>
                </c:pt>
                <c:pt idx="7">
                  <c:v>75.529519999999991</c:v>
                </c:pt>
                <c:pt idx="8">
                  <c:v>82.395839999999993</c:v>
                </c:pt>
                <c:pt idx="9">
                  <c:v>89.262159999999994</c:v>
                </c:pt>
                <c:pt idx="10">
                  <c:v>96.128479999999996</c:v>
                </c:pt>
                <c:pt idx="11">
                  <c:v>102.99479999999998</c:v>
                </c:pt>
                <c:pt idx="12">
                  <c:v>109.86112</c:v>
                </c:pt>
                <c:pt idx="13">
                  <c:v>116.72744</c:v>
                </c:pt>
                <c:pt idx="14">
                  <c:v>123.59375999999999</c:v>
                </c:pt>
                <c:pt idx="15">
                  <c:v>130.46008</c:v>
                </c:pt>
                <c:pt idx="16">
                  <c:v>137.32640000000001</c:v>
                </c:pt>
                <c:pt idx="17">
                  <c:v>144.19271999999998</c:v>
                </c:pt>
                <c:pt idx="18">
                  <c:v>151.05903999999998</c:v>
                </c:pt>
              </c:numCache>
            </c:numRef>
          </c:xVal>
          <c:yVal>
            <c:numRef>
              <c:f>no_ttm_FeC!$E$12:$E$30</c:f>
              <c:numCache>
                <c:formatCode>General</c:formatCode>
                <c:ptCount val="19"/>
                <c:pt idx="0">
                  <c:v>992.56100000000004</c:v>
                </c:pt>
                <c:pt idx="1">
                  <c:v>997.58500000000004</c:v>
                </c:pt>
                <c:pt idx="2">
                  <c:v>1015.03</c:v>
                </c:pt>
                <c:pt idx="3">
                  <c:v>1033.08</c:v>
                </c:pt>
                <c:pt idx="4">
                  <c:v>1052.97</c:v>
                </c:pt>
                <c:pt idx="5">
                  <c:v>1079.75</c:v>
                </c:pt>
                <c:pt idx="6">
                  <c:v>1102.18</c:v>
                </c:pt>
                <c:pt idx="7">
                  <c:v>1119.47</c:v>
                </c:pt>
                <c:pt idx="8">
                  <c:v>1130.0999999999999</c:v>
                </c:pt>
                <c:pt idx="9">
                  <c:v>1149.82</c:v>
                </c:pt>
                <c:pt idx="10">
                  <c:v>1173.52</c:v>
                </c:pt>
                <c:pt idx="11">
                  <c:v>1191.22</c:v>
                </c:pt>
                <c:pt idx="12">
                  <c:v>1209.71</c:v>
                </c:pt>
                <c:pt idx="13">
                  <c:v>1227.19</c:v>
                </c:pt>
                <c:pt idx="14">
                  <c:v>1248.24</c:v>
                </c:pt>
                <c:pt idx="15">
                  <c:v>1270.49</c:v>
                </c:pt>
                <c:pt idx="16">
                  <c:v>1282.1400000000001</c:v>
                </c:pt>
                <c:pt idx="17">
                  <c:v>1294.4000000000001</c:v>
                </c:pt>
                <c:pt idx="18">
                  <c:v>1312.19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B-FC4A-9537-040D83F3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68673904748688"/>
                  <c:y val="-0.19921259842519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no_ttm_FeC!$A$36:$A$54</c:f>
              <c:numCache>
                <c:formatCode>General</c:formatCode>
                <c:ptCount val="19"/>
                <c:pt idx="0">
                  <c:v>192.25695999999999</c:v>
                </c:pt>
                <c:pt idx="1">
                  <c:v>199.12327999999997</c:v>
                </c:pt>
                <c:pt idx="2">
                  <c:v>205.98959999999997</c:v>
                </c:pt>
                <c:pt idx="3">
                  <c:v>212.85591999999997</c:v>
                </c:pt>
                <c:pt idx="4">
                  <c:v>219.72224</c:v>
                </c:pt>
                <c:pt idx="5">
                  <c:v>226.58856</c:v>
                </c:pt>
                <c:pt idx="6">
                  <c:v>233.45488</c:v>
                </c:pt>
                <c:pt idx="7">
                  <c:v>240.32119999999998</c:v>
                </c:pt>
                <c:pt idx="8">
                  <c:v>247.18751999999998</c:v>
                </c:pt>
                <c:pt idx="9">
                  <c:v>254.05383999999998</c:v>
                </c:pt>
                <c:pt idx="10">
                  <c:v>260.92016000000001</c:v>
                </c:pt>
                <c:pt idx="11">
                  <c:v>267.78647999999998</c:v>
                </c:pt>
                <c:pt idx="12">
                  <c:v>274.65280000000001</c:v>
                </c:pt>
                <c:pt idx="13">
                  <c:v>281.51911999999999</c:v>
                </c:pt>
                <c:pt idx="14">
                  <c:v>288.38543999999996</c:v>
                </c:pt>
                <c:pt idx="15">
                  <c:v>295.25175999999999</c:v>
                </c:pt>
                <c:pt idx="16">
                  <c:v>302.11807999999996</c:v>
                </c:pt>
                <c:pt idx="17">
                  <c:v>308.98439999999999</c:v>
                </c:pt>
                <c:pt idx="18">
                  <c:v>315.85071999999997</c:v>
                </c:pt>
              </c:numCache>
            </c:numRef>
          </c:xVal>
          <c:yVal>
            <c:numRef>
              <c:f>no_ttm_FeC!$E$36:$E$54</c:f>
              <c:numCache>
                <c:formatCode>General</c:formatCode>
                <c:ptCount val="19"/>
                <c:pt idx="0">
                  <c:v>1410.92</c:v>
                </c:pt>
                <c:pt idx="1">
                  <c:v>1397.06</c:v>
                </c:pt>
                <c:pt idx="2">
                  <c:v>1391.44</c:v>
                </c:pt>
                <c:pt idx="3">
                  <c:v>1370.47</c:v>
                </c:pt>
                <c:pt idx="4">
                  <c:v>1350.7</c:v>
                </c:pt>
                <c:pt idx="5">
                  <c:v>1331.12</c:v>
                </c:pt>
                <c:pt idx="6">
                  <c:v>1312.86</c:v>
                </c:pt>
                <c:pt idx="7">
                  <c:v>1295.21</c:v>
                </c:pt>
                <c:pt idx="8">
                  <c:v>1276.3800000000001</c:v>
                </c:pt>
                <c:pt idx="9">
                  <c:v>1260.1400000000001</c:v>
                </c:pt>
                <c:pt idx="10">
                  <c:v>1241.72</c:v>
                </c:pt>
                <c:pt idx="11">
                  <c:v>1222.81</c:v>
                </c:pt>
                <c:pt idx="12">
                  <c:v>1215.4000000000001</c:v>
                </c:pt>
                <c:pt idx="13">
                  <c:v>1199.45</c:v>
                </c:pt>
                <c:pt idx="14">
                  <c:v>1181.06</c:v>
                </c:pt>
                <c:pt idx="15">
                  <c:v>1159.6400000000001</c:v>
                </c:pt>
                <c:pt idx="16">
                  <c:v>1141.4100000000001</c:v>
                </c:pt>
                <c:pt idx="17">
                  <c:v>1123.94</c:v>
                </c:pt>
                <c:pt idx="18">
                  <c:v>1107.75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9-9E45-ACD4-1BDA94CB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ke_0_Fe!$A$9:$A$58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ke_0_Fe!$C$9:$C$58</c:f>
              <c:numCache>
                <c:formatCode>General</c:formatCode>
                <c:ptCount val="50"/>
                <c:pt idx="0">
                  <c:v>1013.68</c:v>
                </c:pt>
                <c:pt idx="1">
                  <c:v>1000.38</c:v>
                </c:pt>
                <c:pt idx="2">
                  <c:v>1002.05</c:v>
                </c:pt>
                <c:pt idx="3">
                  <c:v>997.13499999999999</c:v>
                </c:pt>
                <c:pt idx="4">
                  <c:v>991.58799999999997</c:v>
                </c:pt>
                <c:pt idx="5">
                  <c:v>1058.82</c:v>
                </c:pt>
                <c:pt idx="6">
                  <c:v>1096.26</c:v>
                </c:pt>
                <c:pt idx="7">
                  <c:v>1105.8</c:v>
                </c:pt>
                <c:pt idx="8">
                  <c:v>1134.43</c:v>
                </c:pt>
                <c:pt idx="9">
                  <c:v>1158.1300000000001</c:v>
                </c:pt>
                <c:pt idx="10">
                  <c:v>1135.28</c:v>
                </c:pt>
                <c:pt idx="11">
                  <c:v>1131.73</c:v>
                </c:pt>
                <c:pt idx="12">
                  <c:v>1183.51</c:v>
                </c:pt>
                <c:pt idx="13">
                  <c:v>1193.83</c:v>
                </c:pt>
                <c:pt idx="14">
                  <c:v>1199</c:v>
                </c:pt>
                <c:pt idx="15">
                  <c:v>1230.05</c:v>
                </c:pt>
                <c:pt idx="16">
                  <c:v>1248.92</c:v>
                </c:pt>
                <c:pt idx="17">
                  <c:v>1221.51</c:v>
                </c:pt>
                <c:pt idx="18">
                  <c:v>1232.3699999999999</c:v>
                </c:pt>
                <c:pt idx="19">
                  <c:v>1288.1400000000001</c:v>
                </c:pt>
                <c:pt idx="20">
                  <c:v>1320.52</c:v>
                </c:pt>
                <c:pt idx="21">
                  <c:v>1323.6</c:v>
                </c:pt>
                <c:pt idx="22">
                  <c:v>1329.85</c:v>
                </c:pt>
                <c:pt idx="23">
                  <c:v>1332.55</c:v>
                </c:pt>
                <c:pt idx="24">
                  <c:v>1371.24</c:v>
                </c:pt>
                <c:pt idx="25">
                  <c:v>1393.77</c:v>
                </c:pt>
                <c:pt idx="26">
                  <c:v>1408.43</c:v>
                </c:pt>
                <c:pt idx="27">
                  <c:v>1396.11</c:v>
                </c:pt>
                <c:pt idx="28">
                  <c:v>1403.14</c:v>
                </c:pt>
                <c:pt idx="29">
                  <c:v>1373.84</c:v>
                </c:pt>
                <c:pt idx="30">
                  <c:v>1350.97</c:v>
                </c:pt>
                <c:pt idx="31">
                  <c:v>1299.6199999999999</c:v>
                </c:pt>
                <c:pt idx="32">
                  <c:v>1288.73</c:v>
                </c:pt>
                <c:pt idx="33">
                  <c:v>1282.31</c:v>
                </c:pt>
                <c:pt idx="34">
                  <c:v>1264.8900000000001</c:v>
                </c:pt>
                <c:pt idx="35">
                  <c:v>1280.83</c:v>
                </c:pt>
                <c:pt idx="36">
                  <c:v>1220.8499999999999</c:v>
                </c:pt>
                <c:pt idx="37">
                  <c:v>1215.53</c:v>
                </c:pt>
                <c:pt idx="38">
                  <c:v>1212.8</c:v>
                </c:pt>
                <c:pt idx="39">
                  <c:v>1212.0999999999999</c:v>
                </c:pt>
                <c:pt idx="40">
                  <c:v>1216.73</c:v>
                </c:pt>
                <c:pt idx="41">
                  <c:v>1173.47</c:v>
                </c:pt>
                <c:pt idx="42">
                  <c:v>1159.24</c:v>
                </c:pt>
                <c:pt idx="43">
                  <c:v>1141.2</c:v>
                </c:pt>
                <c:pt idx="44">
                  <c:v>1160.32</c:v>
                </c:pt>
                <c:pt idx="45">
                  <c:v>1162.9100000000001</c:v>
                </c:pt>
                <c:pt idx="46">
                  <c:v>1090.24</c:v>
                </c:pt>
                <c:pt idx="47">
                  <c:v>1075.31</c:v>
                </c:pt>
                <c:pt idx="48">
                  <c:v>1041.3499999999999</c:v>
                </c:pt>
                <c:pt idx="49">
                  <c:v>1008.23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E94D-8D0C-542F7DD49E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ke_0_Fe!$A$9:$A$58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ke_0_Fe!$E$9:$E$58</c:f>
              <c:numCache>
                <c:formatCode>General</c:formatCode>
                <c:ptCount val="50"/>
                <c:pt idx="0">
                  <c:v>1016.5</c:v>
                </c:pt>
                <c:pt idx="1">
                  <c:v>1009.69</c:v>
                </c:pt>
                <c:pt idx="2">
                  <c:v>993.30799999999999</c:v>
                </c:pt>
                <c:pt idx="3">
                  <c:v>981.81500000000005</c:v>
                </c:pt>
                <c:pt idx="4">
                  <c:v>1009.26</c:v>
                </c:pt>
                <c:pt idx="5">
                  <c:v>1025.9000000000001</c:v>
                </c:pt>
                <c:pt idx="6">
                  <c:v>1042.49</c:v>
                </c:pt>
                <c:pt idx="7">
                  <c:v>1070.3800000000001</c:v>
                </c:pt>
                <c:pt idx="8">
                  <c:v>1068.8</c:v>
                </c:pt>
                <c:pt idx="9">
                  <c:v>1061.1099999999999</c:v>
                </c:pt>
                <c:pt idx="10">
                  <c:v>1115.2</c:v>
                </c:pt>
                <c:pt idx="11">
                  <c:v>1164.3599999999999</c:v>
                </c:pt>
                <c:pt idx="12">
                  <c:v>1186.29</c:v>
                </c:pt>
                <c:pt idx="13">
                  <c:v>1162.22</c:v>
                </c:pt>
                <c:pt idx="14">
                  <c:v>1190.9100000000001</c:v>
                </c:pt>
                <c:pt idx="15">
                  <c:v>1201.8599999999999</c:v>
                </c:pt>
                <c:pt idx="16">
                  <c:v>1212</c:v>
                </c:pt>
                <c:pt idx="17">
                  <c:v>1239</c:v>
                </c:pt>
                <c:pt idx="18">
                  <c:v>1275.31</c:v>
                </c:pt>
                <c:pt idx="19">
                  <c:v>1281.67</c:v>
                </c:pt>
                <c:pt idx="20">
                  <c:v>1304.25</c:v>
                </c:pt>
                <c:pt idx="21">
                  <c:v>1302.9000000000001</c:v>
                </c:pt>
                <c:pt idx="22">
                  <c:v>1319.85</c:v>
                </c:pt>
                <c:pt idx="23">
                  <c:v>1332.99</c:v>
                </c:pt>
                <c:pt idx="24">
                  <c:v>1392.79</c:v>
                </c:pt>
                <c:pt idx="25">
                  <c:v>1404.5</c:v>
                </c:pt>
                <c:pt idx="26">
                  <c:v>1395.64</c:v>
                </c:pt>
                <c:pt idx="27">
                  <c:v>1423.5</c:v>
                </c:pt>
                <c:pt idx="28">
                  <c:v>1394.99</c:v>
                </c:pt>
                <c:pt idx="29">
                  <c:v>1387.67</c:v>
                </c:pt>
                <c:pt idx="30">
                  <c:v>1389.06</c:v>
                </c:pt>
                <c:pt idx="31">
                  <c:v>1355.29</c:v>
                </c:pt>
                <c:pt idx="32">
                  <c:v>1330.99</c:v>
                </c:pt>
                <c:pt idx="33">
                  <c:v>1318.19</c:v>
                </c:pt>
                <c:pt idx="34">
                  <c:v>1302.8499999999999</c:v>
                </c:pt>
                <c:pt idx="35">
                  <c:v>1245.6600000000001</c:v>
                </c:pt>
                <c:pt idx="36">
                  <c:v>1246.0999999999999</c:v>
                </c:pt>
                <c:pt idx="37">
                  <c:v>1217.95</c:v>
                </c:pt>
                <c:pt idx="38">
                  <c:v>1200.9000000000001</c:v>
                </c:pt>
                <c:pt idx="39">
                  <c:v>1214.78</c:v>
                </c:pt>
                <c:pt idx="40">
                  <c:v>1231.82</c:v>
                </c:pt>
                <c:pt idx="41">
                  <c:v>1194.52</c:v>
                </c:pt>
                <c:pt idx="42">
                  <c:v>1176.76</c:v>
                </c:pt>
                <c:pt idx="43">
                  <c:v>1117.1600000000001</c:v>
                </c:pt>
                <c:pt idx="44">
                  <c:v>1105.8599999999999</c:v>
                </c:pt>
                <c:pt idx="45">
                  <c:v>1125.07</c:v>
                </c:pt>
                <c:pt idx="46">
                  <c:v>1113.9000000000001</c:v>
                </c:pt>
                <c:pt idx="47">
                  <c:v>1061.69</c:v>
                </c:pt>
                <c:pt idx="48">
                  <c:v>1051.03</c:v>
                </c:pt>
                <c:pt idx="49">
                  <c:v>1032.9100000000001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BE-E94D-8D0C-542F7DD4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42599465815673"/>
                  <c:y val="-1.3274336283185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ke_0_Fe!$A$12:$A$30</c:f>
              <c:numCache>
                <c:formatCode>General</c:formatCode>
                <c:ptCount val="19"/>
                <c:pt idx="0">
                  <c:v>27.46528</c:v>
                </c:pt>
                <c:pt idx="1">
                  <c:v>34.331600000000002</c:v>
                </c:pt>
                <c:pt idx="2">
                  <c:v>41.197919999999996</c:v>
                </c:pt>
                <c:pt idx="3">
                  <c:v>48.064239999999998</c:v>
                </c:pt>
                <c:pt idx="4">
                  <c:v>54.93056</c:v>
                </c:pt>
                <c:pt idx="5">
                  <c:v>61.796879999999994</c:v>
                </c:pt>
                <c:pt idx="6">
                  <c:v>68.663200000000003</c:v>
                </c:pt>
                <c:pt idx="7">
                  <c:v>75.529519999999991</c:v>
                </c:pt>
                <c:pt idx="8">
                  <c:v>82.395839999999993</c:v>
                </c:pt>
                <c:pt idx="9">
                  <c:v>89.262159999999994</c:v>
                </c:pt>
                <c:pt idx="10">
                  <c:v>96.128479999999996</c:v>
                </c:pt>
                <c:pt idx="11">
                  <c:v>102.99479999999998</c:v>
                </c:pt>
                <c:pt idx="12">
                  <c:v>109.86112</c:v>
                </c:pt>
                <c:pt idx="13">
                  <c:v>116.72744</c:v>
                </c:pt>
                <c:pt idx="14">
                  <c:v>123.59375999999999</c:v>
                </c:pt>
                <c:pt idx="15">
                  <c:v>130.46008</c:v>
                </c:pt>
                <c:pt idx="16">
                  <c:v>137.32640000000001</c:v>
                </c:pt>
                <c:pt idx="17">
                  <c:v>144.19271999999998</c:v>
                </c:pt>
                <c:pt idx="18">
                  <c:v>151.05903999999998</c:v>
                </c:pt>
              </c:numCache>
            </c:numRef>
          </c:xVal>
          <c:yVal>
            <c:numRef>
              <c:f>ke_0_Fe!$E$12:$E$30</c:f>
              <c:numCache>
                <c:formatCode>General</c:formatCode>
                <c:ptCount val="19"/>
                <c:pt idx="0">
                  <c:v>981.81500000000005</c:v>
                </c:pt>
                <c:pt idx="1">
                  <c:v>1009.26</c:v>
                </c:pt>
                <c:pt idx="2">
                  <c:v>1025.9000000000001</c:v>
                </c:pt>
                <c:pt idx="3">
                  <c:v>1042.49</c:v>
                </c:pt>
                <c:pt idx="4">
                  <c:v>1070.3800000000001</c:v>
                </c:pt>
                <c:pt idx="5">
                  <c:v>1068.8</c:v>
                </c:pt>
                <c:pt idx="6">
                  <c:v>1061.1099999999999</c:v>
                </c:pt>
                <c:pt idx="7">
                  <c:v>1115.2</c:v>
                </c:pt>
                <c:pt idx="8">
                  <c:v>1164.3599999999999</c:v>
                </c:pt>
                <c:pt idx="9">
                  <c:v>1186.29</c:v>
                </c:pt>
                <c:pt idx="10">
                  <c:v>1162.22</c:v>
                </c:pt>
                <c:pt idx="11">
                  <c:v>1190.9100000000001</c:v>
                </c:pt>
                <c:pt idx="12">
                  <c:v>1201.8599999999999</c:v>
                </c:pt>
                <c:pt idx="13">
                  <c:v>1212</c:v>
                </c:pt>
                <c:pt idx="14">
                  <c:v>1239</c:v>
                </c:pt>
                <c:pt idx="15">
                  <c:v>1275.31</c:v>
                </c:pt>
                <c:pt idx="16">
                  <c:v>1281.67</c:v>
                </c:pt>
                <c:pt idx="17">
                  <c:v>1304.25</c:v>
                </c:pt>
                <c:pt idx="18">
                  <c:v>1302.9000000000001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F-1F4C-86B0-70055FD3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34620231942378E-2"/>
                  <c:y val="4.0621907880983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ke_0_Fe!$A$37:$A$55</c:f>
              <c:numCache>
                <c:formatCode>General</c:formatCode>
                <c:ptCount val="19"/>
                <c:pt idx="0">
                  <c:v>199.12327999999997</c:v>
                </c:pt>
                <c:pt idx="1">
                  <c:v>205.98959999999997</c:v>
                </c:pt>
                <c:pt idx="2">
                  <c:v>212.85591999999997</c:v>
                </c:pt>
                <c:pt idx="3">
                  <c:v>219.72224</c:v>
                </c:pt>
                <c:pt idx="4">
                  <c:v>226.58856</c:v>
                </c:pt>
                <c:pt idx="5">
                  <c:v>233.45488</c:v>
                </c:pt>
                <c:pt idx="6">
                  <c:v>240.32119999999998</c:v>
                </c:pt>
                <c:pt idx="7">
                  <c:v>247.18751999999998</c:v>
                </c:pt>
                <c:pt idx="8">
                  <c:v>254.05383999999998</c:v>
                </c:pt>
                <c:pt idx="9">
                  <c:v>260.92016000000001</c:v>
                </c:pt>
                <c:pt idx="10">
                  <c:v>267.78647999999998</c:v>
                </c:pt>
                <c:pt idx="11">
                  <c:v>274.65280000000001</c:v>
                </c:pt>
                <c:pt idx="12">
                  <c:v>281.51911999999999</c:v>
                </c:pt>
                <c:pt idx="13">
                  <c:v>288.38543999999996</c:v>
                </c:pt>
                <c:pt idx="14">
                  <c:v>295.25175999999999</c:v>
                </c:pt>
                <c:pt idx="15">
                  <c:v>302.11807999999996</c:v>
                </c:pt>
                <c:pt idx="16">
                  <c:v>308.98439999999999</c:v>
                </c:pt>
                <c:pt idx="17">
                  <c:v>315.85071999999997</c:v>
                </c:pt>
                <c:pt idx="18">
                  <c:v>322.71703999999994</c:v>
                </c:pt>
              </c:numCache>
            </c:numRef>
          </c:xVal>
          <c:yVal>
            <c:numRef>
              <c:f>ke_0_Fe!$E$37:$E$55</c:f>
              <c:numCache>
                <c:formatCode>General</c:formatCode>
                <c:ptCount val="19"/>
                <c:pt idx="0">
                  <c:v>1394.99</c:v>
                </c:pt>
                <c:pt idx="1">
                  <c:v>1387.67</c:v>
                </c:pt>
                <c:pt idx="2">
                  <c:v>1389.06</c:v>
                </c:pt>
                <c:pt idx="3">
                  <c:v>1355.29</c:v>
                </c:pt>
                <c:pt idx="4">
                  <c:v>1330.99</c:v>
                </c:pt>
                <c:pt idx="5">
                  <c:v>1318.19</c:v>
                </c:pt>
                <c:pt idx="6">
                  <c:v>1302.8499999999999</c:v>
                </c:pt>
                <c:pt idx="7">
                  <c:v>1245.6600000000001</c:v>
                </c:pt>
                <c:pt idx="8">
                  <c:v>1246.0999999999999</c:v>
                </c:pt>
                <c:pt idx="9">
                  <c:v>1217.95</c:v>
                </c:pt>
                <c:pt idx="10">
                  <c:v>1200.9000000000001</c:v>
                </c:pt>
                <c:pt idx="11">
                  <c:v>1214.78</c:v>
                </c:pt>
                <c:pt idx="12">
                  <c:v>1231.82</c:v>
                </c:pt>
                <c:pt idx="13">
                  <c:v>1194.52</c:v>
                </c:pt>
                <c:pt idx="14">
                  <c:v>1176.76</c:v>
                </c:pt>
                <c:pt idx="15">
                  <c:v>1117.1600000000001</c:v>
                </c:pt>
                <c:pt idx="16">
                  <c:v>1105.8599999999999</c:v>
                </c:pt>
                <c:pt idx="17">
                  <c:v>1125.07</c:v>
                </c:pt>
                <c:pt idx="18">
                  <c:v>1113.9000000000001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4-3F42-A211-9D00FD46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0704"/>
        <c:axId val="205793072"/>
      </c:scatterChart>
      <c:valAx>
        <c:axId val="2057907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072"/>
        <c:crosses val="autoZero"/>
        <c:crossBetween val="midCat"/>
      </c:valAx>
      <c:valAx>
        <c:axId val="205793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63500</xdr:rowOff>
    </xdr:from>
    <xdr:to>
      <xdr:col>6</xdr:col>
      <xdr:colOff>12700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F9B3C-87BD-7CA0-CAE0-E4DA3CA3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25</xdr:row>
      <xdr:rowOff>50800</xdr:rowOff>
    </xdr:from>
    <xdr:to>
      <xdr:col>6</xdr:col>
      <xdr:colOff>19050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AE864-D806-8C4E-8E14-CF3CA101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40</xdr:row>
      <xdr:rowOff>127000</xdr:rowOff>
    </xdr:from>
    <xdr:to>
      <xdr:col>6</xdr:col>
      <xdr:colOff>57150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9F8F1-977F-DF48-9281-0D77CF37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63500</xdr:rowOff>
    </xdr:from>
    <xdr:to>
      <xdr:col>6</xdr:col>
      <xdr:colOff>12700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A4666-0336-334F-954C-B55F3468E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25</xdr:row>
      <xdr:rowOff>50800</xdr:rowOff>
    </xdr:from>
    <xdr:to>
      <xdr:col>6</xdr:col>
      <xdr:colOff>19050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67BAF-A616-C14B-9781-94756F74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40</xdr:row>
      <xdr:rowOff>127000</xdr:rowOff>
    </xdr:from>
    <xdr:to>
      <xdr:col>6</xdr:col>
      <xdr:colOff>57150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B9E05-FCCE-AB4A-8E5E-47969F2B4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63500</xdr:rowOff>
    </xdr:from>
    <xdr:to>
      <xdr:col>6</xdr:col>
      <xdr:colOff>12700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58019-4A01-5D4F-8F04-E938A9A3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25</xdr:row>
      <xdr:rowOff>50800</xdr:rowOff>
    </xdr:from>
    <xdr:to>
      <xdr:col>6</xdr:col>
      <xdr:colOff>19050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104E2-57E3-3A49-81E9-AB12636DD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196850</xdr:colOff>
      <xdr:row>55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C7B9E-2A62-814D-BA5D-D702CB5D4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63500</xdr:rowOff>
    </xdr:from>
    <xdr:to>
      <xdr:col>6</xdr:col>
      <xdr:colOff>12700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4C24B-45E9-C549-9E9F-6D7E62F19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25</xdr:row>
      <xdr:rowOff>50800</xdr:rowOff>
    </xdr:from>
    <xdr:to>
      <xdr:col>6</xdr:col>
      <xdr:colOff>19050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059DA-6A8D-154F-9AC2-8BA7D6428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196850</xdr:colOff>
      <xdr:row>55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142C6-A367-E747-8A3C-D593C883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88900</xdr:colOff>
      <xdr:row>67</xdr:row>
      <xdr:rowOff>101600</xdr:rowOff>
    </xdr:from>
    <xdr:to>
      <xdr:col>6</xdr:col>
      <xdr:colOff>285750</xdr:colOff>
      <xdr:row>81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2999A3-254B-5746-9357-E5D58BDA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82</xdr:row>
      <xdr:rowOff>190500</xdr:rowOff>
    </xdr:from>
    <xdr:to>
      <xdr:col>6</xdr:col>
      <xdr:colOff>209550</xdr:colOff>
      <xdr:row>97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5C3D2-33E3-B44D-9934-A70B9098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6</xdr:col>
      <xdr:colOff>196850</xdr:colOff>
      <xdr:row>113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DEC5B9-968C-634B-B885-C2E04DD17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603250</xdr:colOff>
      <xdr:row>63</xdr:row>
      <xdr:rowOff>101600</xdr:rowOff>
    </xdr:from>
    <xdr:to>
      <xdr:col>32</xdr:col>
      <xdr:colOff>222250</xdr:colOff>
      <xdr:row>77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FA4F0-B56D-9C3B-3883-E085E240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622300</xdr:colOff>
      <xdr:row>77</xdr:row>
      <xdr:rowOff>114300</xdr:rowOff>
    </xdr:from>
    <xdr:to>
      <xdr:col>32</xdr:col>
      <xdr:colOff>241300</xdr:colOff>
      <xdr:row>91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20CAA0-AE68-4241-9B1E-43E82498D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74</xdr:row>
      <xdr:rowOff>0</xdr:rowOff>
    </xdr:from>
    <xdr:to>
      <xdr:col>38</xdr:col>
      <xdr:colOff>444500</xdr:colOff>
      <xdr:row>87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189EF5-07D2-234D-828C-F75395A69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723900</xdr:colOff>
      <xdr:row>123</xdr:row>
      <xdr:rowOff>88900</xdr:rowOff>
    </xdr:from>
    <xdr:to>
      <xdr:col>5</xdr:col>
      <xdr:colOff>565150</xdr:colOff>
      <xdr:row>137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5883B0-DB20-6E4D-B97C-476B856D0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711200</xdr:colOff>
      <xdr:row>137</xdr:row>
      <xdr:rowOff>63500</xdr:rowOff>
    </xdr:from>
    <xdr:to>
      <xdr:col>5</xdr:col>
      <xdr:colOff>552450</xdr:colOff>
      <xdr:row>150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303518-9A4E-9749-B418-E145A489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711200</xdr:colOff>
      <xdr:row>151</xdr:row>
      <xdr:rowOff>114300</xdr:rowOff>
    </xdr:from>
    <xdr:to>
      <xdr:col>5</xdr:col>
      <xdr:colOff>552450</xdr:colOff>
      <xdr:row>165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533F0D-F27D-224F-9016-51B90AEBF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133350</xdr:colOff>
      <xdr:row>265</xdr:row>
      <xdr:rowOff>76200</xdr:rowOff>
    </xdr:from>
    <xdr:to>
      <xdr:col>7</xdr:col>
      <xdr:colOff>577850</xdr:colOff>
      <xdr:row>278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F23A28-F252-C199-46C8-9002771D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280</xdr:row>
      <xdr:rowOff>0</xdr:rowOff>
    </xdr:from>
    <xdr:to>
      <xdr:col>7</xdr:col>
      <xdr:colOff>444500</xdr:colOff>
      <xdr:row>293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45C5CD-BBBD-9E42-9D3D-39FA038F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641350</xdr:colOff>
      <xdr:row>208</xdr:row>
      <xdr:rowOff>12700</xdr:rowOff>
    </xdr:from>
    <xdr:to>
      <xdr:col>10</xdr:col>
      <xdr:colOff>158750</xdr:colOff>
      <xdr:row>221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A60CD8-A647-C6C0-4BE2-C4F156ED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609600</xdr:colOff>
      <xdr:row>221</xdr:row>
      <xdr:rowOff>127000</xdr:rowOff>
    </xdr:from>
    <xdr:to>
      <xdr:col>9</xdr:col>
      <xdr:colOff>127000</xdr:colOff>
      <xdr:row>235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6842AB-6FB7-1A47-89F3-EE91ABDD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158750</xdr:colOff>
      <xdr:row>321</xdr:row>
      <xdr:rowOff>76200</xdr:rowOff>
    </xdr:from>
    <xdr:to>
      <xdr:col>6</xdr:col>
      <xdr:colOff>603250</xdr:colOff>
      <xdr:row>334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FD98917-3773-AF46-A814-06FD988E7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190500</xdr:colOff>
      <xdr:row>335</xdr:row>
      <xdr:rowOff>101600</xdr:rowOff>
    </xdr:from>
    <xdr:to>
      <xdr:col>6</xdr:col>
      <xdr:colOff>635000</xdr:colOff>
      <xdr:row>349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A10EDB-683C-624C-8EE0-1C1065F2E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12</xdr:row>
      <xdr:rowOff>50800</xdr:rowOff>
    </xdr:from>
    <xdr:to>
      <xdr:col>7</xdr:col>
      <xdr:colOff>793750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8B7C9-414F-5685-5ACC-2B07A0A3E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87DD-3B8B-C94E-BE03-77F408DCABB5}">
  <dimension ref="A3:X58"/>
  <sheetViews>
    <sheetView topLeftCell="F12" workbookViewId="0">
      <selection activeCell="I26" sqref="I26"/>
    </sheetView>
  </sheetViews>
  <sheetFormatPr baseColWidth="10" defaultRowHeight="16" x14ac:dyDescent="0.2"/>
  <sheetData>
    <row r="3" spans="1:23" x14ac:dyDescent="0.2">
      <c r="B3" t="s">
        <v>0</v>
      </c>
    </row>
    <row r="5" spans="1:23" x14ac:dyDescent="0.2">
      <c r="G5" t="s">
        <v>2</v>
      </c>
      <c r="H5">
        <v>343.31599999999997</v>
      </c>
    </row>
    <row r="6" spans="1:23" x14ac:dyDescent="0.2">
      <c r="B6" t="s">
        <v>1</v>
      </c>
    </row>
    <row r="8" spans="1:23" x14ac:dyDescent="0.2">
      <c r="B8">
        <v>100000</v>
      </c>
      <c r="C8">
        <v>50</v>
      </c>
      <c r="D8">
        <v>1900000</v>
      </c>
      <c r="E8">
        <v>50</v>
      </c>
    </row>
    <row r="9" spans="1:23" x14ac:dyDescent="0.2">
      <c r="A9">
        <f>(B9/$B$58)*$H$5</f>
        <v>6.86632</v>
      </c>
      <c r="B9">
        <v>1</v>
      </c>
      <c r="C9">
        <v>978.88900000000001</v>
      </c>
      <c r="D9">
        <v>1</v>
      </c>
      <c r="E9">
        <v>954.52099999999996</v>
      </c>
      <c r="H9" t="s">
        <v>3</v>
      </c>
      <c r="I9">
        <v>2.6406999999999998</v>
      </c>
      <c r="W9" s="1"/>
    </row>
    <row r="10" spans="1:23" x14ac:dyDescent="0.2">
      <c r="A10">
        <f t="shared" ref="A10:A58" si="0">(B10/$B$58)*$H$5</f>
        <v>13.73264</v>
      </c>
      <c r="B10">
        <v>2</v>
      </c>
      <c r="C10">
        <v>996.35599999999999</v>
      </c>
      <c r="D10">
        <v>2</v>
      </c>
      <c r="E10">
        <v>997.43399999999997</v>
      </c>
      <c r="H10" t="s">
        <v>4</v>
      </c>
      <c r="I10">
        <v>-2.5678999999999998</v>
      </c>
      <c r="V10" t="s">
        <v>12</v>
      </c>
      <c r="W10" s="1">
        <v>1.602E-19</v>
      </c>
    </row>
    <row r="11" spans="1:23" x14ac:dyDescent="0.2">
      <c r="A11">
        <f t="shared" si="0"/>
        <v>20.598959999999998</v>
      </c>
      <c r="B11">
        <v>3</v>
      </c>
      <c r="C11">
        <v>1024.5999999999999</v>
      </c>
      <c r="D11">
        <v>3</v>
      </c>
      <c r="E11">
        <v>1011.55</v>
      </c>
      <c r="V11" t="s">
        <v>13</v>
      </c>
      <c r="W11" s="1">
        <v>9.9999999999999998E-13</v>
      </c>
    </row>
    <row r="12" spans="1:23" x14ac:dyDescent="0.2">
      <c r="A12">
        <f t="shared" si="0"/>
        <v>27.46528</v>
      </c>
      <c r="B12">
        <v>4</v>
      </c>
      <c r="C12">
        <v>980.77300000000002</v>
      </c>
      <c r="D12">
        <v>4</v>
      </c>
      <c r="E12">
        <v>992.04100000000005</v>
      </c>
      <c r="I12">
        <f>(I9-I10)/2</f>
        <v>2.6042999999999998</v>
      </c>
      <c r="J12" t="s">
        <v>5</v>
      </c>
      <c r="V12" t="s">
        <v>14</v>
      </c>
      <c r="W12" s="1">
        <v>9.9999999999999995E-21</v>
      </c>
    </row>
    <row r="13" spans="1:23" x14ac:dyDescent="0.2">
      <c r="A13">
        <f t="shared" si="0"/>
        <v>34.331600000000002</v>
      </c>
      <c r="B13">
        <v>5</v>
      </c>
      <c r="C13">
        <v>1024.6300000000001</v>
      </c>
      <c r="D13">
        <v>5</v>
      </c>
      <c r="E13">
        <v>1005.24</v>
      </c>
      <c r="I13">
        <f>I12/0.0000000001</f>
        <v>26042999999.999996</v>
      </c>
      <c r="J13" t="s">
        <v>6</v>
      </c>
    </row>
    <row r="14" spans="1:23" x14ac:dyDescent="0.2">
      <c r="A14">
        <f t="shared" si="0"/>
        <v>41.197919999999996</v>
      </c>
      <c r="B14">
        <v>6</v>
      </c>
      <c r="C14">
        <v>1060.96</v>
      </c>
      <c r="D14">
        <v>6</v>
      </c>
      <c r="E14">
        <v>1013.81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</row>
    <row r="15" spans="1:23" x14ac:dyDescent="0.2">
      <c r="A15">
        <f t="shared" si="0"/>
        <v>48.064239999999998</v>
      </c>
      <c r="B15">
        <v>7</v>
      </c>
      <c r="C15">
        <v>1080.69</v>
      </c>
      <c r="D15">
        <v>7</v>
      </c>
      <c r="E15">
        <v>1048.02</v>
      </c>
      <c r="I15">
        <v>100000</v>
      </c>
      <c r="J15">
        <v>1205.94</v>
      </c>
      <c r="K15">
        <v>-91010.8</v>
      </c>
      <c r="L15">
        <v>81.976299999999995</v>
      </c>
      <c r="M15">
        <v>404653</v>
      </c>
      <c r="N15">
        <v>343.31599999999997</v>
      </c>
      <c r="O15">
        <v>34.331600000000002</v>
      </c>
      <c r="P15">
        <v>34.331600000000002</v>
      </c>
      <c r="Q15">
        <v>246.36799999999999</v>
      </c>
      <c r="R15">
        <v>-228.61199999999999</v>
      </c>
      <c r="T15">
        <f>(Q15-R15)/2</f>
        <v>237.49</v>
      </c>
    </row>
    <row r="16" spans="1:23" x14ac:dyDescent="0.2">
      <c r="A16">
        <f t="shared" si="0"/>
        <v>54.93056</v>
      </c>
      <c r="B16">
        <v>8</v>
      </c>
      <c r="C16">
        <v>1105.9100000000001</v>
      </c>
      <c r="D16">
        <v>8</v>
      </c>
      <c r="E16">
        <v>1065.0899999999999</v>
      </c>
      <c r="I16">
        <v>200000</v>
      </c>
      <c r="J16">
        <v>1204.45</v>
      </c>
      <c r="K16">
        <v>-91012.3</v>
      </c>
      <c r="L16">
        <v>-0.521208</v>
      </c>
      <c r="M16">
        <v>404653</v>
      </c>
      <c r="N16">
        <v>343.31599999999997</v>
      </c>
      <c r="O16">
        <v>34.331600000000002</v>
      </c>
      <c r="P16">
        <v>34.331600000000002</v>
      </c>
      <c r="Q16">
        <v>325.38400000000001</v>
      </c>
      <c r="R16">
        <v>-302.19499999999999</v>
      </c>
      <c r="S16">
        <f>(I16-I15)*0.0005</f>
        <v>50</v>
      </c>
      <c r="T16">
        <f>(Q16-R16)/2</f>
        <v>313.78949999999998</v>
      </c>
      <c r="U16">
        <f>T16-T15</f>
        <v>76.299499999999966</v>
      </c>
      <c r="V16">
        <f>U16/S16/(O16*P16)/2</f>
        <v>6.4734173013075616E-4</v>
      </c>
      <c r="W16" s="1">
        <f>V16*$W$10/$W$11/$W$12</f>
        <v>10370414516.694714</v>
      </c>
    </row>
    <row r="17" spans="1:23" x14ac:dyDescent="0.2">
      <c r="A17">
        <f t="shared" si="0"/>
        <v>61.796879999999994</v>
      </c>
      <c r="B17">
        <v>9</v>
      </c>
      <c r="C17">
        <v>1146.32</v>
      </c>
      <c r="D17">
        <v>9</v>
      </c>
      <c r="E17">
        <v>1059.06</v>
      </c>
      <c r="I17">
        <v>300000</v>
      </c>
      <c r="J17">
        <v>1201.8800000000001</v>
      </c>
      <c r="K17">
        <v>-91020.1</v>
      </c>
      <c r="L17">
        <v>-27.821400000000001</v>
      </c>
      <c r="M17">
        <v>404653</v>
      </c>
      <c r="N17">
        <v>343.31599999999997</v>
      </c>
      <c r="O17">
        <v>34.331600000000002</v>
      </c>
      <c r="P17">
        <v>34.331600000000002</v>
      </c>
      <c r="Q17">
        <v>393.16199999999998</v>
      </c>
      <c r="R17">
        <v>-355.34800000000001</v>
      </c>
      <c r="S17">
        <f t="shared" ref="S17:S20" si="1">(I17-I16)*0.0005</f>
        <v>50</v>
      </c>
      <c r="T17">
        <f t="shared" ref="T17:T20" si="2">(Q17-R17)/2</f>
        <v>374.255</v>
      </c>
      <c r="U17">
        <f>T17-T16</f>
        <v>60.46550000000002</v>
      </c>
      <c r="V17">
        <f>U17/S17/(O17*P17)/2</f>
        <v>5.1300259350613392E-4</v>
      </c>
      <c r="W17" s="1">
        <f t="shared" ref="W17:W34" si="3">V17*$W$10/$W$11/$W$12</f>
        <v>8218301547.9682655</v>
      </c>
    </row>
    <row r="18" spans="1:23" x14ac:dyDescent="0.2">
      <c r="A18">
        <f t="shared" si="0"/>
        <v>68.663200000000003</v>
      </c>
      <c r="B18">
        <v>10</v>
      </c>
      <c r="C18">
        <v>1147.8599999999999</v>
      </c>
      <c r="D18">
        <v>10</v>
      </c>
      <c r="E18">
        <v>1119.6300000000001</v>
      </c>
      <c r="I18">
        <v>400000</v>
      </c>
      <c r="J18">
        <v>1203</v>
      </c>
      <c r="K18">
        <v>-91012.9</v>
      </c>
      <c r="L18">
        <v>-5.6366500000000004</v>
      </c>
      <c r="M18">
        <v>404653</v>
      </c>
      <c r="N18">
        <v>343.31599999999997</v>
      </c>
      <c r="O18">
        <v>34.331600000000002</v>
      </c>
      <c r="P18">
        <v>34.331600000000002</v>
      </c>
      <c r="Q18">
        <v>450.64</v>
      </c>
      <c r="R18">
        <v>-423.012</v>
      </c>
      <c r="S18">
        <f t="shared" si="1"/>
        <v>50</v>
      </c>
      <c r="T18">
        <f t="shared" si="2"/>
        <v>436.82600000000002</v>
      </c>
      <c r="U18">
        <f t="shared" ref="U18:U20" si="4">T18-T17</f>
        <v>62.571000000000026</v>
      </c>
      <c r="V18">
        <f t="shared" ref="V18:V20" si="5">U18/S18/(O18*P18)/2</f>
        <v>5.3086611833644487E-4</v>
      </c>
      <c r="W18" s="1">
        <f t="shared" si="3"/>
        <v>8504475215.7498474</v>
      </c>
    </row>
    <row r="19" spans="1:23" x14ac:dyDescent="0.2">
      <c r="A19">
        <f t="shared" si="0"/>
        <v>75.529519999999991</v>
      </c>
      <c r="B19">
        <v>11</v>
      </c>
      <c r="C19">
        <v>1169.58</v>
      </c>
      <c r="D19">
        <v>11</v>
      </c>
      <c r="E19">
        <v>1115.19</v>
      </c>
      <c r="I19">
        <v>500000</v>
      </c>
      <c r="J19">
        <v>1207.1099999999999</v>
      </c>
      <c r="K19">
        <v>-91002.5</v>
      </c>
      <c r="L19">
        <v>184.90899999999999</v>
      </c>
      <c r="M19">
        <v>404653</v>
      </c>
      <c r="N19">
        <v>343.31599999999997</v>
      </c>
      <c r="O19">
        <v>34.331600000000002</v>
      </c>
      <c r="P19">
        <v>34.331600000000002</v>
      </c>
      <c r="Q19">
        <v>508.65300000000002</v>
      </c>
      <c r="R19">
        <v>-502.03100000000001</v>
      </c>
      <c r="S19">
        <f t="shared" si="1"/>
        <v>50</v>
      </c>
      <c r="T19">
        <f t="shared" si="2"/>
        <v>505.34199999999998</v>
      </c>
      <c r="U19">
        <f t="shared" si="4"/>
        <v>68.515999999999963</v>
      </c>
      <c r="V19">
        <f t="shared" si="5"/>
        <v>5.8130480516437055E-4</v>
      </c>
      <c r="W19" s="1">
        <f t="shared" si="3"/>
        <v>9312502978.7332172</v>
      </c>
    </row>
    <row r="20" spans="1:23" x14ac:dyDescent="0.2">
      <c r="A20">
        <f t="shared" si="0"/>
        <v>82.395839999999993</v>
      </c>
      <c r="B20">
        <v>12</v>
      </c>
      <c r="C20">
        <v>1158.31</v>
      </c>
      <c r="D20">
        <v>12</v>
      </c>
      <c r="E20">
        <v>1142.04</v>
      </c>
      <c r="I20">
        <v>600000</v>
      </c>
      <c r="J20">
        <v>1202.57</v>
      </c>
      <c r="K20">
        <v>-91013.7</v>
      </c>
      <c r="L20">
        <v>34.716099999999997</v>
      </c>
      <c r="M20">
        <v>404653</v>
      </c>
      <c r="N20">
        <v>343.31599999999997</v>
      </c>
      <c r="O20">
        <v>34.331600000000002</v>
      </c>
      <c r="P20">
        <v>34.331600000000002</v>
      </c>
      <c r="Q20">
        <v>568.51199999999994</v>
      </c>
      <c r="R20">
        <v>-538.83799999999997</v>
      </c>
      <c r="S20">
        <f t="shared" si="1"/>
        <v>50</v>
      </c>
      <c r="T20">
        <f t="shared" si="2"/>
        <v>553.67499999999995</v>
      </c>
      <c r="U20">
        <f t="shared" si="4"/>
        <v>48.33299999999997</v>
      </c>
      <c r="V20">
        <f t="shared" si="5"/>
        <v>4.1006779654401186E-4</v>
      </c>
      <c r="W20" s="1">
        <f t="shared" si="3"/>
        <v>6569286100.6350708</v>
      </c>
    </row>
    <row r="21" spans="1:23" x14ac:dyDescent="0.2">
      <c r="A21">
        <f t="shared" si="0"/>
        <v>89.262159999999994</v>
      </c>
      <c r="B21">
        <v>13</v>
      </c>
      <c r="C21">
        <v>1201.79</v>
      </c>
      <c r="D21">
        <v>13</v>
      </c>
      <c r="E21">
        <v>1157.82</v>
      </c>
      <c r="I21">
        <v>700000</v>
      </c>
      <c r="J21">
        <v>1201.21</v>
      </c>
      <c r="K21">
        <v>-91014.399999999994</v>
      </c>
      <c r="L21">
        <v>-123.312</v>
      </c>
      <c r="M21">
        <v>404653</v>
      </c>
      <c r="N21">
        <v>343.31599999999997</v>
      </c>
      <c r="O21">
        <v>34.331600000000002</v>
      </c>
      <c r="P21">
        <v>34.331600000000002</v>
      </c>
      <c r="Q21">
        <v>628.96799999999996</v>
      </c>
      <c r="R21">
        <v>-594.91700000000003</v>
      </c>
      <c r="S21">
        <f t="shared" ref="S21:S28" si="6">(I21-I20)*0.0005</f>
        <v>50</v>
      </c>
      <c r="T21">
        <f t="shared" ref="T21:T28" si="7">(Q21-R21)/2</f>
        <v>611.9425</v>
      </c>
      <c r="U21">
        <f t="shared" ref="U21:U28" si="8">T21-T20</f>
        <v>58.267500000000041</v>
      </c>
      <c r="V21">
        <f t="shared" ref="V21:V28" si="9">U21/S21/(O21*P21)/2</f>
        <v>4.943542783425039E-4</v>
      </c>
      <c r="W21" s="1">
        <f t="shared" si="3"/>
        <v>7919555539.0469131</v>
      </c>
    </row>
    <row r="22" spans="1:23" x14ac:dyDescent="0.2">
      <c r="A22">
        <f t="shared" si="0"/>
        <v>96.128479999999996</v>
      </c>
      <c r="B22">
        <v>14</v>
      </c>
      <c r="C22">
        <v>1210.7</v>
      </c>
      <c r="D22">
        <v>14</v>
      </c>
      <c r="E22">
        <v>1175.8900000000001</v>
      </c>
      <c r="I22">
        <v>800000</v>
      </c>
      <c r="J22">
        <v>1201.5</v>
      </c>
      <c r="K22">
        <v>-91013.2</v>
      </c>
      <c r="L22">
        <v>-47.542200000000001</v>
      </c>
      <c r="M22">
        <v>404653</v>
      </c>
      <c r="N22">
        <v>343.31599999999997</v>
      </c>
      <c r="O22">
        <v>34.331600000000002</v>
      </c>
      <c r="P22">
        <v>34.331600000000002</v>
      </c>
      <c r="Q22">
        <v>703.08399999999995</v>
      </c>
      <c r="R22">
        <v>-670.99400000000003</v>
      </c>
      <c r="S22">
        <f t="shared" si="6"/>
        <v>50</v>
      </c>
      <c r="T22">
        <f t="shared" si="7"/>
        <v>687.03899999999999</v>
      </c>
      <c r="U22">
        <f t="shared" si="8"/>
        <v>75.096499999999992</v>
      </c>
      <c r="V22">
        <f t="shared" si="9"/>
        <v>6.3713521368769584E-4</v>
      </c>
      <c r="W22" s="1">
        <f t="shared" si="3"/>
        <v>10206906123.276888</v>
      </c>
    </row>
    <row r="23" spans="1:23" x14ac:dyDescent="0.2">
      <c r="A23">
        <f t="shared" si="0"/>
        <v>102.99479999999998</v>
      </c>
      <c r="B23">
        <v>15</v>
      </c>
      <c r="C23">
        <v>1220.8699999999999</v>
      </c>
      <c r="D23">
        <v>15</v>
      </c>
      <c r="E23">
        <v>1235.17</v>
      </c>
      <c r="I23">
        <v>900000</v>
      </c>
      <c r="J23">
        <v>1203.56</v>
      </c>
      <c r="K23">
        <v>-91013.3</v>
      </c>
      <c r="L23">
        <v>-18.513300000000001</v>
      </c>
      <c r="M23">
        <v>404653</v>
      </c>
      <c r="N23">
        <v>343.31599999999997</v>
      </c>
      <c r="O23">
        <v>34.331600000000002</v>
      </c>
      <c r="P23">
        <v>34.331600000000002</v>
      </c>
      <c r="Q23">
        <v>753.40700000000004</v>
      </c>
      <c r="R23">
        <v>-726.66800000000001</v>
      </c>
      <c r="S23">
        <f t="shared" si="6"/>
        <v>50</v>
      </c>
      <c r="T23">
        <f t="shared" si="7"/>
        <v>740.03750000000002</v>
      </c>
      <c r="U23">
        <f t="shared" si="8"/>
        <v>52.998500000000035</v>
      </c>
      <c r="V23">
        <f t="shared" si="9"/>
        <v>4.4965092411267338E-4</v>
      </c>
      <c r="W23" s="1">
        <f t="shared" si="3"/>
        <v>7203407804.2850275</v>
      </c>
    </row>
    <row r="24" spans="1:23" x14ac:dyDescent="0.2">
      <c r="A24">
        <f t="shared" si="0"/>
        <v>109.86112</v>
      </c>
      <c r="B24">
        <v>16</v>
      </c>
      <c r="C24">
        <v>1231.71</v>
      </c>
      <c r="D24">
        <v>16</v>
      </c>
      <c r="E24">
        <v>1213.21</v>
      </c>
      <c r="I24">
        <v>1000000</v>
      </c>
      <c r="J24">
        <v>1200.1199999999999</v>
      </c>
      <c r="K24">
        <v>-91022.8</v>
      </c>
      <c r="L24">
        <v>-179.892</v>
      </c>
      <c r="M24">
        <v>404653</v>
      </c>
      <c r="N24">
        <v>343.31599999999997</v>
      </c>
      <c r="O24">
        <v>34.331600000000002</v>
      </c>
      <c r="P24">
        <v>34.331600000000002</v>
      </c>
      <c r="Q24">
        <v>826.06700000000001</v>
      </c>
      <c r="R24">
        <v>-780.86900000000003</v>
      </c>
      <c r="S24">
        <f t="shared" si="6"/>
        <v>50</v>
      </c>
      <c r="T24">
        <f t="shared" si="7"/>
        <v>803.46800000000007</v>
      </c>
      <c r="U24">
        <f t="shared" si="8"/>
        <v>63.430500000000052</v>
      </c>
      <c r="V24">
        <f t="shared" si="9"/>
        <v>5.3815830527144978E-4</v>
      </c>
      <c r="W24" s="1">
        <f t="shared" si="3"/>
        <v>8621296050.4486256</v>
      </c>
    </row>
    <row r="25" spans="1:23" x14ac:dyDescent="0.2">
      <c r="A25">
        <f t="shared" si="0"/>
        <v>116.72744</v>
      </c>
      <c r="B25">
        <v>17</v>
      </c>
      <c r="C25">
        <v>1201.5999999999999</v>
      </c>
      <c r="D25">
        <v>17</v>
      </c>
      <c r="E25">
        <v>1188.51</v>
      </c>
      <c r="I25">
        <v>1100000</v>
      </c>
      <c r="J25">
        <v>1199.8399999999999</v>
      </c>
      <c r="K25">
        <v>-91022.8</v>
      </c>
      <c r="L25">
        <v>-180.71</v>
      </c>
      <c r="M25">
        <v>404653</v>
      </c>
      <c r="N25">
        <v>343.31599999999997</v>
      </c>
      <c r="O25">
        <v>34.331600000000002</v>
      </c>
      <c r="P25">
        <v>34.331600000000002</v>
      </c>
      <c r="Q25">
        <v>895.76800000000003</v>
      </c>
      <c r="R25">
        <v>-849.80700000000002</v>
      </c>
      <c r="S25">
        <f t="shared" si="6"/>
        <v>50</v>
      </c>
      <c r="T25">
        <f t="shared" si="7"/>
        <v>872.78750000000002</v>
      </c>
      <c r="U25">
        <f t="shared" si="8"/>
        <v>69.319499999999948</v>
      </c>
      <c r="V25">
        <f t="shared" si="9"/>
        <v>5.8812187578947354E-4</v>
      </c>
      <c r="W25" s="1">
        <f t="shared" si="3"/>
        <v>9421712450.1473675</v>
      </c>
    </row>
    <row r="26" spans="1:23" x14ac:dyDescent="0.2">
      <c r="A26">
        <f t="shared" si="0"/>
        <v>123.59375999999999</v>
      </c>
      <c r="B26">
        <v>18</v>
      </c>
      <c r="C26">
        <v>1210.1600000000001</v>
      </c>
      <c r="D26">
        <v>18</v>
      </c>
      <c r="E26">
        <v>1252.26</v>
      </c>
      <c r="I26">
        <v>1200000</v>
      </c>
      <c r="J26">
        <v>1196.48</v>
      </c>
      <c r="K26">
        <v>-91031.3</v>
      </c>
      <c r="L26">
        <v>-297.95999999999998</v>
      </c>
      <c r="M26">
        <v>404653</v>
      </c>
      <c r="N26">
        <v>343.31599999999997</v>
      </c>
      <c r="O26">
        <v>34.331600000000002</v>
      </c>
      <c r="P26">
        <v>34.331600000000002</v>
      </c>
      <c r="Q26">
        <v>966.53800000000001</v>
      </c>
      <c r="R26">
        <v>-903.26499999999999</v>
      </c>
      <c r="S26">
        <f t="shared" si="6"/>
        <v>50</v>
      </c>
      <c r="T26">
        <f t="shared" si="7"/>
        <v>934.90149999999994</v>
      </c>
      <c r="U26">
        <f t="shared" si="8"/>
        <v>62.113999999999919</v>
      </c>
      <c r="V26">
        <f t="shared" si="9"/>
        <v>5.2698882987885567E-4</v>
      </c>
      <c r="W26" s="1">
        <f t="shared" si="3"/>
        <v>8442361054.6592693</v>
      </c>
    </row>
    <row r="27" spans="1:23" x14ac:dyDescent="0.2">
      <c r="A27">
        <f t="shared" si="0"/>
        <v>130.46008</v>
      </c>
      <c r="B27">
        <v>19</v>
      </c>
      <c r="C27">
        <v>1242.48</v>
      </c>
      <c r="D27">
        <v>19</v>
      </c>
      <c r="E27">
        <v>1279.1600000000001</v>
      </c>
      <c r="I27">
        <v>1300000</v>
      </c>
      <c r="J27">
        <v>1196.78</v>
      </c>
      <c r="K27">
        <v>-91029.1</v>
      </c>
      <c r="L27">
        <v>-288.62400000000002</v>
      </c>
      <c r="M27">
        <v>404653</v>
      </c>
      <c r="N27">
        <v>343.31599999999997</v>
      </c>
      <c r="O27">
        <v>34.331600000000002</v>
      </c>
      <c r="P27">
        <v>34.331600000000002</v>
      </c>
      <c r="Q27">
        <v>1017.24</v>
      </c>
      <c r="R27">
        <v>-957.09400000000005</v>
      </c>
      <c r="S27">
        <f t="shared" si="6"/>
        <v>50</v>
      </c>
      <c r="T27">
        <f t="shared" si="7"/>
        <v>987.16700000000003</v>
      </c>
      <c r="U27">
        <f t="shared" si="8"/>
        <v>52.265500000000088</v>
      </c>
      <c r="V27">
        <f t="shared" si="9"/>
        <v>4.4343199098485715E-4</v>
      </c>
      <c r="W27" s="1">
        <f t="shared" si="3"/>
        <v>7103780495.5774117</v>
      </c>
    </row>
    <row r="28" spans="1:23" x14ac:dyDescent="0.2">
      <c r="A28">
        <f t="shared" si="0"/>
        <v>137.32640000000001</v>
      </c>
      <c r="B28">
        <v>20</v>
      </c>
      <c r="C28">
        <v>1266.1400000000001</v>
      </c>
      <c r="D28">
        <v>20</v>
      </c>
      <c r="E28">
        <v>1290.43</v>
      </c>
      <c r="I28">
        <v>1400000</v>
      </c>
      <c r="J28">
        <v>1202.08</v>
      </c>
      <c r="K28">
        <v>-91019.199999999997</v>
      </c>
      <c r="L28">
        <v>-69.775000000000006</v>
      </c>
      <c r="M28">
        <v>404653</v>
      </c>
      <c r="N28">
        <v>343.31599999999997</v>
      </c>
      <c r="O28">
        <v>34.331600000000002</v>
      </c>
      <c r="P28">
        <v>34.331600000000002</v>
      </c>
      <c r="Q28">
        <v>1064.8</v>
      </c>
      <c r="R28">
        <v>-1028.3599999999999</v>
      </c>
      <c r="S28">
        <f t="shared" si="6"/>
        <v>50</v>
      </c>
      <c r="T28">
        <f t="shared" si="7"/>
        <v>1046.58</v>
      </c>
      <c r="U28">
        <f t="shared" si="8"/>
        <v>59.412999999999897</v>
      </c>
      <c r="V28">
        <f t="shared" si="9"/>
        <v>5.0407295214593235E-4</v>
      </c>
      <c r="W28" s="1">
        <f t="shared" si="3"/>
        <v>8075248693.3778372</v>
      </c>
    </row>
    <row r="29" spans="1:23" x14ac:dyDescent="0.2">
      <c r="A29">
        <f t="shared" si="0"/>
        <v>144.19271999999998</v>
      </c>
      <c r="B29">
        <v>21</v>
      </c>
      <c r="C29">
        <v>1271.93</v>
      </c>
      <c r="D29">
        <v>21</v>
      </c>
      <c r="E29">
        <v>1302.81</v>
      </c>
      <c r="I29">
        <v>1500000</v>
      </c>
      <c r="J29">
        <v>1203.53</v>
      </c>
      <c r="K29">
        <v>-91014.399999999994</v>
      </c>
      <c r="L29">
        <v>-6.3269799999999998</v>
      </c>
      <c r="M29">
        <v>404653</v>
      </c>
      <c r="N29">
        <v>343.31599999999997</v>
      </c>
      <c r="O29">
        <v>34.331600000000002</v>
      </c>
      <c r="P29">
        <v>34.331600000000002</v>
      </c>
      <c r="Q29">
        <v>1134.71</v>
      </c>
      <c r="R29">
        <v>-1106.77</v>
      </c>
      <c r="S29">
        <f t="shared" ref="S29:S34" si="10">(I29-I28)*0.0005</f>
        <v>50</v>
      </c>
      <c r="T29">
        <f t="shared" ref="T29:T34" si="11">(Q29-R29)/2</f>
        <v>1120.74</v>
      </c>
      <c r="U29">
        <f t="shared" ref="U29:U34" si="12">T29-T28</f>
        <v>74.160000000000082</v>
      </c>
      <c r="V29">
        <f t="shared" ref="V29:V34" si="13">U29/S29/(O29*P29)/2</f>
        <v>6.2918974182657754E-4</v>
      </c>
      <c r="W29" s="1">
        <f t="shared" si="3"/>
        <v>10079619664.061773</v>
      </c>
    </row>
    <row r="30" spans="1:23" x14ac:dyDescent="0.2">
      <c r="A30">
        <f t="shared" si="0"/>
        <v>151.05903999999998</v>
      </c>
      <c r="B30">
        <v>22</v>
      </c>
      <c r="C30">
        <v>1288.98</v>
      </c>
      <c r="D30">
        <v>22</v>
      </c>
      <c r="E30">
        <v>1283.52</v>
      </c>
      <c r="I30">
        <v>1600000</v>
      </c>
      <c r="J30">
        <v>1198.27</v>
      </c>
      <c r="K30">
        <v>-91027.9</v>
      </c>
      <c r="L30">
        <v>-231.357</v>
      </c>
      <c r="M30">
        <v>404653</v>
      </c>
      <c r="N30">
        <v>343.31599999999997</v>
      </c>
      <c r="O30">
        <v>34.331600000000002</v>
      </c>
      <c r="P30">
        <v>34.331600000000002</v>
      </c>
      <c r="Q30">
        <v>1202.26</v>
      </c>
      <c r="R30">
        <v>-1147.18</v>
      </c>
      <c r="S30">
        <f t="shared" si="10"/>
        <v>50</v>
      </c>
      <c r="T30">
        <f t="shared" si="11"/>
        <v>1174.72</v>
      </c>
      <c r="U30">
        <f t="shared" si="12"/>
        <v>53.980000000000018</v>
      </c>
      <c r="V30">
        <f t="shared" si="13"/>
        <v>4.5797818586567729E-4</v>
      </c>
      <c r="W30" s="1">
        <f t="shared" si="3"/>
        <v>7336810537.5681505</v>
      </c>
    </row>
    <row r="31" spans="1:23" x14ac:dyDescent="0.2">
      <c r="A31">
        <f t="shared" si="0"/>
        <v>157.92535999999998</v>
      </c>
      <c r="B31">
        <v>23</v>
      </c>
      <c r="C31">
        <v>1309.6300000000001</v>
      </c>
      <c r="D31">
        <v>23</v>
      </c>
      <c r="E31">
        <v>1305.06</v>
      </c>
      <c r="I31">
        <v>1700000</v>
      </c>
      <c r="J31">
        <v>1202.98</v>
      </c>
      <c r="K31">
        <v>-91017</v>
      </c>
      <c r="L31">
        <v>-84.079499999999996</v>
      </c>
      <c r="M31">
        <v>404653</v>
      </c>
      <c r="N31">
        <v>343.31599999999997</v>
      </c>
      <c r="O31">
        <v>34.331600000000002</v>
      </c>
      <c r="P31">
        <v>34.331600000000002</v>
      </c>
      <c r="Q31">
        <v>1261.48</v>
      </c>
      <c r="R31">
        <v>-1229.3900000000001</v>
      </c>
      <c r="S31">
        <f t="shared" si="10"/>
        <v>50</v>
      </c>
      <c r="T31">
        <f t="shared" si="11"/>
        <v>1245.4349999999999</v>
      </c>
      <c r="U31">
        <f t="shared" si="12"/>
        <v>70.714999999999918</v>
      </c>
      <c r="V31">
        <f t="shared" si="13"/>
        <v>5.9996160454781999E-4</v>
      </c>
      <c r="W31" s="1">
        <f t="shared" si="3"/>
        <v>9611384904.8560772</v>
      </c>
    </row>
    <row r="32" spans="1:23" x14ac:dyDescent="0.2">
      <c r="A32">
        <f t="shared" si="0"/>
        <v>164.79167999999999</v>
      </c>
      <c r="B32">
        <v>24</v>
      </c>
      <c r="C32">
        <v>1371.52</v>
      </c>
      <c r="D32">
        <v>24</v>
      </c>
      <c r="E32">
        <v>1345.92</v>
      </c>
      <c r="I32">
        <v>1800000</v>
      </c>
      <c r="J32">
        <v>1202.3800000000001</v>
      </c>
      <c r="K32">
        <v>-91016.7</v>
      </c>
      <c r="L32">
        <v>-89.799300000000002</v>
      </c>
      <c r="M32">
        <v>404653</v>
      </c>
      <c r="N32">
        <v>343.31599999999997</v>
      </c>
      <c r="O32">
        <v>34.331600000000002</v>
      </c>
      <c r="P32">
        <v>34.331600000000002</v>
      </c>
      <c r="Q32">
        <v>1313.61</v>
      </c>
      <c r="R32">
        <v>-1280.02</v>
      </c>
      <c r="S32">
        <f t="shared" si="10"/>
        <v>50</v>
      </c>
      <c r="T32">
        <f t="shared" si="11"/>
        <v>1296.8150000000001</v>
      </c>
      <c r="U32">
        <f t="shared" si="12"/>
        <v>51.380000000000109</v>
      </c>
      <c r="V32">
        <f t="shared" si="13"/>
        <v>4.3591921433454143E-4</v>
      </c>
      <c r="W32" s="1">
        <f t="shared" si="3"/>
        <v>6983425813.6393538</v>
      </c>
    </row>
    <row r="33" spans="1:24" x14ac:dyDescent="0.2">
      <c r="A33">
        <f t="shared" si="0"/>
        <v>171.65799999999999</v>
      </c>
      <c r="B33">
        <v>25</v>
      </c>
      <c r="C33">
        <v>1369.04</v>
      </c>
      <c r="D33">
        <v>25</v>
      </c>
      <c r="E33">
        <v>1389.29</v>
      </c>
      <c r="I33">
        <v>1900000</v>
      </c>
      <c r="J33">
        <v>1200.2</v>
      </c>
      <c r="K33">
        <v>-91022.7</v>
      </c>
      <c r="L33">
        <v>-180.71600000000001</v>
      </c>
      <c r="M33">
        <v>404653</v>
      </c>
      <c r="N33">
        <v>343.31599999999997</v>
      </c>
      <c r="O33">
        <v>34.331600000000002</v>
      </c>
      <c r="P33">
        <v>34.331600000000002</v>
      </c>
      <c r="Q33">
        <v>1390.06</v>
      </c>
      <c r="R33">
        <v>-1344.61</v>
      </c>
      <c r="S33">
        <f t="shared" si="10"/>
        <v>50</v>
      </c>
      <c r="T33">
        <f t="shared" si="11"/>
        <v>1367.335</v>
      </c>
      <c r="U33">
        <f t="shared" si="12"/>
        <v>70.519999999999982</v>
      </c>
      <c r="V33">
        <f t="shared" si="13"/>
        <v>5.9830718168298524E-4</v>
      </c>
      <c r="W33" s="1">
        <f t="shared" si="3"/>
        <v>9584881050.5614243</v>
      </c>
    </row>
    <row r="34" spans="1:24" x14ac:dyDescent="0.2">
      <c r="A34">
        <f t="shared" si="0"/>
        <v>178.52431999999999</v>
      </c>
      <c r="B34">
        <v>26</v>
      </c>
      <c r="C34">
        <v>1378.23</v>
      </c>
      <c r="D34">
        <v>26</v>
      </c>
      <c r="E34">
        <v>1382.17</v>
      </c>
      <c r="I34">
        <v>2000000</v>
      </c>
      <c r="J34">
        <v>1199.5999999999999</v>
      </c>
      <c r="K34">
        <v>-91022</v>
      </c>
      <c r="L34">
        <v>-225.61500000000001</v>
      </c>
      <c r="M34">
        <v>404653</v>
      </c>
      <c r="N34">
        <v>343.31599999999997</v>
      </c>
      <c r="O34">
        <v>34.331600000000002</v>
      </c>
      <c r="P34">
        <v>34.331600000000002</v>
      </c>
      <c r="Q34">
        <v>1449.83</v>
      </c>
      <c r="R34">
        <v>-1403.47</v>
      </c>
      <c r="S34">
        <f t="shared" si="10"/>
        <v>50</v>
      </c>
      <c r="T34">
        <f t="shared" si="11"/>
        <v>1426.65</v>
      </c>
      <c r="U34">
        <f t="shared" si="12"/>
        <v>59.315000000000055</v>
      </c>
      <c r="V34">
        <f t="shared" si="13"/>
        <v>5.0324149860360619E-4</v>
      </c>
      <c r="W34" s="1">
        <f t="shared" si="3"/>
        <v>8061928807.6297712</v>
      </c>
    </row>
    <row r="35" spans="1:24" x14ac:dyDescent="0.2">
      <c r="A35">
        <f t="shared" si="0"/>
        <v>185.39063999999999</v>
      </c>
      <c r="B35">
        <v>27</v>
      </c>
      <c r="C35">
        <v>1424.58</v>
      </c>
      <c r="D35">
        <v>27</v>
      </c>
      <c r="E35">
        <v>1416.44</v>
      </c>
    </row>
    <row r="36" spans="1:24" x14ac:dyDescent="0.2">
      <c r="A36">
        <f t="shared" si="0"/>
        <v>192.25695999999999</v>
      </c>
      <c r="B36">
        <v>28</v>
      </c>
      <c r="C36">
        <v>1410.01</v>
      </c>
      <c r="D36">
        <v>28</v>
      </c>
      <c r="E36">
        <v>1410.66</v>
      </c>
      <c r="V36" t="s">
        <v>15</v>
      </c>
      <c r="W36" s="1">
        <f>AVERAGE(W16:W34)</f>
        <v>8506699965.7324734</v>
      </c>
    </row>
    <row r="37" spans="1:24" x14ac:dyDescent="0.2">
      <c r="A37">
        <f t="shared" si="0"/>
        <v>199.12327999999997</v>
      </c>
      <c r="B37">
        <v>29</v>
      </c>
      <c r="C37">
        <v>1391.5</v>
      </c>
      <c r="D37">
        <v>29</v>
      </c>
      <c r="E37">
        <v>1395.46</v>
      </c>
    </row>
    <row r="38" spans="1:24" x14ac:dyDescent="0.2">
      <c r="A38">
        <f t="shared" si="0"/>
        <v>205.98959999999997</v>
      </c>
      <c r="B38">
        <v>30</v>
      </c>
      <c r="C38">
        <v>1353.19</v>
      </c>
      <c r="D38">
        <v>30</v>
      </c>
      <c r="E38">
        <v>1383.11</v>
      </c>
      <c r="V38" t="s">
        <v>16</v>
      </c>
    </row>
    <row r="39" spans="1:24" x14ac:dyDescent="0.2">
      <c r="A39">
        <f t="shared" si="0"/>
        <v>212.85591999999997</v>
      </c>
      <c r="B39">
        <v>31</v>
      </c>
      <c r="C39">
        <v>1305.9100000000001</v>
      </c>
      <c r="D39">
        <v>31</v>
      </c>
      <c r="E39">
        <v>1388.55</v>
      </c>
    </row>
    <row r="40" spans="1:24" x14ac:dyDescent="0.2">
      <c r="A40">
        <f t="shared" si="0"/>
        <v>219.72224</v>
      </c>
      <c r="B40">
        <v>32</v>
      </c>
      <c r="C40">
        <v>1325.38</v>
      </c>
      <c r="D40">
        <v>32</v>
      </c>
      <c r="E40">
        <v>1337.6</v>
      </c>
      <c r="V40" t="s">
        <v>17</v>
      </c>
      <c r="W40" s="2">
        <f>W36/I13</f>
        <v>0.32664055468772701</v>
      </c>
      <c r="X40" t="s">
        <v>18</v>
      </c>
    </row>
    <row r="41" spans="1:24" x14ac:dyDescent="0.2">
      <c r="A41">
        <f t="shared" si="0"/>
        <v>226.58856</v>
      </c>
      <c r="B41">
        <v>33</v>
      </c>
      <c r="C41">
        <v>1321.6</v>
      </c>
      <c r="D41">
        <v>33</v>
      </c>
      <c r="E41">
        <v>1325.33</v>
      </c>
    </row>
    <row r="42" spans="1:24" x14ac:dyDescent="0.2">
      <c r="A42">
        <f t="shared" si="0"/>
        <v>233.45488</v>
      </c>
      <c r="B42">
        <v>34</v>
      </c>
      <c r="C42">
        <v>1280.47</v>
      </c>
      <c r="D42">
        <v>34</v>
      </c>
      <c r="E42">
        <v>1306.3800000000001</v>
      </c>
    </row>
    <row r="43" spans="1:24" x14ac:dyDescent="0.2">
      <c r="A43">
        <f t="shared" si="0"/>
        <v>240.32119999999998</v>
      </c>
      <c r="B43">
        <v>35</v>
      </c>
      <c r="C43">
        <v>1263.8399999999999</v>
      </c>
      <c r="D43">
        <v>35</v>
      </c>
      <c r="E43">
        <v>1299.48</v>
      </c>
    </row>
    <row r="44" spans="1:24" x14ac:dyDescent="0.2">
      <c r="A44">
        <f t="shared" si="0"/>
        <v>247.18751999999998</v>
      </c>
      <c r="B44">
        <v>36</v>
      </c>
      <c r="C44">
        <v>1245.4100000000001</v>
      </c>
      <c r="D44">
        <v>36</v>
      </c>
      <c r="E44">
        <v>1302.02</v>
      </c>
    </row>
    <row r="45" spans="1:24" x14ac:dyDescent="0.2">
      <c r="A45">
        <f t="shared" si="0"/>
        <v>254.05383999999998</v>
      </c>
      <c r="B45">
        <v>37</v>
      </c>
      <c r="C45">
        <v>1246.25</v>
      </c>
      <c r="D45">
        <v>37</v>
      </c>
      <c r="E45">
        <v>1275.56</v>
      </c>
    </row>
    <row r="46" spans="1:24" x14ac:dyDescent="0.2">
      <c r="A46">
        <f t="shared" si="0"/>
        <v>260.92016000000001</v>
      </c>
      <c r="B46">
        <v>38</v>
      </c>
      <c r="C46">
        <v>1242.1300000000001</v>
      </c>
      <c r="D46">
        <v>38</v>
      </c>
      <c r="E46">
        <v>1259.1600000000001</v>
      </c>
    </row>
    <row r="47" spans="1:24" x14ac:dyDescent="0.2">
      <c r="A47">
        <f t="shared" si="0"/>
        <v>267.78647999999998</v>
      </c>
      <c r="B47">
        <v>39</v>
      </c>
      <c r="C47">
        <v>1238.3800000000001</v>
      </c>
      <c r="D47">
        <v>39</v>
      </c>
      <c r="E47">
        <v>1187.8800000000001</v>
      </c>
    </row>
    <row r="48" spans="1:24" x14ac:dyDescent="0.2">
      <c r="A48">
        <f t="shared" si="0"/>
        <v>274.65280000000001</v>
      </c>
      <c r="B48">
        <v>40</v>
      </c>
      <c r="C48">
        <v>1176.28</v>
      </c>
      <c r="D48">
        <v>40</v>
      </c>
      <c r="E48">
        <v>1179.56</v>
      </c>
    </row>
    <row r="49" spans="1:5" x14ac:dyDescent="0.2">
      <c r="A49">
        <f t="shared" si="0"/>
        <v>281.51911999999999</v>
      </c>
      <c r="B49">
        <v>41</v>
      </c>
      <c r="C49">
        <v>1154.33</v>
      </c>
      <c r="D49">
        <v>41</v>
      </c>
      <c r="E49">
        <v>1192.0999999999999</v>
      </c>
    </row>
    <row r="50" spans="1:5" x14ac:dyDescent="0.2">
      <c r="A50">
        <f t="shared" si="0"/>
        <v>288.38543999999996</v>
      </c>
      <c r="B50">
        <v>42</v>
      </c>
      <c r="C50">
        <v>1190.3</v>
      </c>
      <c r="D50">
        <v>42</v>
      </c>
      <c r="E50">
        <v>1168.78</v>
      </c>
    </row>
    <row r="51" spans="1:5" x14ac:dyDescent="0.2">
      <c r="A51">
        <f t="shared" si="0"/>
        <v>295.25175999999999</v>
      </c>
      <c r="B51">
        <v>43</v>
      </c>
      <c r="C51">
        <v>1200.9000000000001</v>
      </c>
      <c r="D51">
        <v>43</v>
      </c>
      <c r="E51">
        <v>1152.98</v>
      </c>
    </row>
    <row r="52" spans="1:5" x14ac:dyDescent="0.2">
      <c r="A52">
        <f t="shared" si="0"/>
        <v>302.11807999999996</v>
      </c>
      <c r="B52">
        <v>44</v>
      </c>
      <c r="C52">
        <v>1172.02</v>
      </c>
      <c r="D52">
        <v>44</v>
      </c>
      <c r="E52">
        <v>1139.92</v>
      </c>
    </row>
    <row r="53" spans="1:5" x14ac:dyDescent="0.2">
      <c r="A53">
        <f t="shared" si="0"/>
        <v>308.98439999999999</v>
      </c>
      <c r="B53">
        <v>45</v>
      </c>
      <c r="C53">
        <v>1132.2</v>
      </c>
      <c r="D53">
        <v>45</v>
      </c>
      <c r="E53">
        <v>1128.45</v>
      </c>
    </row>
    <row r="54" spans="1:5" x14ac:dyDescent="0.2">
      <c r="A54">
        <f t="shared" si="0"/>
        <v>315.85071999999997</v>
      </c>
      <c r="B54">
        <v>46</v>
      </c>
      <c r="C54">
        <v>1098.6600000000001</v>
      </c>
      <c r="D54">
        <v>46</v>
      </c>
      <c r="E54">
        <v>1102.3599999999999</v>
      </c>
    </row>
    <row r="55" spans="1:5" x14ac:dyDescent="0.2">
      <c r="A55">
        <f t="shared" si="0"/>
        <v>322.71703999999994</v>
      </c>
      <c r="B55">
        <v>47</v>
      </c>
      <c r="C55">
        <v>1094</v>
      </c>
      <c r="D55">
        <v>47</v>
      </c>
      <c r="E55">
        <v>1074.3699999999999</v>
      </c>
    </row>
    <row r="56" spans="1:5" x14ac:dyDescent="0.2">
      <c r="A56">
        <f t="shared" si="0"/>
        <v>329.58335999999997</v>
      </c>
      <c r="B56">
        <v>48</v>
      </c>
      <c r="C56">
        <v>1103.57</v>
      </c>
      <c r="D56">
        <v>48</v>
      </c>
      <c r="E56">
        <v>1061.24</v>
      </c>
    </row>
    <row r="57" spans="1:5" x14ac:dyDescent="0.2">
      <c r="A57">
        <f t="shared" si="0"/>
        <v>336.44967999999994</v>
      </c>
      <c r="B57">
        <v>49</v>
      </c>
      <c r="C57">
        <v>1071.31</v>
      </c>
      <c r="D57">
        <v>49</v>
      </c>
      <c r="E57">
        <v>1014.65</v>
      </c>
    </row>
    <row r="58" spans="1:5" x14ac:dyDescent="0.2">
      <c r="A58">
        <f t="shared" si="0"/>
        <v>343.31599999999997</v>
      </c>
      <c r="B58">
        <v>50</v>
      </c>
      <c r="C58">
        <v>1012.14</v>
      </c>
      <c r="D58">
        <v>50</v>
      </c>
      <c r="E58">
        <v>978.20699999999999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EF71-6407-7F4A-A8D5-A0564254C5C1}">
  <dimension ref="A3:X58"/>
  <sheetViews>
    <sheetView workbookViewId="0">
      <selection activeCell="K40" sqref="K40"/>
    </sheetView>
  </sheetViews>
  <sheetFormatPr baseColWidth="10" defaultRowHeight="16" x14ac:dyDescent="0.2"/>
  <sheetData>
    <row r="3" spans="1:23" x14ac:dyDescent="0.2">
      <c r="B3" t="s">
        <v>0</v>
      </c>
    </row>
    <row r="5" spans="1:23" x14ac:dyDescent="0.2">
      <c r="G5" t="s">
        <v>2</v>
      </c>
      <c r="H5">
        <v>343.31599999999997</v>
      </c>
    </row>
    <row r="6" spans="1:23" x14ac:dyDescent="0.2">
      <c r="B6" t="s">
        <v>1</v>
      </c>
    </row>
    <row r="8" spans="1:23" x14ac:dyDescent="0.2">
      <c r="B8">
        <v>1000000</v>
      </c>
      <c r="C8">
        <v>50</v>
      </c>
      <c r="D8">
        <v>3000000</v>
      </c>
      <c r="E8">
        <v>50</v>
      </c>
    </row>
    <row r="9" spans="1:23" x14ac:dyDescent="0.2">
      <c r="A9">
        <f>(B9/$B$58)*$H$5</f>
        <v>6.86632</v>
      </c>
      <c r="B9">
        <v>1</v>
      </c>
      <c r="C9">
        <v>1014.39</v>
      </c>
      <c r="D9">
        <v>1</v>
      </c>
      <c r="E9">
        <v>1026.32</v>
      </c>
      <c r="H9" t="s">
        <v>3</v>
      </c>
      <c r="I9">
        <v>2.7136999999999998</v>
      </c>
      <c r="W9" s="1"/>
    </row>
    <row r="10" spans="1:23" x14ac:dyDescent="0.2">
      <c r="A10">
        <f t="shared" ref="A10:A58" si="0">(B10/$B$58)*$H$5</f>
        <v>13.73264</v>
      </c>
      <c r="B10">
        <v>2</v>
      </c>
      <c r="C10">
        <v>998.42</v>
      </c>
      <c r="D10">
        <v>2</v>
      </c>
      <c r="E10">
        <v>1009.61</v>
      </c>
      <c r="H10" t="s">
        <v>4</v>
      </c>
      <c r="I10">
        <v>-2.4977</v>
      </c>
      <c r="V10" t="s">
        <v>12</v>
      </c>
      <c r="W10" s="1">
        <v>1.602E-19</v>
      </c>
    </row>
    <row r="11" spans="1:23" x14ac:dyDescent="0.2">
      <c r="A11">
        <f t="shared" si="0"/>
        <v>20.598959999999998</v>
      </c>
      <c r="B11">
        <v>3</v>
      </c>
      <c r="C11">
        <v>992.12800000000004</v>
      </c>
      <c r="D11">
        <v>3</v>
      </c>
      <c r="E11">
        <v>997.54300000000001</v>
      </c>
      <c r="V11" t="s">
        <v>13</v>
      </c>
      <c r="W11" s="1">
        <v>9.9999999999999998E-13</v>
      </c>
    </row>
    <row r="12" spans="1:23" x14ac:dyDescent="0.2">
      <c r="A12">
        <f t="shared" si="0"/>
        <v>27.46528</v>
      </c>
      <c r="B12">
        <v>4</v>
      </c>
      <c r="C12">
        <v>995.12300000000005</v>
      </c>
      <c r="D12">
        <v>4</v>
      </c>
      <c r="E12">
        <v>992.56100000000004</v>
      </c>
      <c r="I12">
        <f>(I9-I10)/2</f>
        <v>2.6056999999999997</v>
      </c>
      <c r="J12" t="s">
        <v>5</v>
      </c>
      <c r="V12" t="s">
        <v>14</v>
      </c>
      <c r="W12" s="1">
        <v>9.9999999999999995E-21</v>
      </c>
    </row>
    <row r="13" spans="1:23" x14ac:dyDescent="0.2">
      <c r="A13">
        <f t="shared" si="0"/>
        <v>34.331600000000002</v>
      </c>
      <c r="B13">
        <v>5</v>
      </c>
      <c r="C13">
        <v>1010.85</v>
      </c>
      <c r="D13">
        <v>5</v>
      </c>
      <c r="E13">
        <v>997.58500000000004</v>
      </c>
      <c r="I13">
        <f>I12/0.0000000001</f>
        <v>26056999999.999996</v>
      </c>
      <c r="J13" t="s">
        <v>6</v>
      </c>
    </row>
    <row r="14" spans="1:23" x14ac:dyDescent="0.2">
      <c r="A14">
        <f t="shared" si="0"/>
        <v>41.197919999999996</v>
      </c>
      <c r="B14">
        <v>6</v>
      </c>
      <c r="C14">
        <v>1035.83</v>
      </c>
      <c r="D14">
        <v>6</v>
      </c>
      <c r="E14">
        <v>1015.03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</row>
    <row r="15" spans="1:23" x14ac:dyDescent="0.2">
      <c r="A15">
        <f t="shared" si="0"/>
        <v>48.064239999999998</v>
      </c>
      <c r="B15">
        <v>7</v>
      </c>
      <c r="C15">
        <v>1053.3599999999999</v>
      </c>
      <c r="D15">
        <v>7</v>
      </c>
      <c r="E15">
        <v>1033.08</v>
      </c>
      <c r="I15">
        <v>1000000</v>
      </c>
      <c r="J15">
        <v>1202.3800000000001</v>
      </c>
      <c r="K15">
        <v>-91014.5</v>
      </c>
      <c r="L15">
        <v>-45.071100000000001</v>
      </c>
      <c r="M15">
        <v>404653</v>
      </c>
      <c r="N15">
        <v>343.31599999999997</v>
      </c>
      <c r="O15">
        <v>34.331600000000002</v>
      </c>
      <c r="P15">
        <v>34.331600000000002</v>
      </c>
      <c r="Q15">
        <v>670.41300000000001</v>
      </c>
      <c r="R15">
        <v>-639.40700000000004</v>
      </c>
      <c r="T15">
        <f>(Q15-R15)/2</f>
        <v>654.91000000000008</v>
      </c>
    </row>
    <row r="16" spans="1:23" x14ac:dyDescent="0.2">
      <c r="A16">
        <f t="shared" si="0"/>
        <v>54.93056</v>
      </c>
      <c r="B16">
        <v>8</v>
      </c>
      <c r="C16">
        <v>1076.53</v>
      </c>
      <c r="D16">
        <v>8</v>
      </c>
      <c r="E16">
        <v>1052.97</v>
      </c>
      <c r="I16">
        <v>2000000</v>
      </c>
      <c r="J16">
        <v>1201.0999999999999</v>
      </c>
      <c r="K16">
        <v>-91020.2</v>
      </c>
      <c r="L16">
        <v>-135.286</v>
      </c>
      <c r="M16">
        <v>404653</v>
      </c>
      <c r="N16">
        <v>343.31599999999997</v>
      </c>
      <c r="O16">
        <v>34.331600000000002</v>
      </c>
      <c r="P16">
        <v>34.331600000000002</v>
      </c>
      <c r="Q16">
        <v>1297.56</v>
      </c>
      <c r="R16">
        <v>-1257.24</v>
      </c>
      <c r="S16">
        <f>(I16-I15)*0.0005</f>
        <v>500</v>
      </c>
      <c r="T16">
        <f>(Q16-R16)/2</f>
        <v>1277.4000000000001</v>
      </c>
      <c r="U16">
        <f>T16-T15</f>
        <v>622.49</v>
      </c>
      <c r="V16">
        <f>U16/S16/(O16*P16)/2</f>
        <v>5.2813419955451168E-4</v>
      </c>
      <c r="W16" s="1">
        <f>V16*$W$10/$W$11/$W$12</f>
        <v>8460709876.8632774</v>
      </c>
    </row>
    <row r="17" spans="1:23" x14ac:dyDescent="0.2">
      <c r="A17">
        <f t="shared" si="0"/>
        <v>61.796879999999994</v>
      </c>
      <c r="B17">
        <v>9</v>
      </c>
      <c r="C17">
        <v>1095.92</v>
      </c>
      <c r="D17">
        <v>9</v>
      </c>
      <c r="E17">
        <v>1079.75</v>
      </c>
      <c r="I17">
        <v>3000000</v>
      </c>
      <c r="J17">
        <v>1202.6300000000001</v>
      </c>
      <c r="K17">
        <v>-91016.4</v>
      </c>
      <c r="L17">
        <v>-63.703699999999998</v>
      </c>
      <c r="M17">
        <v>404653</v>
      </c>
      <c r="N17">
        <v>343.31599999999997</v>
      </c>
      <c r="O17">
        <v>34.331600000000002</v>
      </c>
      <c r="P17">
        <v>34.331600000000002</v>
      </c>
      <c r="Q17">
        <v>1903.59</v>
      </c>
      <c r="R17">
        <v>-1870.26</v>
      </c>
      <c r="S17">
        <f t="shared" ref="S17" si="1">(I17-I16)*0.0005</f>
        <v>500</v>
      </c>
      <c r="T17">
        <f t="shared" ref="T17" si="2">(Q17-R17)/2</f>
        <v>1886.925</v>
      </c>
      <c r="U17">
        <f>T17-T16</f>
        <v>609.52499999999986</v>
      </c>
      <c r="V17">
        <f>U17/S17/(O17*P17)/2</f>
        <v>5.17134408558312E-4</v>
      </c>
      <c r="W17" s="1">
        <f t="shared" ref="W17" si="3">V17*$W$10/$W$11/$W$12</f>
        <v>8284493225.1041594</v>
      </c>
    </row>
    <row r="18" spans="1:23" x14ac:dyDescent="0.2">
      <c r="A18">
        <f t="shared" si="0"/>
        <v>68.663200000000003</v>
      </c>
      <c r="B18">
        <v>10</v>
      </c>
      <c r="C18">
        <v>1113.26</v>
      </c>
      <c r="D18">
        <v>10</v>
      </c>
      <c r="E18">
        <v>1102.18</v>
      </c>
      <c r="W18" s="1"/>
    </row>
    <row r="19" spans="1:23" x14ac:dyDescent="0.2">
      <c r="A19">
        <f t="shared" si="0"/>
        <v>75.529519999999991</v>
      </c>
      <c r="B19">
        <v>11</v>
      </c>
      <c r="C19">
        <v>1132.74</v>
      </c>
      <c r="D19">
        <v>11</v>
      </c>
      <c r="E19">
        <v>1119.47</v>
      </c>
      <c r="W19" s="1"/>
    </row>
    <row r="20" spans="1:23" x14ac:dyDescent="0.2">
      <c r="A20">
        <f t="shared" si="0"/>
        <v>82.395839999999993</v>
      </c>
      <c r="B20">
        <v>12</v>
      </c>
      <c r="C20">
        <v>1150.71</v>
      </c>
      <c r="D20">
        <v>12</v>
      </c>
      <c r="E20">
        <v>1130.0999999999999</v>
      </c>
      <c r="W20" s="1"/>
    </row>
    <row r="21" spans="1:23" x14ac:dyDescent="0.2">
      <c r="A21">
        <f t="shared" si="0"/>
        <v>89.262159999999994</v>
      </c>
      <c r="B21">
        <v>13</v>
      </c>
      <c r="C21">
        <v>1169.01</v>
      </c>
      <c r="D21">
        <v>13</v>
      </c>
      <c r="E21">
        <v>1149.82</v>
      </c>
      <c r="W21" s="1"/>
    </row>
    <row r="22" spans="1:23" x14ac:dyDescent="0.2">
      <c r="A22">
        <f t="shared" si="0"/>
        <v>96.128479999999996</v>
      </c>
      <c r="B22">
        <v>14</v>
      </c>
      <c r="C22">
        <v>1191.1400000000001</v>
      </c>
      <c r="D22">
        <v>14</v>
      </c>
      <c r="E22">
        <v>1173.52</v>
      </c>
      <c r="W22" s="1"/>
    </row>
    <row r="23" spans="1:23" x14ac:dyDescent="0.2">
      <c r="A23">
        <f t="shared" si="0"/>
        <v>102.99479999999998</v>
      </c>
      <c r="B23">
        <v>15</v>
      </c>
      <c r="C23">
        <v>1211.8599999999999</v>
      </c>
      <c r="D23">
        <v>15</v>
      </c>
      <c r="E23">
        <v>1191.22</v>
      </c>
      <c r="W23" s="1"/>
    </row>
    <row r="24" spans="1:23" x14ac:dyDescent="0.2">
      <c r="A24">
        <f t="shared" si="0"/>
        <v>109.86112</v>
      </c>
      <c r="B24">
        <v>16</v>
      </c>
      <c r="C24">
        <v>1228.24</v>
      </c>
      <c r="D24">
        <v>16</v>
      </c>
      <c r="E24">
        <v>1209.71</v>
      </c>
      <c r="W24" s="1"/>
    </row>
    <row r="25" spans="1:23" x14ac:dyDescent="0.2">
      <c r="A25">
        <f t="shared" si="0"/>
        <v>116.72744</v>
      </c>
      <c r="B25">
        <v>17</v>
      </c>
      <c r="C25">
        <v>1251.72</v>
      </c>
      <c r="D25">
        <v>17</v>
      </c>
      <c r="E25">
        <v>1227.19</v>
      </c>
      <c r="W25" s="1"/>
    </row>
    <row r="26" spans="1:23" x14ac:dyDescent="0.2">
      <c r="A26">
        <f t="shared" si="0"/>
        <v>123.59375999999999</v>
      </c>
      <c r="B26">
        <v>18</v>
      </c>
      <c r="C26">
        <v>1267.6500000000001</v>
      </c>
      <c r="D26">
        <v>18</v>
      </c>
      <c r="E26">
        <v>1248.24</v>
      </c>
      <c r="W26" s="1"/>
    </row>
    <row r="27" spans="1:23" x14ac:dyDescent="0.2">
      <c r="A27">
        <f t="shared" si="0"/>
        <v>130.46008</v>
      </c>
      <c r="B27">
        <v>19</v>
      </c>
      <c r="C27">
        <v>1283.67</v>
      </c>
      <c r="D27">
        <v>19</v>
      </c>
      <c r="E27">
        <v>1270.49</v>
      </c>
      <c r="W27" s="1"/>
    </row>
    <row r="28" spans="1:23" x14ac:dyDescent="0.2">
      <c r="A28">
        <f t="shared" si="0"/>
        <v>137.32640000000001</v>
      </c>
      <c r="B28">
        <v>20</v>
      </c>
      <c r="C28">
        <v>1296.69</v>
      </c>
      <c r="D28">
        <v>20</v>
      </c>
      <c r="E28">
        <v>1282.1400000000001</v>
      </c>
      <c r="W28" s="1"/>
    </row>
    <row r="29" spans="1:23" x14ac:dyDescent="0.2">
      <c r="A29">
        <f t="shared" si="0"/>
        <v>144.19271999999998</v>
      </c>
      <c r="B29">
        <v>21</v>
      </c>
      <c r="C29">
        <v>1312.52</v>
      </c>
      <c r="D29">
        <v>21</v>
      </c>
      <c r="E29">
        <v>1294.4000000000001</v>
      </c>
      <c r="W29" s="1"/>
    </row>
    <row r="30" spans="1:23" x14ac:dyDescent="0.2">
      <c r="A30">
        <f t="shared" si="0"/>
        <v>151.05903999999998</v>
      </c>
      <c r="B30">
        <v>22</v>
      </c>
      <c r="C30">
        <v>1324.87</v>
      </c>
      <c r="D30">
        <v>22</v>
      </c>
      <c r="E30">
        <v>1312.19</v>
      </c>
      <c r="W30" s="1"/>
    </row>
    <row r="31" spans="1:23" x14ac:dyDescent="0.2">
      <c r="A31">
        <f t="shared" si="0"/>
        <v>157.92535999999998</v>
      </c>
      <c r="B31">
        <v>23</v>
      </c>
      <c r="C31">
        <v>1341.34</v>
      </c>
      <c r="D31">
        <v>23</v>
      </c>
      <c r="E31">
        <v>1328.1</v>
      </c>
      <c r="W31" s="1"/>
    </row>
    <row r="32" spans="1:23" x14ac:dyDescent="0.2">
      <c r="A32">
        <f t="shared" si="0"/>
        <v>164.79167999999999</v>
      </c>
      <c r="B32">
        <v>24</v>
      </c>
      <c r="C32">
        <v>1358.27</v>
      </c>
      <c r="D32">
        <v>24</v>
      </c>
      <c r="E32">
        <v>1342.98</v>
      </c>
      <c r="W32" s="1"/>
    </row>
    <row r="33" spans="1:24" x14ac:dyDescent="0.2">
      <c r="A33">
        <f t="shared" si="0"/>
        <v>171.65799999999999</v>
      </c>
      <c r="B33">
        <v>25</v>
      </c>
      <c r="C33">
        <v>1372.15</v>
      </c>
      <c r="D33">
        <v>25</v>
      </c>
      <c r="E33">
        <v>1362.5</v>
      </c>
      <c r="W33" s="1"/>
    </row>
    <row r="34" spans="1:24" x14ac:dyDescent="0.2">
      <c r="A34">
        <f t="shared" si="0"/>
        <v>178.52431999999999</v>
      </c>
      <c r="B34">
        <v>26</v>
      </c>
      <c r="C34">
        <v>1387.39</v>
      </c>
      <c r="D34">
        <v>26</v>
      </c>
      <c r="E34">
        <v>1384.99</v>
      </c>
      <c r="W34" s="1"/>
    </row>
    <row r="35" spans="1:24" x14ac:dyDescent="0.2">
      <c r="A35">
        <f t="shared" si="0"/>
        <v>185.39063999999999</v>
      </c>
      <c r="B35">
        <v>27</v>
      </c>
      <c r="C35">
        <v>1398.54</v>
      </c>
      <c r="D35">
        <v>27</v>
      </c>
      <c r="E35">
        <v>1396.8</v>
      </c>
    </row>
    <row r="36" spans="1:24" x14ac:dyDescent="0.2">
      <c r="A36">
        <f t="shared" si="0"/>
        <v>192.25695999999999</v>
      </c>
      <c r="B36">
        <v>28</v>
      </c>
      <c r="C36">
        <v>1406.62</v>
      </c>
      <c r="D36">
        <v>28</v>
      </c>
      <c r="E36">
        <v>1410.92</v>
      </c>
      <c r="V36" t="s">
        <v>15</v>
      </c>
      <c r="W36" s="1">
        <f>AVERAGE(W16:W34)</f>
        <v>8372601550.9837189</v>
      </c>
    </row>
    <row r="37" spans="1:24" x14ac:dyDescent="0.2">
      <c r="A37">
        <f t="shared" si="0"/>
        <v>199.12327999999997</v>
      </c>
      <c r="B37">
        <v>29</v>
      </c>
      <c r="C37">
        <v>1404.56</v>
      </c>
      <c r="D37">
        <v>29</v>
      </c>
      <c r="E37">
        <v>1397.06</v>
      </c>
    </row>
    <row r="38" spans="1:24" x14ac:dyDescent="0.2">
      <c r="A38">
        <f t="shared" si="0"/>
        <v>205.98959999999997</v>
      </c>
      <c r="B38">
        <v>30</v>
      </c>
      <c r="C38">
        <v>1383.79</v>
      </c>
      <c r="D38">
        <v>30</v>
      </c>
      <c r="E38">
        <v>1391.44</v>
      </c>
      <c r="V38" t="s">
        <v>16</v>
      </c>
    </row>
    <row r="39" spans="1:24" x14ac:dyDescent="0.2">
      <c r="A39">
        <f t="shared" si="0"/>
        <v>212.85591999999997</v>
      </c>
      <c r="B39">
        <v>31</v>
      </c>
      <c r="C39">
        <v>1355.7</v>
      </c>
      <c r="D39">
        <v>31</v>
      </c>
      <c r="E39">
        <v>1370.47</v>
      </c>
    </row>
    <row r="40" spans="1:24" x14ac:dyDescent="0.2">
      <c r="A40">
        <f t="shared" si="0"/>
        <v>219.72224</v>
      </c>
      <c r="B40">
        <v>32</v>
      </c>
      <c r="C40">
        <v>1340.84</v>
      </c>
      <c r="D40">
        <v>32</v>
      </c>
      <c r="E40">
        <v>1350.7</v>
      </c>
      <c r="V40" t="s">
        <v>17</v>
      </c>
      <c r="W40" s="2">
        <f>W36/I13</f>
        <v>0.32131870710303256</v>
      </c>
      <c r="X40" t="s">
        <v>18</v>
      </c>
    </row>
    <row r="41" spans="1:24" x14ac:dyDescent="0.2">
      <c r="A41">
        <f t="shared" si="0"/>
        <v>226.58856</v>
      </c>
      <c r="B41">
        <v>33</v>
      </c>
      <c r="C41">
        <v>1322.55</v>
      </c>
      <c r="D41">
        <v>33</v>
      </c>
      <c r="E41">
        <v>1331.12</v>
      </c>
    </row>
    <row r="42" spans="1:24" x14ac:dyDescent="0.2">
      <c r="A42">
        <f t="shared" si="0"/>
        <v>233.45488</v>
      </c>
      <c r="B42">
        <v>34</v>
      </c>
      <c r="C42">
        <v>1295.04</v>
      </c>
      <c r="D42">
        <v>34</v>
      </c>
      <c r="E42">
        <v>1312.86</v>
      </c>
    </row>
    <row r="43" spans="1:24" x14ac:dyDescent="0.2">
      <c r="A43">
        <f t="shared" si="0"/>
        <v>240.32119999999998</v>
      </c>
      <c r="B43">
        <v>35</v>
      </c>
      <c r="C43">
        <v>1281.83</v>
      </c>
      <c r="D43">
        <v>35</v>
      </c>
      <c r="E43">
        <v>1295.21</v>
      </c>
    </row>
    <row r="44" spans="1:24" x14ac:dyDescent="0.2">
      <c r="A44">
        <f t="shared" si="0"/>
        <v>247.18751999999998</v>
      </c>
      <c r="B44">
        <v>36</v>
      </c>
      <c r="C44">
        <v>1260.8900000000001</v>
      </c>
      <c r="D44">
        <v>36</v>
      </c>
      <c r="E44">
        <v>1276.3800000000001</v>
      </c>
    </row>
    <row r="45" spans="1:24" x14ac:dyDescent="0.2">
      <c r="A45">
        <f t="shared" si="0"/>
        <v>254.05383999999998</v>
      </c>
      <c r="B45">
        <v>37</v>
      </c>
      <c r="C45">
        <v>1243.6600000000001</v>
      </c>
      <c r="D45">
        <v>37</v>
      </c>
      <c r="E45">
        <v>1260.1400000000001</v>
      </c>
    </row>
    <row r="46" spans="1:24" x14ac:dyDescent="0.2">
      <c r="A46">
        <f t="shared" si="0"/>
        <v>260.92016000000001</v>
      </c>
      <c r="B46">
        <v>38</v>
      </c>
      <c r="C46">
        <v>1222.04</v>
      </c>
      <c r="D46">
        <v>38</v>
      </c>
      <c r="E46">
        <v>1241.72</v>
      </c>
    </row>
    <row r="47" spans="1:24" x14ac:dyDescent="0.2">
      <c r="A47">
        <f t="shared" si="0"/>
        <v>267.78647999999998</v>
      </c>
      <c r="B47">
        <v>39</v>
      </c>
      <c r="C47">
        <v>1207.1099999999999</v>
      </c>
      <c r="D47">
        <v>39</v>
      </c>
      <c r="E47">
        <v>1222.81</v>
      </c>
    </row>
    <row r="48" spans="1:24" x14ac:dyDescent="0.2">
      <c r="A48">
        <f t="shared" si="0"/>
        <v>274.65280000000001</v>
      </c>
      <c r="B48">
        <v>40</v>
      </c>
      <c r="C48">
        <v>1184.28</v>
      </c>
      <c r="D48">
        <v>40</v>
      </c>
      <c r="E48">
        <v>1215.4000000000001</v>
      </c>
    </row>
    <row r="49" spans="1:5" x14ac:dyDescent="0.2">
      <c r="A49">
        <f t="shared" si="0"/>
        <v>281.51911999999999</v>
      </c>
      <c r="B49">
        <v>41</v>
      </c>
      <c r="C49">
        <v>1173.6400000000001</v>
      </c>
      <c r="D49">
        <v>41</v>
      </c>
      <c r="E49">
        <v>1199.45</v>
      </c>
    </row>
    <row r="50" spans="1:5" x14ac:dyDescent="0.2">
      <c r="A50">
        <f t="shared" si="0"/>
        <v>288.38543999999996</v>
      </c>
      <c r="B50">
        <v>42</v>
      </c>
      <c r="C50">
        <v>1159.71</v>
      </c>
      <c r="D50">
        <v>42</v>
      </c>
      <c r="E50">
        <v>1181.06</v>
      </c>
    </row>
    <row r="51" spans="1:5" x14ac:dyDescent="0.2">
      <c r="A51">
        <f t="shared" si="0"/>
        <v>295.25175999999999</v>
      </c>
      <c r="B51">
        <v>43</v>
      </c>
      <c r="C51">
        <v>1146.0999999999999</v>
      </c>
      <c r="D51">
        <v>43</v>
      </c>
      <c r="E51">
        <v>1159.6400000000001</v>
      </c>
    </row>
    <row r="52" spans="1:5" x14ac:dyDescent="0.2">
      <c r="A52">
        <f t="shared" si="0"/>
        <v>302.11807999999996</v>
      </c>
      <c r="B52">
        <v>44</v>
      </c>
      <c r="C52">
        <v>1122.83</v>
      </c>
      <c r="D52">
        <v>44</v>
      </c>
      <c r="E52">
        <v>1141.4100000000001</v>
      </c>
    </row>
    <row r="53" spans="1:5" x14ac:dyDescent="0.2">
      <c r="A53">
        <f t="shared" si="0"/>
        <v>308.98439999999999</v>
      </c>
      <c r="B53">
        <v>45</v>
      </c>
      <c r="C53">
        <v>1107.1199999999999</v>
      </c>
      <c r="D53">
        <v>45</v>
      </c>
      <c r="E53">
        <v>1123.94</v>
      </c>
    </row>
    <row r="54" spans="1:5" x14ac:dyDescent="0.2">
      <c r="A54">
        <f t="shared" si="0"/>
        <v>315.85071999999997</v>
      </c>
      <c r="B54">
        <v>46</v>
      </c>
      <c r="C54">
        <v>1093.8</v>
      </c>
      <c r="D54">
        <v>46</v>
      </c>
      <c r="E54">
        <v>1107.75</v>
      </c>
    </row>
    <row r="55" spans="1:5" x14ac:dyDescent="0.2">
      <c r="A55">
        <f t="shared" si="0"/>
        <v>322.71703999999994</v>
      </c>
      <c r="B55">
        <v>47</v>
      </c>
      <c r="C55">
        <v>1073.6400000000001</v>
      </c>
      <c r="D55">
        <v>47</v>
      </c>
      <c r="E55">
        <v>1095.5999999999999</v>
      </c>
    </row>
    <row r="56" spans="1:5" x14ac:dyDescent="0.2">
      <c r="A56">
        <f t="shared" si="0"/>
        <v>329.58335999999997</v>
      </c>
      <c r="B56">
        <v>48</v>
      </c>
      <c r="C56">
        <v>1053.0999999999999</v>
      </c>
      <c r="D56">
        <v>48</v>
      </c>
      <c r="E56">
        <v>1070.72</v>
      </c>
    </row>
    <row r="57" spans="1:5" x14ac:dyDescent="0.2">
      <c r="A57">
        <f t="shared" si="0"/>
        <v>336.44967999999994</v>
      </c>
      <c r="B57">
        <v>49</v>
      </c>
      <c r="C57">
        <v>1032.74</v>
      </c>
      <c r="D57">
        <v>49</v>
      </c>
      <c r="E57">
        <v>1059.73</v>
      </c>
    </row>
    <row r="58" spans="1:5" x14ac:dyDescent="0.2">
      <c r="A58">
        <f t="shared" si="0"/>
        <v>343.31599999999997</v>
      </c>
      <c r="B58">
        <v>50</v>
      </c>
      <c r="C58">
        <v>1021.18</v>
      </c>
      <c r="D58">
        <v>50</v>
      </c>
      <c r="E58">
        <v>1041.9100000000001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331F-8545-CA4D-936E-3EF9D6174687}">
  <dimension ref="A3:X58"/>
  <sheetViews>
    <sheetView topLeftCell="A3" workbookViewId="0">
      <selection activeCell="H20" sqref="H20"/>
    </sheetView>
  </sheetViews>
  <sheetFormatPr baseColWidth="10" defaultRowHeight="16" x14ac:dyDescent="0.2"/>
  <sheetData>
    <row r="3" spans="1:23" x14ac:dyDescent="0.2">
      <c r="B3" t="s">
        <v>0</v>
      </c>
    </row>
    <row r="5" spans="1:23" x14ac:dyDescent="0.2">
      <c r="G5" t="s">
        <v>2</v>
      </c>
      <c r="H5">
        <v>343.31599999999997</v>
      </c>
    </row>
    <row r="6" spans="1:23" x14ac:dyDescent="0.2">
      <c r="B6" t="s">
        <v>20</v>
      </c>
    </row>
    <row r="8" spans="1:23" x14ac:dyDescent="0.2">
      <c r="B8">
        <v>100000</v>
      </c>
      <c r="C8">
        <v>50</v>
      </c>
      <c r="D8">
        <v>4900000</v>
      </c>
      <c r="E8">
        <v>50</v>
      </c>
    </row>
    <row r="9" spans="1:23" x14ac:dyDescent="0.2">
      <c r="A9">
        <f>(B9/$B$58)*$H$5</f>
        <v>6.86632</v>
      </c>
      <c r="B9">
        <v>1</v>
      </c>
      <c r="C9">
        <v>1013.68</v>
      </c>
      <c r="D9">
        <v>1</v>
      </c>
      <c r="E9">
        <v>1016.5</v>
      </c>
      <c r="H9" t="s">
        <v>3</v>
      </c>
      <c r="I9">
        <v>2.6635</v>
      </c>
      <c r="W9" s="1"/>
    </row>
    <row r="10" spans="1:23" x14ac:dyDescent="0.2">
      <c r="A10">
        <f t="shared" ref="A10:A58" si="0">(B10/$B$58)*$H$5</f>
        <v>13.73264</v>
      </c>
      <c r="B10">
        <v>2</v>
      </c>
      <c r="C10">
        <v>1000.38</v>
      </c>
      <c r="D10">
        <v>2</v>
      </c>
      <c r="E10">
        <v>1009.69</v>
      </c>
      <c r="H10" t="s">
        <v>4</v>
      </c>
      <c r="I10">
        <v>-2.4599000000000002</v>
      </c>
      <c r="V10" t="s">
        <v>12</v>
      </c>
      <c r="W10" s="1">
        <v>1.602E-19</v>
      </c>
    </row>
    <row r="11" spans="1:23" x14ac:dyDescent="0.2">
      <c r="A11">
        <f t="shared" si="0"/>
        <v>20.598959999999998</v>
      </c>
      <c r="B11">
        <v>3</v>
      </c>
      <c r="C11">
        <v>1002.05</v>
      </c>
      <c r="D11">
        <v>3</v>
      </c>
      <c r="E11">
        <v>993.30799999999999</v>
      </c>
      <c r="V11" t="s">
        <v>13</v>
      </c>
      <c r="W11" s="1">
        <v>9.9999999999999998E-13</v>
      </c>
    </row>
    <row r="12" spans="1:23" x14ac:dyDescent="0.2">
      <c r="A12">
        <f t="shared" si="0"/>
        <v>27.46528</v>
      </c>
      <c r="B12">
        <v>4</v>
      </c>
      <c r="C12">
        <v>997.13499999999999</v>
      </c>
      <c r="D12">
        <v>4</v>
      </c>
      <c r="E12">
        <v>981.81500000000005</v>
      </c>
      <c r="I12">
        <f>(I9-I10)/2</f>
        <v>2.5617000000000001</v>
      </c>
      <c r="J12" t="s">
        <v>5</v>
      </c>
      <c r="V12" t="s">
        <v>14</v>
      </c>
      <c r="W12" s="1">
        <v>9.9999999999999995E-21</v>
      </c>
    </row>
    <row r="13" spans="1:23" x14ac:dyDescent="0.2">
      <c r="A13">
        <f t="shared" si="0"/>
        <v>34.331600000000002</v>
      </c>
      <c r="B13">
        <v>5</v>
      </c>
      <c r="C13">
        <v>991.58799999999997</v>
      </c>
      <c r="D13">
        <v>5</v>
      </c>
      <c r="E13">
        <v>1009.26</v>
      </c>
      <c r="I13">
        <f>I12/0.0000000001</f>
        <v>25617000000</v>
      </c>
      <c r="J13" t="s">
        <v>6</v>
      </c>
    </row>
    <row r="14" spans="1:23" x14ac:dyDescent="0.2">
      <c r="A14">
        <f t="shared" si="0"/>
        <v>41.197919999999996</v>
      </c>
      <c r="B14">
        <v>6</v>
      </c>
      <c r="C14">
        <v>1058.82</v>
      </c>
      <c r="D14">
        <v>6</v>
      </c>
      <c r="E14">
        <v>1025.9000000000001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</row>
    <row r="15" spans="1:23" x14ac:dyDescent="0.2">
      <c r="A15">
        <f t="shared" si="0"/>
        <v>48.064239999999998</v>
      </c>
      <c r="B15">
        <v>7</v>
      </c>
      <c r="C15">
        <v>1096.26</v>
      </c>
      <c r="D15">
        <v>7</v>
      </c>
      <c r="E15">
        <v>1042.49</v>
      </c>
      <c r="I15">
        <v>3200000</v>
      </c>
      <c r="J15">
        <v>1205.27</v>
      </c>
      <c r="K15">
        <v>-91012.7</v>
      </c>
      <c r="L15">
        <v>18.824200000000001</v>
      </c>
      <c r="M15">
        <v>404653</v>
      </c>
      <c r="N15">
        <v>343.31599999999997</v>
      </c>
      <c r="O15">
        <v>34.331600000000002</v>
      </c>
      <c r="P15">
        <v>34.331600000000002</v>
      </c>
      <c r="Q15">
        <v>2194.29</v>
      </c>
      <c r="R15">
        <v>-2150.89</v>
      </c>
      <c r="T15">
        <f>(Q15-R15)/2</f>
        <v>2172.59</v>
      </c>
    </row>
    <row r="16" spans="1:23" x14ac:dyDescent="0.2">
      <c r="A16">
        <f t="shared" si="0"/>
        <v>54.93056</v>
      </c>
      <c r="B16">
        <v>8</v>
      </c>
      <c r="C16">
        <v>1105.8</v>
      </c>
      <c r="D16">
        <v>8</v>
      </c>
      <c r="E16">
        <v>1070.3800000000001</v>
      </c>
      <c r="I16">
        <v>3300000</v>
      </c>
      <c r="J16">
        <v>1208.71</v>
      </c>
      <c r="K16">
        <v>-91000.7</v>
      </c>
      <c r="L16">
        <v>199.501</v>
      </c>
      <c r="M16">
        <v>404653</v>
      </c>
      <c r="N16">
        <v>343.31599999999997</v>
      </c>
      <c r="O16">
        <v>34.331600000000002</v>
      </c>
      <c r="P16">
        <v>34.331600000000002</v>
      </c>
      <c r="Q16">
        <v>2252.85</v>
      </c>
      <c r="R16">
        <v>-2235.84</v>
      </c>
      <c r="S16">
        <f>(I16-I15)*0.0005</f>
        <v>50</v>
      </c>
      <c r="T16">
        <f>(Q16-R16)/2</f>
        <v>2244.3450000000003</v>
      </c>
      <c r="U16">
        <f>T16-T15</f>
        <v>71.755000000000109</v>
      </c>
      <c r="V16">
        <f>U16/S16/(O16*P16)/2</f>
        <v>6.0878519316027633E-4</v>
      </c>
      <c r="W16" s="1">
        <f>V16*$W$10/$W$11/$W$12</f>
        <v>9752738794.4276276</v>
      </c>
    </row>
    <row r="17" spans="1:23" x14ac:dyDescent="0.2">
      <c r="A17">
        <f t="shared" si="0"/>
        <v>61.796879999999994</v>
      </c>
      <c r="B17">
        <v>9</v>
      </c>
      <c r="C17">
        <v>1134.43</v>
      </c>
      <c r="D17">
        <v>9</v>
      </c>
      <c r="E17">
        <v>1068.8</v>
      </c>
      <c r="I17">
        <v>3400000</v>
      </c>
      <c r="J17">
        <v>1204.77</v>
      </c>
      <c r="K17">
        <v>-91014.1</v>
      </c>
      <c r="L17">
        <v>27.288599999999999</v>
      </c>
      <c r="M17">
        <v>404653</v>
      </c>
      <c r="N17">
        <v>343.31599999999997</v>
      </c>
      <c r="O17">
        <v>34.331600000000002</v>
      </c>
      <c r="P17">
        <v>34.331600000000002</v>
      </c>
      <c r="Q17">
        <v>2327.88</v>
      </c>
      <c r="R17">
        <v>-2283.86</v>
      </c>
      <c r="S17">
        <f t="shared" ref="S17:S19" si="1">(I17-I16)*0.0005</f>
        <v>50</v>
      </c>
      <c r="T17">
        <f t="shared" ref="T17:T19" si="2">(Q17-R17)/2</f>
        <v>2305.87</v>
      </c>
      <c r="U17">
        <f>T17-T16</f>
        <v>61.524999999999636</v>
      </c>
      <c r="V17">
        <f>U17/S17/(O17*P17)/2</f>
        <v>5.2199162440506896E-4</v>
      </c>
      <c r="W17" s="1">
        <f t="shared" ref="W17:W32" si="3">V17*$W$10/$W$11/$W$12</f>
        <v>8362305822.9692059</v>
      </c>
    </row>
    <row r="18" spans="1:23" x14ac:dyDescent="0.2">
      <c r="A18">
        <f t="shared" si="0"/>
        <v>68.663200000000003</v>
      </c>
      <c r="B18">
        <v>10</v>
      </c>
      <c r="C18">
        <v>1158.1300000000001</v>
      </c>
      <c r="D18">
        <v>10</v>
      </c>
      <c r="E18">
        <v>1061.1099999999999</v>
      </c>
      <c r="I18">
        <v>3500000</v>
      </c>
      <c r="J18">
        <v>1204.6400000000001</v>
      </c>
      <c r="K18">
        <v>-91013</v>
      </c>
      <c r="L18">
        <v>-12.931800000000001</v>
      </c>
      <c r="M18">
        <v>404653</v>
      </c>
      <c r="N18">
        <v>343.31599999999997</v>
      </c>
      <c r="O18">
        <v>34.331600000000002</v>
      </c>
      <c r="P18">
        <v>34.331600000000002</v>
      </c>
      <c r="Q18">
        <v>2391.69</v>
      </c>
      <c r="R18">
        <v>-2345.81</v>
      </c>
      <c r="S18">
        <f t="shared" si="1"/>
        <v>50</v>
      </c>
      <c r="T18">
        <f t="shared" si="2"/>
        <v>2368.75</v>
      </c>
      <c r="U18">
        <f t="shared" ref="U18:U19" si="4">T18-T17</f>
        <v>62.880000000000109</v>
      </c>
      <c r="V18">
        <f t="shared" ref="V18:V19" si="5">U18/S18/(O18*P18)/2</f>
        <v>5.3348774226072307E-4</v>
      </c>
      <c r="W18" s="1">
        <f t="shared" si="3"/>
        <v>8546473631.0167847</v>
      </c>
    </row>
    <row r="19" spans="1:23" x14ac:dyDescent="0.2">
      <c r="A19">
        <f t="shared" si="0"/>
        <v>75.529519999999991</v>
      </c>
      <c r="B19">
        <v>11</v>
      </c>
      <c r="C19">
        <v>1135.28</v>
      </c>
      <c r="D19">
        <v>11</v>
      </c>
      <c r="E19">
        <v>1115.2</v>
      </c>
      <c r="I19">
        <v>3600000</v>
      </c>
      <c r="J19">
        <v>1198.95</v>
      </c>
      <c r="K19">
        <v>-91023.7</v>
      </c>
      <c r="L19">
        <v>-142.70599999999999</v>
      </c>
      <c r="M19">
        <v>404653</v>
      </c>
      <c r="N19">
        <v>343.31599999999997</v>
      </c>
      <c r="O19">
        <v>34.331600000000002</v>
      </c>
      <c r="P19">
        <v>34.331600000000002</v>
      </c>
      <c r="Q19">
        <v>2467.7800000000002</v>
      </c>
      <c r="R19">
        <v>-2391.4499999999998</v>
      </c>
      <c r="S19">
        <f t="shared" si="1"/>
        <v>50</v>
      </c>
      <c r="T19">
        <f t="shared" si="2"/>
        <v>2429.6149999999998</v>
      </c>
      <c r="U19">
        <f t="shared" si="4"/>
        <v>60.864999999999782</v>
      </c>
      <c r="V19">
        <f t="shared" si="5"/>
        <v>5.163920393240893E-4</v>
      </c>
      <c r="W19" s="1">
        <f t="shared" si="3"/>
        <v>8272600469.9719105</v>
      </c>
    </row>
    <row r="20" spans="1:23" x14ac:dyDescent="0.2">
      <c r="A20">
        <f t="shared" si="0"/>
        <v>82.395839999999993</v>
      </c>
      <c r="B20">
        <v>12</v>
      </c>
      <c r="C20">
        <v>1131.73</v>
      </c>
      <c r="D20">
        <v>12</v>
      </c>
      <c r="E20">
        <v>1164.3599999999999</v>
      </c>
      <c r="I20">
        <v>3700000</v>
      </c>
      <c r="J20">
        <v>1193.25</v>
      </c>
      <c r="K20">
        <v>-91037.5</v>
      </c>
      <c r="L20">
        <v>-491.62200000000001</v>
      </c>
      <c r="M20">
        <v>404653</v>
      </c>
      <c r="N20">
        <v>343.31599999999997</v>
      </c>
      <c r="O20">
        <v>34.331600000000002</v>
      </c>
      <c r="P20">
        <v>34.331600000000002</v>
      </c>
      <c r="Q20">
        <v>2532.0700000000002</v>
      </c>
      <c r="R20">
        <v>-2430.2399999999998</v>
      </c>
      <c r="S20">
        <f t="shared" ref="S20:S30" si="6">(I20-I19)*0.0005</f>
        <v>50</v>
      </c>
      <c r="T20">
        <f t="shared" ref="T20:T30" si="7">(Q20-R20)/2</f>
        <v>2481.1549999999997</v>
      </c>
      <c r="U20">
        <f t="shared" ref="U20:U30" si="8">T20-T19</f>
        <v>51.539999999999964</v>
      </c>
      <c r="V20">
        <f t="shared" ref="V20:V30" si="9">U20/S20/(O20*P20)/2</f>
        <v>4.3727668950568698E-4</v>
      </c>
      <c r="W20" s="1">
        <f t="shared" si="3"/>
        <v>7005172565.8811064</v>
      </c>
    </row>
    <row r="21" spans="1:23" x14ac:dyDescent="0.2">
      <c r="A21">
        <f t="shared" si="0"/>
        <v>89.262159999999994</v>
      </c>
      <c r="B21">
        <v>13</v>
      </c>
      <c r="C21">
        <v>1183.51</v>
      </c>
      <c r="D21">
        <v>13</v>
      </c>
      <c r="E21">
        <v>1186.29</v>
      </c>
      <c r="I21">
        <v>3800000</v>
      </c>
      <c r="J21">
        <v>1201.68</v>
      </c>
      <c r="K21">
        <v>-91017.9</v>
      </c>
      <c r="L21">
        <v>-103.833</v>
      </c>
      <c r="M21">
        <v>404653</v>
      </c>
      <c r="N21">
        <v>343.31599999999997</v>
      </c>
      <c r="O21">
        <v>34.331600000000002</v>
      </c>
      <c r="P21">
        <v>34.331600000000002</v>
      </c>
      <c r="Q21">
        <v>2586.27</v>
      </c>
      <c r="R21">
        <v>-2527.86</v>
      </c>
      <c r="S21">
        <f t="shared" si="6"/>
        <v>50</v>
      </c>
      <c r="T21">
        <f t="shared" si="7"/>
        <v>2557.0650000000001</v>
      </c>
      <c r="U21">
        <f t="shared" si="8"/>
        <v>75.910000000000309</v>
      </c>
      <c r="V21">
        <f t="shared" si="9"/>
        <v>6.4403712651099848E-4</v>
      </c>
      <c r="W21" s="1">
        <f t="shared" si="3"/>
        <v>10317474766.706196</v>
      </c>
    </row>
    <row r="22" spans="1:23" x14ac:dyDescent="0.2">
      <c r="A22">
        <f t="shared" si="0"/>
        <v>96.128479999999996</v>
      </c>
      <c r="B22">
        <v>14</v>
      </c>
      <c r="C22">
        <v>1193.83</v>
      </c>
      <c r="D22">
        <v>14</v>
      </c>
      <c r="E22">
        <v>1162.22</v>
      </c>
      <c r="I22">
        <v>3900000</v>
      </c>
      <c r="J22">
        <v>1194.32</v>
      </c>
      <c r="K22">
        <v>-91036.9</v>
      </c>
      <c r="L22">
        <v>-394.11799999999999</v>
      </c>
      <c r="M22">
        <v>404653</v>
      </c>
      <c r="N22">
        <v>343.31599999999997</v>
      </c>
      <c r="O22">
        <v>34.331600000000002</v>
      </c>
      <c r="P22">
        <v>34.331600000000002</v>
      </c>
      <c r="Q22">
        <v>2670.13</v>
      </c>
      <c r="R22">
        <v>-2571.0500000000002</v>
      </c>
      <c r="S22">
        <f t="shared" si="6"/>
        <v>50</v>
      </c>
      <c r="T22">
        <f t="shared" si="7"/>
        <v>2620.59</v>
      </c>
      <c r="U22">
        <f t="shared" si="8"/>
        <v>63.525000000000091</v>
      </c>
      <c r="V22">
        <f t="shared" si="9"/>
        <v>5.3896006404440867E-4</v>
      </c>
      <c r="W22" s="1">
        <f t="shared" si="3"/>
        <v>8634140225.9914265</v>
      </c>
    </row>
    <row r="23" spans="1:23" x14ac:dyDescent="0.2">
      <c r="A23">
        <f t="shared" si="0"/>
        <v>102.99479999999998</v>
      </c>
      <c r="B23">
        <v>15</v>
      </c>
      <c r="C23">
        <v>1199</v>
      </c>
      <c r="D23">
        <v>15</v>
      </c>
      <c r="E23">
        <v>1190.9100000000001</v>
      </c>
      <c r="I23">
        <v>4000000</v>
      </c>
      <c r="J23">
        <v>1192.33</v>
      </c>
      <c r="K23">
        <v>-91044.3</v>
      </c>
      <c r="L23">
        <v>-463.52300000000002</v>
      </c>
      <c r="M23">
        <v>404653</v>
      </c>
      <c r="N23">
        <v>343.31599999999997</v>
      </c>
      <c r="O23">
        <v>34.331600000000002</v>
      </c>
      <c r="P23">
        <v>34.331600000000002</v>
      </c>
      <c r="Q23">
        <v>2735.51</v>
      </c>
      <c r="R23">
        <v>-2617.34</v>
      </c>
      <c r="S23">
        <f t="shared" si="6"/>
        <v>50</v>
      </c>
      <c r="T23">
        <f t="shared" si="7"/>
        <v>2676.4250000000002</v>
      </c>
      <c r="U23">
        <f t="shared" si="8"/>
        <v>55.835000000000036</v>
      </c>
      <c r="V23">
        <f t="shared" si="9"/>
        <v>4.7371641363116155E-4</v>
      </c>
      <c r="W23" s="1">
        <f t="shared" si="3"/>
        <v>7588936946.3712082</v>
      </c>
    </row>
    <row r="24" spans="1:23" x14ac:dyDescent="0.2">
      <c r="A24">
        <f t="shared" si="0"/>
        <v>109.86112</v>
      </c>
      <c r="B24">
        <v>16</v>
      </c>
      <c r="C24">
        <v>1230.05</v>
      </c>
      <c r="D24">
        <v>16</v>
      </c>
      <c r="E24">
        <v>1201.8599999999999</v>
      </c>
      <c r="I24">
        <v>4100000</v>
      </c>
      <c r="J24">
        <v>1193.3399999999999</v>
      </c>
      <c r="K24">
        <v>-91037.2</v>
      </c>
      <c r="L24">
        <v>-412.46199999999999</v>
      </c>
      <c r="M24">
        <v>404653</v>
      </c>
      <c r="N24">
        <v>343.31599999999997</v>
      </c>
      <c r="O24">
        <v>34.331600000000002</v>
      </c>
      <c r="P24">
        <v>34.331600000000002</v>
      </c>
      <c r="Q24">
        <v>2808.76</v>
      </c>
      <c r="R24">
        <v>-2704.11</v>
      </c>
      <c r="S24">
        <f t="shared" si="6"/>
        <v>50</v>
      </c>
      <c r="T24">
        <f t="shared" si="7"/>
        <v>2756.4350000000004</v>
      </c>
      <c r="U24">
        <f t="shared" si="8"/>
        <v>80.010000000000218</v>
      </c>
      <c r="V24">
        <f t="shared" si="9"/>
        <v>6.788224277716363E-4</v>
      </c>
      <c r="W24" s="1">
        <f t="shared" si="3"/>
        <v>10874735292.901613</v>
      </c>
    </row>
    <row r="25" spans="1:23" x14ac:dyDescent="0.2">
      <c r="A25">
        <f t="shared" si="0"/>
        <v>116.72744</v>
      </c>
      <c r="B25">
        <v>17</v>
      </c>
      <c r="C25">
        <v>1248.92</v>
      </c>
      <c r="D25">
        <v>17</v>
      </c>
      <c r="E25">
        <v>1212</v>
      </c>
      <c r="I25">
        <v>4200000</v>
      </c>
      <c r="J25">
        <v>1195.77</v>
      </c>
      <c r="K25">
        <v>-91034.2</v>
      </c>
      <c r="L25">
        <v>-291.47500000000002</v>
      </c>
      <c r="M25">
        <v>404653</v>
      </c>
      <c r="N25">
        <v>343.31599999999997</v>
      </c>
      <c r="O25">
        <v>34.331600000000002</v>
      </c>
      <c r="P25">
        <v>34.331600000000002</v>
      </c>
      <c r="Q25">
        <v>2864.28</v>
      </c>
      <c r="R25">
        <v>-2766.53</v>
      </c>
      <c r="S25">
        <f t="shared" si="6"/>
        <v>50</v>
      </c>
      <c r="T25">
        <f t="shared" si="7"/>
        <v>2815.4050000000002</v>
      </c>
      <c r="U25">
        <f t="shared" si="8"/>
        <v>58.9699999999998</v>
      </c>
      <c r="V25">
        <f t="shared" si="9"/>
        <v>5.0031444276581866E-4</v>
      </c>
      <c r="W25" s="1">
        <f t="shared" si="3"/>
        <v>8015037373.1084156</v>
      </c>
    </row>
    <row r="26" spans="1:23" x14ac:dyDescent="0.2">
      <c r="A26">
        <f t="shared" si="0"/>
        <v>123.59375999999999</v>
      </c>
      <c r="B26">
        <v>18</v>
      </c>
      <c r="C26">
        <v>1221.51</v>
      </c>
      <c r="D26">
        <v>18</v>
      </c>
      <c r="E26">
        <v>1239</v>
      </c>
      <c r="I26">
        <v>4300000</v>
      </c>
      <c r="J26">
        <v>1195.07</v>
      </c>
      <c r="K26">
        <v>-91035.1</v>
      </c>
      <c r="L26">
        <v>-381.96100000000001</v>
      </c>
      <c r="M26">
        <v>404653</v>
      </c>
      <c r="N26">
        <v>343.31599999999997</v>
      </c>
      <c r="O26">
        <v>34.331600000000002</v>
      </c>
      <c r="P26">
        <v>34.331600000000002</v>
      </c>
      <c r="Q26">
        <v>2917.75</v>
      </c>
      <c r="R26">
        <v>-2816.53</v>
      </c>
      <c r="S26">
        <f t="shared" si="6"/>
        <v>50</v>
      </c>
      <c r="T26">
        <f t="shared" si="7"/>
        <v>2867.1400000000003</v>
      </c>
      <c r="U26">
        <f t="shared" si="8"/>
        <v>51.735000000000127</v>
      </c>
      <c r="V26">
        <f t="shared" si="9"/>
        <v>4.3893111237052368E-4</v>
      </c>
      <c r="W26" s="1">
        <f t="shared" si="3"/>
        <v>7031676420.1757889</v>
      </c>
    </row>
    <row r="27" spans="1:23" x14ac:dyDescent="0.2">
      <c r="A27">
        <f t="shared" si="0"/>
        <v>130.46008</v>
      </c>
      <c r="B27">
        <v>19</v>
      </c>
      <c r="C27">
        <v>1232.3699999999999</v>
      </c>
      <c r="D27">
        <v>19</v>
      </c>
      <c r="E27">
        <v>1275.31</v>
      </c>
      <c r="I27">
        <v>4400000</v>
      </c>
      <c r="J27">
        <v>1194.27</v>
      </c>
      <c r="K27">
        <v>-91036.9</v>
      </c>
      <c r="L27">
        <v>-379.18299999999999</v>
      </c>
      <c r="M27">
        <v>404653</v>
      </c>
      <c r="N27">
        <v>343.31599999999997</v>
      </c>
      <c r="O27">
        <v>34.331600000000002</v>
      </c>
      <c r="P27">
        <v>34.331600000000002</v>
      </c>
      <c r="Q27">
        <v>2986.11</v>
      </c>
      <c r="R27">
        <v>-2879.44</v>
      </c>
      <c r="S27">
        <f t="shared" si="6"/>
        <v>50</v>
      </c>
      <c r="T27">
        <f t="shared" si="7"/>
        <v>2932.7750000000001</v>
      </c>
      <c r="U27">
        <f t="shared" si="8"/>
        <v>65.634999999999764</v>
      </c>
      <c r="V27">
        <f t="shared" si="9"/>
        <v>5.5686176786390546E-4</v>
      </c>
      <c r="W27" s="1">
        <f t="shared" si="3"/>
        <v>8920925521.1797657</v>
      </c>
    </row>
    <row r="28" spans="1:23" x14ac:dyDescent="0.2">
      <c r="A28">
        <f t="shared" si="0"/>
        <v>137.32640000000001</v>
      </c>
      <c r="B28">
        <v>20</v>
      </c>
      <c r="C28">
        <v>1288.1400000000001</v>
      </c>
      <c r="D28">
        <v>20</v>
      </c>
      <c r="E28">
        <v>1281.67</v>
      </c>
      <c r="I28">
        <v>4500000</v>
      </c>
      <c r="J28">
        <v>1199.03</v>
      </c>
      <c r="K28">
        <v>-91025.3</v>
      </c>
      <c r="L28">
        <v>-190.58</v>
      </c>
      <c r="M28">
        <v>404653</v>
      </c>
      <c r="N28">
        <v>343.31599999999997</v>
      </c>
      <c r="O28">
        <v>34.331600000000002</v>
      </c>
      <c r="P28">
        <v>34.331600000000002</v>
      </c>
      <c r="Q28">
        <v>3031.35</v>
      </c>
      <c r="R28">
        <v>-2949.09</v>
      </c>
      <c r="S28">
        <f t="shared" si="6"/>
        <v>50</v>
      </c>
      <c r="T28">
        <f t="shared" si="7"/>
        <v>2990.2200000000003</v>
      </c>
      <c r="U28">
        <f t="shared" si="8"/>
        <v>57.445000000000164</v>
      </c>
      <c r="V28">
        <f t="shared" si="9"/>
        <v>4.8737600754082813E-4</v>
      </c>
      <c r="W28" s="1">
        <f t="shared" si="3"/>
        <v>7807763640.8040657</v>
      </c>
    </row>
    <row r="29" spans="1:23" x14ac:dyDescent="0.2">
      <c r="A29">
        <f t="shared" si="0"/>
        <v>144.19271999999998</v>
      </c>
      <c r="B29">
        <v>21</v>
      </c>
      <c r="C29">
        <v>1320.52</v>
      </c>
      <c r="D29">
        <v>21</v>
      </c>
      <c r="E29">
        <v>1304.25</v>
      </c>
      <c r="I29">
        <v>4600000</v>
      </c>
      <c r="J29">
        <v>1202.97</v>
      </c>
      <c r="K29">
        <v>-91016.8</v>
      </c>
      <c r="L29">
        <v>-6.8212999999999999</v>
      </c>
      <c r="M29">
        <v>404653</v>
      </c>
      <c r="N29">
        <v>343.31599999999997</v>
      </c>
      <c r="O29">
        <v>34.331600000000002</v>
      </c>
      <c r="P29">
        <v>34.331600000000002</v>
      </c>
      <c r="Q29">
        <v>3071.73</v>
      </c>
      <c r="R29">
        <v>-3011.72</v>
      </c>
      <c r="S29">
        <f t="shared" si="6"/>
        <v>50</v>
      </c>
      <c r="T29">
        <f t="shared" si="7"/>
        <v>3041.7249999999999</v>
      </c>
      <c r="U29">
        <f t="shared" si="8"/>
        <v>51.504999999999654</v>
      </c>
      <c r="V29">
        <f t="shared" si="9"/>
        <v>4.3697974181199604E-4</v>
      </c>
      <c r="W29" s="1">
        <f t="shared" si="3"/>
        <v>7000415463.8281775</v>
      </c>
    </row>
    <row r="30" spans="1:23" x14ac:dyDescent="0.2">
      <c r="A30">
        <f t="shared" si="0"/>
        <v>151.05903999999998</v>
      </c>
      <c r="B30">
        <v>22</v>
      </c>
      <c r="C30">
        <v>1323.6</v>
      </c>
      <c r="D30">
        <v>22</v>
      </c>
      <c r="E30">
        <v>1302.9000000000001</v>
      </c>
      <c r="I30">
        <v>4700000</v>
      </c>
      <c r="J30">
        <v>1201.42</v>
      </c>
      <c r="K30">
        <v>-91019.1</v>
      </c>
      <c r="L30">
        <v>-139.85499999999999</v>
      </c>
      <c r="M30">
        <v>404653</v>
      </c>
      <c r="N30">
        <v>343.31599999999997</v>
      </c>
      <c r="O30">
        <v>34.331600000000002</v>
      </c>
      <c r="P30">
        <v>34.331600000000002</v>
      </c>
      <c r="Q30">
        <v>3141.52</v>
      </c>
      <c r="R30">
        <v>-3077</v>
      </c>
      <c r="S30">
        <f t="shared" si="6"/>
        <v>50</v>
      </c>
      <c r="T30">
        <f t="shared" si="7"/>
        <v>3109.26</v>
      </c>
      <c r="U30">
        <f t="shared" si="8"/>
        <v>67.535000000000309</v>
      </c>
      <c r="V30">
        <f t="shared" si="9"/>
        <v>5.7298178552127918E-4</v>
      </c>
      <c r="W30" s="1">
        <f t="shared" si="3"/>
        <v>9179168204.0508938</v>
      </c>
    </row>
    <row r="31" spans="1:23" x14ac:dyDescent="0.2">
      <c r="A31">
        <f t="shared" si="0"/>
        <v>157.92535999999998</v>
      </c>
      <c r="B31">
        <v>23</v>
      </c>
      <c r="C31">
        <v>1329.85</v>
      </c>
      <c r="D31">
        <v>23</v>
      </c>
      <c r="E31">
        <v>1319.85</v>
      </c>
      <c r="I31">
        <v>4800000</v>
      </c>
      <c r="J31">
        <v>1199.17</v>
      </c>
      <c r="K31">
        <v>-91024</v>
      </c>
      <c r="L31">
        <v>-234.673</v>
      </c>
      <c r="M31">
        <v>404653</v>
      </c>
      <c r="N31">
        <v>343.31599999999997</v>
      </c>
      <c r="O31">
        <v>34.331600000000002</v>
      </c>
      <c r="P31">
        <v>34.331600000000002</v>
      </c>
      <c r="Q31">
        <v>3203.81</v>
      </c>
      <c r="R31">
        <v>-3121.58</v>
      </c>
      <c r="S31">
        <f t="shared" ref="S31:S32" si="10">(I31-I30)*0.0005</f>
        <v>50</v>
      </c>
      <c r="T31">
        <f t="shared" ref="T31:T32" si="11">(Q31-R31)/2</f>
        <v>3162.6949999999997</v>
      </c>
      <c r="U31">
        <f t="shared" ref="U31:U32" si="12">T31-T30</f>
        <v>53.434999999999491</v>
      </c>
      <c r="V31">
        <f t="shared" ref="V31:V32" si="13">U31/S31/(O31*P31)/2</f>
        <v>4.5335428606395377E-4</v>
      </c>
      <c r="W31" s="1">
        <f t="shared" si="3"/>
        <v>7262735662.7445393</v>
      </c>
    </row>
    <row r="32" spans="1:23" x14ac:dyDescent="0.2">
      <c r="A32">
        <f t="shared" si="0"/>
        <v>164.79167999999999</v>
      </c>
      <c r="B32">
        <v>24</v>
      </c>
      <c r="C32">
        <v>1332.55</v>
      </c>
      <c r="D32">
        <v>24</v>
      </c>
      <c r="E32">
        <v>1332.99</v>
      </c>
      <c r="I32">
        <v>4900000</v>
      </c>
      <c r="J32">
        <v>1202.99</v>
      </c>
      <c r="K32">
        <v>-91015.8</v>
      </c>
      <c r="L32">
        <v>-59.686900000000001</v>
      </c>
      <c r="M32">
        <v>404653</v>
      </c>
      <c r="N32">
        <v>343.31599999999997</v>
      </c>
      <c r="O32">
        <v>34.331600000000002</v>
      </c>
      <c r="P32">
        <v>34.331600000000002</v>
      </c>
      <c r="Q32">
        <v>3253.69</v>
      </c>
      <c r="R32">
        <v>-3186.32</v>
      </c>
      <c r="S32">
        <f t="shared" si="10"/>
        <v>50</v>
      </c>
      <c r="T32">
        <f t="shared" si="11"/>
        <v>3220.0050000000001</v>
      </c>
      <c r="U32">
        <f t="shared" si="12"/>
        <v>57.3100000000004</v>
      </c>
      <c r="V32">
        <f t="shared" si="13"/>
        <v>4.8623063786517494E-4</v>
      </c>
      <c r="W32" s="1">
        <f t="shared" si="3"/>
        <v>7789414818.6001034</v>
      </c>
    </row>
    <row r="33" spans="1:24" x14ac:dyDescent="0.2">
      <c r="A33">
        <f t="shared" si="0"/>
        <v>171.65799999999999</v>
      </c>
      <c r="B33">
        <v>25</v>
      </c>
      <c r="C33">
        <v>1371.24</v>
      </c>
      <c r="D33">
        <v>25</v>
      </c>
      <c r="E33">
        <v>1392.79</v>
      </c>
    </row>
    <row r="34" spans="1:24" x14ac:dyDescent="0.2">
      <c r="A34">
        <f t="shared" si="0"/>
        <v>178.52431999999999</v>
      </c>
      <c r="B34">
        <v>26</v>
      </c>
      <c r="C34">
        <v>1393.77</v>
      </c>
      <c r="D34">
        <v>26</v>
      </c>
      <c r="E34">
        <v>1404.5</v>
      </c>
      <c r="V34" t="s">
        <v>15</v>
      </c>
      <c r="W34" s="1">
        <f>AVERAGE(W16:W32)</f>
        <v>8374218565.9252234</v>
      </c>
    </row>
    <row r="35" spans="1:24" x14ac:dyDescent="0.2">
      <c r="A35">
        <f t="shared" si="0"/>
        <v>185.39063999999999</v>
      </c>
      <c r="B35">
        <v>27</v>
      </c>
      <c r="C35">
        <v>1408.43</v>
      </c>
      <c r="D35">
        <v>27</v>
      </c>
      <c r="E35">
        <v>1395.64</v>
      </c>
    </row>
    <row r="36" spans="1:24" x14ac:dyDescent="0.2">
      <c r="A36">
        <f t="shared" si="0"/>
        <v>192.25695999999999</v>
      </c>
      <c r="B36">
        <v>28</v>
      </c>
      <c r="C36">
        <v>1396.11</v>
      </c>
      <c r="D36">
        <v>28</v>
      </c>
      <c r="E36">
        <v>1423.5</v>
      </c>
      <c r="V36" t="s">
        <v>16</v>
      </c>
    </row>
    <row r="37" spans="1:24" x14ac:dyDescent="0.2">
      <c r="A37">
        <f t="shared" si="0"/>
        <v>199.12327999999997</v>
      </c>
      <c r="B37">
        <v>29</v>
      </c>
      <c r="C37">
        <v>1403.14</v>
      </c>
      <c r="D37">
        <v>29</v>
      </c>
      <c r="E37">
        <v>1394.99</v>
      </c>
    </row>
    <row r="38" spans="1:24" x14ac:dyDescent="0.2">
      <c r="A38">
        <f t="shared" si="0"/>
        <v>205.98959999999997</v>
      </c>
      <c r="B38">
        <v>30</v>
      </c>
      <c r="C38">
        <v>1373.84</v>
      </c>
      <c r="D38">
        <v>30</v>
      </c>
      <c r="E38">
        <v>1387.67</v>
      </c>
      <c r="V38" t="s">
        <v>17</v>
      </c>
      <c r="W38" s="2">
        <f>W34/I13</f>
        <v>0.32690083014893329</v>
      </c>
      <c r="X38" t="s">
        <v>18</v>
      </c>
    </row>
    <row r="39" spans="1:24" x14ac:dyDescent="0.2">
      <c r="A39">
        <f t="shared" si="0"/>
        <v>212.85591999999997</v>
      </c>
      <c r="B39">
        <v>31</v>
      </c>
      <c r="C39">
        <v>1350.97</v>
      </c>
      <c r="D39">
        <v>31</v>
      </c>
      <c r="E39">
        <v>1389.06</v>
      </c>
    </row>
    <row r="40" spans="1:24" x14ac:dyDescent="0.2">
      <c r="A40">
        <f t="shared" si="0"/>
        <v>219.72224</v>
      </c>
      <c r="B40">
        <v>32</v>
      </c>
      <c r="C40">
        <v>1299.6199999999999</v>
      </c>
      <c r="D40">
        <v>32</v>
      </c>
      <c r="E40">
        <v>1355.29</v>
      </c>
    </row>
    <row r="41" spans="1:24" x14ac:dyDescent="0.2">
      <c r="A41">
        <f t="shared" si="0"/>
        <v>226.58856</v>
      </c>
      <c r="B41">
        <v>33</v>
      </c>
      <c r="C41">
        <v>1288.73</v>
      </c>
      <c r="D41">
        <v>33</v>
      </c>
      <c r="E41">
        <v>1330.99</v>
      </c>
    </row>
    <row r="42" spans="1:24" x14ac:dyDescent="0.2">
      <c r="A42">
        <f t="shared" si="0"/>
        <v>233.45488</v>
      </c>
      <c r="B42">
        <v>34</v>
      </c>
      <c r="C42">
        <v>1282.31</v>
      </c>
      <c r="D42">
        <v>34</v>
      </c>
      <c r="E42">
        <v>1318.19</v>
      </c>
    </row>
    <row r="43" spans="1:24" x14ac:dyDescent="0.2">
      <c r="A43">
        <f t="shared" si="0"/>
        <v>240.32119999999998</v>
      </c>
      <c r="B43">
        <v>35</v>
      </c>
      <c r="C43">
        <v>1264.8900000000001</v>
      </c>
      <c r="D43">
        <v>35</v>
      </c>
      <c r="E43">
        <v>1302.8499999999999</v>
      </c>
    </row>
    <row r="44" spans="1:24" x14ac:dyDescent="0.2">
      <c r="A44">
        <f t="shared" si="0"/>
        <v>247.18751999999998</v>
      </c>
      <c r="B44">
        <v>36</v>
      </c>
      <c r="C44">
        <v>1280.83</v>
      </c>
      <c r="D44">
        <v>36</v>
      </c>
      <c r="E44">
        <v>1245.6600000000001</v>
      </c>
    </row>
    <row r="45" spans="1:24" x14ac:dyDescent="0.2">
      <c r="A45">
        <f t="shared" si="0"/>
        <v>254.05383999999998</v>
      </c>
      <c r="B45">
        <v>37</v>
      </c>
      <c r="C45">
        <v>1220.8499999999999</v>
      </c>
      <c r="D45">
        <v>37</v>
      </c>
      <c r="E45">
        <v>1246.0999999999999</v>
      </c>
    </row>
    <row r="46" spans="1:24" x14ac:dyDescent="0.2">
      <c r="A46">
        <f t="shared" si="0"/>
        <v>260.92016000000001</v>
      </c>
      <c r="B46">
        <v>38</v>
      </c>
      <c r="C46">
        <v>1215.53</v>
      </c>
      <c r="D46">
        <v>38</v>
      </c>
      <c r="E46">
        <v>1217.95</v>
      </c>
    </row>
    <row r="47" spans="1:24" x14ac:dyDescent="0.2">
      <c r="A47">
        <f t="shared" si="0"/>
        <v>267.78647999999998</v>
      </c>
      <c r="B47">
        <v>39</v>
      </c>
      <c r="C47">
        <v>1212.8</v>
      </c>
      <c r="D47">
        <v>39</v>
      </c>
      <c r="E47">
        <v>1200.9000000000001</v>
      </c>
    </row>
    <row r="48" spans="1:24" x14ac:dyDescent="0.2">
      <c r="A48">
        <f t="shared" si="0"/>
        <v>274.65280000000001</v>
      </c>
      <c r="B48">
        <v>40</v>
      </c>
      <c r="C48">
        <v>1212.0999999999999</v>
      </c>
      <c r="D48">
        <v>40</v>
      </c>
      <c r="E48">
        <v>1214.78</v>
      </c>
    </row>
    <row r="49" spans="1:5" x14ac:dyDescent="0.2">
      <c r="A49">
        <f t="shared" si="0"/>
        <v>281.51911999999999</v>
      </c>
      <c r="B49">
        <v>41</v>
      </c>
      <c r="C49">
        <v>1216.73</v>
      </c>
      <c r="D49">
        <v>41</v>
      </c>
      <c r="E49">
        <v>1231.82</v>
      </c>
    </row>
    <row r="50" spans="1:5" x14ac:dyDescent="0.2">
      <c r="A50">
        <f t="shared" si="0"/>
        <v>288.38543999999996</v>
      </c>
      <c r="B50">
        <v>42</v>
      </c>
      <c r="C50">
        <v>1173.47</v>
      </c>
      <c r="D50">
        <v>42</v>
      </c>
      <c r="E50">
        <v>1194.52</v>
      </c>
    </row>
    <row r="51" spans="1:5" x14ac:dyDescent="0.2">
      <c r="A51">
        <f t="shared" si="0"/>
        <v>295.25175999999999</v>
      </c>
      <c r="B51">
        <v>43</v>
      </c>
      <c r="C51">
        <v>1159.24</v>
      </c>
      <c r="D51">
        <v>43</v>
      </c>
      <c r="E51">
        <v>1176.76</v>
      </c>
    </row>
    <row r="52" spans="1:5" x14ac:dyDescent="0.2">
      <c r="A52">
        <f t="shared" si="0"/>
        <v>302.11807999999996</v>
      </c>
      <c r="B52">
        <v>44</v>
      </c>
      <c r="C52">
        <v>1141.2</v>
      </c>
      <c r="D52">
        <v>44</v>
      </c>
      <c r="E52">
        <v>1117.1600000000001</v>
      </c>
    </row>
    <row r="53" spans="1:5" x14ac:dyDescent="0.2">
      <c r="A53">
        <f t="shared" si="0"/>
        <v>308.98439999999999</v>
      </c>
      <c r="B53">
        <v>45</v>
      </c>
      <c r="C53">
        <v>1160.32</v>
      </c>
      <c r="D53">
        <v>45</v>
      </c>
      <c r="E53">
        <v>1105.8599999999999</v>
      </c>
    </row>
    <row r="54" spans="1:5" x14ac:dyDescent="0.2">
      <c r="A54">
        <f t="shared" si="0"/>
        <v>315.85071999999997</v>
      </c>
      <c r="B54">
        <v>46</v>
      </c>
      <c r="C54">
        <v>1162.9100000000001</v>
      </c>
      <c r="D54">
        <v>46</v>
      </c>
      <c r="E54">
        <v>1125.07</v>
      </c>
    </row>
    <row r="55" spans="1:5" x14ac:dyDescent="0.2">
      <c r="A55">
        <f t="shared" si="0"/>
        <v>322.71703999999994</v>
      </c>
      <c r="B55">
        <v>47</v>
      </c>
      <c r="C55">
        <v>1090.24</v>
      </c>
      <c r="D55">
        <v>47</v>
      </c>
      <c r="E55">
        <v>1113.9000000000001</v>
      </c>
    </row>
    <row r="56" spans="1:5" x14ac:dyDescent="0.2">
      <c r="A56">
        <f t="shared" si="0"/>
        <v>329.58335999999997</v>
      </c>
      <c r="B56">
        <v>48</v>
      </c>
      <c r="C56">
        <v>1075.31</v>
      </c>
      <c r="D56">
        <v>48</v>
      </c>
      <c r="E56">
        <v>1061.69</v>
      </c>
    </row>
    <row r="57" spans="1:5" x14ac:dyDescent="0.2">
      <c r="A57">
        <f t="shared" si="0"/>
        <v>336.44967999999994</v>
      </c>
      <c r="B57">
        <v>49</v>
      </c>
      <c r="C57">
        <v>1041.3499999999999</v>
      </c>
      <c r="D57">
        <v>49</v>
      </c>
      <c r="E57">
        <v>1051.03</v>
      </c>
    </row>
    <row r="58" spans="1:5" x14ac:dyDescent="0.2">
      <c r="A58">
        <f t="shared" si="0"/>
        <v>343.31599999999997</v>
      </c>
      <c r="B58">
        <v>50</v>
      </c>
      <c r="C58">
        <v>1008.23</v>
      </c>
      <c r="D58">
        <v>50</v>
      </c>
      <c r="E58">
        <v>1032.9100000000001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187E-5F42-3D46-8EBA-9EE02538A946}">
  <dimension ref="A3:AN368"/>
  <sheetViews>
    <sheetView tabSelected="1" topLeftCell="A314" workbookViewId="0">
      <selection activeCell="K331" sqref="K331"/>
    </sheetView>
  </sheetViews>
  <sheetFormatPr baseColWidth="10" defaultRowHeight="16" x14ac:dyDescent="0.2"/>
  <cols>
    <col min="9" max="9" width="12.1640625" bestFit="1" customWidth="1"/>
  </cols>
  <sheetData>
    <row r="3" spans="1:23" x14ac:dyDescent="0.2">
      <c r="B3" t="s">
        <v>0</v>
      </c>
    </row>
    <row r="5" spans="1:23" x14ac:dyDescent="0.2">
      <c r="G5" t="s">
        <v>2</v>
      </c>
      <c r="H5">
        <v>343.31599999999997</v>
      </c>
    </row>
    <row r="6" spans="1:23" x14ac:dyDescent="0.2">
      <c r="B6" t="s">
        <v>19</v>
      </c>
    </row>
    <row r="8" spans="1:23" x14ac:dyDescent="0.2">
      <c r="B8">
        <v>100000</v>
      </c>
      <c r="C8">
        <v>50</v>
      </c>
      <c r="D8">
        <v>4500000</v>
      </c>
      <c r="E8">
        <v>50</v>
      </c>
    </row>
    <row r="9" spans="1:23" x14ac:dyDescent="0.2">
      <c r="A9">
        <f>(B9/$B$58)*$H$5</f>
        <v>6.86632</v>
      </c>
      <c r="B9">
        <v>1</v>
      </c>
      <c r="C9">
        <v>1033.3499999999999</v>
      </c>
      <c r="D9">
        <v>1</v>
      </c>
      <c r="E9">
        <v>1061.57</v>
      </c>
      <c r="H9" t="s">
        <v>3</v>
      </c>
      <c r="I9">
        <v>1.401</v>
      </c>
      <c r="W9" s="1"/>
    </row>
    <row r="10" spans="1:23" x14ac:dyDescent="0.2">
      <c r="A10">
        <f t="shared" ref="A10:A58" si="0">(B10/$B$58)*$H$5</f>
        <v>13.73264</v>
      </c>
      <c r="B10">
        <v>2</v>
      </c>
      <c r="C10">
        <v>997.52800000000002</v>
      </c>
      <c r="D10">
        <v>2</v>
      </c>
      <c r="E10">
        <v>1009.7</v>
      </c>
      <c r="H10" t="s">
        <v>4</v>
      </c>
      <c r="I10">
        <v>-0.98380000000000001</v>
      </c>
      <c r="V10" t="s">
        <v>12</v>
      </c>
      <c r="W10" s="1">
        <v>1.602E-19</v>
      </c>
    </row>
    <row r="11" spans="1:23" x14ac:dyDescent="0.2">
      <c r="A11">
        <f t="shared" si="0"/>
        <v>20.598959999999998</v>
      </c>
      <c r="B11">
        <v>3</v>
      </c>
      <c r="C11">
        <v>966.58299999999997</v>
      </c>
      <c r="D11">
        <v>3</v>
      </c>
      <c r="E11">
        <v>986.29399999999998</v>
      </c>
      <c r="V11" t="s">
        <v>13</v>
      </c>
      <c r="W11" s="1">
        <v>9.9999999999999998E-13</v>
      </c>
    </row>
    <row r="12" spans="1:23" x14ac:dyDescent="0.2">
      <c r="A12">
        <f t="shared" si="0"/>
        <v>27.46528</v>
      </c>
      <c r="B12">
        <v>4</v>
      </c>
      <c r="C12">
        <v>986.31600000000003</v>
      </c>
      <c r="D12">
        <v>4</v>
      </c>
      <c r="E12">
        <v>994.60900000000004</v>
      </c>
      <c r="I12">
        <f>(I9-I10)/2</f>
        <v>1.1924000000000001</v>
      </c>
      <c r="J12" t="s">
        <v>5</v>
      </c>
      <c r="V12" t="s">
        <v>14</v>
      </c>
      <c r="W12" s="1">
        <v>9.9999999999999995E-21</v>
      </c>
    </row>
    <row r="13" spans="1:23" x14ac:dyDescent="0.2">
      <c r="A13">
        <f t="shared" si="0"/>
        <v>34.331600000000002</v>
      </c>
      <c r="B13">
        <v>5</v>
      </c>
      <c r="C13">
        <v>1054.9100000000001</v>
      </c>
      <c r="D13">
        <v>5</v>
      </c>
      <c r="E13">
        <v>1005.22</v>
      </c>
      <c r="I13">
        <f>I12/0.0000000001</f>
        <v>11924000000</v>
      </c>
      <c r="J13" t="s">
        <v>6</v>
      </c>
    </row>
    <row r="14" spans="1:23" x14ac:dyDescent="0.2">
      <c r="A14">
        <f t="shared" si="0"/>
        <v>41.197919999999996</v>
      </c>
      <c r="B14">
        <v>6</v>
      </c>
      <c r="C14">
        <v>1114.26</v>
      </c>
      <c r="D14">
        <v>6</v>
      </c>
      <c r="E14">
        <v>1089.0899999999999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</row>
    <row r="15" spans="1:23" x14ac:dyDescent="0.2">
      <c r="A15">
        <f t="shared" si="0"/>
        <v>48.064239999999998</v>
      </c>
      <c r="B15">
        <v>7</v>
      </c>
      <c r="C15">
        <v>1110.77</v>
      </c>
      <c r="D15">
        <v>7</v>
      </c>
      <c r="E15">
        <v>1122.1600000000001</v>
      </c>
      <c r="I15">
        <v>3000000</v>
      </c>
      <c r="J15">
        <v>1200.54</v>
      </c>
      <c r="K15">
        <v>-91023.5</v>
      </c>
      <c r="L15">
        <v>-147.197</v>
      </c>
      <c r="M15">
        <v>404653</v>
      </c>
      <c r="N15">
        <v>343.31599999999997</v>
      </c>
      <c r="O15">
        <v>34.331600000000002</v>
      </c>
      <c r="P15">
        <v>34.331600000000002</v>
      </c>
      <c r="Q15">
        <v>19950</v>
      </c>
      <c r="R15">
        <v>-19884</v>
      </c>
      <c r="T15">
        <f>(Q15-R15)/2</f>
        <v>19917</v>
      </c>
    </row>
    <row r="16" spans="1:23" x14ac:dyDescent="0.2">
      <c r="A16">
        <f t="shared" si="0"/>
        <v>54.93056</v>
      </c>
      <c r="B16">
        <v>8</v>
      </c>
      <c r="C16">
        <v>1164.32</v>
      </c>
      <c r="D16">
        <v>8</v>
      </c>
      <c r="E16">
        <v>1126.01</v>
      </c>
      <c r="I16">
        <v>3100000</v>
      </c>
      <c r="J16">
        <v>1200.23</v>
      </c>
      <c r="K16">
        <v>-91027.8</v>
      </c>
      <c r="L16">
        <v>-169.71700000000001</v>
      </c>
      <c r="M16">
        <v>404653</v>
      </c>
      <c r="N16">
        <v>343.31599999999997</v>
      </c>
      <c r="O16">
        <v>34.331600000000002</v>
      </c>
      <c r="P16">
        <v>34.331600000000002</v>
      </c>
      <c r="Q16">
        <v>20599.3</v>
      </c>
      <c r="R16">
        <v>-20526.2</v>
      </c>
      <c r="S16">
        <f>(I16-I15)*0.0005</f>
        <v>50</v>
      </c>
      <c r="T16">
        <f>(Q16-R16)/2</f>
        <v>20562.75</v>
      </c>
      <c r="U16">
        <f>T16-T15</f>
        <v>645.75</v>
      </c>
      <c r="V16">
        <f>U16/S16/(O16*P16)/2</f>
        <v>5.4786849485505933E-3</v>
      </c>
      <c r="W16" s="1">
        <f>V16*$W$10/$W$11/$W$12</f>
        <v>87768532875.780518</v>
      </c>
    </row>
    <row r="17" spans="1:23" x14ac:dyDescent="0.2">
      <c r="A17">
        <f t="shared" si="0"/>
        <v>61.796879999999994</v>
      </c>
      <c r="B17">
        <v>9</v>
      </c>
      <c r="C17">
        <v>1167.46</v>
      </c>
      <c r="D17">
        <v>9</v>
      </c>
      <c r="E17">
        <v>1121.6400000000001</v>
      </c>
      <c r="I17">
        <v>3200000</v>
      </c>
      <c r="J17">
        <v>1199.49</v>
      </c>
      <c r="K17">
        <v>-91025</v>
      </c>
      <c r="L17">
        <v>-195.52199999999999</v>
      </c>
      <c r="M17">
        <v>404653</v>
      </c>
      <c r="N17">
        <v>343.31599999999997</v>
      </c>
      <c r="O17">
        <v>34.331600000000002</v>
      </c>
      <c r="P17">
        <v>34.331600000000002</v>
      </c>
      <c r="Q17">
        <v>21238.9</v>
      </c>
      <c r="R17">
        <v>-21168.799999999999</v>
      </c>
      <c r="S17">
        <f t="shared" ref="S17:S21" si="1">(I17-I16)*0.0005</f>
        <v>50</v>
      </c>
      <c r="T17">
        <f t="shared" ref="T17:T19" si="2">(Q17-R17)/2</f>
        <v>21203.85</v>
      </c>
      <c r="U17">
        <f>T17-T16</f>
        <v>641.09999999999854</v>
      </c>
      <c r="V17">
        <f>U17/S17/(O17*P17)/2</f>
        <v>5.4392333263891248E-3</v>
      </c>
      <c r="W17" s="1">
        <f t="shared" ref="W17:W31" si="3">V17*$W$10/$W$11/$W$12</f>
        <v>87136517888.753784</v>
      </c>
    </row>
    <row r="18" spans="1:23" x14ac:dyDescent="0.2">
      <c r="A18">
        <f t="shared" si="0"/>
        <v>68.663200000000003</v>
      </c>
      <c r="B18">
        <v>10</v>
      </c>
      <c r="C18">
        <v>1160.44</v>
      </c>
      <c r="D18">
        <v>10</v>
      </c>
      <c r="E18">
        <v>1151.48</v>
      </c>
      <c r="I18">
        <v>3300000</v>
      </c>
      <c r="J18">
        <v>1197.92</v>
      </c>
      <c r="K18">
        <v>-91030</v>
      </c>
      <c r="L18">
        <v>-219.58600000000001</v>
      </c>
      <c r="M18">
        <v>404653</v>
      </c>
      <c r="N18">
        <v>343.31599999999997</v>
      </c>
      <c r="O18">
        <v>34.331600000000002</v>
      </c>
      <c r="P18">
        <v>34.331600000000002</v>
      </c>
      <c r="Q18">
        <v>21919.5</v>
      </c>
      <c r="R18">
        <v>-21839.9</v>
      </c>
      <c r="S18">
        <f t="shared" si="1"/>
        <v>50</v>
      </c>
      <c r="T18">
        <f t="shared" si="2"/>
        <v>21879.7</v>
      </c>
      <c r="U18">
        <f t="shared" ref="U18:U19" si="4">T18-T17</f>
        <v>675.85000000000218</v>
      </c>
      <c r="V18">
        <f t="shared" ref="V18:V19" si="5">U18/S18/(O18*P18)/2</f>
        <v>5.7340599651226178E-3</v>
      </c>
      <c r="W18" s="1">
        <f t="shared" si="3"/>
        <v>91859640641.264343</v>
      </c>
    </row>
    <row r="19" spans="1:23" x14ac:dyDescent="0.2">
      <c r="A19">
        <f t="shared" si="0"/>
        <v>75.529519999999991</v>
      </c>
      <c r="B19">
        <v>11</v>
      </c>
      <c r="C19">
        <v>1172.79</v>
      </c>
      <c r="D19">
        <v>11</v>
      </c>
      <c r="E19">
        <v>1151.33</v>
      </c>
      <c r="I19">
        <v>3400000</v>
      </c>
      <c r="J19">
        <v>1200.5999999999999</v>
      </c>
      <c r="K19">
        <v>-91022.399999999994</v>
      </c>
      <c r="L19">
        <v>-113.95699999999999</v>
      </c>
      <c r="M19">
        <v>404653</v>
      </c>
      <c r="N19">
        <v>343.31599999999997</v>
      </c>
      <c r="O19">
        <v>34.331600000000002</v>
      </c>
      <c r="P19">
        <v>34.331600000000002</v>
      </c>
      <c r="Q19">
        <v>22582.799999999999</v>
      </c>
      <c r="R19">
        <v>-22521.9</v>
      </c>
      <c r="S19">
        <f t="shared" si="1"/>
        <v>50</v>
      </c>
      <c r="T19">
        <f t="shared" si="2"/>
        <v>22552.35</v>
      </c>
      <c r="U19">
        <f t="shared" si="4"/>
        <v>672.64999999999782</v>
      </c>
      <c r="V19">
        <f t="shared" si="5"/>
        <v>5.7069104616996437E-3</v>
      </c>
      <c r="W19" s="1">
        <f t="shared" si="3"/>
        <v>91424705596.428284</v>
      </c>
    </row>
    <row r="20" spans="1:23" x14ac:dyDescent="0.2">
      <c r="A20">
        <f t="shared" si="0"/>
        <v>82.395839999999993</v>
      </c>
      <c r="B20">
        <v>12</v>
      </c>
      <c r="C20">
        <v>1161.43</v>
      </c>
      <c r="D20">
        <v>12</v>
      </c>
      <c r="E20">
        <v>1172.08</v>
      </c>
      <c r="I20">
        <v>3500000</v>
      </c>
      <c r="J20">
        <v>1201.52</v>
      </c>
      <c r="K20">
        <v>-91022.5</v>
      </c>
      <c r="L20">
        <v>-152.79499999999999</v>
      </c>
      <c r="M20">
        <v>404653</v>
      </c>
      <c r="N20">
        <v>343.31599999999997</v>
      </c>
      <c r="O20">
        <v>34.331600000000002</v>
      </c>
      <c r="P20">
        <v>34.331600000000002</v>
      </c>
      <c r="Q20">
        <v>23222.1</v>
      </c>
      <c r="R20">
        <v>-23157.5</v>
      </c>
      <c r="S20">
        <f t="shared" si="1"/>
        <v>50</v>
      </c>
      <c r="T20">
        <f t="shared" ref="T20:T21" si="6">(Q20-R20)/2</f>
        <v>23189.8</v>
      </c>
      <c r="U20">
        <f t="shared" ref="U20:U21" si="7">T20-T19</f>
        <v>637.45000000000073</v>
      </c>
      <c r="V20">
        <f t="shared" ref="V20:V21" si="8">U20/S20/(O20*P20)/2</f>
        <v>5.4082659240473558E-3</v>
      </c>
      <c r="W20" s="1">
        <f t="shared" si="3"/>
        <v>86640420103.238647</v>
      </c>
    </row>
    <row r="21" spans="1:23" x14ac:dyDescent="0.2">
      <c r="A21">
        <f t="shared" si="0"/>
        <v>89.262159999999994</v>
      </c>
      <c r="B21">
        <v>13</v>
      </c>
      <c r="C21">
        <v>1138.1300000000001</v>
      </c>
      <c r="D21">
        <v>13</v>
      </c>
      <c r="E21">
        <v>1202.22</v>
      </c>
      <c r="I21">
        <v>3600000</v>
      </c>
      <c r="J21">
        <v>1205.33</v>
      </c>
      <c r="K21">
        <v>-91014.1</v>
      </c>
      <c r="L21">
        <v>27.9392</v>
      </c>
      <c r="M21">
        <v>404653</v>
      </c>
      <c r="N21">
        <v>343.31599999999997</v>
      </c>
      <c r="O21">
        <v>34.331600000000002</v>
      </c>
      <c r="P21">
        <v>34.331600000000002</v>
      </c>
      <c r="Q21">
        <v>23883.4</v>
      </c>
      <c r="R21">
        <v>-23839.8</v>
      </c>
      <c r="S21">
        <f t="shared" si="1"/>
        <v>50</v>
      </c>
      <c r="T21">
        <f t="shared" si="6"/>
        <v>23861.599999999999</v>
      </c>
      <c r="U21">
        <f t="shared" si="7"/>
        <v>671.79999999999927</v>
      </c>
      <c r="V21">
        <f t="shared" si="8"/>
        <v>5.6996988748529379E-3</v>
      </c>
      <c r="W21" s="1">
        <f t="shared" si="3"/>
        <v>91309175975.144058</v>
      </c>
    </row>
    <row r="22" spans="1:23" x14ac:dyDescent="0.2">
      <c r="A22">
        <f t="shared" si="0"/>
        <v>96.128479999999996</v>
      </c>
      <c r="B22">
        <v>14</v>
      </c>
      <c r="C22">
        <v>1187.82</v>
      </c>
      <c r="D22">
        <v>14</v>
      </c>
      <c r="E22">
        <v>1181.31</v>
      </c>
      <c r="I22">
        <v>3700000</v>
      </c>
      <c r="J22">
        <v>1191.7</v>
      </c>
      <c r="K22">
        <v>-91045.2</v>
      </c>
      <c r="L22">
        <v>-573.81899999999996</v>
      </c>
      <c r="M22">
        <v>404653</v>
      </c>
      <c r="N22">
        <v>343.31599999999997</v>
      </c>
      <c r="O22">
        <v>34.331600000000002</v>
      </c>
      <c r="P22">
        <v>34.331600000000002</v>
      </c>
      <c r="Q22">
        <v>24600.9</v>
      </c>
      <c r="R22">
        <v>-24483.9</v>
      </c>
      <c r="S22">
        <f t="shared" ref="S22:S30" si="9">(I22-I21)*0.0005</f>
        <v>50</v>
      </c>
      <c r="T22">
        <f t="shared" ref="T22:T30" si="10">(Q22-R22)/2</f>
        <v>24542.400000000001</v>
      </c>
      <c r="U22">
        <f t="shared" ref="U22:U30" si="11">T22-T21</f>
        <v>680.80000000000291</v>
      </c>
      <c r="V22">
        <f t="shared" ref="V22:V30" si="12">U22/S22/(O22*P22)/2</f>
        <v>5.7760568532299805E-3</v>
      </c>
      <c r="W22" s="1">
        <f t="shared" si="3"/>
        <v>92532430788.744278</v>
      </c>
    </row>
    <row r="23" spans="1:23" x14ac:dyDescent="0.2">
      <c r="A23">
        <f t="shared" si="0"/>
        <v>102.99479999999998</v>
      </c>
      <c r="B23">
        <v>15</v>
      </c>
      <c r="C23">
        <v>1236.47</v>
      </c>
      <c r="D23">
        <v>15</v>
      </c>
      <c r="E23">
        <v>1216.22</v>
      </c>
      <c r="I23">
        <v>3800000</v>
      </c>
      <c r="J23">
        <v>1193.74</v>
      </c>
      <c r="K23">
        <v>-91037.6</v>
      </c>
      <c r="L23">
        <v>-462.839</v>
      </c>
      <c r="M23">
        <v>404653</v>
      </c>
      <c r="N23">
        <v>343.31599999999997</v>
      </c>
      <c r="O23">
        <v>34.331600000000002</v>
      </c>
      <c r="P23">
        <v>34.331600000000002</v>
      </c>
      <c r="Q23">
        <v>25218.2</v>
      </c>
      <c r="R23">
        <v>-25114.9</v>
      </c>
      <c r="S23">
        <f t="shared" si="9"/>
        <v>50</v>
      </c>
      <c r="T23">
        <f t="shared" si="10"/>
        <v>25166.550000000003</v>
      </c>
      <c r="U23">
        <f t="shared" si="11"/>
        <v>624.15000000000146</v>
      </c>
      <c r="V23">
        <f t="shared" si="12"/>
        <v>5.2954258004457777E-3</v>
      </c>
      <c r="W23" s="1">
        <f t="shared" si="3"/>
        <v>84832721323.141357</v>
      </c>
    </row>
    <row r="24" spans="1:23" x14ac:dyDescent="0.2">
      <c r="A24">
        <f t="shared" si="0"/>
        <v>109.86112</v>
      </c>
      <c r="B24">
        <v>16</v>
      </c>
      <c r="C24">
        <v>1220.01</v>
      </c>
      <c r="D24">
        <v>16</v>
      </c>
      <c r="E24">
        <v>1200.1199999999999</v>
      </c>
      <c r="I24">
        <v>3900000</v>
      </c>
      <c r="J24">
        <v>1195.8</v>
      </c>
      <c r="K24">
        <v>-91035.199999999997</v>
      </c>
      <c r="L24">
        <v>-376.87200000000001</v>
      </c>
      <c r="M24">
        <v>404653</v>
      </c>
      <c r="N24">
        <v>343.31599999999997</v>
      </c>
      <c r="O24">
        <v>34.331600000000002</v>
      </c>
      <c r="P24">
        <v>34.331600000000002</v>
      </c>
      <c r="Q24">
        <v>25874.799999999999</v>
      </c>
      <c r="R24">
        <v>-25778.3</v>
      </c>
      <c r="S24">
        <f t="shared" si="9"/>
        <v>50</v>
      </c>
      <c r="T24">
        <f t="shared" si="10"/>
        <v>25826.55</v>
      </c>
      <c r="U24">
        <f t="shared" si="11"/>
        <v>659.99999999999636</v>
      </c>
      <c r="V24">
        <f t="shared" si="12"/>
        <v>5.5995850809808312E-3</v>
      </c>
      <c r="W24" s="1">
        <f t="shared" si="3"/>
        <v>89705352997.312927</v>
      </c>
    </row>
    <row r="25" spans="1:23" x14ac:dyDescent="0.2">
      <c r="A25">
        <f t="shared" si="0"/>
        <v>116.72744</v>
      </c>
      <c r="B25">
        <v>17</v>
      </c>
      <c r="C25">
        <v>1232.7</v>
      </c>
      <c r="D25">
        <v>17</v>
      </c>
      <c r="E25">
        <v>1211.78</v>
      </c>
      <c r="I25">
        <v>4000000</v>
      </c>
      <c r="J25">
        <v>1199.0899999999999</v>
      </c>
      <c r="K25">
        <v>-91026.8</v>
      </c>
      <c r="L25">
        <v>-192.93799999999999</v>
      </c>
      <c r="M25">
        <v>404653</v>
      </c>
      <c r="N25">
        <v>343.31599999999997</v>
      </c>
      <c r="O25">
        <v>34.331600000000002</v>
      </c>
      <c r="P25">
        <v>34.331600000000002</v>
      </c>
      <c r="Q25">
        <v>26543.9</v>
      </c>
      <c r="R25">
        <v>-26461.3</v>
      </c>
      <c r="S25">
        <f t="shared" si="9"/>
        <v>50</v>
      </c>
      <c r="T25">
        <f t="shared" si="10"/>
        <v>26502.6</v>
      </c>
      <c r="U25">
        <f t="shared" si="11"/>
        <v>676.04999999999927</v>
      </c>
      <c r="V25">
        <f t="shared" si="12"/>
        <v>5.7357568090865268E-3</v>
      </c>
      <c r="W25" s="1">
        <f t="shared" si="3"/>
        <v>91886824081.566162</v>
      </c>
    </row>
    <row r="26" spans="1:23" x14ac:dyDescent="0.2">
      <c r="A26">
        <f t="shared" si="0"/>
        <v>123.59375999999999</v>
      </c>
      <c r="B26">
        <v>18</v>
      </c>
      <c r="C26">
        <v>1230.92</v>
      </c>
      <c r="D26">
        <v>18</v>
      </c>
      <c r="E26">
        <v>1213.97</v>
      </c>
      <c r="I26">
        <v>4100000</v>
      </c>
      <c r="J26">
        <v>1203.96</v>
      </c>
      <c r="K26">
        <v>-91016.2</v>
      </c>
      <c r="L26">
        <v>-73.750799999999998</v>
      </c>
      <c r="M26">
        <v>404653</v>
      </c>
      <c r="N26">
        <v>343.31599999999997</v>
      </c>
      <c r="O26">
        <v>34.331600000000002</v>
      </c>
      <c r="P26">
        <v>34.331600000000002</v>
      </c>
      <c r="Q26">
        <v>27205.200000000001</v>
      </c>
      <c r="R26">
        <v>-27148.400000000001</v>
      </c>
      <c r="S26">
        <f t="shared" si="9"/>
        <v>50</v>
      </c>
      <c r="T26">
        <f t="shared" si="10"/>
        <v>27176.800000000003</v>
      </c>
      <c r="U26">
        <f t="shared" si="11"/>
        <v>674.20000000000437</v>
      </c>
      <c r="V26">
        <f t="shared" si="12"/>
        <v>5.7200610024201841E-3</v>
      </c>
      <c r="W26" s="1">
        <f t="shared" si="3"/>
        <v>91635377258.771362</v>
      </c>
    </row>
    <row r="27" spans="1:23" x14ac:dyDescent="0.2">
      <c r="A27">
        <f t="shared" si="0"/>
        <v>130.46008</v>
      </c>
      <c r="B27">
        <v>19</v>
      </c>
      <c r="C27">
        <v>1234.33</v>
      </c>
      <c r="D27">
        <v>19</v>
      </c>
      <c r="E27">
        <v>1206.42</v>
      </c>
      <c r="I27">
        <v>4200000</v>
      </c>
      <c r="J27">
        <v>1205.0899999999999</v>
      </c>
      <c r="K27">
        <v>-91012.2</v>
      </c>
      <c r="L27">
        <v>-20.057099999999998</v>
      </c>
      <c r="M27">
        <v>404653</v>
      </c>
      <c r="N27">
        <v>343.31599999999997</v>
      </c>
      <c r="O27">
        <v>34.331600000000002</v>
      </c>
      <c r="P27">
        <v>34.331600000000002</v>
      </c>
      <c r="Q27">
        <v>27854.400000000001</v>
      </c>
      <c r="R27">
        <v>-27804.400000000001</v>
      </c>
      <c r="S27">
        <f t="shared" si="9"/>
        <v>50</v>
      </c>
      <c r="T27">
        <f t="shared" si="10"/>
        <v>27829.4</v>
      </c>
      <c r="U27">
        <f t="shared" si="11"/>
        <v>652.59999999999854</v>
      </c>
      <c r="V27">
        <f t="shared" si="12"/>
        <v>5.5368018543153069E-3</v>
      </c>
      <c r="W27" s="1">
        <f t="shared" si="3"/>
        <v>88699565706.131226</v>
      </c>
    </row>
    <row r="28" spans="1:23" x14ac:dyDescent="0.2">
      <c r="A28">
        <f t="shared" si="0"/>
        <v>137.32640000000001</v>
      </c>
      <c r="B28">
        <v>20</v>
      </c>
      <c r="C28">
        <v>1207.9100000000001</v>
      </c>
      <c r="D28">
        <v>20</v>
      </c>
      <c r="E28">
        <v>1244.26</v>
      </c>
      <c r="I28">
        <v>4300000</v>
      </c>
      <c r="J28">
        <v>1202.33</v>
      </c>
      <c r="K28">
        <v>-91020.3</v>
      </c>
      <c r="L28">
        <v>-118.997</v>
      </c>
      <c r="M28">
        <v>404653</v>
      </c>
      <c r="N28">
        <v>343.31599999999997</v>
      </c>
      <c r="O28">
        <v>34.331600000000002</v>
      </c>
      <c r="P28">
        <v>34.331600000000002</v>
      </c>
      <c r="Q28">
        <v>28526.7</v>
      </c>
      <c r="R28">
        <v>-28461.5</v>
      </c>
      <c r="S28">
        <f t="shared" si="9"/>
        <v>50</v>
      </c>
      <c r="T28">
        <f t="shared" si="10"/>
        <v>28494.1</v>
      </c>
      <c r="U28">
        <f t="shared" si="11"/>
        <v>664.69999999999709</v>
      </c>
      <c r="V28">
        <f t="shared" si="12"/>
        <v>5.6394609141332767E-3</v>
      </c>
      <c r="W28" s="1">
        <f t="shared" si="3"/>
        <v>90344163844.4151</v>
      </c>
    </row>
    <row r="29" spans="1:23" x14ac:dyDescent="0.2">
      <c r="A29">
        <f t="shared" si="0"/>
        <v>144.19271999999998</v>
      </c>
      <c r="B29">
        <v>21</v>
      </c>
      <c r="C29">
        <v>1256.17</v>
      </c>
      <c r="D29">
        <v>21</v>
      </c>
      <c r="E29">
        <v>1257.3499999999999</v>
      </c>
      <c r="I29">
        <v>4400000</v>
      </c>
      <c r="J29">
        <v>1199.8</v>
      </c>
      <c r="K29">
        <v>-91026.2</v>
      </c>
      <c r="L29">
        <v>-189.99299999999999</v>
      </c>
      <c r="M29">
        <v>404653</v>
      </c>
      <c r="N29">
        <v>343.31599999999997</v>
      </c>
      <c r="O29">
        <v>34.331600000000002</v>
      </c>
      <c r="P29">
        <v>34.331600000000002</v>
      </c>
      <c r="Q29">
        <v>29186.1</v>
      </c>
      <c r="R29">
        <v>-29108.400000000001</v>
      </c>
      <c r="S29">
        <f t="shared" si="9"/>
        <v>50</v>
      </c>
      <c r="T29">
        <f t="shared" si="10"/>
        <v>29147.25</v>
      </c>
      <c r="U29">
        <f t="shared" si="11"/>
        <v>653.15000000000146</v>
      </c>
      <c r="V29">
        <f t="shared" si="12"/>
        <v>5.5414681752161488E-3</v>
      </c>
      <c r="W29" s="1">
        <f t="shared" si="3"/>
        <v>88774320166.962723</v>
      </c>
    </row>
    <row r="30" spans="1:23" x14ac:dyDescent="0.2">
      <c r="A30">
        <f t="shared" si="0"/>
        <v>151.05903999999998</v>
      </c>
      <c r="B30">
        <v>22</v>
      </c>
      <c r="C30">
        <v>1274.26</v>
      </c>
      <c r="D30">
        <v>22</v>
      </c>
      <c r="E30">
        <v>1277.1600000000001</v>
      </c>
      <c r="I30">
        <v>4500000</v>
      </c>
      <c r="J30">
        <v>1205.72</v>
      </c>
      <c r="K30">
        <v>-91011.9</v>
      </c>
      <c r="L30">
        <v>49.973799999999997</v>
      </c>
      <c r="M30">
        <v>404653</v>
      </c>
      <c r="N30">
        <v>343.31599999999997</v>
      </c>
      <c r="O30">
        <v>34.331600000000002</v>
      </c>
      <c r="P30">
        <v>34.331600000000002</v>
      </c>
      <c r="Q30">
        <v>29864.799999999999</v>
      </c>
      <c r="R30">
        <v>-29818.9</v>
      </c>
      <c r="S30">
        <f t="shared" si="9"/>
        <v>50</v>
      </c>
      <c r="T30">
        <f t="shared" si="10"/>
        <v>29841.85</v>
      </c>
      <c r="U30">
        <f t="shared" si="11"/>
        <v>694.59999999999854</v>
      </c>
      <c r="V30">
        <f t="shared" si="12"/>
        <v>5.8931390867413619E-3</v>
      </c>
      <c r="W30" s="1">
        <f t="shared" si="3"/>
        <v>94408088169.596603</v>
      </c>
    </row>
    <row r="31" spans="1:23" x14ac:dyDescent="0.2">
      <c r="A31">
        <f t="shared" si="0"/>
        <v>157.92535999999998</v>
      </c>
      <c r="B31">
        <v>23</v>
      </c>
      <c r="C31">
        <v>1282.8800000000001</v>
      </c>
      <c r="D31">
        <v>23</v>
      </c>
      <c r="E31">
        <v>1271.43</v>
      </c>
      <c r="I31">
        <v>4600000</v>
      </c>
      <c r="J31">
        <v>1206.81</v>
      </c>
      <c r="K31">
        <v>-91008.1</v>
      </c>
      <c r="L31">
        <v>32.410299999999999</v>
      </c>
      <c r="M31">
        <v>404653</v>
      </c>
      <c r="N31">
        <v>343.31599999999997</v>
      </c>
      <c r="O31">
        <v>34.331600000000002</v>
      </c>
      <c r="P31">
        <v>34.331600000000002</v>
      </c>
      <c r="Q31">
        <v>30516.400000000001</v>
      </c>
      <c r="R31">
        <v>-30476</v>
      </c>
      <c r="S31">
        <f>(I31-I30)*0.0005</f>
        <v>50</v>
      </c>
      <c r="T31">
        <f>(Q31-R31)/2</f>
        <v>30496.2</v>
      </c>
      <c r="U31">
        <f>T31-T30</f>
        <v>654.35000000000218</v>
      </c>
      <c r="V31">
        <f>U31/S31/(O31*P31)/2</f>
        <v>5.5516492389997563E-3</v>
      </c>
      <c r="W31" s="1">
        <f t="shared" si="3"/>
        <v>88937420808.776108</v>
      </c>
    </row>
    <row r="32" spans="1:23" x14ac:dyDescent="0.2">
      <c r="A32">
        <f t="shared" si="0"/>
        <v>164.79167999999999</v>
      </c>
      <c r="B32">
        <v>24</v>
      </c>
      <c r="C32">
        <v>1300.5999999999999</v>
      </c>
      <c r="D32">
        <v>24</v>
      </c>
      <c r="E32">
        <v>1294.8499999999999</v>
      </c>
    </row>
    <row r="33" spans="1:24" x14ac:dyDescent="0.2">
      <c r="A33">
        <f t="shared" si="0"/>
        <v>171.65799999999999</v>
      </c>
      <c r="B33">
        <v>25</v>
      </c>
      <c r="C33">
        <v>1314.15</v>
      </c>
      <c r="D33">
        <v>25</v>
      </c>
      <c r="E33">
        <v>1309.6099999999999</v>
      </c>
      <c r="V33" t="s">
        <v>15</v>
      </c>
      <c r="W33" s="1">
        <f>AVERAGE(W16:W31)</f>
        <v>89868453639.126709</v>
      </c>
    </row>
    <row r="34" spans="1:24" x14ac:dyDescent="0.2">
      <c r="A34">
        <f t="shared" si="0"/>
        <v>178.52431999999999</v>
      </c>
      <c r="B34">
        <v>26</v>
      </c>
      <c r="C34">
        <v>1383.65</v>
      </c>
      <c r="D34">
        <v>26</v>
      </c>
      <c r="E34">
        <v>1377.37</v>
      </c>
    </row>
    <row r="35" spans="1:24" x14ac:dyDescent="0.2">
      <c r="A35">
        <f t="shared" si="0"/>
        <v>185.39063999999999</v>
      </c>
      <c r="B35">
        <v>27</v>
      </c>
      <c r="C35">
        <v>1413.68</v>
      </c>
      <c r="D35">
        <v>27</v>
      </c>
      <c r="E35">
        <v>1400.42</v>
      </c>
      <c r="V35" t="s">
        <v>16</v>
      </c>
    </row>
    <row r="36" spans="1:24" x14ac:dyDescent="0.2">
      <c r="A36">
        <f t="shared" si="0"/>
        <v>192.25695999999999</v>
      </c>
      <c r="B36">
        <v>28</v>
      </c>
      <c r="C36">
        <v>1432.19</v>
      </c>
      <c r="D36">
        <v>28</v>
      </c>
      <c r="E36">
        <v>1398.15</v>
      </c>
    </row>
    <row r="37" spans="1:24" x14ac:dyDescent="0.2">
      <c r="A37">
        <f t="shared" si="0"/>
        <v>199.12327999999997</v>
      </c>
      <c r="B37">
        <v>29</v>
      </c>
      <c r="C37">
        <v>1375.6</v>
      </c>
      <c r="D37">
        <v>29</v>
      </c>
      <c r="E37">
        <v>1402.75</v>
      </c>
      <c r="V37" t="s">
        <v>17</v>
      </c>
      <c r="W37" s="2">
        <f>W33/I13</f>
        <v>7.5367706842608779</v>
      </c>
      <c r="X37" t="s">
        <v>18</v>
      </c>
    </row>
    <row r="38" spans="1:24" x14ac:dyDescent="0.2">
      <c r="A38">
        <f t="shared" si="0"/>
        <v>205.98959999999997</v>
      </c>
      <c r="B38">
        <v>30</v>
      </c>
      <c r="C38">
        <v>1313.69</v>
      </c>
      <c r="D38">
        <v>30</v>
      </c>
      <c r="E38">
        <v>1356.71</v>
      </c>
    </row>
    <row r="39" spans="1:24" x14ac:dyDescent="0.2">
      <c r="A39">
        <f t="shared" si="0"/>
        <v>212.85591999999997</v>
      </c>
      <c r="B39">
        <v>31</v>
      </c>
      <c r="C39">
        <v>1280.3800000000001</v>
      </c>
      <c r="D39">
        <v>31</v>
      </c>
      <c r="E39">
        <v>1346.75</v>
      </c>
    </row>
    <row r="40" spans="1:24" x14ac:dyDescent="0.2">
      <c r="A40">
        <f t="shared" si="0"/>
        <v>219.72224</v>
      </c>
      <c r="B40">
        <v>32</v>
      </c>
      <c r="C40">
        <v>1246.45</v>
      </c>
      <c r="D40">
        <v>32</v>
      </c>
      <c r="E40">
        <v>1284.3499999999999</v>
      </c>
    </row>
    <row r="41" spans="1:24" x14ac:dyDescent="0.2">
      <c r="A41">
        <f t="shared" si="0"/>
        <v>226.58856</v>
      </c>
      <c r="B41">
        <v>33</v>
      </c>
      <c r="C41">
        <v>1234.8800000000001</v>
      </c>
      <c r="D41">
        <v>33</v>
      </c>
      <c r="E41">
        <v>1240.33</v>
      </c>
    </row>
    <row r="42" spans="1:24" x14ac:dyDescent="0.2">
      <c r="A42">
        <f t="shared" si="0"/>
        <v>233.45488</v>
      </c>
      <c r="B42">
        <v>34</v>
      </c>
      <c r="C42">
        <v>1219.1199999999999</v>
      </c>
      <c r="D42">
        <v>34</v>
      </c>
      <c r="E42">
        <v>1219.81</v>
      </c>
    </row>
    <row r="43" spans="1:24" x14ac:dyDescent="0.2">
      <c r="A43">
        <f t="shared" si="0"/>
        <v>240.32119999999998</v>
      </c>
      <c r="B43">
        <v>35</v>
      </c>
      <c r="C43">
        <v>1252.42</v>
      </c>
      <c r="D43">
        <v>35</v>
      </c>
      <c r="E43">
        <v>1242.73</v>
      </c>
    </row>
    <row r="44" spans="1:24" x14ac:dyDescent="0.2">
      <c r="A44">
        <f t="shared" si="0"/>
        <v>247.18751999999998</v>
      </c>
      <c r="B44">
        <v>36</v>
      </c>
      <c r="C44">
        <v>1243.73</v>
      </c>
      <c r="D44">
        <v>36</v>
      </c>
      <c r="E44">
        <v>1257.6300000000001</v>
      </c>
    </row>
    <row r="45" spans="1:24" x14ac:dyDescent="0.2">
      <c r="A45">
        <f t="shared" si="0"/>
        <v>254.05383999999998</v>
      </c>
      <c r="B45">
        <v>37</v>
      </c>
      <c r="C45">
        <v>1220.6099999999999</v>
      </c>
      <c r="D45">
        <v>37</v>
      </c>
      <c r="E45">
        <v>1240</v>
      </c>
    </row>
    <row r="46" spans="1:24" x14ac:dyDescent="0.2">
      <c r="A46">
        <f t="shared" si="0"/>
        <v>260.92016000000001</v>
      </c>
      <c r="B46">
        <v>38</v>
      </c>
      <c r="C46">
        <v>1214.94</v>
      </c>
      <c r="D46">
        <v>38</v>
      </c>
      <c r="E46">
        <v>1234</v>
      </c>
    </row>
    <row r="47" spans="1:24" x14ac:dyDescent="0.2">
      <c r="A47">
        <f t="shared" si="0"/>
        <v>267.78647999999998</v>
      </c>
      <c r="B47">
        <v>39</v>
      </c>
      <c r="C47">
        <v>1192.57</v>
      </c>
      <c r="D47">
        <v>39</v>
      </c>
      <c r="E47">
        <v>1202.68</v>
      </c>
    </row>
    <row r="48" spans="1:24" x14ac:dyDescent="0.2">
      <c r="A48">
        <f t="shared" si="0"/>
        <v>274.65280000000001</v>
      </c>
      <c r="B48">
        <v>40</v>
      </c>
      <c r="C48">
        <v>1183.57</v>
      </c>
      <c r="D48">
        <v>40</v>
      </c>
      <c r="E48">
        <v>1205.4100000000001</v>
      </c>
    </row>
    <row r="49" spans="1:40" x14ac:dyDescent="0.2">
      <c r="A49">
        <f t="shared" si="0"/>
        <v>281.51911999999999</v>
      </c>
      <c r="B49">
        <v>41</v>
      </c>
      <c r="C49">
        <v>1210.81</v>
      </c>
      <c r="D49">
        <v>41</v>
      </c>
      <c r="E49">
        <v>1212.33</v>
      </c>
    </row>
    <row r="50" spans="1:40" x14ac:dyDescent="0.2">
      <c r="A50">
        <f t="shared" si="0"/>
        <v>288.38543999999996</v>
      </c>
      <c r="B50">
        <v>42</v>
      </c>
      <c r="C50">
        <v>1190.32</v>
      </c>
      <c r="D50">
        <v>42</v>
      </c>
      <c r="E50">
        <v>1214.6300000000001</v>
      </c>
    </row>
    <row r="51" spans="1:40" x14ac:dyDescent="0.2">
      <c r="A51">
        <f t="shared" si="0"/>
        <v>295.25175999999999</v>
      </c>
      <c r="B51">
        <v>43</v>
      </c>
      <c r="C51">
        <v>1191.9000000000001</v>
      </c>
      <c r="D51">
        <v>43</v>
      </c>
      <c r="E51">
        <v>1208.75</v>
      </c>
    </row>
    <row r="52" spans="1:40" x14ac:dyDescent="0.2">
      <c r="A52">
        <f t="shared" si="0"/>
        <v>302.11807999999996</v>
      </c>
      <c r="B52">
        <v>44</v>
      </c>
      <c r="C52">
        <v>1174.6099999999999</v>
      </c>
      <c r="D52">
        <v>44</v>
      </c>
      <c r="E52">
        <v>1174.5</v>
      </c>
    </row>
    <row r="53" spans="1:40" x14ac:dyDescent="0.2">
      <c r="A53">
        <f t="shared" si="0"/>
        <v>308.98439999999999</v>
      </c>
      <c r="B53">
        <v>45</v>
      </c>
      <c r="C53">
        <v>1177.24</v>
      </c>
      <c r="D53">
        <v>45</v>
      </c>
      <c r="E53">
        <v>1176.69</v>
      </c>
    </row>
    <row r="54" spans="1:40" x14ac:dyDescent="0.2">
      <c r="A54">
        <f t="shared" si="0"/>
        <v>315.85071999999997</v>
      </c>
      <c r="B54">
        <v>46</v>
      </c>
      <c r="C54">
        <v>1154.83</v>
      </c>
      <c r="D54">
        <v>46</v>
      </c>
      <c r="E54">
        <v>1191.99</v>
      </c>
    </row>
    <row r="55" spans="1:40" x14ac:dyDescent="0.2">
      <c r="A55">
        <f t="shared" si="0"/>
        <v>322.71703999999994</v>
      </c>
      <c r="B55">
        <v>47</v>
      </c>
      <c r="C55">
        <v>1110.45</v>
      </c>
      <c r="D55">
        <v>47</v>
      </c>
      <c r="E55">
        <v>1159.1600000000001</v>
      </c>
    </row>
    <row r="56" spans="1:40" x14ac:dyDescent="0.2">
      <c r="A56">
        <f t="shared" si="0"/>
        <v>329.58335999999997</v>
      </c>
      <c r="B56">
        <v>48</v>
      </c>
      <c r="C56">
        <v>1103.5899999999999</v>
      </c>
      <c r="D56">
        <v>48</v>
      </c>
      <c r="E56">
        <v>1129.92</v>
      </c>
    </row>
    <row r="57" spans="1:40" x14ac:dyDescent="0.2">
      <c r="A57">
        <f t="shared" si="0"/>
        <v>336.44967999999994</v>
      </c>
      <c r="B57">
        <v>49</v>
      </c>
      <c r="C57">
        <v>1097.47</v>
      </c>
      <c r="D57">
        <v>49</v>
      </c>
      <c r="E57">
        <v>1116.32</v>
      </c>
    </row>
    <row r="58" spans="1:40" x14ac:dyDescent="0.2">
      <c r="A58">
        <f t="shared" si="0"/>
        <v>343.31599999999997</v>
      </c>
      <c r="B58">
        <v>50</v>
      </c>
      <c r="C58">
        <v>1067.9000000000001</v>
      </c>
      <c r="D58">
        <v>50</v>
      </c>
      <c r="E58">
        <v>1086.3399999999999</v>
      </c>
    </row>
    <row r="60" spans="1:40" s="3" customFormat="1" x14ac:dyDescent="0.2"/>
    <row r="61" spans="1:40" x14ac:dyDescent="0.2">
      <c r="A61" t="s">
        <v>21</v>
      </c>
      <c r="B61" t="s">
        <v>22</v>
      </c>
      <c r="Z61">
        <v>100000</v>
      </c>
      <c r="AD61">
        <v>4800000</v>
      </c>
      <c r="AH61">
        <v>4700000</v>
      </c>
      <c r="AN61" t="s">
        <v>15</v>
      </c>
    </row>
    <row r="63" spans="1:40" x14ac:dyDescent="0.2">
      <c r="Z63">
        <v>1</v>
      </c>
      <c r="AA63">
        <v>1</v>
      </c>
      <c r="AB63">
        <v>1</v>
      </c>
      <c r="AC63">
        <v>1182.14468861416</v>
      </c>
      <c r="AD63">
        <v>1</v>
      </c>
      <c r="AE63">
        <v>1</v>
      </c>
      <c r="AF63">
        <v>1</v>
      </c>
      <c r="AG63">
        <v>1106.6649048551801</v>
      </c>
      <c r="AH63">
        <v>1</v>
      </c>
      <c r="AI63">
        <v>1</v>
      </c>
      <c r="AJ63">
        <v>1</v>
      </c>
      <c r="AK63">
        <v>1123.4533664242999</v>
      </c>
      <c r="AN63">
        <f>AVERAGE(AC63,AG63,AK63)</f>
        <v>1137.4209866312133</v>
      </c>
    </row>
    <row r="64" spans="1:40" x14ac:dyDescent="0.2">
      <c r="B64">
        <v>1000000</v>
      </c>
      <c r="C64">
        <v>50</v>
      </c>
      <c r="D64">
        <v>4000000</v>
      </c>
      <c r="E64">
        <v>50</v>
      </c>
      <c r="H64" t="s">
        <v>3</v>
      </c>
      <c r="I64">
        <v>1.0619000000000001</v>
      </c>
      <c r="Z64">
        <v>2</v>
      </c>
      <c r="AA64">
        <v>1</v>
      </c>
      <c r="AB64">
        <v>1</v>
      </c>
      <c r="AC64">
        <v>1175.55262181018</v>
      </c>
      <c r="AD64">
        <v>2</v>
      </c>
      <c r="AE64">
        <v>1</v>
      </c>
      <c r="AF64">
        <v>1</v>
      </c>
      <c r="AG64">
        <v>1088.0105998068</v>
      </c>
      <c r="AH64">
        <v>2</v>
      </c>
      <c r="AI64">
        <v>1</v>
      </c>
      <c r="AJ64">
        <v>1</v>
      </c>
      <c r="AK64">
        <v>1098.96310522925</v>
      </c>
      <c r="AN64">
        <f t="shared" ref="AN64:AN112" si="13">AVERAGE(AC64,AG64,AK64)</f>
        <v>1120.8421089487431</v>
      </c>
    </row>
    <row r="65" spans="1:40" x14ac:dyDescent="0.2">
      <c r="A65">
        <f t="shared" ref="A65:A96" si="14">(B65/$B$114)*$N$73</f>
        <v>6.86632</v>
      </c>
      <c r="B65">
        <v>1</v>
      </c>
      <c r="C65">
        <v>1029.8900000000001</v>
      </c>
      <c r="D65">
        <v>1</v>
      </c>
      <c r="E65">
        <v>1064.3399999999999</v>
      </c>
      <c r="H65" t="s">
        <v>4</v>
      </c>
      <c r="I65">
        <v>1.2125999999999999</v>
      </c>
      <c r="Z65">
        <v>3</v>
      </c>
      <c r="AA65">
        <v>1</v>
      </c>
      <c r="AB65">
        <v>1</v>
      </c>
      <c r="AC65">
        <v>1163.82362685764</v>
      </c>
      <c r="AD65">
        <v>3</v>
      </c>
      <c r="AE65">
        <v>1</v>
      </c>
      <c r="AF65">
        <v>1</v>
      </c>
      <c r="AG65">
        <v>1077.4820868433901</v>
      </c>
      <c r="AH65">
        <v>3</v>
      </c>
      <c r="AI65">
        <v>1</v>
      </c>
      <c r="AJ65">
        <v>1</v>
      </c>
      <c r="AK65">
        <v>1088.94372280588</v>
      </c>
      <c r="AN65">
        <f t="shared" si="13"/>
        <v>1110.0831455023033</v>
      </c>
    </row>
    <row r="66" spans="1:40" x14ac:dyDescent="0.2">
      <c r="A66">
        <f t="shared" si="14"/>
        <v>13.73264</v>
      </c>
      <c r="B66">
        <v>2</v>
      </c>
      <c r="C66">
        <v>1000.58</v>
      </c>
      <c r="D66">
        <v>2</v>
      </c>
      <c r="E66">
        <v>1017.14</v>
      </c>
      <c r="Z66">
        <v>4</v>
      </c>
      <c r="AA66">
        <v>1</v>
      </c>
      <c r="AB66">
        <v>1</v>
      </c>
      <c r="AC66">
        <v>1164.64231007272</v>
      </c>
      <c r="AD66">
        <v>4</v>
      </c>
      <c r="AE66">
        <v>1</v>
      </c>
      <c r="AF66">
        <v>1</v>
      </c>
      <c r="AG66">
        <v>1082.7145997684499</v>
      </c>
      <c r="AH66">
        <v>4</v>
      </c>
      <c r="AI66">
        <v>1</v>
      </c>
      <c r="AJ66">
        <v>1</v>
      </c>
      <c r="AK66">
        <v>1083.82520651097</v>
      </c>
      <c r="AN66">
        <f t="shared" si="13"/>
        <v>1110.3940387840466</v>
      </c>
    </row>
    <row r="67" spans="1:40" x14ac:dyDescent="0.2">
      <c r="A67">
        <f t="shared" si="14"/>
        <v>20.598959999999998</v>
      </c>
      <c r="B67">
        <v>3</v>
      </c>
      <c r="C67">
        <v>984.67100000000005</v>
      </c>
      <c r="D67">
        <v>3</v>
      </c>
      <c r="E67">
        <v>993.10299999999995</v>
      </c>
      <c r="I67">
        <f>(I64+I65)/2</f>
        <v>1.1372499999999999</v>
      </c>
      <c r="J67" t="s">
        <v>5</v>
      </c>
      <c r="K67">
        <f>STDEV(I64:I65)</f>
        <v>0.1065609919248126</v>
      </c>
      <c r="L67">
        <f>K67/I67</f>
        <v>9.3700586436414685E-2</v>
      </c>
      <c r="Z67">
        <v>5</v>
      </c>
      <c r="AA67">
        <v>1</v>
      </c>
      <c r="AB67">
        <v>1</v>
      </c>
      <c r="AC67">
        <v>1167.91793261927</v>
      </c>
      <c r="AD67">
        <v>5</v>
      </c>
      <c r="AE67">
        <v>1</v>
      </c>
      <c r="AF67">
        <v>1</v>
      </c>
      <c r="AG67">
        <v>1120.0039693444401</v>
      </c>
      <c r="AH67">
        <v>5</v>
      </c>
      <c r="AI67">
        <v>1</v>
      </c>
      <c r="AJ67">
        <v>1</v>
      </c>
      <c r="AK67">
        <v>1100.2136955163301</v>
      </c>
      <c r="AN67">
        <f t="shared" si="13"/>
        <v>1129.3785324933467</v>
      </c>
    </row>
    <row r="68" spans="1:40" x14ac:dyDescent="0.2">
      <c r="A68">
        <f t="shared" si="14"/>
        <v>27.46528</v>
      </c>
      <c r="B68">
        <v>4</v>
      </c>
      <c r="C68">
        <v>988.68100000000004</v>
      </c>
      <c r="D68">
        <v>4</v>
      </c>
      <c r="E68">
        <v>981.73299999999995</v>
      </c>
      <c r="I68">
        <f>I67/0.0000000001</f>
        <v>11372499999.999998</v>
      </c>
      <c r="J68" t="s">
        <v>6</v>
      </c>
      <c r="V68" t="s">
        <v>12</v>
      </c>
      <c r="W68" s="1">
        <v>1.602E-19</v>
      </c>
      <c r="Z68">
        <v>6</v>
      </c>
      <c r="AA68">
        <v>1</v>
      </c>
      <c r="AB68">
        <v>1</v>
      </c>
      <c r="AC68">
        <v>1189.06542827815</v>
      </c>
      <c r="AD68">
        <v>6</v>
      </c>
      <c r="AE68">
        <v>1</v>
      </c>
      <c r="AF68">
        <v>1</v>
      </c>
      <c r="AG68">
        <v>1128.57951865727</v>
      </c>
      <c r="AH68">
        <v>6</v>
      </c>
      <c r="AI68">
        <v>1</v>
      </c>
      <c r="AJ68">
        <v>1</v>
      </c>
      <c r="AK68">
        <v>1096.22528388672</v>
      </c>
      <c r="AN68">
        <f t="shared" si="13"/>
        <v>1137.9567436073801</v>
      </c>
    </row>
    <row r="69" spans="1:40" x14ac:dyDescent="0.2">
      <c r="A69">
        <f t="shared" si="14"/>
        <v>34.331600000000002</v>
      </c>
      <c r="B69">
        <v>5</v>
      </c>
      <c r="C69">
        <v>1021.37</v>
      </c>
      <c r="D69">
        <v>5</v>
      </c>
      <c r="E69">
        <v>1000.62</v>
      </c>
      <c r="V69" t="s">
        <v>13</v>
      </c>
      <c r="W69" s="1">
        <v>9.9999999999999998E-13</v>
      </c>
      <c r="Z69">
        <v>7</v>
      </c>
      <c r="AA69">
        <v>1</v>
      </c>
      <c r="AB69">
        <v>1</v>
      </c>
      <c r="AC69">
        <v>1196.5934655819799</v>
      </c>
      <c r="AD69">
        <v>7</v>
      </c>
      <c r="AE69">
        <v>1</v>
      </c>
      <c r="AF69">
        <v>1</v>
      </c>
      <c r="AG69">
        <v>1130.22796012962</v>
      </c>
      <c r="AH69">
        <v>7</v>
      </c>
      <c r="AI69">
        <v>1</v>
      </c>
      <c r="AJ69">
        <v>1</v>
      </c>
      <c r="AK69">
        <v>1104.3328436290601</v>
      </c>
      <c r="AN69">
        <f t="shared" si="13"/>
        <v>1143.71808978022</v>
      </c>
    </row>
    <row r="70" spans="1:40" x14ac:dyDescent="0.2">
      <c r="A70">
        <f t="shared" si="14"/>
        <v>41.197919999999996</v>
      </c>
      <c r="B70">
        <v>6</v>
      </c>
      <c r="C70">
        <v>1089.4000000000001</v>
      </c>
      <c r="D70">
        <v>6</v>
      </c>
      <c r="E70">
        <v>1062.73</v>
      </c>
      <c r="V70" t="s">
        <v>14</v>
      </c>
      <c r="W70" s="1">
        <v>9.9999999999999995E-21</v>
      </c>
      <c r="Z70">
        <v>8</v>
      </c>
      <c r="AA70">
        <v>1</v>
      </c>
      <c r="AB70">
        <v>1</v>
      </c>
      <c r="AC70">
        <v>1193.4478574254599</v>
      </c>
      <c r="AD70">
        <v>8</v>
      </c>
      <c r="AE70">
        <v>1</v>
      </c>
      <c r="AF70">
        <v>1</v>
      </c>
      <c r="AG70">
        <v>1152.5766214959699</v>
      </c>
      <c r="AH70">
        <v>8</v>
      </c>
      <c r="AI70">
        <v>1</v>
      </c>
      <c r="AJ70">
        <v>1</v>
      </c>
      <c r="AK70">
        <v>1084.57291084706</v>
      </c>
      <c r="AN70">
        <f t="shared" si="13"/>
        <v>1143.5324632561633</v>
      </c>
    </row>
    <row r="71" spans="1:40" x14ac:dyDescent="0.2">
      <c r="A71">
        <f t="shared" si="14"/>
        <v>48.064239999999998</v>
      </c>
      <c r="B71">
        <v>7</v>
      </c>
      <c r="C71">
        <v>1116.68</v>
      </c>
      <c r="D71">
        <v>7</v>
      </c>
      <c r="E71">
        <v>1101.98</v>
      </c>
      <c r="Z71">
        <v>9</v>
      </c>
      <c r="AA71">
        <v>1</v>
      </c>
      <c r="AB71">
        <v>1</v>
      </c>
      <c r="AC71">
        <v>1215.3642111930001</v>
      </c>
      <c r="AD71">
        <v>9</v>
      </c>
      <c r="AE71">
        <v>1</v>
      </c>
      <c r="AF71">
        <v>1</v>
      </c>
      <c r="AG71">
        <v>1183.39129635481</v>
      </c>
      <c r="AH71">
        <v>9</v>
      </c>
      <c r="AI71">
        <v>1</v>
      </c>
      <c r="AJ71">
        <v>1</v>
      </c>
      <c r="AK71">
        <v>1093.5975575497901</v>
      </c>
      <c r="AN71">
        <f t="shared" si="13"/>
        <v>1164.1176883658668</v>
      </c>
    </row>
    <row r="72" spans="1:40" x14ac:dyDescent="0.2">
      <c r="A72">
        <f t="shared" si="14"/>
        <v>54.93056</v>
      </c>
      <c r="B72">
        <v>8</v>
      </c>
      <c r="C72">
        <v>1134.26</v>
      </c>
      <c r="D72">
        <v>8</v>
      </c>
      <c r="E72">
        <v>1129.5</v>
      </c>
      <c r="I72" t="s">
        <v>23</v>
      </c>
      <c r="J72" t="s">
        <v>24</v>
      </c>
      <c r="K72" t="s">
        <v>25</v>
      </c>
      <c r="L72" t="s">
        <v>26</v>
      </c>
      <c r="M72" t="s">
        <v>27</v>
      </c>
      <c r="N72" t="s">
        <v>28</v>
      </c>
      <c r="O72" t="s">
        <v>29</v>
      </c>
      <c r="P72" t="s">
        <v>30</v>
      </c>
      <c r="Q72" t="s">
        <v>31</v>
      </c>
      <c r="R72" t="s">
        <v>32</v>
      </c>
      <c r="S72" t="s">
        <v>7</v>
      </c>
      <c r="T72" t="s">
        <v>8</v>
      </c>
      <c r="U72" t="s">
        <v>9</v>
      </c>
      <c r="V72" t="s">
        <v>10</v>
      </c>
      <c r="W72" t="s">
        <v>11</v>
      </c>
      <c r="Z72">
        <v>10</v>
      </c>
      <c r="AA72">
        <v>1</v>
      </c>
      <c r="AB72">
        <v>1</v>
      </c>
      <c r="AC72">
        <v>1235.80607024399</v>
      </c>
      <c r="AD72">
        <v>10</v>
      </c>
      <c r="AE72">
        <v>1</v>
      </c>
      <c r="AF72">
        <v>1</v>
      </c>
      <c r="AG72">
        <v>1181.19770649273</v>
      </c>
      <c r="AH72">
        <v>10</v>
      </c>
      <c r="AI72">
        <v>1</v>
      </c>
      <c r="AJ72">
        <v>1</v>
      </c>
      <c r="AK72">
        <v>1088.6078698423501</v>
      </c>
      <c r="AN72">
        <f t="shared" si="13"/>
        <v>1168.5372155263567</v>
      </c>
    </row>
    <row r="73" spans="1:40" x14ac:dyDescent="0.2">
      <c r="A73">
        <f t="shared" si="14"/>
        <v>61.796879999999994</v>
      </c>
      <c r="B73">
        <v>9</v>
      </c>
      <c r="C73">
        <v>1155.0899999999999</v>
      </c>
      <c r="D73">
        <v>9</v>
      </c>
      <c r="E73">
        <v>1141.72</v>
      </c>
      <c r="I73">
        <v>1000000</v>
      </c>
      <c r="J73">
        <v>1201.29</v>
      </c>
      <c r="K73">
        <v>-91020.9</v>
      </c>
      <c r="L73">
        <v>-140.321</v>
      </c>
      <c r="M73">
        <v>404653</v>
      </c>
      <c r="N73">
        <v>343.31599999999997</v>
      </c>
      <c r="O73">
        <v>34.331600000000002</v>
      </c>
      <c r="P73">
        <v>34.331600000000002</v>
      </c>
      <c r="Q73">
        <v>6121.34</v>
      </c>
      <c r="R73">
        <v>-6078.1</v>
      </c>
      <c r="T73">
        <f>(Q73-R73)/2</f>
        <v>6099.72</v>
      </c>
      <c r="Z73">
        <v>11</v>
      </c>
      <c r="AA73">
        <v>1</v>
      </c>
      <c r="AB73">
        <v>1</v>
      </c>
      <c r="AC73">
        <v>1234.2054585332301</v>
      </c>
      <c r="AD73">
        <v>11</v>
      </c>
      <c r="AE73">
        <v>1</v>
      </c>
      <c r="AF73">
        <v>1</v>
      </c>
      <c r="AG73">
        <v>1215.2771080790801</v>
      </c>
      <c r="AH73">
        <v>11</v>
      </c>
      <c r="AI73">
        <v>1</v>
      </c>
      <c r="AJ73">
        <v>1</v>
      </c>
      <c r="AK73">
        <v>1106.4294013997001</v>
      </c>
      <c r="AN73">
        <f t="shared" si="13"/>
        <v>1185.3039893373368</v>
      </c>
    </row>
    <row r="74" spans="1:40" x14ac:dyDescent="0.2">
      <c r="A74">
        <f t="shared" si="14"/>
        <v>68.663200000000003</v>
      </c>
      <c r="B74">
        <v>10</v>
      </c>
      <c r="C74">
        <v>1161.26</v>
      </c>
      <c r="D74">
        <v>10</v>
      </c>
      <c r="E74">
        <v>1140.92</v>
      </c>
      <c r="I74">
        <v>2000000</v>
      </c>
      <c r="J74">
        <v>1203.6500000000001</v>
      </c>
      <c r="K74">
        <v>-91015.7</v>
      </c>
      <c r="L74">
        <v>-31.1934</v>
      </c>
      <c r="M74">
        <v>404653</v>
      </c>
      <c r="N74">
        <v>343.31599999999997</v>
      </c>
      <c r="O74">
        <v>34.331600000000002</v>
      </c>
      <c r="P74">
        <v>34.331600000000002</v>
      </c>
      <c r="Q74">
        <v>12696.3</v>
      </c>
      <c r="R74">
        <v>-12656.6</v>
      </c>
      <c r="S74">
        <f>(I74-I73)*0.0005</f>
        <v>500</v>
      </c>
      <c r="T74">
        <f>(Q74-R74)/2</f>
        <v>12676.45</v>
      </c>
      <c r="U74">
        <f>T74-T73</f>
        <v>6576.7300000000005</v>
      </c>
      <c r="V74">
        <f>U74/S74/(O74*P74)/2</f>
        <v>5.5798423014604952E-3</v>
      </c>
      <c r="W74" s="1">
        <f>V74*$W$10/$W$11/$W$12</f>
        <v>89389073669.397141</v>
      </c>
      <c r="Z74">
        <v>12</v>
      </c>
      <c r="AA74">
        <v>1</v>
      </c>
      <c r="AB74">
        <v>1</v>
      </c>
      <c r="AC74">
        <v>1250.6886103874599</v>
      </c>
      <c r="AD74">
        <v>12</v>
      </c>
      <c r="AE74">
        <v>1</v>
      </c>
      <c r="AF74">
        <v>1</v>
      </c>
      <c r="AG74">
        <v>1208.4154338108599</v>
      </c>
      <c r="AH74">
        <v>12</v>
      </c>
      <c r="AI74">
        <v>1</v>
      </c>
      <c r="AJ74">
        <v>1</v>
      </c>
      <c r="AK74">
        <v>1116.4050201423699</v>
      </c>
      <c r="AN74">
        <f t="shared" si="13"/>
        <v>1191.8363547802298</v>
      </c>
    </row>
    <row r="75" spans="1:40" x14ac:dyDescent="0.2">
      <c r="A75">
        <f t="shared" si="14"/>
        <v>75.529519999999991</v>
      </c>
      <c r="B75">
        <v>11</v>
      </c>
      <c r="C75">
        <v>1170.1099999999999</v>
      </c>
      <c r="D75">
        <v>11</v>
      </c>
      <c r="E75">
        <v>1149.5</v>
      </c>
      <c r="I75">
        <v>3000000</v>
      </c>
      <c r="J75">
        <v>1200.8800000000001</v>
      </c>
      <c r="K75">
        <v>-91022.6</v>
      </c>
      <c r="L75">
        <v>-133.18100000000001</v>
      </c>
      <c r="M75">
        <v>404653</v>
      </c>
      <c r="N75">
        <v>343.31599999999997</v>
      </c>
      <c r="O75">
        <v>34.331600000000002</v>
      </c>
      <c r="P75">
        <v>34.331600000000002</v>
      </c>
      <c r="Q75">
        <v>19336.2</v>
      </c>
      <c r="R75">
        <v>-19274.5</v>
      </c>
      <c r="S75">
        <f t="shared" ref="S75:S76" si="15">(I75-I74)*0.0005</f>
        <v>500</v>
      </c>
      <c r="T75">
        <f t="shared" ref="T75:T76" si="16">(Q75-R75)/2</f>
        <v>19305.349999999999</v>
      </c>
      <c r="U75">
        <f>T75-T74</f>
        <v>6628.8999999999978</v>
      </c>
      <c r="V75">
        <f>U75/S75/(O75*P75)/2</f>
        <v>5.6241044762597005E-3</v>
      </c>
      <c r="W75" s="1">
        <f t="shared" ref="W75:W76" si="17">V75*$W$10/$W$11/$W$12</f>
        <v>90098153709.680405</v>
      </c>
      <c r="Z75">
        <v>13</v>
      </c>
      <c r="AA75">
        <v>1</v>
      </c>
      <c r="AB75">
        <v>1</v>
      </c>
      <c r="AC75">
        <v>1253.0419255423899</v>
      </c>
      <c r="AD75">
        <v>13</v>
      </c>
      <c r="AE75">
        <v>1</v>
      </c>
      <c r="AF75">
        <v>1</v>
      </c>
      <c r="AG75">
        <v>1195.1485638106701</v>
      </c>
      <c r="AH75">
        <v>13</v>
      </c>
      <c r="AI75">
        <v>1</v>
      </c>
      <c r="AJ75">
        <v>1</v>
      </c>
      <c r="AK75">
        <v>1115.8155163107299</v>
      </c>
      <c r="AN75">
        <f t="shared" si="13"/>
        <v>1188.00200188793</v>
      </c>
    </row>
    <row r="76" spans="1:40" x14ac:dyDescent="0.2">
      <c r="A76">
        <f t="shared" si="14"/>
        <v>82.395839999999993</v>
      </c>
      <c r="B76">
        <v>12</v>
      </c>
      <c r="C76">
        <v>1175.9000000000001</v>
      </c>
      <c r="D76">
        <v>12</v>
      </c>
      <c r="E76">
        <v>1154.72</v>
      </c>
      <c r="I76">
        <v>4000000</v>
      </c>
      <c r="J76">
        <v>1195.1600000000001</v>
      </c>
      <c r="K76">
        <v>-91035.6</v>
      </c>
      <c r="L76">
        <v>-384.12900000000002</v>
      </c>
      <c r="M76">
        <v>404653</v>
      </c>
      <c r="N76">
        <v>343.31599999999997</v>
      </c>
      <c r="O76">
        <v>34.331600000000002</v>
      </c>
      <c r="P76">
        <v>34.331600000000002</v>
      </c>
      <c r="Q76">
        <v>25946.400000000001</v>
      </c>
      <c r="R76">
        <v>-25846</v>
      </c>
      <c r="S76">
        <f t="shared" si="15"/>
        <v>500</v>
      </c>
      <c r="T76">
        <f t="shared" si="16"/>
        <v>25896.2</v>
      </c>
      <c r="U76">
        <f t="shared" ref="U76" si="18">T76-T75</f>
        <v>6590.8500000000022</v>
      </c>
      <c r="V76">
        <f t="shared" ref="V76" si="19">U76/S76/(O76*P76)/2</f>
        <v>5.5918220198458678E-3</v>
      </c>
      <c r="W76" s="1">
        <f t="shared" si="17"/>
        <v>89580988757.930817</v>
      </c>
      <c r="Z76">
        <v>14</v>
      </c>
      <c r="AA76">
        <v>1</v>
      </c>
      <c r="AB76">
        <v>1</v>
      </c>
      <c r="AC76">
        <v>1246.7591182118799</v>
      </c>
      <c r="AD76">
        <v>14</v>
      </c>
      <c r="AE76">
        <v>1</v>
      </c>
      <c r="AF76">
        <v>1</v>
      </c>
      <c r="AG76">
        <v>1199.73916820866</v>
      </c>
      <c r="AH76">
        <v>14</v>
      </c>
      <c r="AI76">
        <v>1</v>
      </c>
      <c r="AJ76">
        <v>1</v>
      </c>
      <c r="AK76">
        <v>1110.65229855916</v>
      </c>
      <c r="AN76">
        <f t="shared" si="13"/>
        <v>1185.7168616598999</v>
      </c>
    </row>
    <row r="77" spans="1:40" x14ac:dyDescent="0.2">
      <c r="A77">
        <f t="shared" si="14"/>
        <v>89.262159999999994</v>
      </c>
      <c r="B77">
        <v>13</v>
      </c>
      <c r="C77">
        <v>1180.8699999999999</v>
      </c>
      <c r="D77">
        <v>13</v>
      </c>
      <c r="E77">
        <v>1173.51</v>
      </c>
      <c r="Z77">
        <v>15</v>
      </c>
      <c r="AA77">
        <v>1</v>
      </c>
      <c r="AB77">
        <v>1</v>
      </c>
      <c r="AC77">
        <v>1240.15918858793</v>
      </c>
      <c r="AD77">
        <v>15</v>
      </c>
      <c r="AE77">
        <v>1</v>
      </c>
      <c r="AF77">
        <v>1</v>
      </c>
      <c r="AG77">
        <v>1227.8744323385599</v>
      </c>
      <c r="AH77">
        <v>15</v>
      </c>
      <c r="AI77">
        <v>1</v>
      </c>
      <c r="AJ77">
        <v>1</v>
      </c>
      <c r="AK77">
        <v>1107.56807842439</v>
      </c>
      <c r="AN77">
        <f t="shared" si="13"/>
        <v>1191.8672331169598</v>
      </c>
    </row>
    <row r="78" spans="1:40" x14ac:dyDescent="0.2">
      <c r="A78">
        <f t="shared" si="14"/>
        <v>96.128479999999996</v>
      </c>
      <c r="B78">
        <v>14</v>
      </c>
      <c r="C78">
        <v>1186.73</v>
      </c>
      <c r="D78">
        <v>14</v>
      </c>
      <c r="E78">
        <v>1180.22</v>
      </c>
      <c r="Z78">
        <v>16</v>
      </c>
      <c r="AA78">
        <v>1</v>
      </c>
      <c r="AB78">
        <v>1</v>
      </c>
      <c r="AC78">
        <v>1222.13412576666</v>
      </c>
      <c r="AD78">
        <v>16</v>
      </c>
      <c r="AE78">
        <v>1</v>
      </c>
      <c r="AF78">
        <v>1</v>
      </c>
      <c r="AG78">
        <v>1222.0441669131401</v>
      </c>
      <c r="AH78">
        <v>16</v>
      </c>
      <c r="AI78">
        <v>1</v>
      </c>
      <c r="AJ78">
        <v>1</v>
      </c>
      <c r="AK78">
        <v>1123.4034884892501</v>
      </c>
      <c r="AN78">
        <f t="shared" si="13"/>
        <v>1189.19392705635</v>
      </c>
    </row>
    <row r="79" spans="1:40" x14ac:dyDescent="0.2">
      <c r="A79">
        <f t="shared" si="14"/>
        <v>102.99479999999998</v>
      </c>
      <c r="B79">
        <v>15</v>
      </c>
      <c r="C79">
        <v>1197.23</v>
      </c>
      <c r="D79">
        <v>15</v>
      </c>
      <c r="E79">
        <v>1184.93</v>
      </c>
      <c r="Z79">
        <v>17</v>
      </c>
      <c r="AA79">
        <v>1</v>
      </c>
      <c r="AB79">
        <v>1</v>
      </c>
      <c r="AC79">
        <v>1219.2185909091199</v>
      </c>
      <c r="AD79">
        <v>17</v>
      </c>
      <c r="AE79">
        <v>1</v>
      </c>
      <c r="AF79">
        <v>1</v>
      </c>
      <c r="AG79">
        <v>1244.8568827592801</v>
      </c>
      <c r="AH79">
        <v>17</v>
      </c>
      <c r="AI79">
        <v>1</v>
      </c>
      <c r="AJ79">
        <v>1</v>
      </c>
      <c r="AK79">
        <v>1164.08799051912</v>
      </c>
      <c r="AN79">
        <f t="shared" si="13"/>
        <v>1209.3878213958401</v>
      </c>
    </row>
    <row r="80" spans="1:40" x14ac:dyDescent="0.2">
      <c r="A80">
        <f t="shared" si="14"/>
        <v>109.86112</v>
      </c>
      <c r="B80">
        <v>16</v>
      </c>
      <c r="C80">
        <v>1208.07</v>
      </c>
      <c r="D80">
        <v>16</v>
      </c>
      <c r="E80">
        <v>1189.99</v>
      </c>
      <c r="V80" t="s">
        <v>15</v>
      </c>
      <c r="W80" s="1">
        <f>AVERAGE(W74:W76)</f>
        <v>89689405379.002792</v>
      </c>
      <c r="Z80">
        <v>18</v>
      </c>
      <c r="AA80">
        <v>1</v>
      </c>
      <c r="AB80">
        <v>1</v>
      </c>
      <c r="AC80">
        <v>1179.5096402704301</v>
      </c>
      <c r="AD80">
        <v>18</v>
      </c>
      <c r="AE80">
        <v>1</v>
      </c>
      <c r="AF80">
        <v>1</v>
      </c>
      <c r="AG80">
        <v>1244.1023844635699</v>
      </c>
      <c r="AH80">
        <v>18</v>
      </c>
      <c r="AI80">
        <v>1</v>
      </c>
      <c r="AJ80">
        <v>1</v>
      </c>
      <c r="AK80">
        <v>1175.1667538917</v>
      </c>
      <c r="AN80">
        <f t="shared" si="13"/>
        <v>1199.5929262085667</v>
      </c>
    </row>
    <row r="81" spans="1:40" x14ac:dyDescent="0.2">
      <c r="A81">
        <f t="shared" si="14"/>
        <v>116.72744</v>
      </c>
      <c r="B81">
        <v>17</v>
      </c>
      <c r="C81">
        <v>1208.6600000000001</v>
      </c>
      <c r="D81">
        <v>17</v>
      </c>
      <c r="E81">
        <v>1207.73</v>
      </c>
      <c r="Z81">
        <v>19</v>
      </c>
      <c r="AA81">
        <v>1</v>
      </c>
      <c r="AB81">
        <v>1</v>
      </c>
      <c r="AC81">
        <v>1203.9719001398701</v>
      </c>
      <c r="AD81">
        <v>19</v>
      </c>
      <c r="AE81">
        <v>1</v>
      </c>
      <c r="AF81">
        <v>1</v>
      </c>
      <c r="AG81">
        <v>1236.0288204624001</v>
      </c>
      <c r="AH81">
        <v>19</v>
      </c>
      <c r="AI81">
        <v>1</v>
      </c>
      <c r="AJ81">
        <v>1</v>
      </c>
      <c r="AK81">
        <v>1178.4968605443601</v>
      </c>
      <c r="AN81">
        <f t="shared" si="13"/>
        <v>1206.16586038221</v>
      </c>
    </row>
    <row r="82" spans="1:40" x14ac:dyDescent="0.2">
      <c r="A82">
        <f t="shared" si="14"/>
        <v>123.59375999999999</v>
      </c>
      <c r="B82">
        <v>18</v>
      </c>
      <c r="C82">
        <v>1218.4000000000001</v>
      </c>
      <c r="D82">
        <v>18</v>
      </c>
      <c r="E82">
        <v>1208.22</v>
      </c>
      <c r="V82" t="s">
        <v>16</v>
      </c>
      <c r="Z82">
        <v>20</v>
      </c>
      <c r="AA82">
        <v>1</v>
      </c>
      <c r="AB82">
        <v>1</v>
      </c>
      <c r="AC82">
        <v>1224.64290851844</v>
      </c>
      <c r="AD82">
        <v>20</v>
      </c>
      <c r="AE82">
        <v>1</v>
      </c>
      <c r="AF82">
        <v>1</v>
      </c>
      <c r="AG82">
        <v>1221.4513701651599</v>
      </c>
      <c r="AH82">
        <v>20</v>
      </c>
      <c r="AI82">
        <v>1</v>
      </c>
      <c r="AJ82">
        <v>1</v>
      </c>
      <c r="AK82">
        <v>1189.82988890818</v>
      </c>
      <c r="AN82">
        <f t="shared" si="13"/>
        <v>1211.9747225305935</v>
      </c>
    </row>
    <row r="83" spans="1:40" x14ac:dyDescent="0.2">
      <c r="A83">
        <f t="shared" si="14"/>
        <v>130.46008</v>
      </c>
      <c r="B83">
        <v>19</v>
      </c>
      <c r="C83">
        <v>1220.3</v>
      </c>
      <c r="D83">
        <v>19</v>
      </c>
      <c r="E83">
        <v>1210.25</v>
      </c>
      <c r="Z83">
        <v>21</v>
      </c>
      <c r="AA83">
        <v>1</v>
      </c>
      <c r="AB83">
        <v>1</v>
      </c>
      <c r="AC83">
        <v>1239.6851664375999</v>
      </c>
      <c r="AD83">
        <v>21</v>
      </c>
      <c r="AE83">
        <v>1</v>
      </c>
      <c r="AF83">
        <v>1</v>
      </c>
      <c r="AG83">
        <v>1222.6886127347</v>
      </c>
      <c r="AH83">
        <v>21</v>
      </c>
      <c r="AI83">
        <v>1</v>
      </c>
      <c r="AJ83">
        <v>1</v>
      </c>
      <c r="AK83">
        <v>1201.87275572874</v>
      </c>
      <c r="AN83">
        <f t="shared" si="13"/>
        <v>1221.4155116336799</v>
      </c>
    </row>
    <row r="84" spans="1:40" x14ac:dyDescent="0.2">
      <c r="A84">
        <f t="shared" si="14"/>
        <v>137.32640000000001</v>
      </c>
      <c r="B84">
        <v>20</v>
      </c>
      <c r="C84">
        <v>1227.98</v>
      </c>
      <c r="D84">
        <v>20</v>
      </c>
      <c r="E84">
        <v>1216.6500000000001</v>
      </c>
      <c r="V84" t="s">
        <v>17</v>
      </c>
      <c r="W84" s="2">
        <f>W80/I68</f>
        <v>7.8865161907234826</v>
      </c>
      <c r="X84" t="s">
        <v>18</v>
      </c>
      <c r="Z84">
        <v>22</v>
      </c>
      <c r="AA84">
        <v>1</v>
      </c>
      <c r="AB84">
        <v>1</v>
      </c>
      <c r="AC84">
        <v>1235.32388968634</v>
      </c>
      <c r="AD84">
        <v>22</v>
      </c>
      <c r="AE84">
        <v>1</v>
      </c>
      <c r="AF84">
        <v>1</v>
      </c>
      <c r="AG84">
        <v>1239.91547503787</v>
      </c>
      <c r="AH84">
        <v>22</v>
      </c>
      <c r="AI84">
        <v>1</v>
      </c>
      <c r="AJ84">
        <v>1</v>
      </c>
      <c r="AK84">
        <v>1205.2288777444801</v>
      </c>
      <c r="AN84">
        <f t="shared" si="13"/>
        <v>1226.8227474895632</v>
      </c>
    </row>
    <row r="85" spans="1:40" x14ac:dyDescent="0.2">
      <c r="A85">
        <f t="shared" si="14"/>
        <v>144.19271999999998</v>
      </c>
      <c r="B85">
        <v>21</v>
      </c>
      <c r="C85">
        <v>1244.45</v>
      </c>
      <c r="D85">
        <v>21</v>
      </c>
      <c r="E85">
        <v>1221.4000000000001</v>
      </c>
      <c r="W85">
        <f>W84*L67</f>
        <v>0.73897119201106953</v>
      </c>
      <c r="Z85">
        <v>23</v>
      </c>
      <c r="AA85">
        <v>1</v>
      </c>
      <c r="AB85">
        <v>1</v>
      </c>
      <c r="AC85">
        <v>1252.3770259783901</v>
      </c>
      <c r="AD85">
        <v>23</v>
      </c>
      <c r="AE85">
        <v>1</v>
      </c>
      <c r="AF85">
        <v>1</v>
      </c>
      <c r="AG85">
        <v>1255.6635011615499</v>
      </c>
      <c r="AH85">
        <v>23</v>
      </c>
      <c r="AI85">
        <v>1</v>
      </c>
      <c r="AJ85">
        <v>1</v>
      </c>
      <c r="AK85">
        <v>1209.6189646093101</v>
      </c>
      <c r="AN85">
        <f t="shared" si="13"/>
        <v>1239.2198305830834</v>
      </c>
    </row>
    <row r="86" spans="1:40" x14ac:dyDescent="0.2">
      <c r="A86">
        <f t="shared" si="14"/>
        <v>151.05903999999998</v>
      </c>
      <c r="B86">
        <v>22</v>
      </c>
      <c r="C86">
        <v>1250.94</v>
      </c>
      <c r="D86">
        <v>22</v>
      </c>
      <c r="E86">
        <v>1226.9100000000001</v>
      </c>
      <c r="Z86">
        <v>24</v>
      </c>
      <c r="AA86">
        <v>1</v>
      </c>
      <c r="AB86">
        <v>1</v>
      </c>
      <c r="AC86">
        <v>1227.71270337942</v>
      </c>
      <c r="AD86">
        <v>24</v>
      </c>
      <c r="AE86">
        <v>1</v>
      </c>
      <c r="AF86">
        <v>1</v>
      </c>
      <c r="AG86">
        <v>1272.44301000413</v>
      </c>
      <c r="AH86">
        <v>24</v>
      </c>
      <c r="AI86">
        <v>1</v>
      </c>
      <c r="AJ86">
        <v>1</v>
      </c>
      <c r="AK86">
        <v>1206.34042636555</v>
      </c>
      <c r="AN86">
        <f t="shared" si="13"/>
        <v>1235.4987132496999</v>
      </c>
    </row>
    <row r="87" spans="1:40" x14ac:dyDescent="0.2">
      <c r="A87">
        <f t="shared" si="14"/>
        <v>157.92535999999998</v>
      </c>
      <c r="B87">
        <v>23</v>
      </c>
      <c r="C87">
        <v>1268.96</v>
      </c>
      <c r="D87">
        <v>23</v>
      </c>
      <c r="E87">
        <v>1243.58</v>
      </c>
      <c r="Z87">
        <v>25</v>
      </c>
      <c r="AA87">
        <v>1</v>
      </c>
      <c r="AB87">
        <v>1</v>
      </c>
      <c r="AC87">
        <v>1264.49088394215</v>
      </c>
      <c r="AD87">
        <v>25</v>
      </c>
      <c r="AE87">
        <v>1</v>
      </c>
      <c r="AF87">
        <v>1</v>
      </c>
      <c r="AG87">
        <v>1230.98862499341</v>
      </c>
      <c r="AH87">
        <v>25</v>
      </c>
      <c r="AI87">
        <v>1</v>
      </c>
      <c r="AJ87">
        <v>1</v>
      </c>
      <c r="AK87">
        <v>1179.19803960134</v>
      </c>
      <c r="AN87">
        <f t="shared" si="13"/>
        <v>1224.8925161789668</v>
      </c>
    </row>
    <row r="88" spans="1:40" x14ac:dyDescent="0.2">
      <c r="A88">
        <f t="shared" si="14"/>
        <v>164.79167999999999</v>
      </c>
      <c r="B88">
        <v>24</v>
      </c>
      <c r="C88">
        <v>1290.76</v>
      </c>
      <c r="D88">
        <v>24</v>
      </c>
      <c r="E88">
        <v>1263.1600000000001</v>
      </c>
      <c r="Z88">
        <v>26</v>
      </c>
      <c r="AA88">
        <v>1</v>
      </c>
      <c r="AB88">
        <v>1</v>
      </c>
      <c r="AC88">
        <v>1249.0407500131</v>
      </c>
      <c r="AD88">
        <v>26</v>
      </c>
      <c r="AE88">
        <v>1</v>
      </c>
      <c r="AF88">
        <v>1</v>
      </c>
      <c r="AG88">
        <v>1241.3672024239299</v>
      </c>
      <c r="AH88">
        <v>26</v>
      </c>
      <c r="AI88">
        <v>1</v>
      </c>
      <c r="AJ88">
        <v>1</v>
      </c>
      <c r="AK88">
        <v>1208.7648679281001</v>
      </c>
      <c r="AN88">
        <f t="shared" si="13"/>
        <v>1233.0576067883767</v>
      </c>
    </row>
    <row r="89" spans="1:40" x14ac:dyDescent="0.2">
      <c r="A89">
        <f t="shared" si="14"/>
        <v>171.65799999999999</v>
      </c>
      <c r="B89">
        <v>25</v>
      </c>
      <c r="C89">
        <v>1319.05</v>
      </c>
      <c r="D89">
        <v>25</v>
      </c>
      <c r="E89">
        <v>1301.42</v>
      </c>
      <c r="Z89">
        <v>27</v>
      </c>
      <c r="AA89">
        <v>1</v>
      </c>
      <c r="AB89">
        <v>1</v>
      </c>
      <c r="AC89">
        <v>1264.64812067856</v>
      </c>
      <c r="AD89">
        <v>27</v>
      </c>
      <c r="AE89">
        <v>1</v>
      </c>
      <c r="AF89">
        <v>1</v>
      </c>
      <c r="AG89">
        <v>1270.4310731348901</v>
      </c>
      <c r="AH89">
        <v>27</v>
      </c>
      <c r="AI89">
        <v>1</v>
      </c>
      <c r="AJ89">
        <v>1</v>
      </c>
      <c r="AK89">
        <v>1202.6594577496601</v>
      </c>
      <c r="AN89">
        <f t="shared" si="13"/>
        <v>1245.91288385437</v>
      </c>
    </row>
    <row r="90" spans="1:40" x14ac:dyDescent="0.2">
      <c r="A90">
        <f t="shared" si="14"/>
        <v>178.52431999999999</v>
      </c>
      <c r="B90">
        <v>26</v>
      </c>
      <c r="C90">
        <v>1383.74</v>
      </c>
      <c r="D90">
        <v>26</v>
      </c>
      <c r="E90">
        <v>1348.55</v>
      </c>
      <c r="Z90">
        <v>28</v>
      </c>
      <c r="AA90">
        <v>1</v>
      </c>
      <c r="AB90">
        <v>1</v>
      </c>
      <c r="AC90">
        <v>1260.86793708907</v>
      </c>
      <c r="AD90">
        <v>28</v>
      </c>
      <c r="AE90">
        <v>1</v>
      </c>
      <c r="AF90">
        <v>1</v>
      </c>
      <c r="AG90">
        <v>1262.1898059687801</v>
      </c>
      <c r="AH90">
        <v>28</v>
      </c>
      <c r="AI90">
        <v>1</v>
      </c>
      <c r="AJ90">
        <v>1</v>
      </c>
      <c r="AK90">
        <v>1184.36018889716</v>
      </c>
      <c r="AN90">
        <f t="shared" si="13"/>
        <v>1235.8059773183368</v>
      </c>
    </row>
    <row r="91" spans="1:40" x14ac:dyDescent="0.2">
      <c r="A91">
        <f t="shared" si="14"/>
        <v>185.39063999999999</v>
      </c>
      <c r="B91">
        <v>27</v>
      </c>
      <c r="C91">
        <v>1413.46</v>
      </c>
      <c r="D91">
        <v>27</v>
      </c>
      <c r="E91">
        <v>1402.98</v>
      </c>
      <c r="Z91">
        <v>29</v>
      </c>
      <c r="AA91">
        <v>1</v>
      </c>
      <c r="AB91">
        <v>1</v>
      </c>
      <c r="AC91">
        <v>1262.4093228307099</v>
      </c>
      <c r="AD91">
        <v>29</v>
      </c>
      <c r="AE91">
        <v>1</v>
      </c>
      <c r="AF91">
        <v>1</v>
      </c>
      <c r="AG91">
        <v>1279.7397963900901</v>
      </c>
      <c r="AH91">
        <v>29</v>
      </c>
      <c r="AI91">
        <v>1</v>
      </c>
      <c r="AJ91">
        <v>1</v>
      </c>
      <c r="AK91">
        <v>1187.7774338559</v>
      </c>
      <c r="AN91">
        <f t="shared" si="13"/>
        <v>1243.3088510255666</v>
      </c>
    </row>
    <row r="92" spans="1:40" x14ac:dyDescent="0.2">
      <c r="A92">
        <f t="shared" si="14"/>
        <v>192.25695999999999</v>
      </c>
      <c r="B92">
        <v>28</v>
      </c>
      <c r="C92">
        <v>1408.6</v>
      </c>
      <c r="D92">
        <v>28</v>
      </c>
      <c r="E92">
        <v>1415.39</v>
      </c>
      <c r="Z92">
        <v>30</v>
      </c>
      <c r="AA92">
        <v>1</v>
      </c>
      <c r="AB92">
        <v>1</v>
      </c>
      <c r="AC92">
        <v>1293.6613208465999</v>
      </c>
      <c r="AD92">
        <v>30</v>
      </c>
      <c r="AE92">
        <v>1</v>
      </c>
      <c r="AF92">
        <v>1</v>
      </c>
      <c r="AG92">
        <v>1266.32166794312</v>
      </c>
      <c r="AH92">
        <v>30</v>
      </c>
      <c r="AI92">
        <v>1</v>
      </c>
      <c r="AJ92">
        <v>1</v>
      </c>
      <c r="AK92">
        <v>1201.11239248426</v>
      </c>
      <c r="AN92">
        <f t="shared" si="13"/>
        <v>1253.69846042466</v>
      </c>
    </row>
    <row r="93" spans="1:40" x14ac:dyDescent="0.2">
      <c r="A93">
        <f t="shared" si="14"/>
        <v>199.12327999999997</v>
      </c>
      <c r="B93">
        <v>29</v>
      </c>
      <c r="C93">
        <v>1397.02</v>
      </c>
      <c r="D93">
        <v>29</v>
      </c>
      <c r="E93">
        <v>1406.95</v>
      </c>
      <c r="Z93">
        <v>31</v>
      </c>
      <c r="AA93">
        <v>1</v>
      </c>
      <c r="AB93">
        <v>1</v>
      </c>
      <c r="AC93">
        <v>1245.5126479970399</v>
      </c>
      <c r="AD93">
        <v>31</v>
      </c>
      <c r="AE93">
        <v>1</v>
      </c>
      <c r="AF93">
        <v>1</v>
      </c>
      <c r="AG93">
        <v>1264.33238461208</v>
      </c>
      <c r="AH93">
        <v>31</v>
      </c>
      <c r="AI93">
        <v>1</v>
      </c>
      <c r="AJ93">
        <v>1</v>
      </c>
      <c r="AK93">
        <v>1226.1177212067801</v>
      </c>
      <c r="AN93">
        <f t="shared" si="13"/>
        <v>1245.3209179386333</v>
      </c>
    </row>
    <row r="94" spans="1:40" x14ac:dyDescent="0.2">
      <c r="A94">
        <f t="shared" si="14"/>
        <v>205.98959999999997</v>
      </c>
      <c r="B94">
        <v>30</v>
      </c>
      <c r="C94">
        <v>1332.42</v>
      </c>
      <c r="D94">
        <v>30</v>
      </c>
      <c r="E94">
        <v>1374.41</v>
      </c>
      <c r="Z94">
        <v>32</v>
      </c>
      <c r="AA94">
        <v>1</v>
      </c>
      <c r="AB94">
        <v>1</v>
      </c>
      <c r="AC94">
        <v>1266.3425824301501</v>
      </c>
      <c r="AD94">
        <v>32</v>
      </c>
      <c r="AE94">
        <v>1</v>
      </c>
      <c r="AF94">
        <v>1</v>
      </c>
      <c r="AG94">
        <v>1271.5102729468399</v>
      </c>
      <c r="AH94">
        <v>32</v>
      </c>
      <c r="AI94">
        <v>1</v>
      </c>
      <c r="AJ94">
        <v>1</v>
      </c>
      <c r="AK94">
        <v>1227.0904110066899</v>
      </c>
      <c r="AN94">
        <f t="shared" si="13"/>
        <v>1254.98108879456</v>
      </c>
    </row>
    <row r="95" spans="1:40" x14ac:dyDescent="0.2">
      <c r="A95">
        <f t="shared" si="14"/>
        <v>212.85591999999997</v>
      </c>
      <c r="B95">
        <v>31</v>
      </c>
      <c r="C95">
        <v>1286.68</v>
      </c>
      <c r="D95">
        <v>31</v>
      </c>
      <c r="E95">
        <v>1315.5</v>
      </c>
      <c r="Z95">
        <v>33</v>
      </c>
      <c r="AA95">
        <v>1</v>
      </c>
      <c r="AB95">
        <v>1</v>
      </c>
      <c r="AC95">
        <v>1269.2358534897201</v>
      </c>
      <c r="AD95">
        <v>33</v>
      </c>
      <c r="AE95">
        <v>1</v>
      </c>
      <c r="AF95">
        <v>1</v>
      </c>
      <c r="AG95">
        <v>1268.92210949327</v>
      </c>
      <c r="AH95">
        <v>33</v>
      </c>
      <c r="AI95">
        <v>1</v>
      </c>
      <c r="AJ95">
        <v>1</v>
      </c>
      <c r="AK95">
        <v>1190.9724855562199</v>
      </c>
      <c r="AN95">
        <f t="shared" si="13"/>
        <v>1243.0434828464033</v>
      </c>
    </row>
    <row r="96" spans="1:40" x14ac:dyDescent="0.2">
      <c r="A96">
        <f t="shared" si="14"/>
        <v>219.72224</v>
      </c>
      <c r="B96">
        <v>32</v>
      </c>
      <c r="C96">
        <v>1269.26</v>
      </c>
      <c r="D96">
        <v>32</v>
      </c>
      <c r="E96">
        <v>1294.28</v>
      </c>
      <c r="Z96">
        <v>34</v>
      </c>
      <c r="AA96">
        <v>1</v>
      </c>
      <c r="AB96">
        <v>1</v>
      </c>
      <c r="AC96">
        <v>1245.7962688876801</v>
      </c>
      <c r="AD96">
        <v>34</v>
      </c>
      <c r="AE96">
        <v>1</v>
      </c>
      <c r="AF96">
        <v>1</v>
      </c>
      <c r="AG96">
        <v>1262.62128799782</v>
      </c>
      <c r="AH96">
        <v>34</v>
      </c>
      <c r="AI96">
        <v>1</v>
      </c>
      <c r="AJ96">
        <v>1</v>
      </c>
      <c r="AK96">
        <v>1192.8821783230601</v>
      </c>
      <c r="AN96">
        <f t="shared" si="13"/>
        <v>1233.7665784028534</v>
      </c>
    </row>
    <row r="97" spans="1:40" x14ac:dyDescent="0.2">
      <c r="A97">
        <f t="shared" ref="A97:A128" si="20">(B97/$B$114)*$N$73</f>
        <v>226.58856</v>
      </c>
      <c r="B97">
        <v>33</v>
      </c>
      <c r="C97">
        <v>1262.24</v>
      </c>
      <c r="D97">
        <v>33</v>
      </c>
      <c r="E97">
        <v>1262.8800000000001</v>
      </c>
      <c r="Z97">
        <v>35</v>
      </c>
      <c r="AA97">
        <v>1</v>
      </c>
      <c r="AB97">
        <v>1</v>
      </c>
      <c r="AC97">
        <v>1235.8148886734</v>
      </c>
      <c r="AD97">
        <v>35</v>
      </c>
      <c r="AE97">
        <v>1</v>
      </c>
      <c r="AF97">
        <v>1</v>
      </c>
      <c r="AG97">
        <v>1253.2495287885399</v>
      </c>
      <c r="AH97">
        <v>35</v>
      </c>
      <c r="AI97">
        <v>1</v>
      </c>
      <c r="AJ97">
        <v>1</v>
      </c>
      <c r="AK97">
        <v>1187.9628795025001</v>
      </c>
      <c r="AN97">
        <f t="shared" si="13"/>
        <v>1225.6757656548134</v>
      </c>
    </row>
    <row r="98" spans="1:40" x14ac:dyDescent="0.2">
      <c r="A98">
        <f t="shared" si="20"/>
        <v>233.45488</v>
      </c>
      <c r="B98">
        <v>34</v>
      </c>
      <c r="C98">
        <v>1248.3900000000001</v>
      </c>
      <c r="D98">
        <v>34</v>
      </c>
      <c r="E98">
        <v>1234.97</v>
      </c>
      <c r="Z98">
        <v>36</v>
      </c>
      <c r="AA98">
        <v>1</v>
      </c>
      <c r="AB98">
        <v>1</v>
      </c>
      <c r="AC98">
        <v>1216.0883519273</v>
      </c>
      <c r="AD98">
        <v>36</v>
      </c>
      <c r="AE98">
        <v>1</v>
      </c>
      <c r="AF98">
        <v>1</v>
      </c>
      <c r="AG98">
        <v>1247.71683073239</v>
      </c>
      <c r="AH98">
        <v>36</v>
      </c>
      <c r="AI98">
        <v>1</v>
      </c>
      <c r="AJ98">
        <v>1</v>
      </c>
      <c r="AK98">
        <v>1182.3867191356901</v>
      </c>
      <c r="AN98">
        <f t="shared" si="13"/>
        <v>1215.3973005984601</v>
      </c>
    </row>
    <row r="99" spans="1:40" x14ac:dyDescent="0.2">
      <c r="A99">
        <f t="shared" si="20"/>
        <v>240.32119999999998</v>
      </c>
      <c r="B99">
        <v>35</v>
      </c>
      <c r="C99">
        <v>1249.5</v>
      </c>
      <c r="D99">
        <v>35</v>
      </c>
      <c r="E99">
        <v>1234</v>
      </c>
      <c r="Z99">
        <v>37</v>
      </c>
      <c r="AA99">
        <v>1</v>
      </c>
      <c r="AB99">
        <v>1</v>
      </c>
      <c r="AC99">
        <v>1210.5605327887199</v>
      </c>
      <c r="AD99">
        <v>37</v>
      </c>
      <c r="AE99">
        <v>1</v>
      </c>
      <c r="AF99">
        <v>1</v>
      </c>
      <c r="AG99">
        <v>1261.6554249686301</v>
      </c>
      <c r="AH99">
        <v>37</v>
      </c>
      <c r="AI99">
        <v>1</v>
      </c>
      <c r="AJ99">
        <v>1</v>
      </c>
      <c r="AK99">
        <v>1192.8178654247399</v>
      </c>
      <c r="AN99">
        <f t="shared" si="13"/>
        <v>1221.6779410606966</v>
      </c>
    </row>
    <row r="100" spans="1:40" x14ac:dyDescent="0.2">
      <c r="A100">
        <f t="shared" si="20"/>
        <v>247.18751999999998</v>
      </c>
      <c r="B100">
        <v>36</v>
      </c>
      <c r="C100">
        <v>1249.3399999999999</v>
      </c>
      <c r="D100">
        <v>36</v>
      </c>
      <c r="E100">
        <v>1232.7</v>
      </c>
      <c r="Z100">
        <v>38</v>
      </c>
      <c r="AA100">
        <v>1</v>
      </c>
      <c r="AB100">
        <v>1</v>
      </c>
      <c r="AC100">
        <v>1184.17241319604</v>
      </c>
      <c r="AD100">
        <v>38</v>
      </c>
      <c r="AE100">
        <v>1</v>
      </c>
      <c r="AF100">
        <v>1</v>
      </c>
      <c r="AG100">
        <v>1238.72231575914</v>
      </c>
      <c r="AH100">
        <v>38</v>
      </c>
      <c r="AI100">
        <v>1</v>
      </c>
      <c r="AJ100">
        <v>1</v>
      </c>
      <c r="AK100">
        <v>1206.5788291001199</v>
      </c>
      <c r="AN100">
        <f t="shared" si="13"/>
        <v>1209.8245193517666</v>
      </c>
    </row>
    <row r="101" spans="1:40" x14ac:dyDescent="0.2">
      <c r="A101">
        <f t="shared" si="20"/>
        <v>254.05383999999998</v>
      </c>
      <c r="B101">
        <v>37</v>
      </c>
      <c r="C101">
        <v>1235.74</v>
      </c>
      <c r="D101">
        <v>37</v>
      </c>
      <c r="E101">
        <v>1225.48</v>
      </c>
      <c r="Z101">
        <v>39</v>
      </c>
      <c r="AA101">
        <v>1</v>
      </c>
      <c r="AB101">
        <v>1</v>
      </c>
      <c r="AC101">
        <v>1181.75492459366</v>
      </c>
      <c r="AD101">
        <v>39</v>
      </c>
      <c r="AE101">
        <v>1</v>
      </c>
      <c r="AF101">
        <v>1</v>
      </c>
      <c r="AG101">
        <v>1234.23344643888</v>
      </c>
      <c r="AH101">
        <v>39</v>
      </c>
      <c r="AI101">
        <v>1</v>
      </c>
      <c r="AJ101">
        <v>1</v>
      </c>
      <c r="AK101">
        <v>1204.04708147563</v>
      </c>
      <c r="AN101">
        <f t="shared" si="13"/>
        <v>1206.67848416939</v>
      </c>
    </row>
    <row r="102" spans="1:40" x14ac:dyDescent="0.2">
      <c r="A102">
        <f t="shared" si="20"/>
        <v>260.92016000000001</v>
      </c>
      <c r="B102">
        <v>38</v>
      </c>
      <c r="C102">
        <v>1212.3699999999999</v>
      </c>
      <c r="D102">
        <v>38</v>
      </c>
      <c r="E102">
        <v>1216.77</v>
      </c>
      <c r="Z102">
        <v>40</v>
      </c>
      <c r="AA102">
        <v>1</v>
      </c>
      <c r="AB102">
        <v>1</v>
      </c>
      <c r="AC102">
        <v>1178.3594410419901</v>
      </c>
      <c r="AD102">
        <v>40</v>
      </c>
      <c r="AE102">
        <v>1</v>
      </c>
      <c r="AF102">
        <v>1</v>
      </c>
      <c r="AG102">
        <v>1229.66979403397</v>
      </c>
      <c r="AH102">
        <v>40</v>
      </c>
      <c r="AI102">
        <v>1</v>
      </c>
      <c r="AJ102">
        <v>1</v>
      </c>
      <c r="AK102">
        <v>1192.32118676511</v>
      </c>
      <c r="AN102">
        <f t="shared" si="13"/>
        <v>1200.1168072803566</v>
      </c>
    </row>
    <row r="103" spans="1:40" x14ac:dyDescent="0.2">
      <c r="A103">
        <f t="shared" si="20"/>
        <v>267.78647999999998</v>
      </c>
      <c r="B103">
        <v>39</v>
      </c>
      <c r="C103">
        <v>1211.74</v>
      </c>
      <c r="D103">
        <v>39</v>
      </c>
      <c r="E103">
        <v>1209.78</v>
      </c>
      <c r="Z103">
        <v>41</v>
      </c>
      <c r="AA103">
        <v>1</v>
      </c>
      <c r="AB103">
        <v>1</v>
      </c>
      <c r="AC103">
        <v>1184.2097316664299</v>
      </c>
      <c r="AD103">
        <v>41</v>
      </c>
      <c r="AE103">
        <v>1</v>
      </c>
      <c r="AF103">
        <v>1</v>
      </c>
      <c r="AG103">
        <v>1221.63916587432</v>
      </c>
      <c r="AH103">
        <v>41</v>
      </c>
      <c r="AI103">
        <v>1</v>
      </c>
      <c r="AJ103">
        <v>1</v>
      </c>
      <c r="AK103">
        <v>1193.7605696918199</v>
      </c>
      <c r="AN103">
        <f t="shared" si="13"/>
        <v>1199.8698224108566</v>
      </c>
    </row>
    <row r="104" spans="1:40" x14ac:dyDescent="0.2">
      <c r="A104">
        <f t="shared" si="20"/>
        <v>274.65280000000001</v>
      </c>
      <c r="B104">
        <v>40</v>
      </c>
      <c r="C104">
        <v>1199.8499999999999</v>
      </c>
      <c r="D104">
        <v>40</v>
      </c>
      <c r="E104">
        <v>1200.1600000000001</v>
      </c>
      <c r="Z104">
        <v>42</v>
      </c>
      <c r="AA104">
        <v>1</v>
      </c>
      <c r="AB104">
        <v>1</v>
      </c>
      <c r="AC104">
        <v>1177.5491861811399</v>
      </c>
      <c r="AD104">
        <v>42</v>
      </c>
      <c r="AE104">
        <v>1</v>
      </c>
      <c r="AF104">
        <v>1</v>
      </c>
      <c r="AG104">
        <v>1216.61862576155</v>
      </c>
      <c r="AH104">
        <v>42</v>
      </c>
      <c r="AI104">
        <v>1</v>
      </c>
      <c r="AJ104">
        <v>1</v>
      </c>
      <c r="AK104">
        <v>1192.38738035095</v>
      </c>
      <c r="AN104">
        <f t="shared" si="13"/>
        <v>1195.5183974312133</v>
      </c>
    </row>
    <row r="105" spans="1:40" x14ac:dyDescent="0.2">
      <c r="A105">
        <f t="shared" si="20"/>
        <v>281.51911999999999</v>
      </c>
      <c r="B105">
        <v>41</v>
      </c>
      <c r="C105">
        <v>1194.76</v>
      </c>
      <c r="D105">
        <v>41</v>
      </c>
      <c r="E105">
        <v>1201.58</v>
      </c>
      <c r="Z105">
        <v>43</v>
      </c>
      <c r="AA105">
        <v>1</v>
      </c>
      <c r="AB105">
        <v>1</v>
      </c>
      <c r="AC105">
        <v>1220.85268664507</v>
      </c>
      <c r="AD105">
        <v>43</v>
      </c>
      <c r="AE105">
        <v>1</v>
      </c>
      <c r="AF105">
        <v>1</v>
      </c>
      <c r="AG105">
        <v>1201.9199562470401</v>
      </c>
      <c r="AH105">
        <v>43</v>
      </c>
      <c r="AI105">
        <v>1</v>
      </c>
      <c r="AJ105">
        <v>1</v>
      </c>
      <c r="AK105">
        <v>1194.7349974179399</v>
      </c>
      <c r="AN105">
        <f t="shared" si="13"/>
        <v>1205.8358801033501</v>
      </c>
    </row>
    <row r="106" spans="1:40" x14ac:dyDescent="0.2">
      <c r="A106">
        <f t="shared" si="20"/>
        <v>288.38543999999996</v>
      </c>
      <c r="B106">
        <v>42</v>
      </c>
      <c r="C106">
        <v>1187.9100000000001</v>
      </c>
      <c r="D106">
        <v>42</v>
      </c>
      <c r="E106">
        <v>1185.71</v>
      </c>
      <c r="Z106">
        <v>44</v>
      </c>
      <c r="AA106">
        <v>1</v>
      </c>
      <c r="AB106">
        <v>1</v>
      </c>
      <c r="AC106">
        <v>1200.9820242493199</v>
      </c>
      <c r="AD106">
        <v>44</v>
      </c>
      <c r="AE106">
        <v>1</v>
      </c>
      <c r="AF106">
        <v>1</v>
      </c>
      <c r="AG106">
        <v>1178.2826239695601</v>
      </c>
      <c r="AH106">
        <v>44</v>
      </c>
      <c r="AI106">
        <v>1</v>
      </c>
      <c r="AJ106">
        <v>1</v>
      </c>
      <c r="AK106">
        <v>1206.2711921415701</v>
      </c>
      <c r="AN106">
        <f t="shared" si="13"/>
        <v>1195.1786134534834</v>
      </c>
    </row>
    <row r="107" spans="1:40" x14ac:dyDescent="0.2">
      <c r="A107">
        <f t="shared" si="20"/>
        <v>295.25175999999999</v>
      </c>
      <c r="B107">
        <v>43</v>
      </c>
      <c r="C107">
        <v>1178.58</v>
      </c>
      <c r="D107">
        <v>43</v>
      </c>
      <c r="E107">
        <v>1173.8699999999999</v>
      </c>
      <c r="Z107">
        <v>45</v>
      </c>
      <c r="AA107">
        <v>1</v>
      </c>
      <c r="AB107">
        <v>1</v>
      </c>
      <c r="AC107">
        <v>1186.4368784619601</v>
      </c>
      <c r="AD107">
        <v>45</v>
      </c>
      <c r="AE107">
        <v>1</v>
      </c>
      <c r="AF107">
        <v>1</v>
      </c>
      <c r="AG107">
        <v>1193.9813866352699</v>
      </c>
      <c r="AH107">
        <v>45</v>
      </c>
      <c r="AI107">
        <v>1</v>
      </c>
      <c r="AJ107">
        <v>1</v>
      </c>
      <c r="AK107">
        <v>1154.4943723393999</v>
      </c>
      <c r="AN107">
        <f t="shared" si="13"/>
        <v>1178.3042124788765</v>
      </c>
    </row>
    <row r="108" spans="1:40" x14ac:dyDescent="0.2">
      <c r="A108">
        <f t="shared" si="20"/>
        <v>302.11807999999996</v>
      </c>
      <c r="B108">
        <v>44</v>
      </c>
      <c r="C108">
        <v>1177.76</v>
      </c>
      <c r="D108">
        <v>44</v>
      </c>
      <c r="E108">
        <v>1165.48</v>
      </c>
      <c r="Z108">
        <v>46</v>
      </c>
      <c r="AA108">
        <v>1</v>
      </c>
      <c r="AB108">
        <v>1</v>
      </c>
      <c r="AC108">
        <v>1189.37332872405</v>
      </c>
      <c r="AD108">
        <v>46</v>
      </c>
      <c r="AE108">
        <v>1</v>
      </c>
      <c r="AF108">
        <v>1</v>
      </c>
      <c r="AG108">
        <v>1155.64897180803</v>
      </c>
      <c r="AH108">
        <v>46</v>
      </c>
      <c r="AI108">
        <v>1</v>
      </c>
      <c r="AJ108">
        <v>1</v>
      </c>
      <c r="AK108">
        <v>1135.0227731048001</v>
      </c>
      <c r="AN108">
        <f t="shared" si="13"/>
        <v>1160.0150245456268</v>
      </c>
    </row>
    <row r="109" spans="1:40" x14ac:dyDescent="0.2">
      <c r="A109">
        <f t="shared" si="20"/>
        <v>308.98439999999999</v>
      </c>
      <c r="B109">
        <v>45</v>
      </c>
      <c r="C109">
        <v>1165.6500000000001</v>
      </c>
      <c r="D109">
        <v>45</v>
      </c>
      <c r="E109">
        <v>1159.67</v>
      </c>
      <c r="Z109">
        <v>47</v>
      </c>
      <c r="AA109">
        <v>1</v>
      </c>
      <c r="AB109">
        <v>1</v>
      </c>
      <c r="AC109">
        <v>1176.21029634307</v>
      </c>
      <c r="AD109">
        <v>47</v>
      </c>
      <c r="AE109">
        <v>1</v>
      </c>
      <c r="AF109">
        <v>1</v>
      </c>
      <c r="AG109">
        <v>1170.62416875594</v>
      </c>
      <c r="AH109">
        <v>47</v>
      </c>
      <c r="AI109">
        <v>1</v>
      </c>
      <c r="AJ109">
        <v>1</v>
      </c>
      <c r="AK109">
        <v>1122.7159765362501</v>
      </c>
      <c r="AN109">
        <f t="shared" si="13"/>
        <v>1156.5168138784202</v>
      </c>
    </row>
    <row r="110" spans="1:40" x14ac:dyDescent="0.2">
      <c r="A110">
        <f t="shared" si="20"/>
        <v>315.85071999999997</v>
      </c>
      <c r="B110">
        <v>46</v>
      </c>
      <c r="C110">
        <v>1162</v>
      </c>
      <c r="D110">
        <v>46</v>
      </c>
      <c r="E110">
        <v>1155.3</v>
      </c>
      <c r="Z110">
        <v>48</v>
      </c>
      <c r="AA110">
        <v>1</v>
      </c>
      <c r="AB110">
        <v>1</v>
      </c>
      <c r="AC110">
        <v>1172.89094693024</v>
      </c>
      <c r="AD110">
        <v>48</v>
      </c>
      <c r="AE110">
        <v>1</v>
      </c>
      <c r="AF110">
        <v>1</v>
      </c>
      <c r="AG110">
        <v>1146.39005745501</v>
      </c>
      <c r="AH110">
        <v>48</v>
      </c>
      <c r="AI110">
        <v>1</v>
      </c>
      <c r="AJ110">
        <v>1</v>
      </c>
      <c r="AK110">
        <v>1132.36405255061</v>
      </c>
      <c r="AN110">
        <f t="shared" si="13"/>
        <v>1150.5483523119535</v>
      </c>
    </row>
    <row r="111" spans="1:40" x14ac:dyDescent="0.2">
      <c r="A111">
        <f t="shared" si="20"/>
        <v>322.71703999999994</v>
      </c>
      <c r="B111">
        <v>47</v>
      </c>
      <c r="C111">
        <v>1144.5</v>
      </c>
      <c r="D111">
        <v>47</v>
      </c>
      <c r="E111">
        <v>1143.3599999999999</v>
      </c>
      <c r="Z111">
        <v>49</v>
      </c>
      <c r="AA111">
        <v>1</v>
      </c>
      <c r="AB111">
        <v>1</v>
      </c>
      <c r="AC111">
        <v>1170.9132192960001</v>
      </c>
      <c r="AD111">
        <v>49</v>
      </c>
      <c r="AE111">
        <v>1</v>
      </c>
      <c r="AF111">
        <v>1</v>
      </c>
      <c r="AG111">
        <v>1131.41694480301</v>
      </c>
      <c r="AH111">
        <v>49</v>
      </c>
      <c r="AI111">
        <v>1</v>
      </c>
      <c r="AJ111">
        <v>1</v>
      </c>
      <c r="AK111">
        <v>1122.7715342813599</v>
      </c>
      <c r="AN111">
        <f t="shared" si="13"/>
        <v>1141.7005661267901</v>
      </c>
    </row>
    <row r="112" spans="1:40" x14ac:dyDescent="0.2">
      <c r="A112">
        <f t="shared" si="20"/>
        <v>329.58335999999997</v>
      </c>
      <c r="B112">
        <v>48</v>
      </c>
      <c r="C112">
        <v>1129.1400000000001</v>
      </c>
      <c r="D112">
        <v>48</v>
      </c>
      <c r="E112">
        <v>1132.17</v>
      </c>
      <c r="Z112">
        <v>50</v>
      </c>
      <c r="AA112">
        <v>1</v>
      </c>
      <c r="AB112">
        <v>1</v>
      </c>
      <c r="AC112">
        <v>1184.7574440056201</v>
      </c>
      <c r="AD112">
        <v>50</v>
      </c>
      <c r="AE112">
        <v>1</v>
      </c>
      <c r="AF112">
        <v>1</v>
      </c>
      <c r="AG112">
        <v>1115.90644535298</v>
      </c>
      <c r="AH112">
        <v>50</v>
      </c>
      <c r="AI112">
        <v>1</v>
      </c>
      <c r="AJ112">
        <v>1</v>
      </c>
      <c r="AK112">
        <v>1119.6424502499001</v>
      </c>
      <c r="AN112">
        <f t="shared" si="13"/>
        <v>1140.1021132028334</v>
      </c>
    </row>
    <row r="113" spans="1:22" x14ac:dyDescent="0.2">
      <c r="A113">
        <f t="shared" si="20"/>
        <v>336.44967999999994</v>
      </c>
      <c r="B113">
        <v>49</v>
      </c>
      <c r="C113">
        <v>1100.05</v>
      </c>
      <c r="D113">
        <v>49</v>
      </c>
      <c r="E113">
        <v>1107.49</v>
      </c>
    </row>
    <row r="114" spans="1:22" x14ac:dyDescent="0.2">
      <c r="A114">
        <f t="shared" si="20"/>
        <v>343.31599999999997</v>
      </c>
      <c r="B114">
        <v>50</v>
      </c>
      <c r="C114">
        <v>1066.0999999999999</v>
      </c>
      <c r="D114">
        <v>50</v>
      </c>
      <c r="E114">
        <v>1089.44</v>
      </c>
    </row>
    <row r="116" spans="1:22" s="3" customFormat="1" x14ac:dyDescent="0.2"/>
    <row r="117" spans="1:22" x14ac:dyDescent="0.2">
      <c r="A117" t="s">
        <v>34</v>
      </c>
      <c r="C117" t="s">
        <v>33</v>
      </c>
    </row>
    <row r="120" spans="1:22" x14ac:dyDescent="0.2">
      <c r="B120">
        <v>1000000</v>
      </c>
      <c r="C120">
        <v>80</v>
      </c>
      <c r="D120">
        <v>2000000</v>
      </c>
      <c r="E120">
        <v>80</v>
      </c>
      <c r="G120" t="s">
        <v>35</v>
      </c>
    </row>
    <row r="121" spans="1:22" x14ac:dyDescent="0.2">
      <c r="A121">
        <f t="shared" ref="A121:A152" si="21">(B121/$B$200)*$M$130</f>
        <v>4.2911124999999997</v>
      </c>
      <c r="B121">
        <v>1</v>
      </c>
      <c r="C121">
        <v>1018.86</v>
      </c>
      <c r="D121">
        <v>1</v>
      </c>
      <c r="E121">
        <v>1029.25</v>
      </c>
      <c r="G121">
        <v>0.88560000000000005</v>
      </c>
    </row>
    <row r="122" spans="1:22" x14ac:dyDescent="0.2">
      <c r="A122">
        <f t="shared" si="21"/>
        <v>8.5822249999999993</v>
      </c>
      <c r="B122">
        <v>2</v>
      </c>
      <c r="C122">
        <v>1000.32</v>
      </c>
      <c r="D122">
        <v>2</v>
      </c>
      <c r="E122">
        <v>1004.64</v>
      </c>
      <c r="G122">
        <v>0.78620000000000001</v>
      </c>
    </row>
    <row r="123" spans="1:22" x14ac:dyDescent="0.2">
      <c r="A123">
        <f t="shared" si="21"/>
        <v>12.8733375</v>
      </c>
      <c r="B123">
        <v>3</v>
      </c>
      <c r="C123">
        <v>984.88800000000003</v>
      </c>
      <c r="D123">
        <v>3</v>
      </c>
      <c r="E123">
        <v>985.41300000000001</v>
      </c>
    </row>
    <row r="124" spans="1:22" x14ac:dyDescent="0.2">
      <c r="A124">
        <f t="shared" si="21"/>
        <v>17.164449999999999</v>
      </c>
      <c r="B124">
        <v>4</v>
      </c>
      <c r="C124">
        <v>988.39099999999996</v>
      </c>
      <c r="D124">
        <v>4</v>
      </c>
      <c r="E124">
        <v>989.55600000000004</v>
      </c>
      <c r="G124">
        <f>(G121+G122)/2</f>
        <v>0.83590000000000009</v>
      </c>
      <c r="H124" t="s">
        <v>5</v>
      </c>
      <c r="I124">
        <f>STDEV(G121:G122)</f>
        <v>7.0286414049942847E-2</v>
      </c>
      <c r="J124">
        <f>I124/G124</f>
        <v>8.4084715934852061E-2</v>
      </c>
    </row>
    <row r="125" spans="1:22" x14ac:dyDescent="0.2">
      <c r="A125">
        <f t="shared" si="21"/>
        <v>21.455562499999999</v>
      </c>
      <c r="B125">
        <v>5</v>
      </c>
      <c r="C125">
        <v>1020.5</v>
      </c>
      <c r="D125">
        <v>5</v>
      </c>
      <c r="E125">
        <v>1007.23</v>
      </c>
      <c r="G125">
        <f>G124/0.0000000001</f>
        <v>8359000000.000001</v>
      </c>
      <c r="H125" t="s">
        <v>6</v>
      </c>
      <c r="U125" t="s">
        <v>12</v>
      </c>
      <c r="V125" s="1">
        <v>1.602E-19</v>
      </c>
    </row>
    <row r="126" spans="1:22" x14ac:dyDescent="0.2">
      <c r="A126">
        <f t="shared" si="21"/>
        <v>25.746675</v>
      </c>
      <c r="B126">
        <v>6</v>
      </c>
      <c r="C126">
        <v>1069.1600000000001</v>
      </c>
      <c r="D126">
        <v>6</v>
      </c>
      <c r="E126">
        <v>1069.0899999999999</v>
      </c>
      <c r="U126" t="s">
        <v>13</v>
      </c>
      <c r="V126" s="1">
        <v>9.9999999999999998E-13</v>
      </c>
    </row>
    <row r="127" spans="1:22" x14ac:dyDescent="0.2">
      <c r="A127">
        <f t="shared" si="21"/>
        <v>30.037787499999997</v>
      </c>
      <c r="B127">
        <v>7</v>
      </c>
      <c r="C127">
        <v>1099.9000000000001</v>
      </c>
      <c r="D127">
        <v>7</v>
      </c>
      <c r="E127">
        <v>1093.54</v>
      </c>
      <c r="U127" t="s">
        <v>14</v>
      </c>
      <c r="V127" s="1">
        <v>9.9999999999999995E-21</v>
      </c>
    </row>
    <row r="128" spans="1:22" x14ac:dyDescent="0.2">
      <c r="A128">
        <f t="shared" si="21"/>
        <v>34.328899999999997</v>
      </c>
      <c r="B128">
        <v>8</v>
      </c>
      <c r="C128">
        <v>1118.33</v>
      </c>
      <c r="D128">
        <v>8</v>
      </c>
      <c r="E128">
        <v>1118.6300000000001</v>
      </c>
    </row>
    <row r="129" spans="1:23" x14ac:dyDescent="0.2">
      <c r="A129">
        <f t="shared" si="21"/>
        <v>38.620012500000001</v>
      </c>
      <c r="B129">
        <v>9</v>
      </c>
      <c r="C129">
        <v>1131.18</v>
      </c>
      <c r="D129">
        <v>9</v>
      </c>
      <c r="E129">
        <v>1138.9100000000001</v>
      </c>
      <c r="H129" t="s">
        <v>23</v>
      </c>
      <c r="I129" t="s">
        <v>24</v>
      </c>
      <c r="J129" t="s">
        <v>25</v>
      </c>
      <c r="K129" t="s">
        <v>26</v>
      </c>
      <c r="L129" t="s">
        <v>27</v>
      </c>
      <c r="M129" t="s">
        <v>28</v>
      </c>
      <c r="N129" t="s">
        <v>29</v>
      </c>
      <c r="O129" t="s">
        <v>30</v>
      </c>
      <c r="P129" t="s">
        <v>31</v>
      </c>
      <c r="Q129" t="s">
        <v>32</v>
      </c>
      <c r="R129" t="s">
        <v>7</v>
      </c>
      <c r="S129" t="s">
        <v>8</v>
      </c>
      <c r="T129" t="s">
        <v>9</v>
      </c>
      <c r="U129" t="s">
        <v>10</v>
      </c>
      <c r="V129" t="s">
        <v>11</v>
      </c>
    </row>
    <row r="130" spans="1:23" x14ac:dyDescent="0.2">
      <c r="A130">
        <f t="shared" si="21"/>
        <v>42.911124999999998</v>
      </c>
      <c r="B130">
        <v>10</v>
      </c>
      <c r="C130">
        <v>1132.48</v>
      </c>
      <c r="D130">
        <v>10</v>
      </c>
      <c r="E130">
        <v>1144.3</v>
      </c>
      <c r="H130">
        <v>1000000</v>
      </c>
      <c r="I130">
        <v>1203.17</v>
      </c>
      <c r="J130">
        <v>-91002.6</v>
      </c>
      <c r="K130">
        <v>101.03100000000001</v>
      </c>
      <c r="L130">
        <v>404557</v>
      </c>
      <c r="M130">
        <v>343.28899999999999</v>
      </c>
      <c r="N130">
        <v>34.328899999999997</v>
      </c>
      <c r="O130">
        <v>34.328899999999997</v>
      </c>
      <c r="P130">
        <v>5090.13</v>
      </c>
      <c r="Q130">
        <v>-5099.72</v>
      </c>
      <c r="S130">
        <f>(P130-Q130)/2</f>
        <v>5094.9250000000002</v>
      </c>
    </row>
    <row r="131" spans="1:23" x14ac:dyDescent="0.2">
      <c r="A131">
        <f t="shared" si="21"/>
        <v>47.202237500000003</v>
      </c>
      <c r="B131">
        <v>11</v>
      </c>
      <c r="C131">
        <v>1151.33</v>
      </c>
      <c r="D131">
        <v>11</v>
      </c>
      <c r="E131">
        <v>1149.2</v>
      </c>
      <c r="H131">
        <v>2000000</v>
      </c>
      <c r="I131">
        <v>1199.44</v>
      </c>
      <c r="J131">
        <v>-91011.7</v>
      </c>
      <c r="K131">
        <v>-70.406899999999993</v>
      </c>
      <c r="L131">
        <v>404557</v>
      </c>
      <c r="M131">
        <v>343.28899999999999</v>
      </c>
      <c r="N131">
        <v>34.328899999999997</v>
      </c>
      <c r="O131">
        <v>34.328899999999997</v>
      </c>
      <c r="P131">
        <v>10533.8</v>
      </c>
      <c r="Q131">
        <v>-10515.1</v>
      </c>
      <c r="R131">
        <f>(H131-H130)*0.0005</f>
        <v>500</v>
      </c>
      <c r="S131">
        <f>(P131-Q131)/2</f>
        <v>10524.45</v>
      </c>
      <c r="T131">
        <f>S131-S130</f>
        <v>5429.5250000000005</v>
      </c>
      <c r="U131">
        <f>T131/R131/(N131*O131)/2</f>
        <v>4.6072530056374657E-3</v>
      </c>
      <c r="V131" s="1">
        <f>U131*$W$10/$W$11/$W$12</f>
        <v>73808193150.31221</v>
      </c>
    </row>
    <row r="132" spans="1:23" x14ac:dyDescent="0.2">
      <c r="A132">
        <f t="shared" si="21"/>
        <v>51.49335</v>
      </c>
      <c r="B132">
        <v>12</v>
      </c>
      <c r="C132">
        <v>1161.33</v>
      </c>
      <c r="D132">
        <v>12</v>
      </c>
      <c r="E132">
        <v>1149.06</v>
      </c>
      <c r="V132" s="1"/>
    </row>
    <row r="133" spans="1:23" x14ac:dyDescent="0.2">
      <c r="A133">
        <f t="shared" si="21"/>
        <v>55.784462499999997</v>
      </c>
      <c r="B133">
        <v>13</v>
      </c>
      <c r="C133">
        <v>1157.8</v>
      </c>
      <c r="D133">
        <v>13</v>
      </c>
      <c r="E133">
        <v>1155.22</v>
      </c>
      <c r="V133" s="1"/>
    </row>
    <row r="134" spans="1:23" x14ac:dyDescent="0.2">
      <c r="A134">
        <f t="shared" si="21"/>
        <v>60.075574999999994</v>
      </c>
      <c r="B134">
        <v>14</v>
      </c>
      <c r="C134">
        <v>1168.02</v>
      </c>
      <c r="D134">
        <v>14</v>
      </c>
      <c r="E134">
        <v>1163.52</v>
      </c>
    </row>
    <row r="135" spans="1:23" x14ac:dyDescent="0.2">
      <c r="A135">
        <f t="shared" si="21"/>
        <v>64.366687499999998</v>
      </c>
      <c r="B135">
        <v>15</v>
      </c>
      <c r="C135">
        <v>1174.76</v>
      </c>
      <c r="D135">
        <v>15</v>
      </c>
      <c r="E135">
        <v>1169.92</v>
      </c>
      <c r="U135" t="s">
        <v>15</v>
      </c>
      <c r="V135" s="1">
        <f>AVERAGE(V130:V131)</f>
        <v>73808193150.31221</v>
      </c>
    </row>
    <row r="136" spans="1:23" x14ac:dyDescent="0.2">
      <c r="A136">
        <f t="shared" si="21"/>
        <v>68.657799999999995</v>
      </c>
      <c r="B136">
        <v>16</v>
      </c>
      <c r="C136">
        <v>1183.72</v>
      </c>
      <c r="D136">
        <v>16</v>
      </c>
      <c r="E136">
        <v>1183.72</v>
      </c>
    </row>
    <row r="137" spans="1:23" x14ac:dyDescent="0.2">
      <c r="A137">
        <f t="shared" si="21"/>
        <v>72.948912499999992</v>
      </c>
      <c r="B137">
        <v>17</v>
      </c>
      <c r="C137">
        <v>1191.9100000000001</v>
      </c>
      <c r="D137">
        <v>17</v>
      </c>
      <c r="E137">
        <v>1182.46</v>
      </c>
      <c r="U137" t="s">
        <v>16</v>
      </c>
    </row>
    <row r="138" spans="1:23" x14ac:dyDescent="0.2">
      <c r="A138">
        <f t="shared" si="21"/>
        <v>77.240025000000003</v>
      </c>
      <c r="B138">
        <v>18</v>
      </c>
      <c r="C138">
        <v>1188.18</v>
      </c>
      <c r="D138">
        <v>18</v>
      </c>
      <c r="E138">
        <v>1197.04</v>
      </c>
    </row>
    <row r="139" spans="1:23" x14ac:dyDescent="0.2">
      <c r="A139">
        <f t="shared" si="21"/>
        <v>81.5311375</v>
      </c>
      <c r="B139">
        <v>19</v>
      </c>
      <c r="C139">
        <v>1187.5899999999999</v>
      </c>
      <c r="D139">
        <v>19</v>
      </c>
      <c r="E139">
        <v>1193.45</v>
      </c>
      <c r="U139" t="s">
        <v>17</v>
      </c>
      <c r="V139" s="2">
        <f>V135/G125</f>
        <v>8.8297874327446113</v>
      </c>
      <c r="W139" t="s">
        <v>18</v>
      </c>
    </row>
    <row r="140" spans="1:23" x14ac:dyDescent="0.2">
      <c r="A140">
        <f t="shared" si="21"/>
        <v>85.822249999999997</v>
      </c>
      <c r="B140">
        <v>20</v>
      </c>
      <c r="C140">
        <v>1195.33</v>
      </c>
      <c r="D140">
        <v>20</v>
      </c>
      <c r="E140">
        <v>1191.26</v>
      </c>
      <c r="V140">
        <f>V139*J124</f>
        <v>0.74245016804745734</v>
      </c>
    </row>
    <row r="141" spans="1:23" x14ac:dyDescent="0.2">
      <c r="A141">
        <f t="shared" si="21"/>
        <v>90.113362499999994</v>
      </c>
      <c r="B141">
        <v>21</v>
      </c>
      <c r="C141">
        <v>1201.07</v>
      </c>
      <c r="D141">
        <v>21</v>
      </c>
      <c r="E141">
        <v>1199.1099999999999</v>
      </c>
    </row>
    <row r="142" spans="1:23" x14ac:dyDescent="0.2">
      <c r="A142">
        <f t="shared" si="21"/>
        <v>94.404475000000005</v>
      </c>
      <c r="B142">
        <v>22</v>
      </c>
      <c r="C142">
        <v>1202.28</v>
      </c>
      <c r="D142">
        <v>22</v>
      </c>
      <c r="E142">
        <v>1185.93</v>
      </c>
    </row>
    <row r="143" spans="1:23" x14ac:dyDescent="0.2">
      <c r="A143">
        <f t="shared" si="21"/>
        <v>98.695587499999988</v>
      </c>
      <c r="B143">
        <v>23</v>
      </c>
      <c r="C143">
        <v>1209.49</v>
      </c>
      <c r="D143">
        <v>23</v>
      </c>
      <c r="E143">
        <v>1184.3800000000001</v>
      </c>
    </row>
    <row r="144" spans="1:23" x14ac:dyDescent="0.2">
      <c r="A144">
        <f t="shared" si="21"/>
        <v>102.9867</v>
      </c>
      <c r="B144">
        <v>24</v>
      </c>
      <c r="C144">
        <v>1200.6099999999999</v>
      </c>
      <c r="D144">
        <v>24</v>
      </c>
      <c r="E144">
        <v>1191.72</v>
      </c>
    </row>
    <row r="145" spans="1:5" x14ac:dyDescent="0.2">
      <c r="A145">
        <f t="shared" si="21"/>
        <v>107.2778125</v>
      </c>
      <c r="B145">
        <v>25</v>
      </c>
      <c r="C145">
        <v>1205.1400000000001</v>
      </c>
      <c r="D145">
        <v>25</v>
      </c>
      <c r="E145">
        <v>1205.32</v>
      </c>
    </row>
    <row r="146" spans="1:5" x14ac:dyDescent="0.2">
      <c r="A146">
        <f t="shared" si="21"/>
        <v>111.56892499999999</v>
      </c>
      <c r="B146">
        <v>26</v>
      </c>
      <c r="C146">
        <v>1208.5999999999999</v>
      </c>
      <c r="D146">
        <v>26</v>
      </c>
      <c r="E146">
        <v>1207.18</v>
      </c>
    </row>
    <row r="147" spans="1:5" x14ac:dyDescent="0.2">
      <c r="A147">
        <f t="shared" si="21"/>
        <v>115.8600375</v>
      </c>
      <c r="B147">
        <v>27</v>
      </c>
      <c r="C147">
        <v>1210.22</v>
      </c>
      <c r="D147">
        <v>27</v>
      </c>
      <c r="E147">
        <v>1210.68</v>
      </c>
    </row>
    <row r="148" spans="1:5" x14ac:dyDescent="0.2">
      <c r="A148">
        <f t="shared" si="21"/>
        <v>120.15114999999999</v>
      </c>
      <c r="B148">
        <v>28</v>
      </c>
      <c r="C148">
        <v>1227.03</v>
      </c>
      <c r="D148">
        <v>28</v>
      </c>
      <c r="E148">
        <v>1199.3</v>
      </c>
    </row>
    <row r="149" spans="1:5" x14ac:dyDescent="0.2">
      <c r="A149">
        <f t="shared" si="21"/>
        <v>124.4422625</v>
      </c>
      <c r="B149">
        <v>29</v>
      </c>
      <c r="C149">
        <v>1224.75</v>
      </c>
      <c r="D149">
        <v>29</v>
      </c>
      <c r="E149">
        <v>1208.24</v>
      </c>
    </row>
    <row r="150" spans="1:5" x14ac:dyDescent="0.2">
      <c r="A150">
        <f t="shared" si="21"/>
        <v>128.733375</v>
      </c>
      <c r="B150">
        <v>30</v>
      </c>
      <c r="C150">
        <v>1226.45</v>
      </c>
      <c r="D150">
        <v>30</v>
      </c>
      <c r="E150">
        <v>1217.1199999999999</v>
      </c>
    </row>
    <row r="151" spans="1:5" x14ac:dyDescent="0.2">
      <c r="A151">
        <f t="shared" si="21"/>
        <v>133.02448749999999</v>
      </c>
      <c r="B151">
        <v>31</v>
      </c>
      <c r="C151">
        <v>1232.49</v>
      </c>
      <c r="D151">
        <v>31</v>
      </c>
      <c r="E151">
        <v>1224.93</v>
      </c>
    </row>
    <row r="152" spans="1:5" x14ac:dyDescent="0.2">
      <c r="A152">
        <f t="shared" si="21"/>
        <v>137.31559999999999</v>
      </c>
      <c r="B152">
        <v>32</v>
      </c>
      <c r="C152">
        <v>1234.29</v>
      </c>
      <c r="D152">
        <v>32</v>
      </c>
      <c r="E152">
        <v>1240.42</v>
      </c>
    </row>
    <row r="153" spans="1:5" x14ac:dyDescent="0.2">
      <c r="A153">
        <f t="shared" ref="A153:A184" si="22">(B153/$B$200)*$M$130</f>
        <v>141.60671249999999</v>
      </c>
      <c r="B153">
        <v>33</v>
      </c>
      <c r="C153">
        <v>1247.44</v>
      </c>
      <c r="D153">
        <v>33</v>
      </c>
      <c r="E153">
        <v>1243.27</v>
      </c>
    </row>
    <row r="154" spans="1:5" x14ac:dyDescent="0.2">
      <c r="A154">
        <f t="shared" si="22"/>
        <v>145.89782499999998</v>
      </c>
      <c r="B154">
        <v>34</v>
      </c>
      <c r="C154">
        <v>1246.54</v>
      </c>
      <c r="D154">
        <v>34</v>
      </c>
      <c r="E154">
        <v>1250.04</v>
      </c>
    </row>
    <row r="155" spans="1:5" x14ac:dyDescent="0.2">
      <c r="A155">
        <f t="shared" si="22"/>
        <v>150.18893750000001</v>
      </c>
      <c r="B155">
        <v>35</v>
      </c>
      <c r="C155">
        <v>1257.99</v>
      </c>
      <c r="D155">
        <v>35</v>
      </c>
      <c r="E155">
        <v>1245.51</v>
      </c>
    </row>
    <row r="156" spans="1:5" x14ac:dyDescent="0.2">
      <c r="A156">
        <f t="shared" si="22"/>
        <v>154.48005000000001</v>
      </c>
      <c r="B156">
        <v>36</v>
      </c>
      <c r="C156">
        <v>1267.26</v>
      </c>
      <c r="D156">
        <v>36</v>
      </c>
      <c r="E156">
        <v>1263.9100000000001</v>
      </c>
    </row>
    <row r="157" spans="1:5" x14ac:dyDescent="0.2">
      <c r="A157">
        <f t="shared" si="22"/>
        <v>158.7711625</v>
      </c>
      <c r="B157">
        <v>37</v>
      </c>
      <c r="C157">
        <v>1270.32</v>
      </c>
      <c r="D157">
        <v>37</v>
      </c>
      <c r="E157">
        <v>1277.17</v>
      </c>
    </row>
    <row r="158" spans="1:5" x14ac:dyDescent="0.2">
      <c r="A158">
        <f t="shared" si="22"/>
        <v>163.062275</v>
      </c>
      <c r="B158">
        <v>38</v>
      </c>
      <c r="C158">
        <v>1283.7</v>
      </c>
      <c r="D158">
        <v>38</v>
      </c>
      <c r="E158">
        <v>1289.78</v>
      </c>
    </row>
    <row r="159" spans="1:5" x14ac:dyDescent="0.2">
      <c r="A159">
        <f t="shared" si="22"/>
        <v>167.3533875</v>
      </c>
      <c r="B159">
        <v>39</v>
      </c>
      <c r="C159">
        <v>1300.78</v>
      </c>
      <c r="D159">
        <v>39</v>
      </c>
      <c r="E159">
        <v>1320.87</v>
      </c>
    </row>
    <row r="160" spans="1:5" x14ac:dyDescent="0.2">
      <c r="A160">
        <f t="shared" si="22"/>
        <v>171.64449999999999</v>
      </c>
      <c r="B160">
        <v>40</v>
      </c>
      <c r="C160">
        <v>1333.53</v>
      </c>
      <c r="D160">
        <v>40</v>
      </c>
      <c r="E160">
        <v>1354.98</v>
      </c>
    </row>
    <row r="161" spans="1:5" x14ac:dyDescent="0.2">
      <c r="A161">
        <f t="shared" si="22"/>
        <v>175.93561249999999</v>
      </c>
      <c r="B161">
        <v>41</v>
      </c>
      <c r="C161">
        <v>1385.49</v>
      </c>
      <c r="D161">
        <v>41</v>
      </c>
      <c r="E161">
        <v>1394.09</v>
      </c>
    </row>
    <row r="162" spans="1:5" x14ac:dyDescent="0.2">
      <c r="A162">
        <f t="shared" si="22"/>
        <v>180.22672499999999</v>
      </c>
      <c r="B162">
        <v>42</v>
      </c>
      <c r="C162">
        <v>1418.64</v>
      </c>
      <c r="D162">
        <v>42</v>
      </c>
      <c r="E162">
        <v>1411.25</v>
      </c>
    </row>
    <row r="163" spans="1:5" x14ac:dyDescent="0.2">
      <c r="A163">
        <f t="shared" si="22"/>
        <v>184.51783749999998</v>
      </c>
      <c r="B163">
        <v>43</v>
      </c>
      <c r="C163">
        <v>1408.86</v>
      </c>
      <c r="D163">
        <v>43</v>
      </c>
      <c r="E163">
        <v>1408.86</v>
      </c>
    </row>
    <row r="164" spans="1:5" x14ac:dyDescent="0.2">
      <c r="A164">
        <f t="shared" si="22"/>
        <v>188.80895000000001</v>
      </c>
      <c r="B164">
        <v>44</v>
      </c>
      <c r="C164">
        <v>1390.32</v>
      </c>
      <c r="D164">
        <v>44</v>
      </c>
      <c r="E164">
        <v>1388.06</v>
      </c>
    </row>
    <row r="165" spans="1:5" x14ac:dyDescent="0.2">
      <c r="A165">
        <f t="shared" si="22"/>
        <v>193.10006249999998</v>
      </c>
      <c r="B165">
        <v>45</v>
      </c>
      <c r="C165">
        <v>1357.74</v>
      </c>
      <c r="D165">
        <v>45</v>
      </c>
      <c r="E165">
        <v>1343.02</v>
      </c>
    </row>
    <row r="166" spans="1:5" x14ac:dyDescent="0.2">
      <c r="A166">
        <f t="shared" si="22"/>
        <v>197.39117499999998</v>
      </c>
      <c r="B166">
        <v>46</v>
      </c>
      <c r="C166">
        <v>1326.68</v>
      </c>
      <c r="D166">
        <v>46</v>
      </c>
      <c r="E166">
        <v>1306.1400000000001</v>
      </c>
    </row>
    <row r="167" spans="1:5" x14ac:dyDescent="0.2">
      <c r="A167">
        <f t="shared" si="22"/>
        <v>201.6822875</v>
      </c>
      <c r="B167">
        <v>47</v>
      </c>
      <c r="C167">
        <v>1304.6500000000001</v>
      </c>
      <c r="D167">
        <v>47</v>
      </c>
      <c r="E167">
        <v>1283.6199999999999</v>
      </c>
    </row>
    <row r="168" spans="1:5" x14ac:dyDescent="0.2">
      <c r="A168">
        <f t="shared" si="22"/>
        <v>205.9734</v>
      </c>
      <c r="B168">
        <v>48</v>
      </c>
      <c r="C168">
        <v>1286.28</v>
      </c>
      <c r="D168">
        <v>48</v>
      </c>
      <c r="E168">
        <v>1264.4100000000001</v>
      </c>
    </row>
    <row r="169" spans="1:5" x14ac:dyDescent="0.2">
      <c r="A169">
        <f t="shared" si="22"/>
        <v>210.2645125</v>
      </c>
      <c r="B169">
        <v>49</v>
      </c>
      <c r="C169">
        <v>1275.55</v>
      </c>
      <c r="D169">
        <v>49</v>
      </c>
      <c r="E169">
        <v>1256.1300000000001</v>
      </c>
    </row>
    <row r="170" spans="1:5" x14ac:dyDescent="0.2">
      <c r="A170">
        <f t="shared" si="22"/>
        <v>214.55562499999999</v>
      </c>
      <c r="B170">
        <v>50</v>
      </c>
      <c r="C170">
        <v>1260.28</v>
      </c>
      <c r="D170">
        <v>50</v>
      </c>
      <c r="E170">
        <v>1238.26</v>
      </c>
    </row>
    <row r="171" spans="1:5" x14ac:dyDescent="0.2">
      <c r="A171">
        <f t="shared" si="22"/>
        <v>218.84673749999999</v>
      </c>
      <c r="B171">
        <v>51</v>
      </c>
      <c r="C171">
        <v>1264.92</v>
      </c>
      <c r="D171">
        <v>51</v>
      </c>
      <c r="E171">
        <v>1235.0999999999999</v>
      </c>
    </row>
    <row r="172" spans="1:5" x14ac:dyDescent="0.2">
      <c r="A172">
        <f t="shared" si="22"/>
        <v>223.13784999999999</v>
      </c>
      <c r="B172">
        <v>52</v>
      </c>
      <c r="C172">
        <v>1263.78</v>
      </c>
      <c r="D172">
        <v>52</v>
      </c>
      <c r="E172">
        <v>1224.18</v>
      </c>
    </row>
    <row r="173" spans="1:5" x14ac:dyDescent="0.2">
      <c r="A173">
        <f t="shared" si="22"/>
        <v>227.42896249999998</v>
      </c>
      <c r="B173">
        <v>53</v>
      </c>
      <c r="C173">
        <v>1251.81</v>
      </c>
      <c r="D173">
        <v>53</v>
      </c>
      <c r="E173">
        <v>1223.7</v>
      </c>
    </row>
    <row r="174" spans="1:5" x14ac:dyDescent="0.2">
      <c r="A174">
        <f t="shared" si="22"/>
        <v>231.72007500000001</v>
      </c>
      <c r="B174">
        <v>54</v>
      </c>
      <c r="C174">
        <v>1242.3399999999999</v>
      </c>
      <c r="D174">
        <v>54</v>
      </c>
      <c r="E174">
        <v>1223.56</v>
      </c>
    </row>
    <row r="175" spans="1:5" x14ac:dyDescent="0.2">
      <c r="A175">
        <f t="shared" si="22"/>
        <v>236.01118750000001</v>
      </c>
      <c r="B175">
        <v>55</v>
      </c>
      <c r="C175">
        <v>1231.1199999999999</v>
      </c>
      <c r="D175">
        <v>55</v>
      </c>
      <c r="E175">
        <v>1216.8499999999999</v>
      </c>
    </row>
    <row r="176" spans="1:5" x14ac:dyDescent="0.2">
      <c r="A176">
        <f t="shared" si="22"/>
        <v>240.30229999999997</v>
      </c>
      <c r="B176">
        <v>56</v>
      </c>
      <c r="C176">
        <v>1231.45</v>
      </c>
      <c r="D176">
        <v>56</v>
      </c>
      <c r="E176">
        <v>1216.73</v>
      </c>
    </row>
    <row r="177" spans="1:5" x14ac:dyDescent="0.2">
      <c r="A177">
        <f t="shared" si="22"/>
        <v>244.5934125</v>
      </c>
      <c r="B177">
        <v>57</v>
      </c>
      <c r="C177">
        <v>1222.27</v>
      </c>
      <c r="D177">
        <v>57</v>
      </c>
      <c r="E177">
        <v>1221.6199999999999</v>
      </c>
    </row>
    <row r="178" spans="1:5" x14ac:dyDescent="0.2">
      <c r="A178">
        <f t="shared" si="22"/>
        <v>248.884525</v>
      </c>
      <c r="B178">
        <v>58</v>
      </c>
      <c r="C178">
        <v>1231.97</v>
      </c>
      <c r="D178">
        <v>58</v>
      </c>
      <c r="E178">
        <v>1217.0999999999999</v>
      </c>
    </row>
    <row r="179" spans="1:5" x14ac:dyDescent="0.2">
      <c r="A179">
        <f t="shared" si="22"/>
        <v>253.17563749999999</v>
      </c>
      <c r="B179">
        <v>59</v>
      </c>
      <c r="C179">
        <v>1219.02</v>
      </c>
      <c r="D179">
        <v>59</v>
      </c>
      <c r="E179">
        <v>1218.58</v>
      </c>
    </row>
    <row r="180" spans="1:5" x14ac:dyDescent="0.2">
      <c r="A180">
        <f t="shared" si="22"/>
        <v>257.46674999999999</v>
      </c>
      <c r="B180">
        <v>60</v>
      </c>
      <c r="C180">
        <v>1205.31</v>
      </c>
      <c r="D180">
        <v>60</v>
      </c>
      <c r="E180">
        <v>1211.9100000000001</v>
      </c>
    </row>
    <row r="181" spans="1:5" x14ac:dyDescent="0.2">
      <c r="A181">
        <f t="shared" si="22"/>
        <v>261.75786249999999</v>
      </c>
      <c r="B181">
        <v>61</v>
      </c>
      <c r="C181">
        <v>1193.4000000000001</v>
      </c>
      <c r="D181">
        <v>61</v>
      </c>
      <c r="E181">
        <v>1200.3699999999999</v>
      </c>
    </row>
    <row r="182" spans="1:5" x14ac:dyDescent="0.2">
      <c r="A182">
        <f t="shared" si="22"/>
        <v>266.04897499999998</v>
      </c>
      <c r="B182">
        <v>62</v>
      </c>
      <c r="C182">
        <v>1184.8</v>
      </c>
      <c r="D182">
        <v>62</v>
      </c>
      <c r="E182">
        <v>1192.57</v>
      </c>
    </row>
    <row r="183" spans="1:5" x14ac:dyDescent="0.2">
      <c r="A183">
        <f t="shared" si="22"/>
        <v>270.34008749999998</v>
      </c>
      <c r="B183">
        <v>63</v>
      </c>
      <c r="C183">
        <v>1190.05</v>
      </c>
      <c r="D183">
        <v>63</v>
      </c>
      <c r="E183">
        <v>1188.25</v>
      </c>
    </row>
    <row r="184" spans="1:5" x14ac:dyDescent="0.2">
      <c r="A184">
        <f t="shared" si="22"/>
        <v>274.63119999999998</v>
      </c>
      <c r="B184">
        <v>64</v>
      </c>
      <c r="C184">
        <v>1190.77</v>
      </c>
      <c r="D184">
        <v>64</v>
      </c>
      <c r="E184">
        <v>1182.8599999999999</v>
      </c>
    </row>
    <row r="185" spans="1:5" x14ac:dyDescent="0.2">
      <c r="A185">
        <f t="shared" ref="A185:A216" si="23">(B185/$B$200)*$M$130</f>
        <v>278.92231249999998</v>
      </c>
      <c r="B185">
        <v>65</v>
      </c>
      <c r="C185">
        <v>1192.5</v>
      </c>
      <c r="D185">
        <v>65</v>
      </c>
      <c r="E185">
        <v>1194.6400000000001</v>
      </c>
    </row>
    <row r="186" spans="1:5" x14ac:dyDescent="0.2">
      <c r="A186">
        <f t="shared" si="23"/>
        <v>283.21342499999997</v>
      </c>
      <c r="B186">
        <v>66</v>
      </c>
      <c r="C186">
        <v>1193.96</v>
      </c>
      <c r="D186">
        <v>66</v>
      </c>
      <c r="E186">
        <v>1185.57</v>
      </c>
    </row>
    <row r="187" spans="1:5" x14ac:dyDescent="0.2">
      <c r="A187">
        <f t="shared" si="23"/>
        <v>287.50453749999997</v>
      </c>
      <c r="B187">
        <v>67</v>
      </c>
      <c r="C187">
        <v>1186.6199999999999</v>
      </c>
      <c r="D187">
        <v>67</v>
      </c>
      <c r="E187">
        <v>1186.33</v>
      </c>
    </row>
    <row r="188" spans="1:5" x14ac:dyDescent="0.2">
      <c r="A188">
        <f t="shared" si="23"/>
        <v>291.79564999999997</v>
      </c>
      <c r="B188">
        <v>68</v>
      </c>
      <c r="C188">
        <v>1182.03</v>
      </c>
      <c r="D188">
        <v>68</v>
      </c>
      <c r="E188">
        <v>1180.4100000000001</v>
      </c>
    </row>
    <row r="189" spans="1:5" x14ac:dyDescent="0.2">
      <c r="A189">
        <f t="shared" si="23"/>
        <v>296.08676250000002</v>
      </c>
      <c r="B189">
        <v>69</v>
      </c>
      <c r="C189">
        <v>1186.48</v>
      </c>
      <c r="D189">
        <v>69</v>
      </c>
      <c r="E189">
        <v>1177.78</v>
      </c>
    </row>
    <row r="190" spans="1:5" x14ac:dyDescent="0.2">
      <c r="A190">
        <f t="shared" si="23"/>
        <v>300.37787500000002</v>
      </c>
      <c r="B190">
        <v>70</v>
      </c>
      <c r="C190">
        <v>1166.8399999999999</v>
      </c>
      <c r="D190">
        <v>70</v>
      </c>
      <c r="E190">
        <v>1175.81</v>
      </c>
    </row>
    <row r="191" spans="1:5" x14ac:dyDescent="0.2">
      <c r="A191">
        <f t="shared" si="23"/>
        <v>304.66898749999996</v>
      </c>
      <c r="B191">
        <v>71</v>
      </c>
      <c r="C191">
        <v>1168.51</v>
      </c>
      <c r="D191">
        <v>71</v>
      </c>
      <c r="E191">
        <v>1169.8499999999999</v>
      </c>
    </row>
    <row r="192" spans="1:5" x14ac:dyDescent="0.2">
      <c r="A192">
        <f t="shared" si="23"/>
        <v>308.96010000000001</v>
      </c>
      <c r="B192">
        <v>72</v>
      </c>
      <c r="C192">
        <v>1159.21</v>
      </c>
      <c r="D192">
        <v>72</v>
      </c>
      <c r="E192">
        <v>1168.98</v>
      </c>
    </row>
    <row r="193" spans="1:26" x14ac:dyDescent="0.2">
      <c r="A193">
        <f t="shared" si="23"/>
        <v>313.25121250000001</v>
      </c>
      <c r="B193">
        <v>73</v>
      </c>
      <c r="C193">
        <v>1153.77</v>
      </c>
      <c r="D193">
        <v>73</v>
      </c>
      <c r="E193">
        <v>1165.19</v>
      </c>
    </row>
    <row r="194" spans="1:26" x14ac:dyDescent="0.2">
      <c r="A194">
        <f t="shared" si="23"/>
        <v>317.54232500000001</v>
      </c>
      <c r="B194">
        <v>74</v>
      </c>
      <c r="C194">
        <v>1147.79</v>
      </c>
      <c r="D194">
        <v>74</v>
      </c>
      <c r="E194">
        <v>1165.5</v>
      </c>
    </row>
    <row r="195" spans="1:26" x14ac:dyDescent="0.2">
      <c r="A195">
        <f t="shared" si="23"/>
        <v>321.8334375</v>
      </c>
      <c r="B195">
        <v>75</v>
      </c>
      <c r="C195">
        <v>1145.07</v>
      </c>
      <c r="D195">
        <v>75</v>
      </c>
      <c r="E195">
        <v>1157.8599999999999</v>
      </c>
    </row>
    <row r="196" spans="1:26" x14ac:dyDescent="0.2">
      <c r="A196">
        <f t="shared" si="23"/>
        <v>326.12455</v>
      </c>
      <c r="B196">
        <v>76</v>
      </c>
      <c r="C196">
        <v>1142.98</v>
      </c>
      <c r="D196">
        <v>76</v>
      </c>
      <c r="E196">
        <v>1137.32</v>
      </c>
    </row>
    <row r="197" spans="1:26" x14ac:dyDescent="0.2">
      <c r="A197">
        <f t="shared" si="23"/>
        <v>330.4156625</v>
      </c>
      <c r="B197">
        <v>77</v>
      </c>
      <c r="C197">
        <v>1117.68</v>
      </c>
      <c r="D197">
        <v>77</v>
      </c>
      <c r="E197">
        <v>1126.5999999999999</v>
      </c>
    </row>
    <row r="198" spans="1:26" x14ac:dyDescent="0.2">
      <c r="A198">
        <f t="shared" si="23"/>
        <v>334.70677499999999</v>
      </c>
      <c r="B198">
        <v>78</v>
      </c>
      <c r="C198">
        <v>1092.67</v>
      </c>
      <c r="D198">
        <v>78</v>
      </c>
      <c r="E198">
        <v>1103.29</v>
      </c>
    </row>
    <row r="199" spans="1:26" x14ac:dyDescent="0.2">
      <c r="A199">
        <f t="shared" si="23"/>
        <v>338.99788749999999</v>
      </c>
      <c r="B199">
        <v>79</v>
      </c>
      <c r="C199">
        <v>1068.7</v>
      </c>
      <c r="D199">
        <v>79</v>
      </c>
      <c r="E199">
        <v>1069.9000000000001</v>
      </c>
    </row>
    <row r="200" spans="1:26" x14ac:dyDescent="0.2">
      <c r="A200">
        <f t="shared" si="23"/>
        <v>343.28899999999999</v>
      </c>
      <c r="B200">
        <v>80</v>
      </c>
      <c r="C200">
        <v>1028.58</v>
      </c>
      <c r="D200">
        <v>80</v>
      </c>
      <c r="E200">
        <v>1044.53</v>
      </c>
    </row>
    <row r="202" spans="1:26" s="3" customFormat="1" x14ac:dyDescent="0.2"/>
    <row r="203" spans="1:26" x14ac:dyDescent="0.2">
      <c r="A203" t="s">
        <v>39</v>
      </c>
      <c r="B203" t="s">
        <v>40</v>
      </c>
    </row>
    <row r="205" spans="1:26" x14ac:dyDescent="0.2">
      <c r="G205" t="s">
        <v>38</v>
      </c>
      <c r="H205" t="s">
        <v>47</v>
      </c>
      <c r="L205" t="s">
        <v>35</v>
      </c>
    </row>
    <row r="206" spans="1:26" x14ac:dyDescent="0.2">
      <c r="B206">
        <v>1000000</v>
      </c>
      <c r="C206">
        <v>50</v>
      </c>
      <c r="D206">
        <v>5000000</v>
      </c>
      <c r="E206">
        <v>50</v>
      </c>
      <c r="F206" t="s">
        <v>44</v>
      </c>
      <c r="G206" t="s">
        <v>45</v>
      </c>
      <c r="H206" t="s">
        <v>46</v>
      </c>
      <c r="L206">
        <v>0.59960000000000002</v>
      </c>
    </row>
    <row r="207" spans="1:26" x14ac:dyDescent="0.2">
      <c r="A207">
        <f>(B207/$B$256)*$Q$212</f>
        <v>6.86578</v>
      </c>
      <c r="B207">
        <v>1</v>
      </c>
      <c r="C207">
        <v>1110.6199999999999</v>
      </c>
      <c r="D207">
        <v>1</v>
      </c>
      <c r="E207">
        <v>1105.1600000000001</v>
      </c>
      <c r="F207">
        <v>1</v>
      </c>
      <c r="G207">
        <v>1</v>
      </c>
      <c r="H207">
        <v>1</v>
      </c>
      <c r="I207">
        <v>1172.8900000000001</v>
      </c>
      <c r="L207">
        <v>0.6804</v>
      </c>
      <c r="Y207" t="s">
        <v>12</v>
      </c>
      <c r="Z207" s="1">
        <v>1.602E-19</v>
      </c>
    </row>
    <row r="208" spans="1:26" x14ac:dyDescent="0.2">
      <c r="A208">
        <f t="shared" ref="A208:A256" si="24">(B208/$B$256)*$Q$212</f>
        <v>13.73156</v>
      </c>
      <c r="B208">
        <v>2</v>
      </c>
      <c r="C208">
        <v>1095.8</v>
      </c>
      <c r="D208">
        <v>2</v>
      </c>
      <c r="E208">
        <v>1093.33</v>
      </c>
      <c r="F208">
        <v>2</v>
      </c>
      <c r="G208">
        <v>1</v>
      </c>
      <c r="H208">
        <v>1</v>
      </c>
      <c r="I208">
        <v>1172.56</v>
      </c>
      <c r="Y208" t="s">
        <v>13</v>
      </c>
      <c r="Z208" s="1">
        <v>9.9999999999999998E-13</v>
      </c>
    </row>
    <row r="209" spans="1:27" x14ac:dyDescent="0.2">
      <c r="A209">
        <f t="shared" si="24"/>
        <v>20.597339999999999</v>
      </c>
      <c r="B209">
        <v>3</v>
      </c>
      <c r="C209">
        <v>1092.8699999999999</v>
      </c>
      <c r="D209">
        <v>3</v>
      </c>
      <c r="E209">
        <v>1093.99</v>
      </c>
      <c r="F209">
        <v>3</v>
      </c>
      <c r="G209">
        <v>1</v>
      </c>
      <c r="H209">
        <v>1</v>
      </c>
      <c r="I209">
        <v>1172.56</v>
      </c>
      <c r="L209">
        <f>(L206+L207)/2</f>
        <v>0.64</v>
      </c>
      <c r="M209" t="s">
        <v>5</v>
      </c>
      <c r="N209">
        <f>STDEV(L206:L207)</f>
        <v>5.7134227919873028E-2</v>
      </c>
      <c r="Y209" t="s">
        <v>14</v>
      </c>
      <c r="Z209" s="1">
        <v>9.9999999999999995E-21</v>
      </c>
    </row>
    <row r="210" spans="1:27" x14ac:dyDescent="0.2">
      <c r="A210">
        <f t="shared" si="24"/>
        <v>27.46312</v>
      </c>
      <c r="B210">
        <v>4</v>
      </c>
      <c r="C210">
        <v>1091.77</v>
      </c>
      <c r="D210">
        <v>4</v>
      </c>
      <c r="E210">
        <v>1098.42</v>
      </c>
      <c r="F210">
        <v>4</v>
      </c>
      <c r="G210">
        <v>1</v>
      </c>
      <c r="H210">
        <v>1</v>
      </c>
      <c r="I210">
        <v>1171.18</v>
      </c>
      <c r="L210">
        <f>L209/0.0000000001</f>
        <v>6400000000</v>
      </c>
      <c r="M210" t="s">
        <v>6</v>
      </c>
      <c r="O210">
        <f>N209/L209</f>
        <v>8.9272231124801607E-2</v>
      </c>
    </row>
    <row r="211" spans="1:27" x14ac:dyDescent="0.2">
      <c r="A211">
        <f t="shared" si="24"/>
        <v>34.328899999999997</v>
      </c>
      <c r="B211">
        <v>5</v>
      </c>
      <c r="C211">
        <v>1125.29</v>
      </c>
      <c r="D211">
        <v>5</v>
      </c>
      <c r="E211">
        <v>1123.92</v>
      </c>
      <c r="F211">
        <v>5</v>
      </c>
      <c r="G211">
        <v>1</v>
      </c>
      <c r="H211">
        <v>1</v>
      </c>
      <c r="I211">
        <v>1170.48</v>
      </c>
      <c r="V211" t="s">
        <v>7</v>
      </c>
      <c r="W211" t="s">
        <v>8</v>
      </c>
      <c r="X211" t="s">
        <v>9</v>
      </c>
      <c r="Y211" t="s">
        <v>10</v>
      </c>
      <c r="Z211" t="s">
        <v>11</v>
      </c>
    </row>
    <row r="212" spans="1:27" x14ac:dyDescent="0.2">
      <c r="A212">
        <f t="shared" si="24"/>
        <v>41.194679999999998</v>
      </c>
      <c r="B212">
        <v>6</v>
      </c>
      <c r="C212">
        <v>1144.3399999999999</v>
      </c>
      <c r="D212">
        <v>6</v>
      </c>
      <c r="E212">
        <v>1155.55</v>
      </c>
      <c r="F212">
        <v>6</v>
      </c>
      <c r="G212">
        <v>1</v>
      </c>
      <c r="H212">
        <v>1</v>
      </c>
      <c r="I212">
        <v>1172.21</v>
      </c>
      <c r="L212">
        <v>1000000</v>
      </c>
      <c r="M212">
        <v>1190.74</v>
      </c>
      <c r="N212">
        <v>-91033.7</v>
      </c>
      <c r="O212">
        <v>-428.91800000000001</v>
      </c>
      <c r="P212" s="1">
        <v>404557</v>
      </c>
      <c r="Q212">
        <v>343.28899999999999</v>
      </c>
      <c r="R212">
        <v>34.328899999999997</v>
      </c>
      <c r="S212">
        <v>34.328899999999997</v>
      </c>
      <c r="T212">
        <v>3084.17</v>
      </c>
      <c r="U212">
        <v>-3025.23</v>
      </c>
      <c r="W212">
        <f>(T212-U212)/2</f>
        <v>3054.7</v>
      </c>
      <c r="Z212" s="1"/>
    </row>
    <row r="213" spans="1:27" x14ac:dyDescent="0.2">
      <c r="A213">
        <f t="shared" si="24"/>
        <v>48.060460000000006</v>
      </c>
      <c r="B213">
        <v>7</v>
      </c>
      <c r="C213">
        <v>1158.4100000000001</v>
      </c>
      <c r="D213">
        <v>7</v>
      </c>
      <c r="E213">
        <v>1169.6600000000001</v>
      </c>
      <c r="F213">
        <v>7</v>
      </c>
      <c r="G213">
        <v>1</v>
      </c>
      <c r="H213">
        <v>1</v>
      </c>
      <c r="I213">
        <v>1176.4000000000001</v>
      </c>
      <c r="L213">
        <v>2000000</v>
      </c>
      <c r="M213">
        <v>1200.0899999999999</v>
      </c>
      <c r="N213">
        <v>-91011.4</v>
      </c>
      <c r="O213">
        <v>-57.887099999999997</v>
      </c>
      <c r="P213">
        <v>404557</v>
      </c>
      <c r="Q213">
        <v>343.28899999999999</v>
      </c>
      <c r="R213">
        <v>34.328899999999997</v>
      </c>
      <c r="S213">
        <v>34.328899999999997</v>
      </c>
      <c r="T213">
        <v>6309.22</v>
      </c>
      <c r="U213">
        <v>-6294.1</v>
      </c>
      <c r="V213">
        <f>(L213-L212)*0.0005</f>
        <v>500</v>
      </c>
      <c r="W213">
        <f>(T213-U213)/2</f>
        <v>6301.66</v>
      </c>
      <c r="X213">
        <f>W213-W212</f>
        <v>3246.96</v>
      </c>
      <c r="Y213">
        <f>X213/V213/(R213*S213)/2</f>
        <v>2.7552255895653163E-3</v>
      </c>
      <c r="Z213" s="1">
        <f>Y213*$W$10/$W$11/$W$12</f>
        <v>44138713944.836372</v>
      </c>
    </row>
    <row r="214" spans="1:27" x14ac:dyDescent="0.2">
      <c r="A214">
        <f t="shared" si="24"/>
        <v>54.92624</v>
      </c>
      <c r="B214">
        <v>8</v>
      </c>
      <c r="C214">
        <v>1166.47</v>
      </c>
      <c r="D214">
        <v>8</v>
      </c>
      <c r="E214">
        <v>1173.18</v>
      </c>
      <c r="F214">
        <v>8</v>
      </c>
      <c r="G214">
        <v>1</v>
      </c>
      <c r="H214">
        <v>1</v>
      </c>
      <c r="I214">
        <v>1184.8499999999999</v>
      </c>
      <c r="L214">
        <v>3000000</v>
      </c>
      <c r="M214">
        <v>1195.7</v>
      </c>
      <c r="N214">
        <v>-91022.2</v>
      </c>
      <c r="O214">
        <v>-250.99700000000001</v>
      </c>
      <c r="P214">
        <v>404557</v>
      </c>
      <c r="Q214">
        <v>343.28899999999999</v>
      </c>
      <c r="R214">
        <v>34.328899999999997</v>
      </c>
      <c r="S214">
        <v>34.328899999999997</v>
      </c>
      <c r="T214">
        <v>9627.1299999999992</v>
      </c>
      <c r="U214">
        <v>-9579.26</v>
      </c>
      <c r="V214">
        <f t="shared" ref="V214:V216" si="25">(L214-L213)*0.0005</f>
        <v>500</v>
      </c>
      <c r="W214">
        <f t="shared" ref="W214:W216" si="26">(T214-U214)/2</f>
        <v>9603.1949999999997</v>
      </c>
      <c r="X214">
        <f t="shared" ref="X214:X216" si="27">W214-W213</f>
        <v>3301.5349999999999</v>
      </c>
      <c r="Y214">
        <f t="shared" ref="Y214:Y216" si="28">X214/V214/(R214*S214)/2</f>
        <v>2.8015355030075904E-3</v>
      </c>
      <c r="Z214" s="1">
        <f t="shared" ref="Z214:Z216" si="29">Y214*$W$10/$W$11/$W$12</f>
        <v>44880598758.181602</v>
      </c>
    </row>
    <row r="215" spans="1:27" x14ac:dyDescent="0.2">
      <c r="A215">
        <f t="shared" si="24"/>
        <v>61.792019999999994</v>
      </c>
      <c r="B215">
        <v>9</v>
      </c>
      <c r="C215">
        <v>1166.6199999999999</v>
      </c>
      <c r="D215">
        <v>9</v>
      </c>
      <c r="E215">
        <v>1177.0899999999999</v>
      </c>
      <c r="F215">
        <v>9</v>
      </c>
      <c r="G215">
        <v>1</v>
      </c>
      <c r="H215">
        <v>1</v>
      </c>
      <c r="I215">
        <v>1185.95</v>
      </c>
      <c r="L215">
        <v>4000000</v>
      </c>
      <c r="M215">
        <v>1203.46</v>
      </c>
      <c r="N215">
        <v>-91003.1</v>
      </c>
      <c r="O215">
        <v>74.878399999999999</v>
      </c>
      <c r="P215">
        <v>404557</v>
      </c>
      <c r="Q215">
        <v>343.28899999999999</v>
      </c>
      <c r="R215">
        <v>34.328899999999997</v>
      </c>
      <c r="S215">
        <v>34.328899999999997</v>
      </c>
      <c r="T215">
        <v>12974.8</v>
      </c>
      <c r="U215">
        <v>-12963.4</v>
      </c>
      <c r="V215">
        <f t="shared" si="25"/>
        <v>500</v>
      </c>
      <c r="W215">
        <f t="shared" si="26"/>
        <v>12969.099999999999</v>
      </c>
      <c r="X215">
        <f t="shared" si="27"/>
        <v>3365.9049999999988</v>
      </c>
      <c r="Y215">
        <f t="shared" si="28"/>
        <v>2.8561570170392743E-3</v>
      </c>
      <c r="Z215" s="1">
        <f t="shared" si="29"/>
        <v>45755635412.969177</v>
      </c>
    </row>
    <row r="216" spans="1:27" x14ac:dyDescent="0.2">
      <c r="A216">
        <f t="shared" si="24"/>
        <v>68.657799999999995</v>
      </c>
      <c r="B216">
        <v>10</v>
      </c>
      <c r="C216">
        <v>1161.49</v>
      </c>
      <c r="D216">
        <v>10</v>
      </c>
      <c r="E216">
        <v>1180.48</v>
      </c>
      <c r="F216">
        <v>10</v>
      </c>
      <c r="G216">
        <v>1</v>
      </c>
      <c r="H216">
        <v>1</v>
      </c>
      <c r="I216">
        <v>1191.56</v>
      </c>
      <c r="L216">
        <v>5000000</v>
      </c>
      <c r="M216">
        <v>1204.74</v>
      </c>
      <c r="N216">
        <v>-91000.3</v>
      </c>
      <c r="O216">
        <v>113.435</v>
      </c>
      <c r="P216">
        <v>404557</v>
      </c>
      <c r="Q216">
        <v>343.28899999999999</v>
      </c>
      <c r="R216">
        <v>34.328899999999997</v>
      </c>
      <c r="S216">
        <v>34.328899999999997</v>
      </c>
      <c r="T216">
        <v>16311.1</v>
      </c>
      <c r="U216">
        <v>-16300.1</v>
      </c>
      <c r="V216">
        <f t="shared" si="25"/>
        <v>500</v>
      </c>
      <c r="W216">
        <f t="shared" si="26"/>
        <v>16305.6</v>
      </c>
      <c r="X216">
        <f t="shared" si="27"/>
        <v>3336.5000000000018</v>
      </c>
      <c r="Y216">
        <f t="shared" si="28"/>
        <v>2.8312052441621339E-3</v>
      </c>
      <c r="Z216" s="1">
        <f t="shared" si="29"/>
        <v>45355908011.477386</v>
      </c>
    </row>
    <row r="217" spans="1:27" x14ac:dyDescent="0.2">
      <c r="A217">
        <f t="shared" si="24"/>
        <v>75.523579999999995</v>
      </c>
      <c r="B217">
        <v>11</v>
      </c>
      <c r="C217">
        <v>1163.48</v>
      </c>
      <c r="D217">
        <v>11</v>
      </c>
      <c r="E217">
        <v>1183.9100000000001</v>
      </c>
      <c r="F217">
        <v>11</v>
      </c>
      <c r="G217">
        <v>1</v>
      </c>
      <c r="H217">
        <v>1</v>
      </c>
      <c r="I217">
        <v>1192.77</v>
      </c>
    </row>
    <row r="218" spans="1:27" x14ac:dyDescent="0.2">
      <c r="A218">
        <f t="shared" si="24"/>
        <v>82.389359999999996</v>
      </c>
      <c r="B218">
        <v>12</v>
      </c>
      <c r="C218">
        <v>1169.6500000000001</v>
      </c>
      <c r="D218">
        <v>12</v>
      </c>
      <c r="E218">
        <v>1194.8</v>
      </c>
      <c r="F218">
        <v>12</v>
      </c>
      <c r="G218">
        <v>1</v>
      </c>
      <c r="H218">
        <v>1</v>
      </c>
      <c r="I218">
        <v>1196.46</v>
      </c>
    </row>
    <row r="219" spans="1:27" x14ac:dyDescent="0.2">
      <c r="A219">
        <f t="shared" si="24"/>
        <v>89.255139999999997</v>
      </c>
      <c r="B219">
        <v>13</v>
      </c>
      <c r="C219">
        <v>1178.06</v>
      </c>
      <c r="D219">
        <v>13</v>
      </c>
      <c r="E219">
        <v>1192.33</v>
      </c>
      <c r="F219">
        <v>13</v>
      </c>
      <c r="G219">
        <v>1</v>
      </c>
      <c r="H219">
        <v>1</v>
      </c>
      <c r="I219">
        <v>1199.94</v>
      </c>
      <c r="Y219" t="s">
        <v>15</v>
      </c>
      <c r="Z219" s="1">
        <f>AVERAGE(Z213:Z216)</f>
        <v>45032714031.866135</v>
      </c>
    </row>
    <row r="220" spans="1:27" x14ac:dyDescent="0.2">
      <c r="A220">
        <f t="shared" si="24"/>
        <v>96.120920000000012</v>
      </c>
      <c r="B220">
        <v>14</v>
      </c>
      <c r="C220">
        <v>1181.56</v>
      </c>
      <c r="D220">
        <v>14</v>
      </c>
      <c r="E220">
        <v>1200.95</v>
      </c>
      <c r="F220">
        <v>14</v>
      </c>
      <c r="G220">
        <v>1</v>
      </c>
      <c r="H220">
        <v>1</v>
      </c>
      <c r="I220">
        <v>1206.77</v>
      </c>
    </row>
    <row r="221" spans="1:27" x14ac:dyDescent="0.2">
      <c r="A221">
        <f t="shared" si="24"/>
        <v>102.9867</v>
      </c>
      <c r="B221">
        <v>15</v>
      </c>
      <c r="C221">
        <v>1192.25</v>
      </c>
      <c r="D221">
        <v>15</v>
      </c>
      <c r="E221">
        <v>1202.75</v>
      </c>
      <c r="F221">
        <v>15</v>
      </c>
      <c r="G221">
        <v>1</v>
      </c>
      <c r="H221">
        <v>1</v>
      </c>
      <c r="I221">
        <v>1210.3699999999999</v>
      </c>
      <c r="Y221" t="s">
        <v>16</v>
      </c>
    </row>
    <row r="222" spans="1:27" x14ac:dyDescent="0.2">
      <c r="A222">
        <f t="shared" si="24"/>
        <v>109.85248</v>
      </c>
      <c r="B222">
        <v>16</v>
      </c>
      <c r="C222">
        <v>1198.81</v>
      </c>
      <c r="D222">
        <v>16</v>
      </c>
      <c r="E222">
        <v>1198.8</v>
      </c>
      <c r="F222">
        <v>16</v>
      </c>
      <c r="G222">
        <v>1</v>
      </c>
      <c r="H222">
        <v>1</v>
      </c>
      <c r="I222">
        <v>1207.83</v>
      </c>
    </row>
    <row r="223" spans="1:27" x14ac:dyDescent="0.2">
      <c r="A223">
        <f t="shared" si="24"/>
        <v>116.71826</v>
      </c>
      <c r="B223">
        <v>17</v>
      </c>
      <c r="C223">
        <v>1195.6300000000001</v>
      </c>
      <c r="D223">
        <v>17</v>
      </c>
      <c r="E223">
        <v>1196.45</v>
      </c>
      <c r="F223">
        <v>17</v>
      </c>
      <c r="G223">
        <v>1</v>
      </c>
      <c r="H223">
        <v>1</v>
      </c>
      <c r="I223">
        <v>1207.3900000000001</v>
      </c>
      <c r="Y223" t="s">
        <v>17</v>
      </c>
      <c r="Z223" s="2">
        <f>Z219/L210</f>
        <v>7.0363615674790836</v>
      </c>
      <c r="AA223" t="s">
        <v>18</v>
      </c>
    </row>
    <row r="224" spans="1:27" x14ac:dyDescent="0.2">
      <c r="A224">
        <f t="shared" si="24"/>
        <v>123.58403999999999</v>
      </c>
      <c r="B224">
        <v>18</v>
      </c>
      <c r="C224">
        <v>1192.8699999999999</v>
      </c>
      <c r="D224">
        <v>18</v>
      </c>
      <c r="E224">
        <v>1214.49</v>
      </c>
      <c r="F224">
        <v>18</v>
      </c>
      <c r="G224">
        <v>1</v>
      </c>
      <c r="H224">
        <v>1</v>
      </c>
      <c r="I224">
        <v>1210.6099999999999</v>
      </c>
      <c r="Z224" s="2">
        <f>Z223*O210</f>
        <v>0.62815169612966404</v>
      </c>
    </row>
    <row r="225" spans="1:9" x14ac:dyDescent="0.2">
      <c r="A225">
        <f t="shared" si="24"/>
        <v>130.44981999999999</v>
      </c>
      <c r="B225">
        <v>19</v>
      </c>
      <c r="C225">
        <v>1197.4100000000001</v>
      </c>
      <c r="D225">
        <v>19</v>
      </c>
      <c r="E225">
        <v>1223.21</v>
      </c>
      <c r="F225">
        <v>19</v>
      </c>
      <c r="G225">
        <v>1</v>
      </c>
      <c r="H225">
        <v>1</v>
      </c>
      <c r="I225">
        <v>1216.67</v>
      </c>
    </row>
    <row r="226" spans="1:9" x14ac:dyDescent="0.2">
      <c r="A226">
        <f t="shared" si="24"/>
        <v>137.31559999999999</v>
      </c>
      <c r="B226">
        <v>20</v>
      </c>
      <c r="C226">
        <v>1199.23</v>
      </c>
      <c r="D226">
        <v>20</v>
      </c>
      <c r="E226">
        <v>1227.01</v>
      </c>
      <c r="F226">
        <v>20</v>
      </c>
      <c r="G226">
        <v>1</v>
      </c>
      <c r="H226">
        <v>1</v>
      </c>
      <c r="I226">
        <v>1224.08</v>
      </c>
    </row>
    <row r="227" spans="1:9" x14ac:dyDescent="0.2">
      <c r="A227">
        <f t="shared" si="24"/>
        <v>144.18137999999999</v>
      </c>
      <c r="B227">
        <v>21</v>
      </c>
      <c r="C227">
        <v>1194.8399999999999</v>
      </c>
      <c r="D227">
        <v>21</v>
      </c>
      <c r="E227">
        <v>1229.58</v>
      </c>
      <c r="F227">
        <v>21</v>
      </c>
      <c r="G227">
        <v>1</v>
      </c>
      <c r="H227">
        <v>1</v>
      </c>
      <c r="I227">
        <v>1222.02</v>
      </c>
    </row>
    <row r="228" spans="1:9" x14ac:dyDescent="0.2">
      <c r="A228">
        <f t="shared" si="24"/>
        <v>151.04715999999999</v>
      </c>
      <c r="B228">
        <v>22</v>
      </c>
      <c r="C228">
        <v>1204.6500000000001</v>
      </c>
      <c r="D228">
        <v>22</v>
      </c>
      <c r="E228">
        <v>1228.92</v>
      </c>
      <c r="F228">
        <v>22</v>
      </c>
      <c r="G228">
        <v>1</v>
      </c>
      <c r="H228">
        <v>1</v>
      </c>
      <c r="I228">
        <v>1226.8399999999999</v>
      </c>
    </row>
    <row r="229" spans="1:9" x14ac:dyDescent="0.2">
      <c r="A229">
        <f t="shared" si="24"/>
        <v>157.91293999999999</v>
      </c>
      <c r="B229">
        <v>23</v>
      </c>
      <c r="C229">
        <v>1209.51</v>
      </c>
      <c r="D229">
        <v>23</v>
      </c>
      <c r="E229">
        <v>1231.76</v>
      </c>
      <c r="F229">
        <v>23</v>
      </c>
      <c r="G229">
        <v>1</v>
      </c>
      <c r="H229">
        <v>1</v>
      </c>
      <c r="I229">
        <v>1239.25</v>
      </c>
    </row>
    <row r="230" spans="1:9" x14ac:dyDescent="0.2">
      <c r="A230">
        <f t="shared" si="24"/>
        <v>164.77871999999999</v>
      </c>
      <c r="B230">
        <v>24</v>
      </c>
      <c r="C230">
        <v>1227.75</v>
      </c>
      <c r="D230">
        <v>24</v>
      </c>
      <c r="E230">
        <v>1248.67</v>
      </c>
      <c r="F230">
        <v>24</v>
      </c>
      <c r="G230">
        <v>1</v>
      </c>
      <c r="H230">
        <v>1</v>
      </c>
      <c r="I230">
        <v>1241.51</v>
      </c>
    </row>
    <row r="231" spans="1:9" x14ac:dyDescent="0.2">
      <c r="A231">
        <f t="shared" si="24"/>
        <v>171.64449999999999</v>
      </c>
      <c r="B231">
        <v>25</v>
      </c>
      <c r="C231">
        <v>1248.53</v>
      </c>
      <c r="D231">
        <v>25</v>
      </c>
      <c r="E231">
        <v>1273.1300000000001</v>
      </c>
      <c r="F231">
        <v>25</v>
      </c>
      <c r="G231">
        <v>1</v>
      </c>
      <c r="H231">
        <v>1</v>
      </c>
      <c r="I231">
        <v>1247.76</v>
      </c>
    </row>
    <row r="232" spans="1:9" x14ac:dyDescent="0.2">
      <c r="A232">
        <f t="shared" si="24"/>
        <v>178.51027999999999</v>
      </c>
      <c r="B232">
        <v>26</v>
      </c>
      <c r="C232">
        <v>1282.23</v>
      </c>
      <c r="D232">
        <v>26</v>
      </c>
      <c r="E232">
        <v>1299.1600000000001</v>
      </c>
      <c r="F232">
        <v>26</v>
      </c>
      <c r="G232">
        <v>1</v>
      </c>
      <c r="H232">
        <v>1</v>
      </c>
      <c r="I232">
        <v>1247.6199999999999</v>
      </c>
    </row>
    <row r="233" spans="1:9" x14ac:dyDescent="0.2">
      <c r="A233">
        <f t="shared" si="24"/>
        <v>185.37606</v>
      </c>
      <c r="B233">
        <v>27</v>
      </c>
      <c r="C233">
        <v>1300.93</v>
      </c>
      <c r="D233">
        <v>27</v>
      </c>
      <c r="E233">
        <v>1306</v>
      </c>
      <c r="F233">
        <v>27</v>
      </c>
      <c r="G233">
        <v>1</v>
      </c>
      <c r="H233">
        <v>1</v>
      </c>
      <c r="I233">
        <v>1249.78</v>
      </c>
    </row>
    <row r="234" spans="1:9" x14ac:dyDescent="0.2">
      <c r="A234">
        <f t="shared" si="24"/>
        <v>192.24184000000002</v>
      </c>
      <c r="B234">
        <v>28</v>
      </c>
      <c r="C234">
        <v>1309.8599999999999</v>
      </c>
      <c r="D234">
        <v>28</v>
      </c>
      <c r="E234">
        <v>1300.8900000000001</v>
      </c>
      <c r="F234">
        <v>28</v>
      </c>
      <c r="G234">
        <v>1</v>
      </c>
      <c r="H234">
        <v>1</v>
      </c>
      <c r="I234">
        <v>1251.27</v>
      </c>
    </row>
    <row r="235" spans="1:9" x14ac:dyDescent="0.2">
      <c r="A235">
        <f t="shared" si="24"/>
        <v>199.10761999999997</v>
      </c>
      <c r="B235">
        <v>29</v>
      </c>
      <c r="C235">
        <v>1307.01</v>
      </c>
      <c r="D235">
        <v>29</v>
      </c>
      <c r="E235">
        <v>1291.25</v>
      </c>
      <c r="F235">
        <v>29</v>
      </c>
      <c r="G235">
        <v>1</v>
      </c>
      <c r="H235">
        <v>1</v>
      </c>
      <c r="I235">
        <v>1250.1300000000001</v>
      </c>
    </row>
    <row r="236" spans="1:9" x14ac:dyDescent="0.2">
      <c r="A236">
        <f t="shared" si="24"/>
        <v>205.9734</v>
      </c>
      <c r="B236">
        <v>30</v>
      </c>
      <c r="C236">
        <v>1265.6500000000001</v>
      </c>
      <c r="D236">
        <v>30</v>
      </c>
      <c r="E236">
        <v>1274.3699999999999</v>
      </c>
      <c r="F236">
        <v>30</v>
      </c>
      <c r="G236">
        <v>1</v>
      </c>
      <c r="H236">
        <v>1</v>
      </c>
      <c r="I236">
        <v>1247.54</v>
      </c>
    </row>
    <row r="237" spans="1:9" x14ac:dyDescent="0.2">
      <c r="A237">
        <f t="shared" si="24"/>
        <v>212.83918</v>
      </c>
      <c r="B237">
        <v>31</v>
      </c>
      <c r="C237">
        <v>1240.78</v>
      </c>
      <c r="D237">
        <v>31</v>
      </c>
      <c r="E237">
        <v>1262.81</v>
      </c>
      <c r="F237">
        <v>31</v>
      </c>
      <c r="G237">
        <v>1</v>
      </c>
      <c r="H237">
        <v>1</v>
      </c>
      <c r="I237">
        <v>1242.95</v>
      </c>
    </row>
    <row r="238" spans="1:9" x14ac:dyDescent="0.2">
      <c r="A238">
        <f t="shared" si="24"/>
        <v>219.70496</v>
      </c>
      <c r="B238">
        <v>32</v>
      </c>
      <c r="C238">
        <v>1225.02</v>
      </c>
      <c r="D238">
        <v>32</v>
      </c>
      <c r="E238">
        <v>1249.04</v>
      </c>
      <c r="F238">
        <v>32</v>
      </c>
      <c r="G238">
        <v>1</v>
      </c>
      <c r="H238">
        <v>1</v>
      </c>
      <c r="I238">
        <v>1242.72</v>
      </c>
    </row>
    <row r="239" spans="1:9" x14ac:dyDescent="0.2">
      <c r="A239">
        <f t="shared" si="24"/>
        <v>226.57074</v>
      </c>
      <c r="B239">
        <v>33</v>
      </c>
      <c r="C239">
        <v>1218.23</v>
      </c>
      <c r="D239">
        <v>33</v>
      </c>
      <c r="E239">
        <v>1230.71</v>
      </c>
      <c r="F239">
        <v>33</v>
      </c>
      <c r="G239">
        <v>1</v>
      </c>
      <c r="H239">
        <v>1</v>
      </c>
      <c r="I239">
        <v>1238.96</v>
      </c>
    </row>
    <row r="240" spans="1:9" x14ac:dyDescent="0.2">
      <c r="A240">
        <f t="shared" si="24"/>
        <v>233.43652</v>
      </c>
      <c r="B240">
        <v>34</v>
      </c>
      <c r="C240">
        <v>1206.23</v>
      </c>
      <c r="D240">
        <v>34</v>
      </c>
      <c r="E240">
        <v>1231.17</v>
      </c>
      <c r="F240">
        <v>34</v>
      </c>
      <c r="G240">
        <v>1</v>
      </c>
      <c r="H240">
        <v>1</v>
      </c>
      <c r="I240">
        <v>1233.68</v>
      </c>
    </row>
    <row r="241" spans="1:9" x14ac:dyDescent="0.2">
      <c r="A241">
        <f t="shared" si="24"/>
        <v>240.30229999999997</v>
      </c>
      <c r="B241">
        <v>35</v>
      </c>
      <c r="C241">
        <v>1206.6099999999999</v>
      </c>
      <c r="D241">
        <v>35</v>
      </c>
      <c r="E241">
        <v>1237.81</v>
      </c>
      <c r="F241">
        <v>35</v>
      </c>
      <c r="G241">
        <v>1</v>
      </c>
      <c r="H241">
        <v>1</v>
      </c>
      <c r="I241">
        <v>1225.01</v>
      </c>
    </row>
    <row r="242" spans="1:9" x14ac:dyDescent="0.2">
      <c r="A242">
        <f t="shared" si="24"/>
        <v>247.16807999999997</v>
      </c>
      <c r="B242">
        <v>36</v>
      </c>
      <c r="C242">
        <v>1211.04</v>
      </c>
      <c r="D242">
        <v>36</v>
      </c>
      <c r="E242">
        <v>1221.93</v>
      </c>
      <c r="F242">
        <v>36</v>
      </c>
      <c r="G242">
        <v>1</v>
      </c>
      <c r="H242">
        <v>1</v>
      </c>
      <c r="I242">
        <v>1221.1099999999999</v>
      </c>
    </row>
    <row r="243" spans="1:9" x14ac:dyDescent="0.2">
      <c r="A243">
        <f t="shared" si="24"/>
        <v>254.03385999999998</v>
      </c>
      <c r="B243">
        <v>37</v>
      </c>
      <c r="C243">
        <v>1208.82</v>
      </c>
      <c r="D243">
        <v>37</v>
      </c>
      <c r="E243">
        <v>1216.8599999999999</v>
      </c>
      <c r="F243">
        <v>37</v>
      </c>
      <c r="G243">
        <v>1</v>
      </c>
      <c r="H243">
        <v>1</v>
      </c>
      <c r="I243">
        <v>1217.75</v>
      </c>
    </row>
    <row r="244" spans="1:9" x14ac:dyDescent="0.2">
      <c r="A244">
        <f t="shared" si="24"/>
        <v>260.89963999999998</v>
      </c>
      <c r="B244">
        <v>38</v>
      </c>
      <c r="C244">
        <v>1204.1099999999999</v>
      </c>
      <c r="D244">
        <v>38</v>
      </c>
      <c r="E244">
        <v>1224.24</v>
      </c>
      <c r="F244">
        <v>38</v>
      </c>
      <c r="G244">
        <v>1</v>
      </c>
      <c r="H244">
        <v>1</v>
      </c>
      <c r="I244">
        <v>1211.04</v>
      </c>
    </row>
    <row r="245" spans="1:9" x14ac:dyDescent="0.2">
      <c r="A245">
        <f t="shared" si="24"/>
        <v>267.76542000000001</v>
      </c>
      <c r="B245">
        <v>39</v>
      </c>
      <c r="C245">
        <v>1189.46</v>
      </c>
      <c r="D245">
        <v>39</v>
      </c>
      <c r="E245">
        <v>1220.31</v>
      </c>
      <c r="F245">
        <v>39</v>
      </c>
      <c r="G245">
        <v>1</v>
      </c>
      <c r="H245">
        <v>1</v>
      </c>
      <c r="I245">
        <v>1208.47</v>
      </c>
    </row>
    <row r="246" spans="1:9" x14ac:dyDescent="0.2">
      <c r="A246">
        <f t="shared" si="24"/>
        <v>274.63119999999998</v>
      </c>
      <c r="B246">
        <v>40</v>
      </c>
      <c r="C246">
        <v>1190.98</v>
      </c>
      <c r="D246">
        <v>40</v>
      </c>
      <c r="E246">
        <v>1205.95</v>
      </c>
      <c r="F246">
        <v>40</v>
      </c>
      <c r="G246">
        <v>1</v>
      </c>
      <c r="H246">
        <v>1</v>
      </c>
      <c r="I246">
        <v>1206.23</v>
      </c>
    </row>
    <row r="247" spans="1:9" x14ac:dyDescent="0.2">
      <c r="A247">
        <f t="shared" si="24"/>
        <v>281.49697999999995</v>
      </c>
      <c r="B247">
        <v>41</v>
      </c>
      <c r="C247">
        <v>1183.51</v>
      </c>
      <c r="D247">
        <v>41</v>
      </c>
      <c r="E247">
        <v>1197.6500000000001</v>
      </c>
      <c r="F247">
        <v>41</v>
      </c>
      <c r="G247">
        <v>1</v>
      </c>
      <c r="H247">
        <v>1</v>
      </c>
      <c r="I247">
        <v>1207.8</v>
      </c>
    </row>
    <row r="248" spans="1:9" x14ac:dyDescent="0.2">
      <c r="A248">
        <f t="shared" si="24"/>
        <v>288.36275999999998</v>
      </c>
      <c r="B248">
        <v>42</v>
      </c>
      <c r="C248">
        <v>1184.1199999999999</v>
      </c>
      <c r="D248">
        <v>42</v>
      </c>
      <c r="E248">
        <v>1191.02</v>
      </c>
      <c r="F248">
        <v>42</v>
      </c>
      <c r="G248">
        <v>1</v>
      </c>
      <c r="H248">
        <v>1</v>
      </c>
      <c r="I248">
        <v>1205.9000000000001</v>
      </c>
    </row>
    <row r="249" spans="1:9" x14ac:dyDescent="0.2">
      <c r="A249">
        <f t="shared" si="24"/>
        <v>295.22854000000001</v>
      </c>
      <c r="B249">
        <v>43</v>
      </c>
      <c r="C249">
        <v>1178.8399999999999</v>
      </c>
      <c r="D249">
        <v>43</v>
      </c>
      <c r="E249">
        <v>1191.75</v>
      </c>
      <c r="F249">
        <v>43</v>
      </c>
      <c r="G249">
        <v>1</v>
      </c>
      <c r="H249">
        <v>1</v>
      </c>
      <c r="I249">
        <v>1202.2</v>
      </c>
    </row>
    <row r="250" spans="1:9" x14ac:dyDescent="0.2">
      <c r="A250">
        <f t="shared" si="24"/>
        <v>302.09431999999998</v>
      </c>
      <c r="B250">
        <v>44</v>
      </c>
      <c r="C250">
        <v>1173.72</v>
      </c>
      <c r="D250">
        <v>44</v>
      </c>
      <c r="E250">
        <v>1188.45</v>
      </c>
      <c r="F250">
        <v>44</v>
      </c>
      <c r="G250">
        <v>1</v>
      </c>
      <c r="H250">
        <v>1</v>
      </c>
      <c r="I250">
        <v>1199</v>
      </c>
    </row>
    <row r="251" spans="1:9" x14ac:dyDescent="0.2">
      <c r="A251">
        <f t="shared" si="24"/>
        <v>308.96010000000001</v>
      </c>
      <c r="B251">
        <v>45</v>
      </c>
      <c r="C251">
        <v>1167.45</v>
      </c>
      <c r="D251">
        <v>45</v>
      </c>
      <c r="E251">
        <v>1182.77</v>
      </c>
      <c r="F251">
        <v>45</v>
      </c>
      <c r="G251">
        <v>1</v>
      </c>
      <c r="H251">
        <v>1</v>
      </c>
      <c r="I251">
        <v>1196.18</v>
      </c>
    </row>
    <row r="252" spans="1:9" x14ac:dyDescent="0.2">
      <c r="A252">
        <f t="shared" si="24"/>
        <v>315.82587999999998</v>
      </c>
      <c r="B252">
        <v>46</v>
      </c>
      <c r="C252">
        <v>1172.0899999999999</v>
      </c>
      <c r="D252">
        <v>46</v>
      </c>
      <c r="E252">
        <v>1186.45</v>
      </c>
      <c r="F252">
        <v>46</v>
      </c>
      <c r="G252">
        <v>1</v>
      </c>
      <c r="H252">
        <v>1</v>
      </c>
      <c r="I252">
        <v>1193.28</v>
      </c>
    </row>
    <row r="253" spans="1:9" x14ac:dyDescent="0.2">
      <c r="A253">
        <f t="shared" si="24"/>
        <v>322.69165999999996</v>
      </c>
      <c r="B253">
        <v>47</v>
      </c>
      <c r="C253">
        <v>1154.6500000000001</v>
      </c>
      <c r="D253">
        <v>47</v>
      </c>
      <c r="E253">
        <v>1172.28</v>
      </c>
      <c r="F253">
        <v>47</v>
      </c>
      <c r="G253">
        <v>1</v>
      </c>
      <c r="H253">
        <v>1</v>
      </c>
      <c r="I253">
        <v>1187.5</v>
      </c>
    </row>
    <row r="254" spans="1:9" x14ac:dyDescent="0.2">
      <c r="A254">
        <f t="shared" si="24"/>
        <v>329.55743999999999</v>
      </c>
      <c r="B254">
        <v>48</v>
      </c>
      <c r="C254">
        <v>1151.1300000000001</v>
      </c>
      <c r="D254">
        <v>48</v>
      </c>
      <c r="E254">
        <v>1167.1400000000001</v>
      </c>
      <c r="F254">
        <v>48</v>
      </c>
      <c r="G254">
        <v>1</v>
      </c>
      <c r="H254">
        <v>1</v>
      </c>
      <c r="I254">
        <v>1184.06</v>
      </c>
    </row>
    <row r="255" spans="1:9" x14ac:dyDescent="0.2">
      <c r="A255">
        <f t="shared" si="24"/>
        <v>336.42321999999996</v>
      </c>
      <c r="B255">
        <v>49</v>
      </c>
      <c r="C255">
        <v>1136.46</v>
      </c>
      <c r="D255">
        <v>49</v>
      </c>
      <c r="E255">
        <v>1154.76</v>
      </c>
      <c r="F255">
        <v>49</v>
      </c>
      <c r="G255">
        <v>1</v>
      </c>
      <c r="H255">
        <v>1</v>
      </c>
      <c r="I255">
        <v>1177.46</v>
      </c>
    </row>
    <row r="256" spans="1:9" x14ac:dyDescent="0.2">
      <c r="A256">
        <f t="shared" si="24"/>
        <v>343.28899999999999</v>
      </c>
      <c r="B256">
        <v>50</v>
      </c>
      <c r="C256">
        <v>1125.1199999999999</v>
      </c>
      <c r="D256">
        <v>50</v>
      </c>
      <c r="E256">
        <v>1125.08</v>
      </c>
      <c r="F256">
        <v>50</v>
      </c>
      <c r="G256">
        <v>1</v>
      </c>
      <c r="H256">
        <v>1</v>
      </c>
      <c r="I256">
        <v>1175.01</v>
      </c>
    </row>
    <row r="258" spans="1:26" s="3" customFormat="1" x14ac:dyDescent="0.2"/>
    <row r="259" spans="1:26" x14ac:dyDescent="0.2">
      <c r="A259" t="s">
        <v>36</v>
      </c>
      <c r="B259" t="s">
        <v>37</v>
      </c>
    </row>
    <row r="261" spans="1:26" x14ac:dyDescent="0.2">
      <c r="G261">
        <v>1000000</v>
      </c>
      <c r="H261" t="s">
        <v>38</v>
      </c>
      <c r="L261" t="s">
        <v>35</v>
      </c>
    </row>
    <row r="262" spans="1:26" x14ac:dyDescent="0.2">
      <c r="B262">
        <v>1000000</v>
      </c>
      <c r="C262">
        <v>50</v>
      </c>
      <c r="D262">
        <v>5000000</v>
      </c>
      <c r="E262">
        <v>50</v>
      </c>
      <c r="F262" t="s">
        <v>44</v>
      </c>
      <c r="G262" t="s">
        <v>45</v>
      </c>
      <c r="H262" t="s">
        <v>46</v>
      </c>
      <c r="L262">
        <v>0.44490000000000002</v>
      </c>
    </row>
    <row r="263" spans="1:26" x14ac:dyDescent="0.2">
      <c r="A263">
        <f>(B263/$B$312)*$Q$268</f>
        <v>34.329599999999999</v>
      </c>
      <c r="B263">
        <v>1</v>
      </c>
      <c r="C263">
        <v>1005.68</v>
      </c>
      <c r="D263">
        <v>1</v>
      </c>
      <c r="E263">
        <v>1009.76</v>
      </c>
      <c r="F263">
        <v>1</v>
      </c>
      <c r="G263">
        <v>1</v>
      </c>
      <c r="H263">
        <v>1</v>
      </c>
      <c r="I263">
        <v>1034.8</v>
      </c>
      <c r="L263">
        <v>0.43580000000000002</v>
      </c>
      <c r="Y263" t="s">
        <v>12</v>
      </c>
      <c r="Z263" s="1">
        <v>1.602E-19</v>
      </c>
    </row>
    <row r="264" spans="1:26" x14ac:dyDescent="0.2">
      <c r="A264">
        <f t="shared" ref="A264:A312" si="30">(B264/$B$312)*$Q$268</f>
        <v>68.659199999999998</v>
      </c>
      <c r="B264">
        <v>2</v>
      </c>
      <c r="C264">
        <v>995.50199999999995</v>
      </c>
      <c r="D264">
        <v>2</v>
      </c>
      <c r="E264">
        <v>992.78800000000001</v>
      </c>
      <c r="F264">
        <v>2</v>
      </c>
      <c r="G264">
        <v>1</v>
      </c>
      <c r="H264">
        <v>1</v>
      </c>
      <c r="I264">
        <v>1025.97</v>
      </c>
      <c r="Y264" t="s">
        <v>13</v>
      </c>
      <c r="Z264" s="1">
        <v>9.9999999999999998E-13</v>
      </c>
    </row>
    <row r="265" spans="1:26" x14ac:dyDescent="0.2">
      <c r="A265">
        <f t="shared" si="30"/>
        <v>102.9888</v>
      </c>
      <c r="B265">
        <v>3</v>
      </c>
      <c r="C265">
        <v>1014.01</v>
      </c>
      <c r="D265">
        <v>3</v>
      </c>
      <c r="E265">
        <v>1017.68</v>
      </c>
      <c r="F265">
        <v>3</v>
      </c>
      <c r="G265">
        <v>1</v>
      </c>
      <c r="H265">
        <v>1</v>
      </c>
      <c r="I265">
        <v>1033.1400000000001</v>
      </c>
      <c r="L265">
        <f>(L262+L263)/2</f>
        <v>0.44035000000000002</v>
      </c>
      <c r="M265" t="s">
        <v>5</v>
      </c>
      <c r="N265">
        <f>STDEV(L262:L263)</f>
        <v>6.4346717087975808E-3</v>
      </c>
      <c r="Y265" t="s">
        <v>14</v>
      </c>
      <c r="Z265" s="1">
        <v>9.9999999999999995E-21</v>
      </c>
    </row>
    <row r="266" spans="1:26" x14ac:dyDescent="0.2">
      <c r="A266">
        <f t="shared" si="30"/>
        <v>137.3184</v>
      </c>
      <c r="B266">
        <v>4</v>
      </c>
      <c r="C266">
        <v>1043.68</v>
      </c>
      <c r="D266">
        <v>4</v>
      </c>
      <c r="E266">
        <v>1050.46</v>
      </c>
      <c r="F266">
        <v>4</v>
      </c>
      <c r="G266">
        <v>1</v>
      </c>
      <c r="H266">
        <v>1</v>
      </c>
      <c r="I266">
        <v>1053.24</v>
      </c>
      <c r="L266">
        <f>L265/0.0000000001</f>
        <v>4403500000</v>
      </c>
      <c r="M266" t="s">
        <v>6</v>
      </c>
      <c r="N266">
        <f>N265/0.0000000001</f>
        <v>64346717.087975807</v>
      </c>
      <c r="O266">
        <f>N266/L266</f>
        <v>1.4612630200516818E-2</v>
      </c>
    </row>
    <row r="267" spans="1:26" x14ac:dyDescent="0.2">
      <c r="A267">
        <f t="shared" si="30"/>
        <v>171.64800000000002</v>
      </c>
      <c r="B267">
        <v>5</v>
      </c>
      <c r="C267">
        <v>1057.5999999999999</v>
      </c>
      <c r="D267">
        <v>5</v>
      </c>
      <c r="E267">
        <v>1058.68</v>
      </c>
      <c r="F267">
        <v>5</v>
      </c>
      <c r="G267">
        <v>1</v>
      </c>
      <c r="H267">
        <v>1</v>
      </c>
      <c r="I267">
        <v>1068.82</v>
      </c>
      <c r="V267" t="s">
        <v>7</v>
      </c>
      <c r="W267" t="s">
        <v>8</v>
      </c>
      <c r="X267" t="s">
        <v>9</v>
      </c>
      <c r="Y267" t="s">
        <v>10</v>
      </c>
      <c r="Z267" t="s">
        <v>11</v>
      </c>
    </row>
    <row r="268" spans="1:26" x14ac:dyDescent="0.2">
      <c r="A268">
        <f t="shared" si="30"/>
        <v>205.9776</v>
      </c>
      <c r="B268">
        <v>6</v>
      </c>
      <c r="C268">
        <v>1079.44</v>
      </c>
      <c r="D268">
        <v>6</v>
      </c>
      <c r="E268">
        <v>1077.06</v>
      </c>
      <c r="F268">
        <v>6</v>
      </c>
      <c r="G268">
        <v>1</v>
      </c>
      <c r="H268">
        <v>1</v>
      </c>
      <c r="I268">
        <v>1089.9000000000001</v>
      </c>
      <c r="L268">
        <v>1000000</v>
      </c>
      <c r="M268">
        <v>1201.58</v>
      </c>
      <c r="N268">
        <v>-455090</v>
      </c>
      <c r="O268">
        <v>-56.524000000000001</v>
      </c>
      <c r="P268" s="1">
        <v>2022920</v>
      </c>
      <c r="Q268">
        <v>1716.48</v>
      </c>
      <c r="R268">
        <v>34.329700000000003</v>
      </c>
      <c r="S268">
        <v>34.329700000000003</v>
      </c>
      <c r="T268">
        <v>3468.18</v>
      </c>
      <c r="U268">
        <v>-3424.36</v>
      </c>
      <c r="W268">
        <f>(T268-U268)/2</f>
        <v>3446.27</v>
      </c>
      <c r="Z268" s="1"/>
    </row>
    <row r="269" spans="1:26" x14ac:dyDescent="0.2">
      <c r="A269">
        <f t="shared" si="30"/>
        <v>240.30720000000002</v>
      </c>
      <c r="B269">
        <v>7</v>
      </c>
      <c r="C269">
        <v>1098.08</v>
      </c>
      <c r="D269">
        <v>7</v>
      </c>
      <c r="E269">
        <v>1090.02</v>
      </c>
      <c r="F269">
        <v>7</v>
      </c>
      <c r="G269">
        <v>1</v>
      </c>
      <c r="H269">
        <v>1</v>
      </c>
      <c r="I269">
        <v>1104.1500000000001</v>
      </c>
      <c r="L269">
        <v>2000000</v>
      </c>
      <c r="M269">
        <v>1198.42</v>
      </c>
      <c r="N269">
        <v>-455125</v>
      </c>
      <c r="O269">
        <v>-181.18</v>
      </c>
      <c r="P269" s="1">
        <v>2022920</v>
      </c>
      <c r="Q269">
        <v>1716.48</v>
      </c>
      <c r="R269">
        <v>34.329700000000003</v>
      </c>
      <c r="S269">
        <v>34.329700000000003</v>
      </c>
      <c r="T269">
        <v>6382.54</v>
      </c>
      <c r="U269">
        <v>-6248.45</v>
      </c>
      <c r="V269">
        <f>(L269-L268)*0.0005</f>
        <v>500</v>
      </c>
      <c r="W269">
        <f>(T269-U269)/2</f>
        <v>6315.4949999999999</v>
      </c>
      <c r="X269">
        <f>W269-W268</f>
        <v>2869.2249999999999</v>
      </c>
      <c r="Y269">
        <f>X269/V269/(R269*S269)/2</f>
        <v>2.4345830260603168E-3</v>
      </c>
      <c r="Z269" s="1">
        <f>Y269*$W$10/$W$11/$W$12</f>
        <v>39002020077.486275</v>
      </c>
    </row>
    <row r="270" spans="1:26" x14ac:dyDescent="0.2">
      <c r="A270">
        <f t="shared" si="30"/>
        <v>274.63679999999999</v>
      </c>
      <c r="B270">
        <v>8</v>
      </c>
      <c r="C270">
        <v>1103.8599999999999</v>
      </c>
      <c r="D270">
        <v>8</v>
      </c>
      <c r="E270">
        <v>1106.01</v>
      </c>
      <c r="F270">
        <v>8</v>
      </c>
      <c r="G270">
        <v>1</v>
      </c>
      <c r="H270">
        <v>1</v>
      </c>
      <c r="I270">
        <v>1113.92</v>
      </c>
      <c r="L270">
        <v>3000000</v>
      </c>
      <c r="M270">
        <v>1200.45</v>
      </c>
      <c r="N270">
        <v>-455100</v>
      </c>
      <c r="O270">
        <v>-97.284499999999994</v>
      </c>
      <c r="P270" s="1">
        <v>2022920</v>
      </c>
      <c r="Q270">
        <v>1716.48</v>
      </c>
      <c r="R270">
        <v>34.329700000000003</v>
      </c>
      <c r="S270">
        <v>34.329700000000003</v>
      </c>
      <c r="T270">
        <v>9243.08</v>
      </c>
      <c r="U270">
        <v>-9155.7199999999993</v>
      </c>
      <c r="V270">
        <f t="shared" ref="V270:V272" si="31">(L270-L269)*0.0005</f>
        <v>500</v>
      </c>
      <c r="W270">
        <f t="shared" ref="W270:W272" si="32">(T270-U270)/2</f>
        <v>9199.4</v>
      </c>
      <c r="X270">
        <f t="shared" ref="X270:X272" si="33">W270-W269</f>
        <v>2883.9049999999997</v>
      </c>
      <c r="Y270">
        <f t="shared" ref="Y270:Y272" si="34">X270/V270/(R270*S270)/2</f>
        <v>2.4470392394359028E-3</v>
      </c>
      <c r="Z270" s="1">
        <f t="shared" ref="Z270:Z272" si="35">Y270*$W$10/$W$11/$W$12</f>
        <v>39201568615.763168</v>
      </c>
    </row>
    <row r="271" spans="1:26" x14ac:dyDescent="0.2">
      <c r="A271">
        <f t="shared" si="30"/>
        <v>308.96639999999996</v>
      </c>
      <c r="B271">
        <v>9</v>
      </c>
      <c r="C271">
        <v>1127.8599999999999</v>
      </c>
      <c r="D271">
        <v>9</v>
      </c>
      <c r="E271">
        <v>1120.45</v>
      </c>
      <c r="F271">
        <v>9</v>
      </c>
      <c r="G271">
        <v>1</v>
      </c>
      <c r="H271">
        <v>1</v>
      </c>
      <c r="I271">
        <v>1131.29</v>
      </c>
      <c r="L271">
        <v>4000000</v>
      </c>
      <c r="M271">
        <v>1200.83</v>
      </c>
      <c r="N271">
        <v>-455095</v>
      </c>
      <c r="O271">
        <v>-88.162700000000001</v>
      </c>
      <c r="P271" s="1">
        <v>2022920</v>
      </c>
      <c r="Q271">
        <v>1716.48</v>
      </c>
      <c r="R271">
        <v>34.329700000000003</v>
      </c>
      <c r="S271">
        <v>34.329700000000003</v>
      </c>
      <c r="T271">
        <v>12144</v>
      </c>
      <c r="U271">
        <v>-12058.2</v>
      </c>
      <c r="V271">
        <f t="shared" si="31"/>
        <v>500</v>
      </c>
      <c r="W271">
        <f t="shared" si="32"/>
        <v>12101.1</v>
      </c>
      <c r="X271">
        <f t="shared" si="33"/>
        <v>2901.7000000000007</v>
      </c>
      <c r="Y271">
        <f t="shared" si="34"/>
        <v>2.4621385798322629E-3</v>
      </c>
      <c r="Z271" s="1">
        <f t="shared" si="35"/>
        <v>39443460048.912857</v>
      </c>
    </row>
    <row r="272" spans="1:26" x14ac:dyDescent="0.2">
      <c r="A272">
        <f t="shared" si="30"/>
        <v>343.29600000000005</v>
      </c>
      <c r="B272">
        <v>10</v>
      </c>
      <c r="C272">
        <v>1140.79</v>
      </c>
      <c r="D272">
        <v>10</v>
      </c>
      <c r="E272">
        <v>1138.28</v>
      </c>
      <c r="F272">
        <v>10</v>
      </c>
      <c r="G272">
        <v>1</v>
      </c>
      <c r="H272">
        <v>1</v>
      </c>
      <c r="I272">
        <v>1140.48</v>
      </c>
      <c r="L272">
        <v>5000000</v>
      </c>
      <c r="M272">
        <v>1199.55</v>
      </c>
      <c r="N272">
        <v>-455111</v>
      </c>
      <c r="O272">
        <v>-130.56100000000001</v>
      </c>
      <c r="P272" s="1">
        <v>2022920</v>
      </c>
      <c r="Q272">
        <v>1716.48</v>
      </c>
      <c r="R272">
        <v>34.329700000000003</v>
      </c>
      <c r="S272">
        <v>34.329700000000003</v>
      </c>
      <c r="T272">
        <v>15021.1</v>
      </c>
      <c r="U272">
        <v>-14894.9</v>
      </c>
      <c r="V272">
        <f t="shared" si="31"/>
        <v>500</v>
      </c>
      <c r="W272">
        <f t="shared" si="32"/>
        <v>14958</v>
      </c>
      <c r="X272">
        <f t="shared" si="33"/>
        <v>2856.8999999999996</v>
      </c>
      <c r="Y272">
        <f t="shared" si="34"/>
        <v>2.4241250676233892E-3</v>
      </c>
      <c r="Z272" s="1">
        <f t="shared" si="35"/>
        <v>38834483583.326691</v>
      </c>
    </row>
    <row r="273" spans="1:27" x14ac:dyDescent="0.2">
      <c r="A273">
        <f t="shared" si="30"/>
        <v>377.62560000000002</v>
      </c>
      <c r="B273">
        <v>11</v>
      </c>
      <c r="C273">
        <v>1155.1099999999999</v>
      </c>
      <c r="D273">
        <v>11</v>
      </c>
      <c r="E273">
        <v>1156.52</v>
      </c>
      <c r="F273">
        <v>11</v>
      </c>
      <c r="G273">
        <v>1</v>
      </c>
      <c r="H273">
        <v>1</v>
      </c>
      <c r="I273">
        <v>1162.21</v>
      </c>
    </row>
    <row r="274" spans="1:27" x14ac:dyDescent="0.2">
      <c r="A274">
        <f t="shared" si="30"/>
        <v>411.95519999999999</v>
      </c>
      <c r="B274">
        <v>12</v>
      </c>
      <c r="C274">
        <v>1170.53</v>
      </c>
      <c r="D274">
        <v>12</v>
      </c>
      <c r="E274">
        <v>1160.72</v>
      </c>
      <c r="F274">
        <v>12</v>
      </c>
      <c r="G274">
        <v>1</v>
      </c>
      <c r="H274">
        <v>1</v>
      </c>
      <c r="I274">
        <v>1189.51</v>
      </c>
    </row>
    <row r="275" spans="1:27" x14ac:dyDescent="0.2">
      <c r="A275">
        <f t="shared" si="30"/>
        <v>446.28480000000002</v>
      </c>
      <c r="B275">
        <v>13</v>
      </c>
      <c r="C275">
        <v>1190.52</v>
      </c>
      <c r="D275">
        <v>13</v>
      </c>
      <c r="E275">
        <v>1176.45</v>
      </c>
      <c r="F275">
        <v>13</v>
      </c>
      <c r="G275">
        <v>1</v>
      </c>
      <c r="H275">
        <v>1</v>
      </c>
      <c r="I275">
        <v>1194.8599999999999</v>
      </c>
    </row>
    <row r="276" spans="1:27" x14ac:dyDescent="0.2">
      <c r="A276">
        <f t="shared" si="30"/>
        <v>480.61440000000005</v>
      </c>
      <c r="B276">
        <v>14</v>
      </c>
      <c r="C276">
        <v>1194.5899999999999</v>
      </c>
      <c r="D276">
        <v>14</v>
      </c>
      <c r="E276">
        <v>1194.1099999999999</v>
      </c>
      <c r="F276">
        <v>14</v>
      </c>
      <c r="G276">
        <v>1</v>
      </c>
      <c r="H276">
        <v>1</v>
      </c>
      <c r="I276">
        <v>1198.05</v>
      </c>
    </row>
    <row r="277" spans="1:27" x14ac:dyDescent="0.2">
      <c r="A277">
        <f t="shared" si="30"/>
        <v>514.94399999999996</v>
      </c>
      <c r="B277">
        <v>15</v>
      </c>
      <c r="C277">
        <v>1201.4000000000001</v>
      </c>
      <c r="D277">
        <v>15</v>
      </c>
      <c r="E277">
        <v>1213.68</v>
      </c>
      <c r="F277">
        <v>15</v>
      </c>
      <c r="G277">
        <v>1</v>
      </c>
      <c r="H277">
        <v>1</v>
      </c>
      <c r="I277">
        <v>1210.48</v>
      </c>
      <c r="Y277" t="s">
        <v>15</v>
      </c>
      <c r="Z277" s="1">
        <f>AVERAGE(Z269:Z272)</f>
        <v>39120383081.372253</v>
      </c>
    </row>
    <row r="278" spans="1:27" x14ac:dyDescent="0.2">
      <c r="A278">
        <f t="shared" si="30"/>
        <v>549.27359999999999</v>
      </c>
      <c r="B278">
        <v>16</v>
      </c>
      <c r="C278">
        <v>1230.74</v>
      </c>
      <c r="D278">
        <v>16</v>
      </c>
      <c r="E278">
        <v>1223.96</v>
      </c>
      <c r="F278">
        <v>16</v>
      </c>
      <c r="G278">
        <v>1</v>
      </c>
      <c r="H278">
        <v>1</v>
      </c>
      <c r="I278">
        <v>1218.8399999999999</v>
      </c>
    </row>
    <row r="279" spans="1:27" x14ac:dyDescent="0.2">
      <c r="A279">
        <f t="shared" si="30"/>
        <v>583.60320000000002</v>
      </c>
      <c r="B279">
        <v>17</v>
      </c>
      <c r="C279">
        <v>1246.28</v>
      </c>
      <c r="D279">
        <v>17</v>
      </c>
      <c r="E279">
        <v>1246.52</v>
      </c>
      <c r="F279">
        <v>17</v>
      </c>
      <c r="G279">
        <v>1</v>
      </c>
      <c r="H279">
        <v>1</v>
      </c>
      <c r="I279">
        <v>1239.02</v>
      </c>
      <c r="Y279" t="s">
        <v>16</v>
      </c>
    </row>
    <row r="280" spans="1:27" x14ac:dyDescent="0.2">
      <c r="A280">
        <f t="shared" si="30"/>
        <v>617.93279999999993</v>
      </c>
      <c r="B280">
        <v>18</v>
      </c>
      <c r="C280">
        <v>1255.76</v>
      </c>
      <c r="D280">
        <v>18</v>
      </c>
      <c r="E280">
        <v>1261.0999999999999</v>
      </c>
      <c r="F280">
        <v>18</v>
      </c>
      <c r="G280">
        <v>1</v>
      </c>
      <c r="H280">
        <v>1</v>
      </c>
      <c r="I280">
        <v>1256.3</v>
      </c>
    </row>
    <row r="281" spans="1:27" x14ac:dyDescent="0.2">
      <c r="A281">
        <f t="shared" si="30"/>
        <v>652.26240000000007</v>
      </c>
      <c r="B281">
        <v>19</v>
      </c>
      <c r="C281">
        <v>1268.8800000000001</v>
      </c>
      <c r="D281">
        <v>19</v>
      </c>
      <c r="E281">
        <v>1266.18</v>
      </c>
      <c r="F281">
        <v>19</v>
      </c>
      <c r="G281">
        <v>1</v>
      </c>
      <c r="H281">
        <v>1</v>
      </c>
      <c r="I281">
        <v>1272.46</v>
      </c>
      <c r="Y281" t="s">
        <v>17</v>
      </c>
      <c r="Z281" s="2">
        <f>Z277/L266</f>
        <v>8.8839293928402991</v>
      </c>
      <c r="AA281" t="s">
        <v>18</v>
      </c>
    </row>
    <row r="282" spans="1:27" x14ac:dyDescent="0.2">
      <c r="A282">
        <f t="shared" si="30"/>
        <v>686.5920000000001</v>
      </c>
      <c r="B282">
        <v>20</v>
      </c>
      <c r="C282">
        <v>1293.48</v>
      </c>
      <c r="D282">
        <v>20</v>
      </c>
      <c r="E282">
        <v>1278.0899999999999</v>
      </c>
      <c r="F282">
        <v>20</v>
      </c>
      <c r="G282">
        <v>1</v>
      </c>
      <c r="H282">
        <v>1</v>
      </c>
      <c r="I282">
        <v>1285.92</v>
      </c>
      <c r="Y282" t="s">
        <v>49</v>
      </c>
      <c r="Z282">
        <f>Z281*O266</f>
        <v>0.1298175749450772</v>
      </c>
    </row>
    <row r="283" spans="1:27" x14ac:dyDescent="0.2">
      <c r="A283">
        <f t="shared" si="30"/>
        <v>720.92160000000001</v>
      </c>
      <c r="B283">
        <v>21</v>
      </c>
      <c r="C283">
        <v>1302.6099999999999</v>
      </c>
      <c r="D283">
        <v>21</v>
      </c>
      <c r="E283">
        <v>1308.03</v>
      </c>
      <c r="F283">
        <v>21</v>
      </c>
      <c r="G283">
        <v>1</v>
      </c>
      <c r="H283">
        <v>1</v>
      </c>
      <c r="I283">
        <v>1298</v>
      </c>
    </row>
    <row r="284" spans="1:27" x14ac:dyDescent="0.2">
      <c r="A284">
        <f t="shared" si="30"/>
        <v>755.25120000000004</v>
      </c>
      <c r="B284">
        <v>22</v>
      </c>
      <c r="C284">
        <v>1327.21</v>
      </c>
      <c r="D284">
        <v>22</v>
      </c>
      <c r="E284">
        <v>1321.08</v>
      </c>
      <c r="F284">
        <v>22</v>
      </c>
      <c r="G284">
        <v>1</v>
      </c>
      <c r="H284">
        <v>1</v>
      </c>
      <c r="I284">
        <v>1318.23</v>
      </c>
    </row>
    <row r="285" spans="1:27" x14ac:dyDescent="0.2">
      <c r="A285">
        <f t="shared" si="30"/>
        <v>789.58080000000007</v>
      </c>
      <c r="B285">
        <v>23</v>
      </c>
      <c r="C285">
        <v>1337.79</v>
      </c>
      <c r="D285">
        <v>23</v>
      </c>
      <c r="E285">
        <v>1327.13</v>
      </c>
      <c r="F285">
        <v>23</v>
      </c>
      <c r="G285">
        <v>1</v>
      </c>
      <c r="H285">
        <v>1</v>
      </c>
      <c r="I285">
        <v>1324.58</v>
      </c>
    </row>
    <row r="286" spans="1:27" x14ac:dyDescent="0.2">
      <c r="A286">
        <f t="shared" si="30"/>
        <v>823.91039999999998</v>
      </c>
      <c r="B286">
        <v>24</v>
      </c>
      <c r="C286">
        <v>1351.85</v>
      </c>
      <c r="D286">
        <v>24</v>
      </c>
      <c r="E286">
        <v>1351.97</v>
      </c>
      <c r="F286">
        <v>24</v>
      </c>
      <c r="G286">
        <v>1</v>
      </c>
      <c r="H286">
        <v>1</v>
      </c>
      <c r="I286">
        <v>1349.54</v>
      </c>
    </row>
    <row r="287" spans="1:27" x14ac:dyDescent="0.2">
      <c r="A287">
        <f t="shared" si="30"/>
        <v>858.24</v>
      </c>
      <c r="B287">
        <v>25</v>
      </c>
      <c r="C287">
        <v>1365.02</v>
      </c>
      <c r="D287">
        <v>25</v>
      </c>
      <c r="E287">
        <v>1368.78</v>
      </c>
      <c r="F287">
        <v>25</v>
      </c>
      <c r="G287">
        <v>1</v>
      </c>
      <c r="H287">
        <v>1</v>
      </c>
      <c r="I287">
        <v>1359.16</v>
      </c>
    </row>
    <row r="288" spans="1:27" x14ac:dyDescent="0.2">
      <c r="A288">
        <f t="shared" si="30"/>
        <v>892.56960000000004</v>
      </c>
      <c r="B288">
        <v>26</v>
      </c>
      <c r="C288">
        <v>1402.98</v>
      </c>
      <c r="D288">
        <v>26</v>
      </c>
      <c r="E288">
        <v>1398.99</v>
      </c>
      <c r="F288">
        <v>26</v>
      </c>
      <c r="G288">
        <v>1</v>
      </c>
      <c r="H288">
        <v>1</v>
      </c>
      <c r="I288">
        <v>1377.02</v>
      </c>
    </row>
    <row r="289" spans="1:9" x14ac:dyDescent="0.2">
      <c r="A289">
        <f t="shared" si="30"/>
        <v>926.89920000000006</v>
      </c>
      <c r="B289">
        <v>27</v>
      </c>
      <c r="C289">
        <v>1396.22</v>
      </c>
      <c r="D289">
        <v>27</v>
      </c>
      <c r="E289">
        <v>1400.3</v>
      </c>
      <c r="F289">
        <v>27</v>
      </c>
      <c r="G289">
        <v>1</v>
      </c>
      <c r="H289">
        <v>1</v>
      </c>
      <c r="I289">
        <v>1377.75</v>
      </c>
    </row>
    <row r="290" spans="1:9" x14ac:dyDescent="0.2">
      <c r="A290">
        <f t="shared" si="30"/>
        <v>961.22880000000009</v>
      </c>
      <c r="B290">
        <v>28</v>
      </c>
      <c r="C290">
        <v>1364.82</v>
      </c>
      <c r="D290">
        <v>28</v>
      </c>
      <c r="E290">
        <v>1364.33</v>
      </c>
      <c r="F290">
        <v>28</v>
      </c>
      <c r="G290">
        <v>1</v>
      </c>
      <c r="H290">
        <v>1</v>
      </c>
      <c r="I290">
        <v>1361.34</v>
      </c>
    </row>
    <row r="291" spans="1:9" x14ac:dyDescent="0.2">
      <c r="A291">
        <f t="shared" si="30"/>
        <v>995.55839999999989</v>
      </c>
      <c r="B291">
        <v>29</v>
      </c>
      <c r="C291">
        <v>1346.98</v>
      </c>
      <c r="D291">
        <v>29</v>
      </c>
      <c r="E291">
        <v>1343.14</v>
      </c>
      <c r="F291">
        <v>29</v>
      </c>
      <c r="G291">
        <v>1</v>
      </c>
      <c r="H291">
        <v>1</v>
      </c>
      <c r="I291">
        <v>1349.38</v>
      </c>
    </row>
    <row r="292" spans="1:9" x14ac:dyDescent="0.2">
      <c r="A292">
        <f t="shared" si="30"/>
        <v>1029.8879999999999</v>
      </c>
      <c r="B292">
        <v>30</v>
      </c>
      <c r="C292">
        <v>1336.44</v>
      </c>
      <c r="D292">
        <v>30</v>
      </c>
      <c r="E292">
        <v>1339.36</v>
      </c>
      <c r="F292">
        <v>30</v>
      </c>
      <c r="G292">
        <v>1</v>
      </c>
      <c r="H292">
        <v>1</v>
      </c>
      <c r="I292">
        <v>1327.18</v>
      </c>
    </row>
    <row r="293" spans="1:9" x14ac:dyDescent="0.2">
      <c r="A293">
        <f t="shared" si="30"/>
        <v>1064.2175999999999</v>
      </c>
      <c r="B293">
        <v>31</v>
      </c>
      <c r="C293">
        <v>1312.79</v>
      </c>
      <c r="D293">
        <v>31</v>
      </c>
      <c r="E293">
        <v>1316.09</v>
      </c>
      <c r="F293">
        <v>31</v>
      </c>
      <c r="G293">
        <v>1</v>
      </c>
      <c r="H293">
        <v>1</v>
      </c>
      <c r="I293">
        <v>1309.6099999999999</v>
      </c>
    </row>
    <row r="294" spans="1:9" x14ac:dyDescent="0.2">
      <c r="A294">
        <f t="shared" si="30"/>
        <v>1098.5472</v>
      </c>
      <c r="B294">
        <v>32</v>
      </c>
      <c r="C294">
        <v>1302.8399999999999</v>
      </c>
      <c r="D294">
        <v>32</v>
      </c>
      <c r="E294">
        <v>1296.45</v>
      </c>
      <c r="F294">
        <v>32</v>
      </c>
      <c r="G294">
        <v>1</v>
      </c>
      <c r="H294">
        <v>1</v>
      </c>
      <c r="I294">
        <v>1303.1600000000001</v>
      </c>
    </row>
    <row r="295" spans="1:9" x14ac:dyDescent="0.2">
      <c r="A295">
        <f t="shared" si="30"/>
        <v>1132.8768</v>
      </c>
      <c r="B295">
        <v>33</v>
      </c>
      <c r="C295">
        <v>1278.58</v>
      </c>
      <c r="D295">
        <v>33</v>
      </c>
      <c r="E295">
        <v>1281.3399999999999</v>
      </c>
      <c r="F295">
        <v>33</v>
      </c>
      <c r="G295">
        <v>1</v>
      </c>
      <c r="H295">
        <v>1</v>
      </c>
      <c r="I295">
        <v>1280.44</v>
      </c>
    </row>
    <row r="296" spans="1:9" x14ac:dyDescent="0.2">
      <c r="A296">
        <f t="shared" si="30"/>
        <v>1167.2064</v>
      </c>
      <c r="B296">
        <v>34</v>
      </c>
      <c r="C296">
        <v>1278.21</v>
      </c>
      <c r="D296">
        <v>34</v>
      </c>
      <c r="E296">
        <v>1266.95</v>
      </c>
      <c r="F296">
        <v>34</v>
      </c>
      <c r="G296">
        <v>1</v>
      </c>
      <c r="H296">
        <v>1</v>
      </c>
      <c r="I296">
        <v>1273.8399999999999</v>
      </c>
    </row>
    <row r="297" spans="1:9" x14ac:dyDescent="0.2">
      <c r="A297">
        <f t="shared" si="30"/>
        <v>1201.5359999999998</v>
      </c>
      <c r="B297">
        <v>35</v>
      </c>
      <c r="C297">
        <v>1258.43</v>
      </c>
      <c r="D297">
        <v>35</v>
      </c>
      <c r="E297">
        <v>1256.4100000000001</v>
      </c>
      <c r="F297">
        <v>35</v>
      </c>
      <c r="G297">
        <v>1</v>
      </c>
      <c r="H297">
        <v>1</v>
      </c>
      <c r="I297">
        <v>1252.1300000000001</v>
      </c>
    </row>
    <row r="298" spans="1:9" x14ac:dyDescent="0.2">
      <c r="A298">
        <f t="shared" si="30"/>
        <v>1235.8655999999999</v>
      </c>
      <c r="B298">
        <v>36</v>
      </c>
      <c r="C298">
        <v>1241.8599999999999</v>
      </c>
      <c r="D298">
        <v>36</v>
      </c>
      <c r="E298">
        <v>1242.21</v>
      </c>
      <c r="F298">
        <v>36</v>
      </c>
      <c r="G298">
        <v>1</v>
      </c>
      <c r="H298">
        <v>1</v>
      </c>
      <c r="I298">
        <v>1234.8699999999999</v>
      </c>
    </row>
    <row r="299" spans="1:9" x14ac:dyDescent="0.2">
      <c r="A299">
        <f t="shared" si="30"/>
        <v>1270.1951999999999</v>
      </c>
      <c r="B299">
        <v>37</v>
      </c>
      <c r="C299">
        <v>1219.81</v>
      </c>
      <c r="D299">
        <v>37</v>
      </c>
      <c r="E299">
        <v>1219.2</v>
      </c>
      <c r="F299">
        <v>37</v>
      </c>
      <c r="G299">
        <v>1</v>
      </c>
      <c r="H299">
        <v>1</v>
      </c>
      <c r="I299">
        <v>1225.8</v>
      </c>
    </row>
    <row r="300" spans="1:9" x14ac:dyDescent="0.2">
      <c r="A300">
        <f t="shared" si="30"/>
        <v>1304.5248000000001</v>
      </c>
      <c r="B300">
        <v>38</v>
      </c>
      <c r="C300">
        <v>1211.04</v>
      </c>
      <c r="D300">
        <v>38</v>
      </c>
      <c r="E300">
        <v>1207.74</v>
      </c>
      <c r="F300">
        <v>38</v>
      </c>
      <c r="G300">
        <v>1</v>
      </c>
      <c r="H300">
        <v>1</v>
      </c>
      <c r="I300">
        <v>1211.96</v>
      </c>
    </row>
    <row r="301" spans="1:9" x14ac:dyDescent="0.2">
      <c r="A301">
        <f t="shared" si="30"/>
        <v>1338.8544000000002</v>
      </c>
      <c r="B301">
        <v>39</v>
      </c>
      <c r="C301">
        <v>1199.6400000000001</v>
      </c>
      <c r="D301">
        <v>39</v>
      </c>
      <c r="E301">
        <v>1192.5899999999999</v>
      </c>
      <c r="F301">
        <v>39</v>
      </c>
      <c r="G301">
        <v>1</v>
      </c>
      <c r="H301">
        <v>1</v>
      </c>
      <c r="I301">
        <v>1195.45</v>
      </c>
    </row>
    <row r="302" spans="1:9" x14ac:dyDescent="0.2">
      <c r="A302">
        <f t="shared" si="30"/>
        <v>1373.1840000000002</v>
      </c>
      <c r="B302">
        <v>40</v>
      </c>
      <c r="C302">
        <v>1182.9100000000001</v>
      </c>
      <c r="D302">
        <v>40</v>
      </c>
      <c r="E302">
        <v>1177.25</v>
      </c>
      <c r="F302">
        <v>40</v>
      </c>
      <c r="G302">
        <v>1</v>
      </c>
      <c r="H302">
        <v>1</v>
      </c>
      <c r="I302">
        <v>1188.98</v>
      </c>
    </row>
    <row r="303" spans="1:9" x14ac:dyDescent="0.2">
      <c r="A303">
        <f t="shared" si="30"/>
        <v>1407.5136</v>
      </c>
      <c r="B303">
        <v>41</v>
      </c>
      <c r="C303">
        <v>1173.1199999999999</v>
      </c>
      <c r="D303">
        <v>41</v>
      </c>
      <c r="E303">
        <v>1171.95</v>
      </c>
      <c r="F303">
        <v>41</v>
      </c>
      <c r="G303">
        <v>1</v>
      </c>
      <c r="H303">
        <v>1</v>
      </c>
      <c r="I303">
        <v>1169.5999999999999</v>
      </c>
    </row>
    <row r="304" spans="1:9" x14ac:dyDescent="0.2">
      <c r="A304">
        <f t="shared" si="30"/>
        <v>1441.8432</v>
      </c>
      <c r="B304">
        <v>42</v>
      </c>
      <c r="C304">
        <v>1153.8900000000001</v>
      </c>
      <c r="D304">
        <v>42</v>
      </c>
      <c r="E304">
        <v>1159.06</v>
      </c>
      <c r="F304">
        <v>42</v>
      </c>
      <c r="G304">
        <v>1</v>
      </c>
      <c r="H304">
        <v>1</v>
      </c>
      <c r="I304">
        <v>1164.48</v>
      </c>
    </row>
    <row r="305" spans="1:26" x14ac:dyDescent="0.2">
      <c r="A305">
        <f t="shared" si="30"/>
        <v>1476.1728000000001</v>
      </c>
      <c r="B305">
        <v>43</v>
      </c>
      <c r="C305">
        <v>1139.8</v>
      </c>
      <c r="D305">
        <v>43</v>
      </c>
      <c r="E305">
        <v>1134.54</v>
      </c>
      <c r="F305">
        <v>43</v>
      </c>
      <c r="G305">
        <v>1</v>
      </c>
      <c r="H305">
        <v>1</v>
      </c>
      <c r="I305">
        <v>1150.3</v>
      </c>
    </row>
    <row r="306" spans="1:26" x14ac:dyDescent="0.2">
      <c r="A306">
        <f t="shared" si="30"/>
        <v>1510.5024000000001</v>
      </c>
      <c r="B306">
        <v>44</v>
      </c>
      <c r="C306">
        <v>1134.99</v>
      </c>
      <c r="D306">
        <v>44</v>
      </c>
      <c r="E306">
        <v>1124.07</v>
      </c>
      <c r="F306">
        <v>44</v>
      </c>
      <c r="G306">
        <v>1</v>
      </c>
      <c r="H306">
        <v>1</v>
      </c>
      <c r="I306">
        <v>1133.6199999999999</v>
      </c>
    </row>
    <row r="307" spans="1:26" x14ac:dyDescent="0.2">
      <c r="A307">
        <f t="shared" si="30"/>
        <v>1544.8320000000001</v>
      </c>
      <c r="B307">
        <v>45</v>
      </c>
      <c r="C307">
        <v>1113.26</v>
      </c>
      <c r="D307">
        <v>45</v>
      </c>
      <c r="E307">
        <v>1108.3900000000001</v>
      </c>
      <c r="F307">
        <v>45</v>
      </c>
      <c r="G307">
        <v>1</v>
      </c>
      <c r="H307">
        <v>1</v>
      </c>
      <c r="I307">
        <v>1122.92</v>
      </c>
    </row>
    <row r="308" spans="1:26" x14ac:dyDescent="0.2">
      <c r="A308">
        <f t="shared" si="30"/>
        <v>1579.1616000000001</v>
      </c>
      <c r="B308">
        <v>46</v>
      </c>
      <c r="C308">
        <v>1092.19</v>
      </c>
      <c r="D308">
        <v>46</v>
      </c>
      <c r="E308">
        <v>1086.7</v>
      </c>
      <c r="F308">
        <v>46</v>
      </c>
      <c r="G308">
        <v>1</v>
      </c>
      <c r="H308">
        <v>1</v>
      </c>
      <c r="I308">
        <v>1099.0999999999999</v>
      </c>
    </row>
    <row r="309" spans="1:26" x14ac:dyDescent="0.2">
      <c r="A309">
        <f t="shared" si="30"/>
        <v>1613.4911999999999</v>
      </c>
      <c r="B309">
        <v>47</v>
      </c>
      <c r="C309">
        <v>1074.1199999999999</v>
      </c>
      <c r="D309">
        <v>47</v>
      </c>
      <c r="E309">
        <v>1077.01</v>
      </c>
      <c r="F309">
        <v>47</v>
      </c>
      <c r="G309">
        <v>1</v>
      </c>
      <c r="H309">
        <v>1</v>
      </c>
      <c r="I309">
        <v>1082.5899999999999</v>
      </c>
    </row>
    <row r="310" spans="1:26" x14ac:dyDescent="0.2">
      <c r="A310">
        <f t="shared" si="30"/>
        <v>1647.8208</v>
      </c>
      <c r="B310">
        <v>48</v>
      </c>
      <c r="C310">
        <v>1064.99</v>
      </c>
      <c r="D310">
        <v>48</v>
      </c>
      <c r="E310">
        <v>1056.22</v>
      </c>
      <c r="F310">
        <v>48</v>
      </c>
      <c r="G310">
        <v>1</v>
      </c>
      <c r="H310">
        <v>1</v>
      </c>
      <c r="I310">
        <v>1069.1400000000001</v>
      </c>
    </row>
    <row r="311" spans="1:26" x14ac:dyDescent="0.2">
      <c r="A311">
        <f t="shared" si="30"/>
        <v>1682.1504</v>
      </c>
      <c r="B311">
        <v>49</v>
      </c>
      <c r="C311">
        <v>1048.96</v>
      </c>
      <c r="D311">
        <v>49</v>
      </c>
      <c r="E311">
        <v>1050.01</v>
      </c>
      <c r="F311">
        <v>49</v>
      </c>
      <c r="G311">
        <v>1</v>
      </c>
      <c r="H311">
        <v>1</v>
      </c>
      <c r="I311">
        <v>1051.05</v>
      </c>
    </row>
    <row r="312" spans="1:26" x14ac:dyDescent="0.2">
      <c r="A312">
        <f t="shared" si="30"/>
        <v>1716.48</v>
      </c>
      <c r="B312">
        <v>50</v>
      </c>
      <c r="C312">
        <v>1027.1400000000001</v>
      </c>
      <c r="D312">
        <v>50</v>
      </c>
      <c r="E312">
        <v>1037.98</v>
      </c>
      <c r="F312">
        <v>50</v>
      </c>
      <c r="G312">
        <v>1</v>
      </c>
      <c r="H312">
        <v>1</v>
      </c>
      <c r="I312">
        <v>1043.21</v>
      </c>
    </row>
    <row r="314" spans="1:26" s="3" customFormat="1" x14ac:dyDescent="0.2"/>
    <row r="315" spans="1:26" x14ac:dyDescent="0.2">
      <c r="A315" t="s">
        <v>42</v>
      </c>
      <c r="B315" t="s">
        <v>41</v>
      </c>
      <c r="C315" t="s">
        <v>43</v>
      </c>
    </row>
    <row r="317" spans="1:26" x14ac:dyDescent="0.2">
      <c r="L317" t="s">
        <v>35</v>
      </c>
    </row>
    <row r="318" spans="1:26" x14ac:dyDescent="0.2">
      <c r="B318">
        <v>1000000</v>
      </c>
      <c r="C318">
        <v>50</v>
      </c>
      <c r="D318">
        <v>3000000</v>
      </c>
      <c r="E318">
        <v>50</v>
      </c>
      <c r="F318" t="s">
        <v>44</v>
      </c>
      <c r="G318" t="s">
        <v>45</v>
      </c>
      <c r="H318" t="s">
        <v>46</v>
      </c>
      <c r="L318">
        <v>0.29289999999999999</v>
      </c>
    </row>
    <row r="319" spans="1:26" x14ac:dyDescent="0.2">
      <c r="A319">
        <f>(B319/$B$368)*$Q$324</f>
        <v>20.596599999999999</v>
      </c>
      <c r="B319">
        <v>1</v>
      </c>
      <c r="C319">
        <v>1100.3699999999999</v>
      </c>
      <c r="D319">
        <v>1</v>
      </c>
      <c r="E319">
        <v>1109.0899999999999</v>
      </c>
      <c r="F319">
        <v>1</v>
      </c>
      <c r="G319">
        <v>1</v>
      </c>
      <c r="H319">
        <v>1</v>
      </c>
      <c r="I319">
        <v>1121.1600000000001</v>
      </c>
      <c r="L319">
        <v>0.27839999999999998</v>
      </c>
      <c r="Y319" t="s">
        <v>12</v>
      </c>
      <c r="Z319" s="1">
        <v>1.602E-19</v>
      </c>
    </row>
    <row r="320" spans="1:26" x14ac:dyDescent="0.2">
      <c r="A320">
        <f t="shared" ref="A320:A368" si="36">(B320/$B$368)*$Q$324</f>
        <v>41.193199999999997</v>
      </c>
      <c r="B320">
        <v>2</v>
      </c>
      <c r="C320">
        <v>1093.5</v>
      </c>
      <c r="D320">
        <v>2</v>
      </c>
      <c r="E320">
        <v>1096.52</v>
      </c>
      <c r="F320">
        <v>2</v>
      </c>
      <c r="G320">
        <v>1</v>
      </c>
      <c r="H320">
        <v>1</v>
      </c>
      <c r="I320">
        <v>1118.95</v>
      </c>
      <c r="N320" t="s">
        <v>48</v>
      </c>
      <c r="Y320" t="s">
        <v>13</v>
      </c>
      <c r="Z320" s="1">
        <v>9.9999999999999998E-13</v>
      </c>
    </row>
    <row r="321" spans="1:27" x14ac:dyDescent="0.2">
      <c r="A321">
        <f t="shared" si="36"/>
        <v>61.789799999999993</v>
      </c>
      <c r="B321">
        <v>3</v>
      </c>
      <c r="C321">
        <v>1116.1199999999999</v>
      </c>
      <c r="D321">
        <v>3</v>
      </c>
      <c r="E321">
        <v>1104.5999999999999</v>
      </c>
      <c r="F321">
        <v>3</v>
      </c>
      <c r="G321">
        <v>1</v>
      </c>
      <c r="H321">
        <v>1</v>
      </c>
      <c r="I321">
        <v>1125.19</v>
      </c>
      <c r="L321">
        <f>(L318+L319)/2</f>
        <v>0.28564999999999996</v>
      </c>
      <c r="M321" t="s">
        <v>5</v>
      </c>
      <c r="N321">
        <f>STDEV(L318:L319)</f>
        <v>1.0253048327204948E-2</v>
      </c>
      <c r="Y321" t="s">
        <v>14</v>
      </c>
      <c r="Z321" s="1">
        <v>9.9999999999999995E-21</v>
      </c>
    </row>
    <row r="322" spans="1:27" x14ac:dyDescent="0.2">
      <c r="A322">
        <f t="shared" si="36"/>
        <v>82.386399999999995</v>
      </c>
      <c r="B322">
        <v>4</v>
      </c>
      <c r="C322">
        <v>1145.0999999999999</v>
      </c>
      <c r="D322">
        <v>4</v>
      </c>
      <c r="E322">
        <v>1132.77</v>
      </c>
      <c r="F322">
        <v>4</v>
      </c>
      <c r="G322">
        <v>1</v>
      </c>
      <c r="H322">
        <v>1</v>
      </c>
      <c r="I322">
        <v>1141.96</v>
      </c>
      <c r="L322">
        <f>L321/0.0000000001</f>
        <v>2856499999.9999995</v>
      </c>
      <c r="M322" t="s">
        <v>6</v>
      </c>
      <c r="N322">
        <f>N321/0.0000000001</f>
        <v>102530483.27204947</v>
      </c>
      <c r="O322">
        <f>N322/L322</f>
        <v>3.5893745237895847E-2</v>
      </c>
    </row>
    <row r="323" spans="1:27" x14ac:dyDescent="0.2">
      <c r="A323">
        <f t="shared" si="36"/>
        <v>102.983</v>
      </c>
      <c r="B323">
        <v>5</v>
      </c>
      <c r="C323">
        <v>1147.33</v>
      </c>
      <c r="D323">
        <v>5</v>
      </c>
      <c r="E323">
        <v>1143.1400000000001</v>
      </c>
      <c r="F323">
        <v>5</v>
      </c>
      <c r="G323">
        <v>1</v>
      </c>
      <c r="H323">
        <v>1</v>
      </c>
      <c r="I323">
        <v>1146.06</v>
      </c>
      <c r="V323" t="s">
        <v>7</v>
      </c>
      <c r="W323" t="s">
        <v>8</v>
      </c>
      <c r="X323" t="s">
        <v>9</v>
      </c>
      <c r="Y323" t="s">
        <v>10</v>
      </c>
      <c r="Z323" t="s">
        <v>11</v>
      </c>
    </row>
    <row r="324" spans="1:27" x14ac:dyDescent="0.2">
      <c r="A324">
        <f t="shared" si="36"/>
        <v>123.57959999999999</v>
      </c>
      <c r="B324">
        <v>6</v>
      </c>
      <c r="C324">
        <v>1145.3699999999999</v>
      </c>
      <c r="D324">
        <v>6</v>
      </c>
      <c r="E324">
        <v>1150.03</v>
      </c>
      <c r="F324">
        <v>6</v>
      </c>
      <c r="G324">
        <v>1</v>
      </c>
      <c r="H324">
        <v>1</v>
      </c>
      <c r="I324">
        <v>1153.1300000000001</v>
      </c>
      <c r="L324">
        <v>1000000</v>
      </c>
      <c r="M324">
        <v>1202.6199999999999</v>
      </c>
      <c r="N324">
        <v>-273074</v>
      </c>
      <c r="O324">
        <v>159.64699999999999</v>
      </c>
      <c r="P324" s="1">
        <v>1213530</v>
      </c>
      <c r="Q324">
        <v>1029.83</v>
      </c>
      <c r="R324">
        <v>34.327500000000001</v>
      </c>
      <c r="S324">
        <v>34.327500000000001</v>
      </c>
      <c r="T324">
        <v>1946.67</v>
      </c>
      <c r="U324">
        <v>-1995.9</v>
      </c>
      <c r="W324">
        <f>(T324-U324)/2</f>
        <v>1971.2850000000001</v>
      </c>
      <c r="Z324" s="1"/>
    </row>
    <row r="325" spans="1:27" x14ac:dyDescent="0.2">
      <c r="A325">
        <f t="shared" si="36"/>
        <v>144.17619999999999</v>
      </c>
      <c r="B325">
        <v>7</v>
      </c>
      <c r="C325">
        <v>1155.53</v>
      </c>
      <c r="D325">
        <v>7</v>
      </c>
      <c r="E325">
        <v>1150.29</v>
      </c>
      <c r="F325">
        <v>7</v>
      </c>
      <c r="G325">
        <v>1</v>
      </c>
      <c r="H325">
        <v>1</v>
      </c>
      <c r="I325">
        <v>1155.94</v>
      </c>
      <c r="L325">
        <v>2000000</v>
      </c>
      <c r="M325">
        <v>1199.9100000000001</v>
      </c>
      <c r="N325">
        <v>-273093</v>
      </c>
      <c r="O325">
        <v>34.252600000000001</v>
      </c>
      <c r="P325" s="1">
        <v>1213530</v>
      </c>
      <c r="Q325">
        <v>1029.83</v>
      </c>
      <c r="R325">
        <v>34.327500000000001</v>
      </c>
      <c r="S325">
        <v>34.327500000000001</v>
      </c>
      <c r="T325">
        <v>3977.63</v>
      </c>
      <c r="U325">
        <v>-3971.88</v>
      </c>
      <c r="V325">
        <f>(L325-L324)*0.0005</f>
        <v>500</v>
      </c>
      <c r="W325">
        <f>(T325-U325)/2</f>
        <v>3974.7550000000001</v>
      </c>
      <c r="X325">
        <f>W325-W324</f>
        <v>2003.47</v>
      </c>
      <c r="Y325">
        <f>X325/V325/(R325*S325)/2</f>
        <v>1.7001940502277917E-3</v>
      </c>
      <c r="Z325" s="1">
        <f>Y325*$W$10/$W$11/$W$12</f>
        <v>27237108684.649223</v>
      </c>
    </row>
    <row r="326" spans="1:27" x14ac:dyDescent="0.2">
      <c r="A326">
        <f t="shared" si="36"/>
        <v>164.77279999999999</v>
      </c>
      <c r="B326">
        <v>8</v>
      </c>
      <c r="C326">
        <v>1162.4100000000001</v>
      </c>
      <c r="D326">
        <v>8</v>
      </c>
      <c r="E326">
        <v>1156.26</v>
      </c>
      <c r="F326">
        <v>8</v>
      </c>
      <c r="G326">
        <v>1</v>
      </c>
      <c r="H326">
        <v>1</v>
      </c>
      <c r="I326">
        <v>1159.0999999999999</v>
      </c>
      <c r="Z326" s="1"/>
    </row>
    <row r="327" spans="1:27" x14ac:dyDescent="0.2">
      <c r="A327">
        <f t="shared" si="36"/>
        <v>185.36939999999998</v>
      </c>
      <c r="B327">
        <v>9</v>
      </c>
      <c r="C327">
        <v>1163.2</v>
      </c>
      <c r="D327">
        <v>9</v>
      </c>
      <c r="E327">
        <v>1169.51</v>
      </c>
      <c r="F327">
        <v>9</v>
      </c>
      <c r="G327">
        <v>1</v>
      </c>
      <c r="H327">
        <v>1</v>
      </c>
      <c r="I327">
        <v>1166.6099999999999</v>
      </c>
      <c r="Z327" s="1"/>
    </row>
    <row r="328" spans="1:27" x14ac:dyDescent="0.2">
      <c r="A328">
        <f t="shared" si="36"/>
        <v>205.96600000000001</v>
      </c>
      <c r="B328">
        <v>10</v>
      </c>
      <c r="C328">
        <v>1175.03</v>
      </c>
      <c r="D328">
        <v>10</v>
      </c>
      <c r="E328">
        <v>1173.2</v>
      </c>
      <c r="F328">
        <v>10</v>
      </c>
      <c r="G328">
        <v>1</v>
      </c>
      <c r="H328">
        <v>1</v>
      </c>
      <c r="I328">
        <v>1178.48</v>
      </c>
    </row>
    <row r="329" spans="1:27" x14ac:dyDescent="0.2">
      <c r="A329">
        <f t="shared" si="36"/>
        <v>226.56259999999997</v>
      </c>
      <c r="B329">
        <v>11</v>
      </c>
      <c r="C329">
        <v>1178.17</v>
      </c>
      <c r="D329">
        <v>11</v>
      </c>
      <c r="E329">
        <v>1179.31</v>
      </c>
      <c r="F329">
        <v>11</v>
      </c>
      <c r="G329">
        <v>1</v>
      </c>
      <c r="H329">
        <v>1</v>
      </c>
      <c r="I329">
        <v>1180.6099999999999</v>
      </c>
      <c r="Y329" t="s">
        <v>15</v>
      </c>
      <c r="Z329" s="1">
        <f>AVERAGE(Z325)</f>
        <v>27237108684.649223</v>
      </c>
    </row>
    <row r="330" spans="1:27" x14ac:dyDescent="0.2">
      <c r="A330">
        <f t="shared" si="36"/>
        <v>247.15919999999997</v>
      </c>
      <c r="B330">
        <v>12</v>
      </c>
      <c r="C330">
        <v>1185.5999999999999</v>
      </c>
      <c r="D330">
        <v>12</v>
      </c>
      <c r="E330">
        <v>1185.74</v>
      </c>
      <c r="F330">
        <v>12</v>
      </c>
      <c r="G330">
        <v>1</v>
      </c>
      <c r="H330">
        <v>1</v>
      </c>
      <c r="I330">
        <v>1183.17</v>
      </c>
    </row>
    <row r="331" spans="1:27" x14ac:dyDescent="0.2">
      <c r="A331">
        <f t="shared" si="36"/>
        <v>267.75579999999997</v>
      </c>
      <c r="B331">
        <v>13</v>
      </c>
      <c r="C331">
        <v>1195.57</v>
      </c>
      <c r="D331">
        <v>13</v>
      </c>
      <c r="E331">
        <v>1191.78</v>
      </c>
      <c r="F331">
        <v>13</v>
      </c>
      <c r="G331">
        <v>1</v>
      </c>
      <c r="H331">
        <v>1</v>
      </c>
      <c r="I331">
        <v>1190.75</v>
      </c>
      <c r="Y331" t="s">
        <v>16</v>
      </c>
    </row>
    <row r="332" spans="1:27" x14ac:dyDescent="0.2">
      <c r="A332">
        <f t="shared" si="36"/>
        <v>288.35239999999999</v>
      </c>
      <c r="B332">
        <v>14</v>
      </c>
      <c r="C332">
        <v>1199.53</v>
      </c>
      <c r="D332">
        <v>14</v>
      </c>
      <c r="E332">
        <v>1202.26</v>
      </c>
      <c r="F332">
        <v>14</v>
      </c>
      <c r="G332">
        <v>1</v>
      </c>
      <c r="H332">
        <v>1</v>
      </c>
      <c r="I332">
        <v>1202.4100000000001</v>
      </c>
    </row>
    <row r="333" spans="1:27" x14ac:dyDescent="0.2">
      <c r="A333">
        <f t="shared" si="36"/>
        <v>308.94899999999996</v>
      </c>
      <c r="B333">
        <v>15</v>
      </c>
      <c r="C333">
        <v>1203.31</v>
      </c>
      <c r="D333">
        <v>15</v>
      </c>
      <c r="E333">
        <v>1212.82</v>
      </c>
      <c r="F333">
        <v>15</v>
      </c>
      <c r="G333">
        <v>1</v>
      </c>
      <c r="H333">
        <v>1</v>
      </c>
      <c r="I333">
        <v>1210.99</v>
      </c>
      <c r="Y333" t="s">
        <v>17</v>
      </c>
      <c r="Z333" s="2">
        <f>Z329/L322</f>
        <v>9.535133444652276</v>
      </c>
      <c r="AA333" t="s">
        <v>18</v>
      </c>
    </row>
    <row r="334" spans="1:27" x14ac:dyDescent="0.2">
      <c r="A334">
        <f t="shared" si="36"/>
        <v>329.54559999999998</v>
      </c>
      <c r="B334">
        <v>16</v>
      </c>
      <c r="C334">
        <v>1212.0999999999999</v>
      </c>
      <c r="D334">
        <v>16</v>
      </c>
      <c r="E334">
        <v>1207.8499999999999</v>
      </c>
      <c r="F334">
        <v>16</v>
      </c>
      <c r="G334">
        <v>1</v>
      </c>
      <c r="H334">
        <v>1</v>
      </c>
      <c r="I334">
        <v>1217.02</v>
      </c>
      <c r="Y334" t="s">
        <v>49</v>
      </c>
      <c r="Z334" s="1">
        <f>Z333*O322</f>
        <v>0.34225165067168906</v>
      </c>
    </row>
    <row r="335" spans="1:27" x14ac:dyDescent="0.2">
      <c r="A335">
        <f t="shared" si="36"/>
        <v>350.1422</v>
      </c>
      <c r="B335">
        <v>17</v>
      </c>
      <c r="C335">
        <v>1216.02</v>
      </c>
      <c r="D335">
        <v>17</v>
      </c>
      <c r="E335">
        <v>1212.6400000000001</v>
      </c>
      <c r="F335">
        <v>17</v>
      </c>
      <c r="G335">
        <v>1</v>
      </c>
      <c r="H335">
        <v>1</v>
      </c>
      <c r="I335">
        <v>1225.54</v>
      </c>
      <c r="Z335" s="1"/>
    </row>
    <row r="336" spans="1:27" x14ac:dyDescent="0.2">
      <c r="A336">
        <f t="shared" si="36"/>
        <v>370.73879999999997</v>
      </c>
      <c r="B336">
        <v>18</v>
      </c>
      <c r="C336">
        <v>1226.1300000000001</v>
      </c>
      <c r="D336">
        <v>18</v>
      </c>
      <c r="E336">
        <v>1217.29</v>
      </c>
      <c r="F336">
        <v>18</v>
      </c>
      <c r="G336">
        <v>1</v>
      </c>
      <c r="H336">
        <v>1</v>
      </c>
      <c r="I336">
        <v>1230.1300000000001</v>
      </c>
    </row>
    <row r="337" spans="1:9" x14ac:dyDescent="0.2">
      <c r="A337">
        <f t="shared" si="36"/>
        <v>391.33539999999999</v>
      </c>
      <c r="B337">
        <v>19</v>
      </c>
      <c r="C337">
        <v>1231.79</v>
      </c>
      <c r="D337">
        <v>19</v>
      </c>
      <c r="E337">
        <v>1226.2</v>
      </c>
      <c r="F337">
        <v>19</v>
      </c>
      <c r="G337">
        <v>1</v>
      </c>
      <c r="H337">
        <v>1</v>
      </c>
      <c r="I337">
        <v>1236.77</v>
      </c>
    </row>
    <row r="338" spans="1:9" x14ac:dyDescent="0.2">
      <c r="A338">
        <f t="shared" si="36"/>
        <v>411.93200000000002</v>
      </c>
      <c r="B338">
        <v>20</v>
      </c>
      <c r="C338">
        <v>1238.49</v>
      </c>
      <c r="D338">
        <v>20</v>
      </c>
      <c r="E338">
        <v>1234.47</v>
      </c>
      <c r="F338">
        <v>20</v>
      </c>
      <c r="G338">
        <v>1</v>
      </c>
      <c r="H338">
        <v>1</v>
      </c>
      <c r="I338">
        <v>1241.1500000000001</v>
      </c>
    </row>
    <row r="339" spans="1:9" x14ac:dyDescent="0.2">
      <c r="A339">
        <f t="shared" si="36"/>
        <v>432.52859999999993</v>
      </c>
      <c r="B339">
        <v>21</v>
      </c>
      <c r="C339">
        <v>1245.45</v>
      </c>
      <c r="D339">
        <v>21</v>
      </c>
      <c r="E339">
        <v>1232.92</v>
      </c>
      <c r="F339">
        <v>21</v>
      </c>
      <c r="G339">
        <v>1</v>
      </c>
      <c r="H339">
        <v>1</v>
      </c>
      <c r="I339">
        <v>1253.8</v>
      </c>
    </row>
    <row r="340" spans="1:9" x14ac:dyDescent="0.2">
      <c r="A340">
        <f t="shared" si="36"/>
        <v>453.12519999999995</v>
      </c>
      <c r="B340">
        <v>22</v>
      </c>
      <c r="C340">
        <v>1262.21</v>
      </c>
      <c r="D340">
        <v>22</v>
      </c>
      <c r="E340">
        <v>1242.82</v>
      </c>
      <c r="F340">
        <v>22</v>
      </c>
      <c r="G340">
        <v>1</v>
      </c>
      <c r="H340">
        <v>1</v>
      </c>
      <c r="I340">
        <v>1262.3900000000001</v>
      </c>
    </row>
    <row r="341" spans="1:9" x14ac:dyDescent="0.2">
      <c r="A341">
        <f t="shared" si="36"/>
        <v>473.72179999999997</v>
      </c>
      <c r="B341">
        <v>23</v>
      </c>
      <c r="C341">
        <v>1265.02</v>
      </c>
      <c r="D341">
        <v>23</v>
      </c>
      <c r="E341">
        <v>1256.43</v>
      </c>
      <c r="F341">
        <v>23</v>
      </c>
      <c r="G341">
        <v>1</v>
      </c>
      <c r="H341">
        <v>1</v>
      </c>
      <c r="I341">
        <v>1260.5</v>
      </c>
    </row>
    <row r="342" spans="1:9" x14ac:dyDescent="0.2">
      <c r="A342">
        <f t="shared" si="36"/>
        <v>494.31839999999994</v>
      </c>
      <c r="B342">
        <v>24</v>
      </c>
      <c r="C342">
        <v>1266.96</v>
      </c>
      <c r="D342">
        <v>24</v>
      </c>
      <c r="E342">
        <v>1253.83</v>
      </c>
      <c r="F342">
        <v>24</v>
      </c>
      <c r="G342">
        <v>1</v>
      </c>
      <c r="H342">
        <v>1</v>
      </c>
      <c r="I342">
        <v>1260.05</v>
      </c>
    </row>
    <row r="343" spans="1:9" x14ac:dyDescent="0.2">
      <c r="A343">
        <f t="shared" si="36"/>
        <v>514.91499999999996</v>
      </c>
      <c r="B343">
        <v>25</v>
      </c>
      <c r="C343">
        <v>1277.06</v>
      </c>
      <c r="D343">
        <v>25</v>
      </c>
      <c r="E343">
        <v>1265.3399999999999</v>
      </c>
      <c r="F343">
        <v>25</v>
      </c>
      <c r="G343">
        <v>1</v>
      </c>
      <c r="H343">
        <v>1</v>
      </c>
      <c r="I343">
        <v>1264.81</v>
      </c>
    </row>
    <row r="344" spans="1:9" x14ac:dyDescent="0.2">
      <c r="A344">
        <f t="shared" si="36"/>
        <v>535.51159999999993</v>
      </c>
      <c r="B344">
        <v>26</v>
      </c>
      <c r="C344">
        <v>1301.17</v>
      </c>
      <c r="D344">
        <v>26</v>
      </c>
      <c r="E344">
        <v>1300.8</v>
      </c>
      <c r="F344">
        <v>26</v>
      </c>
      <c r="G344">
        <v>1</v>
      </c>
      <c r="H344">
        <v>1</v>
      </c>
      <c r="I344">
        <v>1279.02</v>
      </c>
    </row>
    <row r="345" spans="1:9" x14ac:dyDescent="0.2">
      <c r="A345">
        <f t="shared" si="36"/>
        <v>556.10820000000001</v>
      </c>
      <c r="B345">
        <v>27</v>
      </c>
      <c r="C345">
        <v>1297.8800000000001</v>
      </c>
      <c r="D345">
        <v>27</v>
      </c>
      <c r="E345">
        <v>1298.45</v>
      </c>
      <c r="F345">
        <v>27</v>
      </c>
      <c r="G345">
        <v>1</v>
      </c>
      <c r="H345">
        <v>1</v>
      </c>
      <c r="I345">
        <v>1269.31</v>
      </c>
    </row>
    <row r="346" spans="1:9" x14ac:dyDescent="0.2">
      <c r="A346">
        <f t="shared" si="36"/>
        <v>576.70479999999998</v>
      </c>
      <c r="B346">
        <v>28</v>
      </c>
      <c r="C346">
        <v>1274.29</v>
      </c>
      <c r="D346">
        <v>28</v>
      </c>
      <c r="E346">
        <v>1271.6500000000001</v>
      </c>
      <c r="F346">
        <v>28</v>
      </c>
      <c r="G346">
        <v>1</v>
      </c>
      <c r="H346">
        <v>1</v>
      </c>
      <c r="I346">
        <v>1252.3800000000001</v>
      </c>
    </row>
    <row r="347" spans="1:9" x14ac:dyDescent="0.2">
      <c r="A347">
        <f t="shared" si="36"/>
        <v>597.30139999999994</v>
      </c>
      <c r="B347">
        <v>29</v>
      </c>
      <c r="C347">
        <v>1270.1400000000001</v>
      </c>
      <c r="D347">
        <v>29</v>
      </c>
      <c r="E347">
        <v>1260.03</v>
      </c>
      <c r="F347">
        <v>29</v>
      </c>
      <c r="G347">
        <v>1</v>
      </c>
      <c r="H347">
        <v>1</v>
      </c>
      <c r="I347">
        <v>1249.32</v>
      </c>
    </row>
    <row r="348" spans="1:9" x14ac:dyDescent="0.2">
      <c r="A348">
        <f t="shared" si="36"/>
        <v>617.89799999999991</v>
      </c>
      <c r="B348">
        <v>30</v>
      </c>
      <c r="C348">
        <v>1260.1500000000001</v>
      </c>
      <c r="D348">
        <v>30</v>
      </c>
      <c r="E348">
        <v>1250.47</v>
      </c>
      <c r="F348">
        <v>30</v>
      </c>
      <c r="G348">
        <v>1</v>
      </c>
      <c r="H348">
        <v>1</v>
      </c>
      <c r="I348">
        <v>1241.28</v>
      </c>
    </row>
    <row r="349" spans="1:9" x14ac:dyDescent="0.2">
      <c r="A349">
        <f t="shared" si="36"/>
        <v>638.49459999999999</v>
      </c>
      <c r="B349">
        <v>31</v>
      </c>
      <c r="C349">
        <v>1246.68</v>
      </c>
      <c r="D349">
        <v>31</v>
      </c>
      <c r="E349">
        <v>1239.46</v>
      </c>
      <c r="F349">
        <v>31</v>
      </c>
      <c r="G349">
        <v>1</v>
      </c>
      <c r="H349">
        <v>1</v>
      </c>
      <c r="I349">
        <v>1243.8800000000001</v>
      </c>
    </row>
    <row r="350" spans="1:9" x14ac:dyDescent="0.2">
      <c r="A350">
        <f t="shared" si="36"/>
        <v>659.09119999999996</v>
      </c>
      <c r="B350">
        <v>32</v>
      </c>
      <c r="C350">
        <v>1243.45</v>
      </c>
      <c r="D350">
        <v>32</v>
      </c>
      <c r="E350">
        <v>1234.17</v>
      </c>
      <c r="F350">
        <v>32</v>
      </c>
      <c r="G350">
        <v>1</v>
      </c>
      <c r="H350">
        <v>1</v>
      </c>
      <c r="I350">
        <v>1239.6500000000001</v>
      </c>
    </row>
    <row r="351" spans="1:9" x14ac:dyDescent="0.2">
      <c r="A351">
        <f t="shared" si="36"/>
        <v>679.68780000000004</v>
      </c>
      <c r="B351">
        <v>33</v>
      </c>
      <c r="C351">
        <v>1235.52</v>
      </c>
      <c r="D351">
        <v>33</v>
      </c>
      <c r="E351">
        <v>1221.3800000000001</v>
      </c>
      <c r="F351">
        <v>33</v>
      </c>
      <c r="G351">
        <v>1</v>
      </c>
      <c r="H351">
        <v>1</v>
      </c>
      <c r="I351">
        <v>1234.8699999999999</v>
      </c>
    </row>
    <row r="352" spans="1:9" x14ac:dyDescent="0.2">
      <c r="A352">
        <f t="shared" si="36"/>
        <v>700.28440000000001</v>
      </c>
      <c r="B352">
        <v>34</v>
      </c>
      <c r="C352">
        <v>1230.47</v>
      </c>
      <c r="D352">
        <v>34</v>
      </c>
      <c r="E352">
        <v>1227.06</v>
      </c>
      <c r="F352">
        <v>34</v>
      </c>
      <c r="G352">
        <v>1</v>
      </c>
      <c r="H352">
        <v>1</v>
      </c>
      <c r="I352">
        <v>1234.21</v>
      </c>
    </row>
    <row r="353" spans="1:9" x14ac:dyDescent="0.2">
      <c r="A353">
        <f t="shared" si="36"/>
        <v>720.88099999999986</v>
      </c>
      <c r="B353">
        <v>35</v>
      </c>
      <c r="C353">
        <v>1230.1300000000001</v>
      </c>
      <c r="D353">
        <v>35</v>
      </c>
      <c r="E353">
        <v>1219.27</v>
      </c>
      <c r="F353">
        <v>35</v>
      </c>
      <c r="G353">
        <v>1</v>
      </c>
      <c r="H353">
        <v>1</v>
      </c>
      <c r="I353">
        <v>1229.26</v>
      </c>
    </row>
    <row r="354" spans="1:9" x14ac:dyDescent="0.2">
      <c r="A354">
        <f t="shared" si="36"/>
        <v>741.47759999999994</v>
      </c>
      <c r="B354">
        <v>36</v>
      </c>
      <c r="C354">
        <v>1216.44</v>
      </c>
      <c r="D354">
        <v>36</v>
      </c>
      <c r="E354">
        <v>1212.32</v>
      </c>
      <c r="F354">
        <v>36</v>
      </c>
      <c r="G354">
        <v>1</v>
      </c>
      <c r="H354">
        <v>1</v>
      </c>
      <c r="I354">
        <v>1223.8900000000001</v>
      </c>
    </row>
    <row r="355" spans="1:9" x14ac:dyDescent="0.2">
      <c r="A355">
        <f t="shared" si="36"/>
        <v>762.07419999999991</v>
      </c>
      <c r="B355">
        <v>37</v>
      </c>
      <c r="C355">
        <v>1215.29</v>
      </c>
      <c r="D355">
        <v>37</v>
      </c>
      <c r="E355">
        <v>1200.9000000000001</v>
      </c>
      <c r="F355">
        <v>37</v>
      </c>
      <c r="G355">
        <v>1</v>
      </c>
      <c r="H355">
        <v>1</v>
      </c>
      <c r="I355">
        <v>1218.5899999999999</v>
      </c>
    </row>
    <row r="356" spans="1:9" x14ac:dyDescent="0.2">
      <c r="A356">
        <f t="shared" si="36"/>
        <v>782.67079999999999</v>
      </c>
      <c r="B356">
        <v>38</v>
      </c>
      <c r="C356">
        <v>1206.3900000000001</v>
      </c>
      <c r="D356">
        <v>38</v>
      </c>
      <c r="E356">
        <v>1198.29</v>
      </c>
      <c r="F356">
        <v>38</v>
      </c>
      <c r="G356">
        <v>1</v>
      </c>
      <c r="H356">
        <v>1</v>
      </c>
      <c r="I356">
        <v>1208.99</v>
      </c>
    </row>
    <row r="357" spans="1:9" x14ac:dyDescent="0.2">
      <c r="A357">
        <f t="shared" si="36"/>
        <v>803.26739999999995</v>
      </c>
      <c r="B357">
        <v>39</v>
      </c>
      <c r="C357">
        <v>1200.73</v>
      </c>
      <c r="D357">
        <v>39</v>
      </c>
      <c r="E357">
        <v>1189.77</v>
      </c>
      <c r="F357">
        <v>39</v>
      </c>
      <c r="G357">
        <v>1</v>
      </c>
      <c r="H357">
        <v>1</v>
      </c>
      <c r="I357">
        <v>1211.8599999999999</v>
      </c>
    </row>
    <row r="358" spans="1:9" x14ac:dyDescent="0.2">
      <c r="A358">
        <f t="shared" si="36"/>
        <v>823.86400000000003</v>
      </c>
      <c r="B358">
        <v>40</v>
      </c>
      <c r="C358">
        <v>1190.1099999999999</v>
      </c>
      <c r="D358">
        <v>40</v>
      </c>
      <c r="E358">
        <v>1187.47</v>
      </c>
      <c r="F358">
        <v>40</v>
      </c>
      <c r="G358">
        <v>1</v>
      </c>
      <c r="H358">
        <v>1</v>
      </c>
      <c r="I358">
        <v>1201.6199999999999</v>
      </c>
    </row>
    <row r="359" spans="1:9" x14ac:dyDescent="0.2">
      <c r="A359">
        <f t="shared" si="36"/>
        <v>844.46059999999989</v>
      </c>
      <c r="B359">
        <v>41</v>
      </c>
      <c r="C359">
        <v>1183.3</v>
      </c>
      <c r="D359">
        <v>41</v>
      </c>
      <c r="E359">
        <v>1187.53</v>
      </c>
      <c r="F359">
        <v>41</v>
      </c>
      <c r="G359">
        <v>1</v>
      </c>
      <c r="H359">
        <v>1</v>
      </c>
      <c r="I359">
        <v>1188.31</v>
      </c>
    </row>
    <row r="360" spans="1:9" x14ac:dyDescent="0.2">
      <c r="A360">
        <f t="shared" si="36"/>
        <v>865.05719999999985</v>
      </c>
      <c r="B360">
        <v>42</v>
      </c>
      <c r="C360">
        <v>1188.71</v>
      </c>
      <c r="D360">
        <v>42</v>
      </c>
      <c r="E360">
        <v>1178.8</v>
      </c>
      <c r="F360">
        <v>42</v>
      </c>
      <c r="G360">
        <v>1</v>
      </c>
      <c r="H360">
        <v>1</v>
      </c>
      <c r="I360">
        <v>1183.6600000000001</v>
      </c>
    </row>
    <row r="361" spans="1:9" x14ac:dyDescent="0.2">
      <c r="A361">
        <f t="shared" si="36"/>
        <v>885.65379999999993</v>
      </c>
      <c r="B361">
        <v>43</v>
      </c>
      <c r="C361">
        <v>1171.32</v>
      </c>
      <c r="D361">
        <v>43</v>
      </c>
      <c r="E361">
        <v>1172.98</v>
      </c>
      <c r="F361">
        <v>43</v>
      </c>
      <c r="G361">
        <v>1</v>
      </c>
      <c r="H361">
        <v>1</v>
      </c>
      <c r="I361">
        <v>1182.33</v>
      </c>
    </row>
    <row r="362" spans="1:9" x14ac:dyDescent="0.2">
      <c r="A362">
        <f t="shared" si="36"/>
        <v>906.2503999999999</v>
      </c>
      <c r="B362">
        <v>44</v>
      </c>
      <c r="C362">
        <v>1167.3699999999999</v>
      </c>
      <c r="D362">
        <v>44</v>
      </c>
      <c r="E362">
        <v>1167.77</v>
      </c>
      <c r="F362">
        <v>44</v>
      </c>
      <c r="G362">
        <v>1</v>
      </c>
      <c r="H362">
        <v>1</v>
      </c>
      <c r="I362">
        <v>1171.42</v>
      </c>
    </row>
    <row r="363" spans="1:9" x14ac:dyDescent="0.2">
      <c r="A363">
        <f>(B363/$B$368)*$Q$324</f>
        <v>926.84699999999998</v>
      </c>
      <c r="B363">
        <v>45</v>
      </c>
      <c r="C363">
        <v>1156.48</v>
      </c>
      <c r="D363">
        <v>45</v>
      </c>
      <c r="E363">
        <v>1158.6300000000001</v>
      </c>
      <c r="F363">
        <v>45</v>
      </c>
      <c r="G363">
        <v>1</v>
      </c>
      <c r="H363">
        <v>1</v>
      </c>
      <c r="I363">
        <v>1163.93</v>
      </c>
    </row>
    <row r="364" spans="1:9" x14ac:dyDescent="0.2">
      <c r="A364">
        <f t="shared" si="36"/>
        <v>947.44359999999995</v>
      </c>
      <c r="B364">
        <v>46</v>
      </c>
      <c r="C364">
        <v>1160.71</v>
      </c>
      <c r="D364">
        <v>46</v>
      </c>
      <c r="E364">
        <v>1153.17</v>
      </c>
      <c r="F364">
        <v>46</v>
      </c>
      <c r="G364">
        <v>1</v>
      </c>
      <c r="H364">
        <v>1</v>
      </c>
      <c r="I364">
        <v>1156.97</v>
      </c>
    </row>
    <row r="365" spans="1:9" x14ac:dyDescent="0.2">
      <c r="A365">
        <f t="shared" si="36"/>
        <v>968.04019999999991</v>
      </c>
      <c r="B365">
        <v>47</v>
      </c>
      <c r="C365">
        <v>1158.56</v>
      </c>
      <c r="D365">
        <v>47</v>
      </c>
      <c r="E365">
        <v>1149.3599999999999</v>
      </c>
      <c r="F365">
        <v>47</v>
      </c>
      <c r="G365">
        <v>1</v>
      </c>
      <c r="H365">
        <v>1</v>
      </c>
      <c r="I365">
        <v>1151.8399999999999</v>
      </c>
    </row>
    <row r="366" spans="1:9" x14ac:dyDescent="0.2">
      <c r="A366">
        <f t="shared" si="36"/>
        <v>988.63679999999988</v>
      </c>
      <c r="B366">
        <v>48</v>
      </c>
      <c r="C366">
        <v>1154.8599999999999</v>
      </c>
      <c r="D366">
        <v>48</v>
      </c>
      <c r="E366">
        <v>1149.58</v>
      </c>
      <c r="F366">
        <v>48</v>
      </c>
      <c r="G366">
        <v>1</v>
      </c>
      <c r="H366">
        <v>1</v>
      </c>
      <c r="I366">
        <v>1136.6199999999999</v>
      </c>
    </row>
    <row r="367" spans="1:9" x14ac:dyDescent="0.2">
      <c r="A367">
        <f t="shared" si="36"/>
        <v>1009.2334</v>
      </c>
      <c r="B367">
        <v>49</v>
      </c>
      <c r="C367">
        <v>1152.1099999999999</v>
      </c>
      <c r="D367">
        <v>49</v>
      </c>
      <c r="E367">
        <v>1131.3399999999999</v>
      </c>
      <c r="F367">
        <v>49</v>
      </c>
      <c r="G367">
        <v>1</v>
      </c>
      <c r="H367">
        <v>1</v>
      </c>
      <c r="I367">
        <v>1130.9000000000001</v>
      </c>
    </row>
    <row r="368" spans="1:9" x14ac:dyDescent="0.2">
      <c r="A368">
        <f t="shared" si="36"/>
        <v>1029.83</v>
      </c>
      <c r="B368">
        <v>50</v>
      </c>
      <c r="C368">
        <v>1124.3399999999999</v>
      </c>
      <c r="D368">
        <v>50</v>
      </c>
      <c r="E368">
        <v>1123.3699999999999</v>
      </c>
      <c r="F368">
        <v>50</v>
      </c>
      <c r="G368">
        <v>1</v>
      </c>
      <c r="H368">
        <v>1</v>
      </c>
      <c r="I368">
        <v>1122.01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4D3D-B66B-4E4C-83B8-F8899AB64E92}">
  <dimension ref="A5:D10"/>
  <sheetViews>
    <sheetView workbookViewId="0">
      <selection activeCell="J18" sqref="J18"/>
    </sheetView>
  </sheetViews>
  <sheetFormatPr baseColWidth="10" defaultRowHeight="16" x14ac:dyDescent="0.2"/>
  <sheetData>
    <row r="5" spans="1:4" x14ac:dyDescent="0.2">
      <c r="B5" t="s">
        <v>50</v>
      </c>
    </row>
    <row r="7" spans="1:4" x14ac:dyDescent="0.2">
      <c r="B7" t="s">
        <v>2</v>
      </c>
    </row>
    <row r="8" spans="1:4" x14ac:dyDescent="0.2">
      <c r="B8">
        <v>100</v>
      </c>
      <c r="C8">
        <v>300</v>
      </c>
      <c r="D8">
        <v>500</v>
      </c>
    </row>
    <row r="9" spans="1:4" x14ac:dyDescent="0.2">
      <c r="A9" t="s">
        <v>17</v>
      </c>
      <c r="B9" s="2">
        <v>7.0363615674790836</v>
      </c>
      <c r="C9" s="2">
        <v>9.535133444652276</v>
      </c>
      <c r="D9" s="2">
        <v>8.8839293928402991</v>
      </c>
    </row>
    <row r="10" spans="1:4" x14ac:dyDescent="0.2">
      <c r="A10" t="s">
        <v>51</v>
      </c>
      <c r="B10" s="2">
        <v>0.62815169612966404</v>
      </c>
      <c r="C10" s="1">
        <v>0.34225165067168906</v>
      </c>
      <c r="D10">
        <v>0.1298175749450772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B1E-1B4C-0E4F-A161-F1CC9D59AE4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no_ttm_Fe</vt:lpstr>
      <vt:lpstr>no_ttm_FeC</vt:lpstr>
      <vt:lpstr>ke_0_Fe</vt:lpstr>
      <vt:lpstr>ke_Fe</vt:lpstr>
      <vt:lpstr>Fe summary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2024-07-16T17:54:32Z</dcterms:created>
  <dcterms:modified xsi:type="dcterms:W3CDTF">2024-07-19T21:39:40Z</dcterms:modified>
</cp:coreProperties>
</file>