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E5BBB6DF-B88B-DA4D-8782-6C6A36C3AAAD}" xr6:coauthVersionLast="47" xr6:coauthVersionMax="47" xr10:uidLastSave="{00000000-0000-0000-0000-000000000000}"/>
  <bookViews>
    <workbookView xWindow="0" yWindow="500" windowWidth="24820" windowHeight="15820" activeTab="6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8" i="5" l="1"/>
  <c r="T39" i="5"/>
  <c r="T37" i="5"/>
  <c r="I48" i="5"/>
  <c r="J48" i="5" s="1"/>
  <c r="I47" i="5"/>
  <c r="J47" i="5" s="1"/>
  <c r="I46" i="5"/>
  <c r="J46" i="5" s="1"/>
  <c r="I38" i="5"/>
  <c r="I40" i="5"/>
  <c r="J40" i="5" s="1"/>
  <c r="I39" i="5"/>
  <c r="J39" i="5" s="1"/>
  <c r="J38" i="5"/>
  <c r="V33" i="5"/>
  <c r="V34" i="5"/>
  <c r="V32" i="5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<sst xmlns="http://schemas.openxmlformats.org/spreadsheetml/2006/main" count="576" uniqueCount="62">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</sst>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opLeftCell="O1" workbookViewId="0">
      <selection activeCell="K21" sqref="K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>C4*F4</f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>(3/2)*AA11*(0.000086173)*200</f>
        <v>20.681519999999999</v>
      </c>
      <c r="AH11">
        <f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>(3/2)*AA12*(0.000086173)*200</f>
        <v>23.266710000000003</v>
      </c>
      <c r="AH12">
        <f>AG12+AE12</f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>(3/2)*AA14*(0.000086173)*200</f>
        <v>28.437090000000005</v>
      </c>
      <c r="AH14">
        <f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si="0"/>
        <v>17.997184448000002</v>
      </c>
      <c r="M15">
        <f t="shared" si="1"/>
        <v>5829.2637115096677</v>
      </c>
      <c r="N15">
        <f t="shared" si="2"/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>(3/2)*AA15*(0.000086173)*200</f>
        <v>31.022280000000002</v>
      </c>
      <c r="AH15">
        <f>AG15+AE15</f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0"/>
        <v>18.182722432000002</v>
      </c>
      <c r="M16">
        <f t="shared" si="1"/>
        <v>6011.4152288532778</v>
      </c>
      <c r="N16">
        <f t="shared" si="2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0"/>
        <v>18.368260416000002</v>
      </c>
      <c r="M17">
        <f t="shared" si="1"/>
        <v>6197.3223158942128</v>
      </c>
      <c r="N17">
        <f t="shared" si="2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0"/>
        <v>18.553798400000002</v>
      </c>
      <c r="M18">
        <f t="shared" si="1"/>
        <v>6387.0232947722425</v>
      </c>
      <c r="N18">
        <f t="shared" si="2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0"/>
        <v>19.295950336000001</v>
      </c>
      <c r="M19">
        <f t="shared" si="1"/>
        <v>7184.5325714506835</v>
      </c>
      <c r="N19">
        <f t="shared" si="2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 t="shared" ref="L24:L30" si="3">$L$9*H24</f>
        <v>17.811646464000003</v>
      </c>
      <c r="M24">
        <f t="shared" ref="M24:M29" si="4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si="3"/>
        <v>18.182722432000002</v>
      </c>
      <c r="M25">
        <f t="shared" si="4"/>
        <v>6011.4152288532778</v>
      </c>
      <c r="N25">
        <f t="shared" ref="N25:N30" si="5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3"/>
        <v>18.368260416000002</v>
      </c>
      <c r="M26">
        <f t="shared" si="4"/>
        <v>6197.3223158942128</v>
      </c>
      <c r="N26">
        <f t="shared" si="5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3"/>
        <v>18.553798400000002</v>
      </c>
      <c r="M27">
        <f t="shared" si="4"/>
        <v>6387.0232947722425</v>
      </c>
      <c r="N27">
        <f t="shared" si="5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3"/>
        <v>18.739336384000001</v>
      </c>
      <c r="M28">
        <f t="shared" si="4"/>
        <v>6580.5564876271364</v>
      </c>
      <c r="N28">
        <f t="shared" si="5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3"/>
        <v>18.924874368000001</v>
      </c>
      <c r="M29">
        <f t="shared" si="4"/>
        <v>6777.9602165986616</v>
      </c>
      <c r="N29">
        <f t="shared" si="5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si="3"/>
        <v>19.295950336000001</v>
      </c>
      <c r="M30">
        <f>L30^3</f>
        <v>7184.5325714506835</v>
      </c>
      <c r="N30">
        <f t="shared" si="5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 t="shared" ref="L35:L42" si="6">$L$9*H35</f>
        <v>17.811646464000003</v>
      </c>
      <c r="M35">
        <f t="shared" ref="M35:M41" si="7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 t="shared" si="6"/>
        <v>18.182722432000002</v>
      </c>
      <c r="M36">
        <f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si="6"/>
        <v>18.368260416000002</v>
      </c>
      <c r="M37">
        <f t="shared" si="7"/>
        <v>6197.3223158942128</v>
      </c>
      <c r="N37">
        <f t="shared" ref="N37:N42" si="8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6"/>
        <v>18.553798400000002</v>
      </c>
      <c r="M38">
        <f t="shared" si="7"/>
        <v>6387.0232947722425</v>
      </c>
      <c r="N38">
        <f t="shared" si="8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6"/>
        <v>18.739336384000001</v>
      </c>
      <c r="M39">
        <f t="shared" si="7"/>
        <v>6580.5564876271364</v>
      </c>
      <c r="N39">
        <f t="shared" si="8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6"/>
        <v>18.924874368000001</v>
      </c>
      <c r="M40">
        <f t="shared" si="7"/>
        <v>6777.9602165986616</v>
      </c>
      <c r="N40">
        <f t="shared" si="8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6"/>
        <v>19.110412352000001</v>
      </c>
      <c r="M41">
        <f t="shared" si="7"/>
        <v>6979.2728038265886</v>
      </c>
      <c r="N41">
        <f t="shared" si="8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si="6"/>
        <v>19.295950336000001</v>
      </c>
      <c r="M42">
        <f>L42^3</f>
        <v>7184.5325714506835</v>
      </c>
      <c r="N42">
        <f t="shared" si="8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 t="shared" ref="L47:L52" si="9">$L$9*H47</f>
        <v>17.626108479999999</v>
      </c>
      <c r="M47">
        <f t="shared" ref="M47:M52" si="10">L47^3</f>
        <v>5476.0740973553493</v>
      </c>
      <c r="N47">
        <f t="shared" ref="N47:N52" si="11"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si="9"/>
        <v>17.811646464000003</v>
      </c>
      <c r="M48">
        <f t="shared" si="10"/>
        <v>5650.8294417236166</v>
      </c>
      <c r="N48">
        <f t="shared" si="11"/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9"/>
        <v>17.997184448000002</v>
      </c>
      <c r="M49">
        <f t="shared" si="10"/>
        <v>5829.2637115096677</v>
      </c>
      <c r="N49">
        <f t="shared" si="1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9"/>
        <v>18.182722432000002</v>
      </c>
      <c r="M50">
        <f t="shared" si="10"/>
        <v>6011.4152288532778</v>
      </c>
      <c r="N50">
        <f t="shared" si="1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9"/>
        <v>18.368260416000002</v>
      </c>
      <c r="M51">
        <f t="shared" si="10"/>
        <v>6197.3223158942128</v>
      </c>
      <c r="N51">
        <f t="shared" si="1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9"/>
        <v>18.553798400000002</v>
      </c>
      <c r="M52">
        <f t="shared" si="10"/>
        <v>6387.0232947722425</v>
      </c>
      <c r="N52">
        <f t="shared" si="1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 t="shared" ref="L57:L62" si="12">$L$9*H57</f>
        <v>17.440570495999999</v>
      </c>
      <c r="M57">
        <f t="shared" ref="M57:M62" si="13">L57^3</f>
        <v>5304.9593562651062</v>
      </c>
      <c r="N57">
        <f t="shared" ref="N57:N62" si="14"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si="12"/>
        <v>17.626108479999999</v>
      </c>
      <c r="M58">
        <f t="shared" si="13"/>
        <v>5476.0740973553493</v>
      </c>
      <c r="N58">
        <f t="shared" si="14"/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12"/>
        <v>17.811646464000003</v>
      </c>
      <c r="M59">
        <f t="shared" si="13"/>
        <v>5650.8294417236166</v>
      </c>
      <c r="N59">
        <f t="shared" si="1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12"/>
        <v>17.997184448000002</v>
      </c>
      <c r="M60">
        <f t="shared" si="13"/>
        <v>5829.2637115096677</v>
      </c>
      <c r="N60">
        <f t="shared" si="1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12"/>
        <v>18.182722432000002</v>
      </c>
      <c r="M61">
        <f t="shared" si="13"/>
        <v>6011.4152288532778</v>
      </c>
      <c r="N61">
        <f t="shared" si="1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12"/>
        <v>18.368260416000002</v>
      </c>
      <c r="M62">
        <f t="shared" si="13"/>
        <v>6197.3223158942128</v>
      </c>
      <c r="N62">
        <f t="shared" si="1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E6"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si="0"/>
        <v>17.997184448000002</v>
      </c>
      <c r="M15">
        <f t="shared" si="1"/>
        <v>5829.2637115096677</v>
      </c>
      <c r="N15">
        <f t="shared" si="2"/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0"/>
        <v>18.182722432000002</v>
      </c>
      <c r="M16">
        <f t="shared" si="1"/>
        <v>6011.4152288532778</v>
      </c>
      <c r="N16">
        <f t="shared" si="2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>(3/2)*V16*(0.000086173)*200</f>
        <v>28.437090000000005</v>
      </c>
      <c r="AC16">
        <f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0"/>
        <v>18.368260416000002</v>
      </c>
      <c r="M17">
        <f t="shared" si="1"/>
        <v>6197.3223158942128</v>
      </c>
      <c r="N17">
        <f t="shared" si="2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>AB17+Z17</f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si="0"/>
        <v>18.553798400000002</v>
      </c>
      <c r="M18">
        <f t="shared" si="1"/>
        <v>6387.0232947722425</v>
      </c>
      <c r="N18">
        <f t="shared" si="2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0"/>
        <v>19.295950336000001</v>
      </c>
      <c r="M19">
        <f t="shared" si="1"/>
        <v>7184.5325714506835</v>
      </c>
      <c r="N19">
        <f t="shared" si="2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3">L24^3</f>
        <v>5650.8294417236166</v>
      </c>
      <c r="N24">
        <f t="shared" ref="N24:N31" si="4"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>L25^3</f>
        <v>5829.2637115096677</v>
      </c>
      <c r="N25">
        <f t="shared" si="4"/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5">$L$9*H26</f>
        <v>18.182722432000002</v>
      </c>
      <c r="M26">
        <f t="shared" si="3"/>
        <v>6011.4152288532778</v>
      </c>
      <c r="N26">
        <f t="shared" si="4"/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5"/>
        <v>18.368260416000002</v>
      </c>
      <c r="M27">
        <f t="shared" si="3"/>
        <v>6197.3223158942128</v>
      </c>
      <c r="N27">
        <f t="shared" si="4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5"/>
        <v>18.553798400000002</v>
      </c>
      <c r="M28">
        <f t="shared" si="3"/>
        <v>6387.0232947722425</v>
      </c>
      <c r="N28">
        <f t="shared" si="4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5"/>
        <v>18.739336384000001</v>
      </c>
      <c r="M29">
        <f t="shared" si="3"/>
        <v>6580.5564876271364</v>
      </c>
      <c r="N29">
        <f t="shared" si="4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5"/>
        <v>18.924874368000001</v>
      </c>
      <c r="M30">
        <f t="shared" si="3"/>
        <v>6777.9602165986616</v>
      </c>
      <c r="N30">
        <f t="shared" si="4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5"/>
        <v>19.295950336000001</v>
      </c>
      <c r="M31">
        <f t="shared" si="3"/>
        <v>7184.5325714506835</v>
      </c>
      <c r="N31">
        <f t="shared" si="4"/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6">L36^3</f>
        <v>5650.8294417236166</v>
      </c>
      <c r="N36">
        <f t="shared" ref="N36:N43" si="7"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>L37^3</f>
        <v>6011.4152288532778</v>
      </c>
      <c r="N37">
        <f t="shared" si="7"/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8">$L$9*H38</f>
        <v>18.368260416000002</v>
      </c>
      <c r="M38">
        <f t="shared" si="6"/>
        <v>6197.3223158942128</v>
      </c>
      <c r="N38">
        <f t="shared" si="7"/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8"/>
        <v>18.553798400000002</v>
      </c>
      <c r="M39">
        <f t="shared" si="6"/>
        <v>6387.0232947722425</v>
      </c>
      <c r="N39">
        <f t="shared" si="7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8"/>
        <v>18.739336384000001</v>
      </c>
      <c r="M40">
        <f t="shared" si="6"/>
        <v>6580.5564876271364</v>
      </c>
      <c r="N40">
        <f t="shared" si="7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8"/>
        <v>18.924874368000001</v>
      </c>
      <c r="M41">
        <f t="shared" si="6"/>
        <v>6777.9602165986616</v>
      </c>
      <c r="N41">
        <f t="shared" si="7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8"/>
        <v>19.110412352000001</v>
      </c>
      <c r="M42">
        <f t="shared" si="6"/>
        <v>6979.2728038265886</v>
      </c>
      <c r="N42">
        <f t="shared" si="7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8"/>
        <v>19.295950336000001</v>
      </c>
      <c r="M43">
        <f>L43^3</f>
        <v>7184.5325714506835</v>
      </c>
      <c r="N43">
        <f t="shared" si="7"/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 t="shared" ref="L48:L53" si="9">$L$9*H48</f>
        <v>17.626108479999999</v>
      </c>
      <c r="M48">
        <f t="shared" ref="M48:M53" si="10">L48^3</f>
        <v>5476.0740973553493</v>
      </c>
      <c r="N48">
        <f t="shared" ref="N48:N53" si="11"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si="9"/>
        <v>17.811646464000003</v>
      </c>
      <c r="M49">
        <f t="shared" si="10"/>
        <v>5650.8294417236166</v>
      </c>
      <c r="N49">
        <f t="shared" si="11"/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9"/>
        <v>17.997184448000002</v>
      </c>
      <c r="M50">
        <f t="shared" si="10"/>
        <v>5829.2637115096677</v>
      </c>
      <c r="N50">
        <f t="shared" si="11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9"/>
        <v>18.182722432000002</v>
      </c>
      <c r="M51">
        <f t="shared" si="10"/>
        <v>6011.4152288532778</v>
      </c>
      <c r="N51">
        <f t="shared" si="11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9"/>
        <v>18.368260416000002</v>
      </c>
      <c r="M52">
        <f t="shared" si="10"/>
        <v>6197.3223158942128</v>
      </c>
      <c r="N52">
        <f t="shared" si="11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9"/>
        <v>18.553798400000002</v>
      </c>
      <c r="M53">
        <f t="shared" si="10"/>
        <v>6387.0232947722425</v>
      </c>
      <c r="N53">
        <f t="shared" si="11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 t="shared" ref="L58:L63" si="12">$L$9*H58</f>
        <v>17.440570495999999</v>
      </c>
      <c r="M58">
        <f t="shared" ref="M58:M63" si="13">L58^3</f>
        <v>5304.9593562651062</v>
      </c>
      <c r="N58">
        <f t="shared" ref="N58:N63" si="14"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si="12"/>
        <v>17.626108479999999</v>
      </c>
      <c r="M59">
        <f t="shared" si="13"/>
        <v>5476.0740973553493</v>
      </c>
      <c r="N59">
        <f t="shared" si="14"/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2"/>
        <v>17.811646464000003</v>
      </c>
      <c r="M60">
        <f t="shared" si="13"/>
        <v>5650.8294417236166</v>
      </c>
      <c r="N60">
        <f t="shared" si="14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2"/>
        <v>17.997184448000002</v>
      </c>
      <c r="M61">
        <f t="shared" si="13"/>
        <v>5829.2637115096677</v>
      </c>
      <c r="N61">
        <f t="shared" si="14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2"/>
        <v>18.182722432000002</v>
      </c>
      <c r="M62">
        <f t="shared" si="13"/>
        <v>6011.4152288532778</v>
      </c>
      <c r="N62">
        <f t="shared" si="14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2"/>
        <v>18.368260416000002</v>
      </c>
      <c r="M63">
        <f t="shared" si="13"/>
        <v>6197.3223158942128</v>
      </c>
      <c r="N63">
        <f t="shared" si="14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E1"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>(3/2)*V11*(0.000086173)*200</f>
        <v>20.681519999999999</v>
      </c>
      <c r="AC11">
        <f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>(3/2)*V12*(0.000086173)*200</f>
        <v>23.266710000000003</v>
      </c>
      <c r="AC12">
        <f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>(3/2)*V14*(0.000086173)*200</f>
        <v>28.437090000000005</v>
      </c>
      <c r="AC14">
        <f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si="0"/>
        <v>17.997184448000002</v>
      </c>
      <c r="M15">
        <f t="shared" si="1"/>
        <v>5829.2637115096677</v>
      </c>
      <c r="N15">
        <f t="shared" si="2"/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>AB15+Z15</f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0"/>
        <v>18.182722432000002</v>
      </c>
      <c r="M16">
        <f t="shared" si="1"/>
        <v>6011.4152288532778</v>
      </c>
      <c r="N16">
        <f t="shared" si="2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0"/>
        <v>18.368260416000002</v>
      </c>
      <c r="M17">
        <f t="shared" si="1"/>
        <v>6197.3223158942128</v>
      </c>
      <c r="N17">
        <f t="shared" si="2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0"/>
        <v>18.553798400000002</v>
      </c>
      <c r="M18">
        <f t="shared" si="1"/>
        <v>6387.0232947722425</v>
      </c>
      <c r="N18">
        <f t="shared" si="2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0"/>
        <v>19.295950336000001</v>
      </c>
      <c r="M19">
        <f t="shared" si="1"/>
        <v>7184.5325714506835</v>
      </c>
      <c r="N19">
        <f t="shared" si="2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3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4">$L$9*H25</f>
        <v>18.182722432000002</v>
      </c>
      <c r="M25">
        <f t="shared" si="3"/>
        <v>6011.4152288532778</v>
      </c>
      <c r="N25">
        <f t="shared" ref="N25:N30" si="5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4"/>
        <v>18.368260416000002</v>
      </c>
      <c r="M26">
        <f t="shared" si="3"/>
        <v>6197.3223158942128</v>
      </c>
      <c r="N26">
        <f t="shared" si="5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4"/>
        <v>18.553798400000002</v>
      </c>
      <c r="M27">
        <f t="shared" si="3"/>
        <v>6387.0232947722425</v>
      </c>
      <c r="N27">
        <f t="shared" si="5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4"/>
        <v>18.739336384000001</v>
      </c>
      <c r="M28">
        <f t="shared" si="3"/>
        <v>6580.5564876271364</v>
      </c>
      <c r="N28">
        <f t="shared" si="5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4"/>
        <v>18.924874368000001</v>
      </c>
      <c r="M29">
        <f t="shared" si="3"/>
        <v>6777.9602165986616</v>
      </c>
      <c r="N29">
        <f t="shared" si="5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4"/>
        <v>19.295950336000001</v>
      </c>
      <c r="M30">
        <f t="shared" si="3"/>
        <v>7184.5325714506835</v>
      </c>
      <c r="N30">
        <f t="shared" si="5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6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7">$L$9*H36</f>
        <v>18.368260416000002</v>
      </c>
      <c r="M36">
        <f t="shared" si="6"/>
        <v>6197.3223158942128</v>
      </c>
      <c r="N36">
        <f t="shared" ref="N36:N41" si="8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7"/>
        <v>18.553798400000002</v>
      </c>
      <c r="M37">
        <f t="shared" si="6"/>
        <v>6387.0232947722425</v>
      </c>
      <c r="N37">
        <f t="shared" si="8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7"/>
        <v>18.739336384000001</v>
      </c>
      <c r="M38">
        <f t="shared" si="6"/>
        <v>6580.5564876271364</v>
      </c>
      <c r="N38">
        <f t="shared" si="8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7"/>
        <v>18.924874368000001</v>
      </c>
      <c r="M39">
        <f t="shared" si="6"/>
        <v>6777.9602165986616</v>
      </c>
      <c r="N39">
        <f t="shared" si="8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7"/>
        <v>19.110412352000001</v>
      </c>
      <c r="M40">
        <f t="shared" si="6"/>
        <v>6979.2728038265886</v>
      </c>
      <c r="N40">
        <f t="shared" si="8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7"/>
        <v>19.295950336000001</v>
      </c>
      <c r="M41">
        <f t="shared" si="6"/>
        <v>7184.5325714506835</v>
      </c>
      <c r="N41">
        <f t="shared" si="8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 t="shared" ref="L46:L51" si="9">$L$9*H46</f>
        <v>17.440570495999999</v>
      </c>
      <c r="M46">
        <f t="shared" ref="M46:M51" si="10">L46^3</f>
        <v>5304.9593562651062</v>
      </c>
      <c r="N46">
        <f t="shared" ref="N46:N51" si="11"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si="9"/>
        <v>17.626108479999999</v>
      </c>
      <c r="M47">
        <f t="shared" si="10"/>
        <v>5476.0740973553493</v>
      </c>
      <c r="N47">
        <f t="shared" si="11"/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9"/>
        <v>17.811646464000003</v>
      </c>
      <c r="M48">
        <f t="shared" si="10"/>
        <v>5650.8294417236166</v>
      </c>
      <c r="N48">
        <f t="shared" si="11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9"/>
        <v>17.997184448000002</v>
      </c>
      <c r="M49">
        <f t="shared" si="10"/>
        <v>5829.2637115096677</v>
      </c>
      <c r="N49">
        <f t="shared" si="11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9"/>
        <v>18.182722432000002</v>
      </c>
      <c r="M50">
        <f t="shared" si="10"/>
        <v>6011.4152288532778</v>
      </c>
      <c r="N50">
        <f t="shared" si="11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si="9"/>
        <v>18.368260416000002</v>
      </c>
      <c r="M51">
        <f t="shared" si="10"/>
        <v>6197.3223158942128</v>
      </c>
      <c r="N51">
        <f t="shared" si="11"/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1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13">$L$9*H57</f>
        <v>17.440570495999999</v>
      </c>
      <c r="M57">
        <f t="shared" si="12"/>
        <v>5304.9593562651062</v>
      </c>
      <c r="N57">
        <f t="shared" ref="N57:N62" si="1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13"/>
        <v>17.626108479999999</v>
      </c>
      <c r="M58">
        <f t="shared" si="12"/>
        <v>5476.0740973553493</v>
      </c>
      <c r="N58">
        <f t="shared" si="1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13"/>
        <v>17.811646464000003</v>
      </c>
      <c r="M59">
        <f t="shared" si="12"/>
        <v>5650.8294417236166</v>
      </c>
      <c r="N59">
        <f t="shared" si="1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13"/>
        <v>17.997184448000002</v>
      </c>
      <c r="M60">
        <f t="shared" si="12"/>
        <v>5829.2637115096677</v>
      </c>
      <c r="N60">
        <f t="shared" si="1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13"/>
        <v>18.182722432000002</v>
      </c>
      <c r="M61">
        <f t="shared" si="12"/>
        <v>6011.4152288532778</v>
      </c>
      <c r="N61">
        <f t="shared" si="1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13"/>
        <v>18.368260416000002</v>
      </c>
      <c r="M62">
        <f t="shared" si="12"/>
        <v>6197.3223158942128</v>
      </c>
      <c r="N62">
        <f t="shared" si="1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R1" workbookViewId="0">
      <selection activeCell="N44" sqref="N44:S47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 t="shared" ref="L14:L19" si="0">$L$9*H14</f>
        <v>18.182722432000002</v>
      </c>
      <c r="M14">
        <f t="shared" ref="M14:M19" si="1">L14^3</f>
        <v>6011.4152288532778</v>
      </c>
      <c r="N14">
        <f t="shared" ref="N14:N19" si="2"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3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si="0"/>
        <v>18.553798400000002</v>
      </c>
      <c r="M15">
        <f t="shared" si="1"/>
        <v>6387.0232947722425</v>
      </c>
      <c r="N15">
        <f t="shared" si="2"/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4">$L$9*U15</f>
        <v>18.553798400000002</v>
      </c>
      <c r="Z15">
        <f t="shared" si="3"/>
        <v>6387.0232947722425</v>
      </c>
      <c r="AA15">
        <f t="shared" ref="AA15:AA21" si="5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0"/>
        <v>18.924874368000001</v>
      </c>
      <c r="M16">
        <f t="shared" si="1"/>
        <v>6777.9602165986616</v>
      </c>
      <c r="N16">
        <f t="shared" si="2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4"/>
        <v>18.739336384000001</v>
      </c>
      <c r="Z16">
        <f t="shared" si="3"/>
        <v>6580.5564876271364</v>
      </c>
      <c r="AA16">
        <f t="shared" si="5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0"/>
        <v>19.110412352000001</v>
      </c>
      <c r="M17">
        <f t="shared" si="1"/>
        <v>6979.2728038265886</v>
      </c>
      <c r="N17">
        <f t="shared" si="2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4"/>
        <v>18.924874368000001</v>
      </c>
      <c r="Z17">
        <f t="shared" si="3"/>
        <v>6777.9602165986616</v>
      </c>
      <c r="AA17">
        <f t="shared" si="5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0"/>
        <v>19.295950336000001</v>
      </c>
      <c r="M18">
        <f t="shared" si="1"/>
        <v>7184.5325714506835</v>
      </c>
      <c r="N18">
        <f t="shared" si="2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4"/>
        <v>19.110412352000001</v>
      </c>
      <c r="Z18">
        <f t="shared" si="3"/>
        <v>6979.2728038265886</v>
      </c>
      <c r="AA18">
        <f t="shared" si="5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0"/>
        <v>19.481488320000004</v>
      </c>
      <c r="M19">
        <f t="shared" si="1"/>
        <v>7393.7778416107194</v>
      </c>
      <c r="N19">
        <f t="shared" si="2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4"/>
        <v>19.295950336000001</v>
      </c>
      <c r="Z19">
        <f t="shared" si="3"/>
        <v>7184.5325714506835</v>
      </c>
      <c r="AA19">
        <f t="shared" si="5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4"/>
        <v>19.481488320000004</v>
      </c>
      <c r="Z20">
        <f t="shared" si="3"/>
        <v>7393.7778416107194</v>
      </c>
      <c r="AA20">
        <f t="shared" si="5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4"/>
        <v>19.667026304000004</v>
      </c>
      <c r="Z21">
        <f t="shared" si="3"/>
        <v>7607.0469364464598</v>
      </c>
      <c r="AA21">
        <f t="shared" si="5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6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7">$L$9*H26</f>
        <v>18.553798400000002</v>
      </c>
      <c r="M26">
        <f t="shared" si="6"/>
        <v>6387.0232947722425</v>
      </c>
      <c r="N26">
        <f t="shared" ref="N26:N31" si="8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9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7"/>
        <v>18.924874368000001</v>
      </c>
      <c r="M27">
        <f t="shared" si="6"/>
        <v>6777.9602165986616</v>
      </c>
      <c r="N27">
        <f t="shared" si="8"/>
        <v>1.6291908844430234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0">$L$9*U27</f>
        <v>18.553798400000002</v>
      </c>
      <c r="Z27">
        <f t="shared" si="9"/>
        <v>6387.0232947722425</v>
      </c>
      <c r="AA27">
        <f t="shared" ref="AA27:AA33" si="11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7"/>
        <v>19.295950336000001</v>
      </c>
      <c r="M28">
        <f t="shared" si="6"/>
        <v>7184.5325714506835</v>
      </c>
      <c r="N28">
        <f t="shared" si="8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0"/>
        <v>18.739336384000001</v>
      </c>
      <c r="Z28">
        <f t="shared" si="9"/>
        <v>6580.5564876271364</v>
      </c>
      <c r="AA28">
        <f t="shared" si="11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7"/>
        <v>19.481488320000004</v>
      </c>
      <c r="M29">
        <f t="shared" si="6"/>
        <v>7393.7778416107194</v>
      </c>
      <c r="N29">
        <f t="shared" si="8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0"/>
        <v>18.924874368000001</v>
      </c>
      <c r="Z29">
        <f t="shared" si="9"/>
        <v>6777.9602165986616</v>
      </c>
      <c r="AA29">
        <f t="shared" si="11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7"/>
        <v>19.667026304000004</v>
      </c>
      <c r="M30">
        <f t="shared" si="6"/>
        <v>7607.0469364464598</v>
      </c>
      <c r="N30">
        <f t="shared" si="8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0"/>
        <v>19.295950336000001</v>
      </c>
      <c r="Z30">
        <f t="shared" si="9"/>
        <v>7184.5325714506835</v>
      </c>
      <c r="AA30">
        <f t="shared" si="11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7"/>
        <v>19.852564288000004</v>
      </c>
      <c r="M31">
        <f t="shared" si="6"/>
        <v>7824.3781780976751</v>
      </c>
      <c r="N31">
        <f t="shared" si="8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0"/>
        <v>19.481488320000004</v>
      </c>
      <c r="Z31">
        <f t="shared" si="9"/>
        <v>7393.7778416107194</v>
      </c>
      <c r="AA31">
        <f t="shared" si="11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0"/>
        <v>19.667026304000004</v>
      </c>
      <c r="Z32">
        <f t="shared" si="9"/>
        <v>7607.0469364464598</v>
      </c>
      <c r="AA32">
        <f t="shared" si="11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0"/>
        <v>19.852564288000004</v>
      </c>
      <c r="Z33">
        <f t="shared" si="9"/>
        <v>7824.3781780976751</v>
      </c>
      <c r="AA33">
        <f t="shared" si="11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2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3">$L$9*H37</f>
        <v>18.924874368000001</v>
      </c>
      <c r="M37">
        <f t="shared" si="12"/>
        <v>6777.9602165986616</v>
      </c>
      <c r="N37">
        <f t="shared" ref="N37:N42" si="14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3"/>
        <v>19.295950336000001</v>
      </c>
      <c r="M38">
        <f t="shared" si="12"/>
        <v>7184.5325714506835</v>
      </c>
      <c r="N38">
        <f t="shared" si="14"/>
        <v>1.5369950501554073</v>
      </c>
      <c r="U38">
        <v>1</v>
      </c>
      <c r="V38">
        <v>-249.986001464444</v>
      </c>
      <c r="W38">
        <v>30.581778</v>
      </c>
      <c r="X38">
        <v>10.381817777777799</v>
      </c>
      <c r="Y38">
        <f t="shared" ref="Y38:Y45" si="15">$L$9*U38</f>
        <v>18.553798400000002</v>
      </c>
      <c r="Z38">
        <f t="shared" ref="Z38:Z43" si="16">Y38^3</f>
        <v>6387.0232947722425</v>
      </c>
      <c r="AA38">
        <f t="shared" ref="AA38:AA45" si="17"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3"/>
        <v>19.481488320000004</v>
      </c>
      <c r="M39">
        <f t="shared" si="12"/>
        <v>7393.7778416107194</v>
      </c>
      <c r="N39">
        <f t="shared" si="14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si="15"/>
        <v>18.739336384000001</v>
      </c>
      <c r="Z39">
        <f t="shared" si="16"/>
        <v>6580.5564876271364</v>
      </c>
      <c r="AA39">
        <f t="shared" si="17"/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3"/>
        <v>19.667026304000004</v>
      </c>
      <c r="M40">
        <f t="shared" si="12"/>
        <v>7607.0469364464598</v>
      </c>
      <c r="N40">
        <f t="shared" si="14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5"/>
        <v>18.924874368000001</v>
      </c>
      <c r="Z40">
        <f t="shared" si="16"/>
        <v>6777.9602165986616</v>
      </c>
      <c r="AA40">
        <f t="shared" si="17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3"/>
        <v>19.852564288000004</v>
      </c>
      <c r="M41">
        <f t="shared" si="12"/>
        <v>7824.3781780976751</v>
      </c>
      <c r="N41">
        <f t="shared" si="14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5"/>
        <v>19.295950336000001</v>
      </c>
      <c r="Z41">
        <f t="shared" si="16"/>
        <v>7184.5325714506835</v>
      </c>
      <c r="AA41">
        <f t="shared" si="17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3"/>
        <v>20.038102272000003</v>
      </c>
      <c r="M42">
        <f t="shared" si="12"/>
        <v>8045.8098887041342</v>
      </c>
      <c r="N42">
        <f t="shared" si="14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5"/>
        <v>19.481488320000004</v>
      </c>
      <c r="Z42">
        <f t="shared" si="16"/>
        <v>7393.7778416107194</v>
      </c>
      <c r="AA42">
        <f t="shared" si="17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5"/>
        <v>19.667026304000004</v>
      </c>
      <c r="Z43">
        <f t="shared" si="16"/>
        <v>7607.0469364464598</v>
      </c>
      <c r="AA43">
        <f t="shared" si="17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si="15"/>
        <v>19.852564288000004</v>
      </c>
      <c r="Z44">
        <f>Y44^3</f>
        <v>7824.3781780976751</v>
      </c>
      <c r="AA44">
        <f t="shared" si="17"/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5"/>
        <v>20.038102272000003</v>
      </c>
      <c r="Z45">
        <f>Y45^3</f>
        <v>8045.8098887041342</v>
      </c>
      <c r="AA45">
        <f t="shared" si="17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workbookViewId="0">
      <selection activeCell="U13" sqref="U13:Z17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 t="shared" ref="L14:L20" si="0">$L$9*H14</f>
        <v>16.883956544000004</v>
      </c>
      <c r="M14">
        <f>L14^3</f>
        <v>4813.0755312648162</v>
      </c>
      <c r="N14">
        <f t="shared" ref="N14:N20" si="1"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 t="shared" si="0"/>
        <v>17.069494528000003</v>
      </c>
      <c r="M15">
        <f t="shared" ref="M15:M20" si="2">L15^3</f>
        <v>4973.4983953596093</v>
      </c>
      <c r="N15">
        <f t="shared" si="1"/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si="0"/>
        <v>17.255032512000003</v>
      </c>
      <c r="M16">
        <f t="shared" si="2"/>
        <v>5137.4468963131185</v>
      </c>
      <c r="N16">
        <f t="shared" si="1"/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0"/>
        <v>17.440570495999999</v>
      </c>
      <c r="M17">
        <f t="shared" si="2"/>
        <v>5304.9593562651062</v>
      </c>
      <c r="N17">
        <f t="shared" si="1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0"/>
        <v>17.626108479999999</v>
      </c>
      <c r="M18">
        <f t="shared" si="2"/>
        <v>5476.0740973553493</v>
      </c>
      <c r="N18">
        <f t="shared" si="1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0"/>
        <v>17.811646464000003</v>
      </c>
      <c r="M19">
        <f t="shared" si="2"/>
        <v>5650.8294417236166</v>
      </c>
      <c r="N19">
        <f t="shared" si="1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0"/>
        <v>18.182722432000002</v>
      </c>
      <c r="M20">
        <f t="shared" si="2"/>
        <v>6011.4152288532778</v>
      </c>
      <c r="N20">
        <f t="shared" si="1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 t="shared" ref="L26:L31" si="3">$L$9*H26</f>
        <v>17.069494528000003</v>
      </c>
      <c r="M26">
        <f t="shared" ref="M26:M31" si="4">L26^3</f>
        <v>4973.4983953596093</v>
      </c>
      <c r="N26">
        <f t="shared" ref="N26:N31" si="5"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si="3"/>
        <v>17.255032512000003</v>
      </c>
      <c r="M27">
        <f t="shared" si="4"/>
        <v>5137.4468963131185</v>
      </c>
      <c r="N27">
        <f t="shared" si="5"/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3"/>
        <v>17.440570495999999</v>
      </c>
      <c r="M28">
        <f t="shared" si="4"/>
        <v>5304.9593562651062</v>
      </c>
      <c r="N28">
        <f t="shared" si="5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3"/>
        <v>17.626108479999999</v>
      </c>
      <c r="M29">
        <f t="shared" si="4"/>
        <v>5476.0740973553493</v>
      </c>
      <c r="N29">
        <f t="shared" si="5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3"/>
        <v>17.811646464000003</v>
      </c>
      <c r="M30">
        <f t="shared" si="4"/>
        <v>5650.8294417236166</v>
      </c>
      <c r="N30">
        <f t="shared" si="5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3"/>
        <v>18.182722432000002</v>
      </c>
      <c r="M31">
        <f t="shared" si="4"/>
        <v>6011.4152288532778</v>
      </c>
      <c r="N31">
        <f t="shared" si="5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 t="shared" ref="L36:L41" si="6">$L$9*H36</f>
        <v>17.255032512000003</v>
      </c>
      <c r="M36">
        <f t="shared" ref="M36:M41" si="7">L36^3</f>
        <v>5137.4468963131185</v>
      </c>
      <c r="N36">
        <f t="shared" ref="N36:N41" si="8"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si="6"/>
        <v>17.440570495999999</v>
      </c>
      <c r="M37">
        <f t="shared" si="7"/>
        <v>5304.9593562651062</v>
      </c>
      <c r="N37">
        <f t="shared" si="8"/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6"/>
        <v>17.626108479999999</v>
      </c>
      <c r="M38">
        <f t="shared" si="7"/>
        <v>5476.0740973553493</v>
      </c>
      <c r="N38">
        <f t="shared" si="8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6"/>
        <v>17.811646464000003</v>
      </c>
      <c r="M39">
        <f t="shared" si="7"/>
        <v>5650.8294417236166</v>
      </c>
      <c r="N39">
        <f t="shared" si="8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6"/>
        <v>17.997184448000002</v>
      </c>
      <c r="M40">
        <f t="shared" si="7"/>
        <v>5829.2637115096677</v>
      </c>
      <c r="N40">
        <f t="shared" si="8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6"/>
        <v>18.182722432000002</v>
      </c>
      <c r="M41">
        <f t="shared" si="7"/>
        <v>6011.4152288532778</v>
      </c>
      <c r="N41">
        <f t="shared" si="8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V48"/>
  <sheetViews>
    <sheetView tabSelected="1" topLeftCell="F1" workbookViewId="0">
      <selection activeCell="W24" sqref="W24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>(3/2)*C8*(0.000086173)*200</f>
        <v>20.681519999999999</v>
      </c>
      <c r="J8">
        <f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>(3/2)*C9*(0.000086173)*200</f>
        <v>23.266710000000003</v>
      </c>
      <c r="J9">
        <f>I9+G9</f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>(3/2)*C11*(0.000086173)*200</f>
        <v>28.437090000000005</v>
      </c>
      <c r="J11">
        <f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>(3/2)*C12*(0.000086173)*200</f>
        <v>31.022280000000002</v>
      </c>
      <c r="J12">
        <f>I12+G12</f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2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2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2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>(3/2)*C21*(0.000086173)*200</f>
        <v>28.437090000000005</v>
      </c>
      <c r="J21">
        <f>I21+G21</f>
        <v>-367.71359038722659</v>
      </c>
    </row>
    <row r="22" spans="3:22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>I22+G22</f>
        <v>-361.20114670788007</v>
      </c>
      <c r="T22" t="s">
        <v>54</v>
      </c>
    </row>
    <row r="23" spans="3:22" x14ac:dyDescent="0.2">
      <c r="S23" t="s">
        <v>47</v>
      </c>
      <c r="T23" t="s">
        <v>48</v>
      </c>
    </row>
    <row r="24" spans="3:22" x14ac:dyDescent="0.2">
      <c r="C24" t="s">
        <v>46</v>
      </c>
      <c r="S24" s="3">
        <v>973</v>
      </c>
      <c r="T24" s="4">
        <v>1.5760000000000001</v>
      </c>
    </row>
    <row r="25" spans="3:22" x14ac:dyDescent="0.2">
      <c r="S25" s="5">
        <v>1023</v>
      </c>
      <c r="T25" s="6">
        <v>1.5469999999999999</v>
      </c>
    </row>
    <row r="26" spans="3:22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2" x14ac:dyDescent="0.2">
      <c r="S27" s="5">
        <v>1073</v>
      </c>
      <c r="T27" s="6">
        <v>1.52</v>
      </c>
    </row>
    <row r="28" spans="3:22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>(3/2)*C28*(0.000086173)*200</f>
        <v>20.681519999999999</v>
      </c>
      <c r="J28">
        <f>I28+G28</f>
        <v>-400.16362446976228</v>
      </c>
      <c r="S28" s="3">
        <v>1023</v>
      </c>
      <c r="T28" s="4">
        <v>1.548</v>
      </c>
    </row>
    <row r="29" spans="3:22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>(3/2)*C29*(0.000086173)*200</f>
        <v>23.266710000000003</v>
      </c>
      <c r="J29">
        <f>I29+G29</f>
        <v>-395.72018954144545</v>
      </c>
      <c r="S29" s="5">
        <v>973</v>
      </c>
      <c r="T29" s="6">
        <v>1.575</v>
      </c>
    </row>
    <row r="30" spans="3:22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2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>(3/2)*C31*(0.000086173)*200</f>
        <v>28.437090000000005</v>
      </c>
      <c r="J31">
        <f>I31+G31</f>
        <v>-382.11189716704325</v>
      </c>
      <c r="T31" t="s">
        <v>56</v>
      </c>
      <c r="U31" t="s">
        <v>57</v>
      </c>
      <c r="V31" t="s">
        <v>58</v>
      </c>
    </row>
    <row r="32" spans="3:22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>I32+G32</f>
        <v>-375.31314435288112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2" x14ac:dyDescent="0.2">
      <c r="S33">
        <v>1100</v>
      </c>
      <c r="T33">
        <v>1.4890666030938036</v>
      </c>
      <c r="U33">
        <v>1.4806041794868821</v>
      </c>
      <c r="V33">
        <f>(-0.000553)*S33+2.11</f>
        <v>1.5017</v>
      </c>
    </row>
    <row r="34" spans="3:22" x14ac:dyDescent="0.2">
      <c r="C34" t="s">
        <v>59</v>
      </c>
      <c r="S34">
        <v>1200</v>
      </c>
      <c r="T34">
        <v>1.4395662892445724</v>
      </c>
      <c r="U34">
        <v>1.4216337512205526</v>
      </c>
      <c r="V34">
        <f>(-0.000553)*S34+2.11</f>
        <v>1.4463999999999999</v>
      </c>
    </row>
    <row r="36" spans="3:22" x14ac:dyDescent="0.2">
      <c r="D36" t="s">
        <v>20</v>
      </c>
      <c r="E36" t="s">
        <v>17</v>
      </c>
      <c r="F36" t="s">
        <v>19</v>
      </c>
      <c r="G36" t="s">
        <v>21</v>
      </c>
      <c r="H36" t="s">
        <v>22</v>
      </c>
      <c r="I36" t="s">
        <v>15</v>
      </c>
      <c r="J36" t="s">
        <v>42</v>
      </c>
      <c r="T36" t="s">
        <v>61</v>
      </c>
    </row>
    <row r="37" spans="3:22" x14ac:dyDescent="0.2">
      <c r="T37">
        <f>ABS(V32-T32)/V32</f>
        <v>1.8547442318511256E-2</v>
      </c>
    </row>
    <row r="38" spans="3:22" x14ac:dyDescent="0.2">
      <c r="C38">
        <v>1000</v>
      </c>
      <c r="D38">
        <v>7226.2513444736687</v>
      </c>
      <c r="E38">
        <v>19.333227185993675</v>
      </c>
      <c r="F38">
        <v>1.5281216323100779</v>
      </c>
      <c r="G38">
        <v>-296.23594144366388</v>
      </c>
      <c r="H38">
        <v>-2.962359414436639</v>
      </c>
      <c r="I38">
        <f>(3/2)*C38*(0.000086173)*200</f>
        <v>25.851900000000001</v>
      </c>
      <c r="J38">
        <f>I38+G38</f>
        <v>-270.38404144366388</v>
      </c>
      <c r="T38">
        <f>ABS(V33-T33)/V33</f>
        <v>8.4127301765975025E-3</v>
      </c>
    </row>
    <row r="39" spans="3:22" x14ac:dyDescent="0.2">
      <c r="C39">
        <v>1100</v>
      </c>
      <c r="D39">
        <v>7415.780447333269</v>
      </c>
      <c r="E39">
        <v>19.500793697550176</v>
      </c>
      <c r="F39">
        <v>1.4890666030938036</v>
      </c>
      <c r="G39">
        <v>-292.21346176185108</v>
      </c>
      <c r="H39">
        <v>-2.9221346176185108</v>
      </c>
      <c r="I39">
        <f>(3/2)*C39*(0.000086173)*200</f>
        <v>28.437090000000005</v>
      </c>
      <c r="J39">
        <f>I39+G39</f>
        <v>-263.77637176185107</v>
      </c>
      <c r="T39">
        <f>ABS(V34-T34)/V34</f>
        <v>4.7246340952900243E-3</v>
      </c>
    </row>
    <row r="40" spans="3:22" x14ac:dyDescent="0.2">
      <c r="C40">
        <v>1200</v>
      </c>
      <c r="D40">
        <v>7670.7763181886648</v>
      </c>
      <c r="E40">
        <v>19.721794973761682</v>
      </c>
      <c r="F40">
        <v>1.4395662892445724</v>
      </c>
      <c r="G40">
        <v>-287.54340088918281</v>
      </c>
      <c r="H40">
        <v>-2.875434008891828</v>
      </c>
      <c r="I40">
        <f>(3/2)*C40*(0.000086173)*200</f>
        <v>31.022280000000002</v>
      </c>
      <c r="J40">
        <f>I40+G40</f>
        <v>-256.52112088918278</v>
      </c>
    </row>
    <row r="42" spans="3:22" x14ac:dyDescent="0.2">
      <c r="C42" t="s">
        <v>60</v>
      </c>
    </row>
    <row r="44" spans="3:22" x14ac:dyDescent="0.2">
      <c r="D44" t="s">
        <v>20</v>
      </c>
      <c r="E44" t="s">
        <v>17</v>
      </c>
      <c r="F44" t="s">
        <v>19</v>
      </c>
      <c r="G44" t="s">
        <v>21</v>
      </c>
      <c r="H44" t="s">
        <v>22</v>
      </c>
      <c r="I44" t="s">
        <v>15</v>
      </c>
      <c r="J44" t="s">
        <v>42</v>
      </c>
    </row>
    <row r="46" spans="3:22" x14ac:dyDescent="0.2">
      <c r="C46">
        <v>1000</v>
      </c>
      <c r="D46">
        <v>5359.9015072641942</v>
      </c>
      <c r="E46">
        <v>17.500573050365933</v>
      </c>
      <c r="F46">
        <v>1.4554776630553989</v>
      </c>
      <c r="G46">
        <v>-460.64853208595002</v>
      </c>
      <c r="H46">
        <v>-4.6064853208595</v>
      </c>
      <c r="I46">
        <f>(3/2)*C46*(0.000086173)*200</f>
        <v>25.851900000000001</v>
      </c>
      <c r="J46">
        <f>I46+G46</f>
        <v>-434.79663208595002</v>
      </c>
    </row>
    <row r="47" spans="3:22" x14ac:dyDescent="0.2">
      <c r="C47">
        <v>1100</v>
      </c>
      <c r="D47">
        <v>5484.6724641401834</v>
      </c>
      <c r="E47">
        <v>17.635328984164858</v>
      </c>
      <c r="F47">
        <v>1.4223669637532264</v>
      </c>
      <c r="G47">
        <v>-456.28857967033053</v>
      </c>
      <c r="H47">
        <v>-4.5628857967033056</v>
      </c>
      <c r="I47">
        <f>(3/2)*C47*(0.000086173)*200</f>
        <v>28.437090000000005</v>
      </c>
      <c r="J47">
        <f>I47+G47</f>
        <v>-427.85148967033052</v>
      </c>
    </row>
    <row r="48" spans="3:22" x14ac:dyDescent="0.2">
      <c r="C48">
        <v>1200</v>
      </c>
      <c r="D48">
        <v>5664.9976171917751</v>
      </c>
      <c r="E48">
        <v>17.82652026366334</v>
      </c>
      <c r="F48">
        <v>1.377090944632591</v>
      </c>
      <c r="G48">
        <v>-452.15582522669803</v>
      </c>
      <c r="H48">
        <v>-4.5215582522669804</v>
      </c>
      <c r="I48">
        <f>(3/2)*C48*(0.000086173)*200</f>
        <v>31.022280000000002</v>
      </c>
      <c r="J48">
        <f>I48+G48</f>
        <v>-421.133545226698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2021-06-29T18:21:09Z</dcterms:created>
  <dcterms:modified xsi:type="dcterms:W3CDTF">2022-08-22T20:30:34Z</dcterms:modified>
</cp:coreProperties>
</file>