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16CD63DC-A986-2D44-99D4-258732C2CC0A}" xr6:coauthVersionLast="36" xr6:coauthVersionMax="36" xr10:uidLastSave="{00000000-0000-0000-0000-000000000000}"/>
  <bookViews>
    <workbookView xWindow="17620" yWindow="4180" windowWidth="27240" windowHeight="16440" xr2:uid="{C042AB17-A210-0A46-830B-E4A6C4FD6F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6" i="1" l="1"/>
  <c r="W57" i="1"/>
  <c r="W58" i="1"/>
  <c r="W59" i="1"/>
  <c r="W60" i="1"/>
  <c r="W61" i="1"/>
  <c r="W62" i="1"/>
  <c r="W63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24" i="1"/>
  <c r="K18" i="1" l="1"/>
  <c r="K30" i="1" s="1"/>
  <c r="J18" i="1"/>
  <c r="J19" i="1" s="1"/>
  <c r="D17" i="1"/>
  <c r="D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24" i="1"/>
  <c r="I18" i="1"/>
  <c r="I21" i="1" s="1"/>
  <c r="H18" i="1"/>
  <c r="H30" i="1" s="1"/>
  <c r="G18" i="1"/>
  <c r="G20" i="1" s="1"/>
  <c r="F18" i="1"/>
  <c r="A6" i="1"/>
  <c r="A7" i="1"/>
  <c r="A8" i="1"/>
  <c r="A9" i="1"/>
  <c r="A10" i="1"/>
  <c r="A11" i="1"/>
  <c r="A12" i="1"/>
  <c r="A13" i="1"/>
  <c r="A14" i="1"/>
  <c r="A15" i="1"/>
  <c r="A16" i="1"/>
  <c r="A5" i="1"/>
  <c r="D15" i="1"/>
  <c r="D6" i="1"/>
  <c r="D7" i="1"/>
  <c r="D8" i="1"/>
  <c r="D9" i="1"/>
  <c r="D10" i="1"/>
  <c r="D11" i="1"/>
  <c r="D12" i="1"/>
  <c r="D13" i="1"/>
  <c r="D14" i="1"/>
  <c r="D16" i="1"/>
  <c r="D5" i="1"/>
  <c r="F21" i="1" l="1"/>
  <c r="F24" i="1"/>
  <c r="F26" i="1"/>
  <c r="F25" i="1"/>
  <c r="F23" i="1"/>
  <c r="K29" i="1"/>
  <c r="K43" i="1"/>
  <c r="K28" i="1"/>
  <c r="H33" i="1"/>
  <c r="H31" i="1"/>
  <c r="K44" i="1"/>
  <c r="K27" i="1"/>
  <c r="H32" i="1"/>
  <c r="K58" i="1"/>
  <c r="L58" i="1" s="1"/>
  <c r="K42" i="1"/>
  <c r="K26" i="1"/>
  <c r="K45" i="1"/>
  <c r="F19" i="1"/>
  <c r="K41" i="1"/>
  <c r="K52" i="1"/>
  <c r="L52" i="1" s="1"/>
  <c r="K36" i="1"/>
  <c r="K20" i="1"/>
  <c r="K19" i="1"/>
  <c r="K57" i="1"/>
  <c r="L57" i="1" s="1"/>
  <c r="K25" i="1"/>
  <c r="K56" i="1"/>
  <c r="L56" i="1" s="1"/>
  <c r="K40" i="1"/>
  <c r="K24" i="1"/>
  <c r="K55" i="1"/>
  <c r="L55" i="1" s="1"/>
  <c r="K39" i="1"/>
  <c r="K23" i="1"/>
  <c r="K54" i="1"/>
  <c r="L54" i="1" s="1"/>
  <c r="K38" i="1"/>
  <c r="K22" i="1"/>
  <c r="K53" i="1"/>
  <c r="L53" i="1" s="1"/>
  <c r="K37" i="1"/>
  <c r="K21" i="1"/>
  <c r="K51" i="1"/>
  <c r="L51" i="1" s="1"/>
  <c r="K35" i="1"/>
  <c r="K50" i="1"/>
  <c r="K34" i="1"/>
  <c r="K49" i="1"/>
  <c r="K33" i="1"/>
  <c r="I19" i="1"/>
  <c r="K48" i="1"/>
  <c r="K32" i="1"/>
  <c r="H19" i="1"/>
  <c r="K47" i="1"/>
  <c r="K31" i="1"/>
  <c r="G19" i="1"/>
  <c r="K46" i="1"/>
  <c r="G29" i="1"/>
  <c r="G30" i="1"/>
  <c r="G28" i="1"/>
  <c r="G27" i="1"/>
  <c r="G26" i="1"/>
  <c r="F22" i="1"/>
  <c r="I39" i="1"/>
  <c r="J20" i="1"/>
  <c r="H34" i="1"/>
  <c r="J50" i="1"/>
  <c r="F20" i="1"/>
  <c r="H29" i="1"/>
  <c r="H28" i="1"/>
  <c r="I36" i="1"/>
  <c r="I34" i="1"/>
  <c r="I33" i="1"/>
  <c r="I35" i="1"/>
  <c r="I23" i="1"/>
  <c r="I22" i="1"/>
  <c r="I38" i="1"/>
  <c r="I20" i="1"/>
  <c r="H27" i="1"/>
  <c r="J48" i="1"/>
  <c r="J47" i="1"/>
  <c r="J46" i="1"/>
  <c r="J45" i="1"/>
  <c r="J43" i="1"/>
  <c r="J41" i="1"/>
  <c r="J49" i="1"/>
  <c r="H26" i="1"/>
  <c r="I32" i="1"/>
  <c r="J31" i="1"/>
  <c r="H24" i="1"/>
  <c r="G24" i="1"/>
  <c r="I30" i="1"/>
  <c r="J29" i="1"/>
  <c r="H22" i="1"/>
  <c r="J28" i="1"/>
  <c r="H21" i="1"/>
  <c r="I27" i="1"/>
  <c r="I25" i="1"/>
  <c r="J40" i="1"/>
  <c r="J24" i="1"/>
  <c r="J35" i="1"/>
  <c r="J34" i="1"/>
  <c r="J33" i="1"/>
  <c r="J32" i="1"/>
  <c r="H25" i="1"/>
  <c r="G25" i="1"/>
  <c r="I31" i="1"/>
  <c r="J30" i="1"/>
  <c r="H23" i="1"/>
  <c r="G23" i="1"/>
  <c r="I29" i="1"/>
  <c r="J44" i="1"/>
  <c r="G22" i="1"/>
  <c r="I28" i="1"/>
  <c r="J27" i="1"/>
  <c r="G21" i="1"/>
  <c r="H20" i="1"/>
  <c r="J42" i="1"/>
  <c r="J26" i="1"/>
  <c r="I26" i="1"/>
  <c r="J25" i="1"/>
  <c r="I24" i="1"/>
  <c r="J39" i="1"/>
  <c r="J23" i="1"/>
  <c r="J38" i="1"/>
  <c r="J22" i="1"/>
  <c r="J21" i="1"/>
  <c r="J37" i="1"/>
  <c r="I37" i="1"/>
  <c r="J36" i="1"/>
  <c r="L19" i="1" l="1"/>
  <c r="L42" i="1"/>
  <c r="L45" i="1"/>
  <c r="L44" i="1"/>
  <c r="L46" i="1"/>
  <c r="L41" i="1"/>
  <c r="L23" i="1"/>
  <c r="L33" i="1"/>
  <c r="L35" i="1"/>
  <c r="L31" i="1"/>
  <c r="L32" i="1"/>
  <c r="L40" i="1"/>
  <c r="L30" i="1"/>
  <c r="L49" i="1"/>
  <c r="L50" i="1"/>
  <c r="L37" i="1"/>
  <c r="L47" i="1"/>
  <c r="L34" i="1"/>
  <c r="L21" i="1"/>
  <c r="L48" i="1"/>
  <c r="L43" i="1"/>
  <c r="L28" i="1"/>
  <c r="L25" i="1"/>
  <c r="L20" i="1"/>
  <c r="L24" i="1"/>
  <c r="L38" i="1"/>
  <c r="L22" i="1"/>
  <c r="L29" i="1"/>
  <c r="L36" i="1"/>
  <c r="L39" i="1"/>
  <c r="L26" i="1"/>
  <c r="L27" i="1"/>
</calcChain>
</file>

<file path=xl/sharedStrings.xml><?xml version="1.0" encoding="utf-8"?>
<sst xmlns="http://schemas.openxmlformats.org/spreadsheetml/2006/main" count="43" uniqueCount="25">
  <si>
    <t>RXS</t>
  </si>
  <si>
    <t>Nominal</t>
  </si>
  <si>
    <t>a</t>
  </si>
  <si>
    <t>b</t>
  </si>
  <si>
    <t>c</t>
  </si>
  <si>
    <t>d</t>
  </si>
  <si>
    <t>e</t>
  </si>
  <si>
    <t>x</t>
  </si>
  <si>
    <t>sum</t>
  </si>
  <si>
    <t>a=</t>
  </si>
  <si>
    <t>b=</t>
  </si>
  <si>
    <t>c=</t>
  </si>
  <si>
    <t>d=</t>
  </si>
  <si>
    <t>e=</t>
  </si>
  <si>
    <t>r1</t>
  </si>
  <si>
    <t>r2</t>
  </si>
  <si>
    <t>r3</t>
  </si>
  <si>
    <t>r4</t>
  </si>
  <si>
    <t>r5</t>
  </si>
  <si>
    <t>Universal</t>
  </si>
  <si>
    <t>Double Exp Plus</t>
  </si>
  <si>
    <t>f</t>
  </si>
  <si>
    <t>f=</t>
  </si>
  <si>
    <t>r6</t>
  </si>
  <si>
    <t>Poly5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</si>
</sst>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0.17043478260869566"/>
                  <c:y val="-0.75304040841048714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Sheet1!$B$20:$B$35</c:f>
              <c:numCache>
                <c:formatCode>General</c:formatCode>
                <c:ptCount val="16"/>
                <c:pt idx="0" formatCode="0.00E+00">
                  <c:v>0.01</c:v>
                </c:pt>
                <c:pt idx="1">
                  <c:v>0.56096716486814002</c:v>
                </c:pt>
                <c:pt idx="2">
                  <c:v>1.5137630561486499</c:v>
                </c:pt>
                <c:pt idx="3">
                  <c:v>2.2389058803162301</c:v>
                </c:pt>
                <c:pt idx="4">
                  <c:v>2.81528074326273</c:v>
                </c:pt>
                <c:pt idx="5">
                  <c:v>3.3938484621155198</c:v>
                </c:pt>
                <c:pt idx="6">
                  <c:v>3.85434820243522</c:v>
                </c:pt>
                <c:pt idx="7">
                  <c:v>4.3046338507703803</c:v>
                </c:pt>
                <c:pt idx="8">
                  <c:v>4.9445438282647496</c:v>
                </c:pt>
                <c:pt idx="9">
                  <c:v>5.5436551445553608</c:v>
                </c:pt>
                <c:pt idx="10">
                  <c:v>6.2817819839575195</c:v>
                </c:pt>
                <c:pt idx="11">
                  <c:v>6.9496220208898301</c:v>
                </c:pt>
                <c:pt idx="12">
                  <c:v>7.5270356050550999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xVal>
          <c:yVal>
            <c:numRef>
              <c:f>Sheet1!$C$20:$C$35</c:f>
              <c:numCache>
                <c:formatCode>General</c:formatCode>
                <c:ptCount val="16"/>
                <c:pt idx="0">
                  <c:v>10</c:v>
                </c:pt>
                <c:pt idx="1">
                  <c:v>9.9021511627906982</c:v>
                </c:pt>
                <c:pt idx="2">
                  <c:v>9.9194186046511632</c:v>
                </c:pt>
                <c:pt idx="3">
                  <c:v>9.7467441860465147</c:v>
                </c:pt>
                <c:pt idx="4">
                  <c:v>9.5395348837209308</c:v>
                </c:pt>
                <c:pt idx="5">
                  <c:v>8.6761627906976759</c:v>
                </c:pt>
                <c:pt idx="6">
                  <c:v>7.501976744186055</c:v>
                </c:pt>
                <c:pt idx="7">
                  <c:v>6.4141279069767476</c:v>
                </c:pt>
                <c:pt idx="8">
                  <c:v>5.0154651162790724</c:v>
                </c:pt>
                <c:pt idx="9">
                  <c:v>3.944883720930235</c:v>
                </c:pt>
                <c:pt idx="10">
                  <c:v>2.8570348837209378</c:v>
                </c:pt>
                <c:pt idx="11">
                  <c:v>2.0109302325581444</c:v>
                </c:pt>
                <c:pt idx="12">
                  <c:v>1.4929069767441898</c:v>
                </c:pt>
                <c:pt idx="13">
                  <c:v>1</c:v>
                </c:pt>
                <c:pt idx="14">
                  <c:v>0.5</c:v>
                </c:pt>
                <c:pt idx="1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5-3A43-BECA-B137F6D6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439967"/>
        <c:axId val="531913055"/>
      </c:scatterChart>
      <c:valAx>
        <c:axId val="30443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13055"/>
        <c:crosses val="autoZero"/>
        <c:crossBetween val="midCat"/>
      </c:valAx>
      <c:valAx>
        <c:axId val="531913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3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Sheet1!$E$19:$E$58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xVal>
          <c:yVal>
            <c:numRef>
              <c:f>Sheet1!$L$19:$L$58</c:f>
              <c:numCache>
                <c:formatCode>General</c:formatCode>
                <c:ptCount val="40"/>
                <c:pt idx="0">
                  <c:v>9.7910781250000056</c:v>
                </c:pt>
                <c:pt idx="1">
                  <c:v>9.5466249999999917</c:v>
                </c:pt>
                <c:pt idx="2">
                  <c:v>9.5281093749999997</c:v>
                </c:pt>
                <c:pt idx="3">
                  <c:v>9.6610000000000014</c:v>
                </c:pt>
                <c:pt idx="4">
                  <c:v>9.8707656250000042</c:v>
                </c:pt>
                <c:pt idx="5">
                  <c:v>10.082875000000001</c:v>
                </c:pt>
                <c:pt idx="6">
                  <c:v>10.222796874999997</c:v>
                </c:pt>
                <c:pt idx="7">
                  <c:v>10.216000000000001</c:v>
                </c:pt>
                <c:pt idx="8">
                  <c:v>10.011437500000003</c:v>
                </c:pt>
                <c:pt idx="9">
                  <c:v>9.652000000000001</c:v>
                </c:pt>
                <c:pt idx="10">
                  <c:v>9.2040624999999991</c:v>
                </c:pt>
                <c:pt idx="11">
                  <c:v>8.7339999999999982</c:v>
                </c:pt>
                <c:pt idx="12">
                  <c:v>8.293937500000002</c:v>
                </c:pt>
                <c:pt idx="13">
                  <c:v>7.8789999999999996</c:v>
                </c:pt>
                <c:pt idx="14">
                  <c:v>7.4700625000000009</c:v>
                </c:pt>
                <c:pt idx="15">
                  <c:v>7.0479999999999992</c:v>
                </c:pt>
                <c:pt idx="16">
                  <c:v>6.5980781249999998</c:v>
                </c:pt>
                <c:pt idx="17">
                  <c:v>6.1231249999999999</c:v>
                </c:pt>
                <c:pt idx="18">
                  <c:v>5.6303593749999994</c:v>
                </c:pt>
                <c:pt idx="19">
                  <c:v>5.1270000000000007</c:v>
                </c:pt>
                <c:pt idx="20">
                  <c:v>4.620265625</c:v>
                </c:pt>
                <c:pt idx="21">
                  <c:v>4.1237499999999994</c:v>
                </c:pt>
                <c:pt idx="22">
                  <c:v>3.6263437499999998</c:v>
                </c:pt>
                <c:pt idx="23">
                  <c:v>3.1520000000000001</c:v>
                </c:pt>
                <c:pt idx="24">
                  <c:v>2.7031562500000001</c:v>
                </c:pt>
                <c:pt idx="25">
                  <c:v>2.2822499999999999</c:v>
                </c:pt>
                <c:pt idx="26">
                  <c:v>1.8917187499999999</c:v>
                </c:pt>
                <c:pt idx="27">
                  <c:v>1.5339999999999998</c:v>
                </c:pt>
                <c:pt idx="28">
                  <c:v>1.2115312499999999</c:v>
                </c:pt>
                <c:pt idx="29">
                  <c:v>0.92674999999999996</c:v>
                </c:pt>
                <c:pt idx="30">
                  <c:v>0.68209374999999994</c:v>
                </c:pt>
                <c:pt idx="31">
                  <c:v>0.48</c:v>
                </c:pt>
                <c:pt idx="32">
                  <c:v>0.32156249999999997</c:v>
                </c:pt>
                <c:pt idx="33">
                  <c:v>0.20249999999999999</c:v>
                </c:pt>
                <c:pt idx="34">
                  <c:v>0.1171875</c:v>
                </c:pt>
                <c:pt idx="35">
                  <c:v>0.06</c:v>
                </c:pt>
                <c:pt idx="36">
                  <c:v>2.5312499999999998E-2</c:v>
                </c:pt>
                <c:pt idx="37">
                  <c:v>7.4999999999999997E-3</c:v>
                </c:pt>
                <c:pt idx="38">
                  <c:v>9.3749999999999997E-4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E4-DC4D-9941-6943F4440D4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Sheet1!$B$20:$B$34</c:f>
              <c:numCache>
                <c:formatCode>General</c:formatCode>
                <c:ptCount val="15"/>
                <c:pt idx="0" formatCode="0.00E+00">
                  <c:v>0.01</c:v>
                </c:pt>
                <c:pt idx="1">
                  <c:v>0.56096716486814002</c:v>
                </c:pt>
                <c:pt idx="2">
                  <c:v>1.5137630561486499</c:v>
                </c:pt>
                <c:pt idx="3">
                  <c:v>2.2389058803162301</c:v>
                </c:pt>
                <c:pt idx="4">
                  <c:v>2.81528074326273</c:v>
                </c:pt>
                <c:pt idx="5">
                  <c:v>3.3938484621155198</c:v>
                </c:pt>
                <c:pt idx="6">
                  <c:v>3.85434820243522</c:v>
                </c:pt>
                <c:pt idx="7">
                  <c:v>4.3046338507703803</c:v>
                </c:pt>
                <c:pt idx="8">
                  <c:v>4.9445438282647496</c:v>
                </c:pt>
                <c:pt idx="9">
                  <c:v>5.5436551445553608</c:v>
                </c:pt>
                <c:pt idx="10">
                  <c:v>6.2817819839575195</c:v>
                </c:pt>
                <c:pt idx="11">
                  <c:v>6.9496220208898301</c:v>
                </c:pt>
                <c:pt idx="12">
                  <c:v>7.5270356050550999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Sheet1!$C$20:$C$34</c:f>
              <c:numCache>
                <c:formatCode>General</c:formatCode>
                <c:ptCount val="15"/>
                <c:pt idx="0">
                  <c:v>10</c:v>
                </c:pt>
                <c:pt idx="1">
                  <c:v>9.9021511627906982</c:v>
                </c:pt>
                <c:pt idx="2">
                  <c:v>9.9194186046511632</c:v>
                </c:pt>
                <c:pt idx="3">
                  <c:v>9.7467441860465147</c:v>
                </c:pt>
                <c:pt idx="4">
                  <c:v>9.5395348837209308</c:v>
                </c:pt>
                <c:pt idx="5">
                  <c:v>8.6761627906976759</c:v>
                </c:pt>
                <c:pt idx="6">
                  <c:v>7.501976744186055</c:v>
                </c:pt>
                <c:pt idx="7">
                  <c:v>6.4141279069767476</c:v>
                </c:pt>
                <c:pt idx="8">
                  <c:v>5.0154651162790724</c:v>
                </c:pt>
                <c:pt idx="9">
                  <c:v>3.944883720930235</c:v>
                </c:pt>
                <c:pt idx="10">
                  <c:v>2.8570348837209378</c:v>
                </c:pt>
                <c:pt idx="11">
                  <c:v>2.0109302325581444</c:v>
                </c:pt>
                <c:pt idx="12">
                  <c:v>1.4929069767441898</c:v>
                </c:pt>
                <c:pt idx="13">
                  <c:v>1</c:v>
                </c:pt>
                <c:pt idx="1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E4-DC4D-9941-6943F4440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439967"/>
        <c:axId val="531913055"/>
      </c:scatterChart>
      <c:valAx>
        <c:axId val="30443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13055"/>
        <c:crosses val="autoZero"/>
        <c:crossBetween val="midCat"/>
      </c:valAx>
      <c:valAx>
        <c:axId val="531913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3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Sheet1!$N$24:$N$55</c:f>
              <c:numCache>
                <c:formatCode>General</c:formatCode>
                <c:ptCount val="3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</c:numCache>
            </c:numRef>
          </c:xVal>
          <c:yVal>
            <c:numRef>
              <c:f>Sheet1!$O$24:$O$55</c:f>
              <c:numCache>
                <c:formatCode>General</c:formatCode>
                <c:ptCount val="32"/>
                <c:pt idx="0">
                  <c:v>10.621920149080893</c:v>
                </c:pt>
                <c:pt idx="1">
                  <c:v>10.680071935004481</c:v>
                </c:pt>
                <c:pt idx="2">
                  <c:v>10.613652016920973</c:v>
                </c:pt>
                <c:pt idx="3">
                  <c:v>10.486000000000001</c:v>
                </c:pt>
                <c:pt idx="4">
                  <c:v>10.318045549355833</c:v>
                </c:pt>
                <c:pt idx="5">
                  <c:v>10.119619353360754</c:v>
                </c:pt>
                <c:pt idx="6">
                  <c:v>9.8962613259929721</c:v>
                </c:pt>
                <c:pt idx="7">
                  <c:v>9.6514712292995384</c:v>
                </c:pt>
                <c:pt idx="8">
                  <c:v>9.3876416005421959</c:v>
                </c:pt>
                <c:pt idx="9">
                  <c:v>9.1065055463130982</c:v>
                </c:pt>
                <c:pt idx="10">
                  <c:v>8.8093752745392084</c:v>
                </c:pt>
                <c:pt idx="11">
                  <c:v>8.4972795103732004</c:v>
                </c:pt>
                <c:pt idx="12">
                  <c:v>8.171047663962808</c:v>
                </c:pt>
                <c:pt idx="13">
                  <c:v>7.8313639928299477</c:v>
                </c:pt>
                <c:pt idx="14">
                  <c:v>7.4788039027541391</c:v>
                </c:pt>
                <c:pt idx="15">
                  <c:v>7.113859122069071</c:v>
                </c:pt>
                <c:pt idx="16">
                  <c:v>6.7369556743858761</c:v>
                </c:pt>
                <c:pt idx="17">
                  <c:v>6.3484670351575385</c:v>
                </c:pt>
                <c:pt idx="18">
                  <c:v>5.9487239749052918</c:v>
                </c:pt>
                <c:pt idx="19">
                  <c:v>5.5380220659062118</c:v>
                </c:pt>
                <c:pt idx="20">
                  <c:v>5.1166275048462442</c:v>
                </c:pt>
                <c:pt idx="21">
                  <c:v>4.6847816979811574</c:v>
                </c:pt>
                <c:pt idx="22">
                  <c:v>4.2427049210496293</c:v>
                </c:pt>
                <c:pt idx="23">
                  <c:v>3.7905992765310152</c:v>
                </c:pt>
                <c:pt idx="24">
                  <c:v>3.328651109715306</c:v>
                </c:pt>
                <c:pt idx="25">
                  <c:v>2.8570330025759128</c:v>
                </c:pt>
                <c:pt idx="26">
                  <c:v>2.3759054344017621</c:v>
                </c:pt>
                <c:pt idx="27">
                  <c:v>1.8854181765715836</c:v>
                </c:pt>
                <c:pt idx="28">
                  <c:v>1.3857114731305016</c:v>
                </c:pt>
                <c:pt idx="29">
                  <c:v>0.87691704721762598</c:v>
                </c:pt>
                <c:pt idx="30">
                  <c:v>0.35915896471179476</c:v>
                </c:pt>
                <c:pt idx="31">
                  <c:v>-0.16744562010197761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F-1D4B-8804-A81F571A578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Sheet1!$A$5:$A$16</c:f>
              <c:numCache>
                <c:formatCode>General</c:formatCode>
                <c:ptCount val="12"/>
                <c:pt idx="0">
                  <c:v>0.56096716486814002</c:v>
                </c:pt>
                <c:pt idx="1">
                  <c:v>1.5137630561486499</c:v>
                </c:pt>
                <c:pt idx="2">
                  <c:v>2.2389058803162301</c:v>
                </c:pt>
                <c:pt idx="3">
                  <c:v>2.81528074326273</c:v>
                </c:pt>
                <c:pt idx="4">
                  <c:v>3.3938484621155198</c:v>
                </c:pt>
                <c:pt idx="5">
                  <c:v>3.85434820243522</c:v>
                </c:pt>
                <c:pt idx="6">
                  <c:v>4.3046338507703803</c:v>
                </c:pt>
                <c:pt idx="7">
                  <c:v>4.9445438282647496</c:v>
                </c:pt>
                <c:pt idx="8">
                  <c:v>5.5436551445553608</c:v>
                </c:pt>
                <c:pt idx="9">
                  <c:v>6.2817819839575195</c:v>
                </c:pt>
                <c:pt idx="10">
                  <c:v>6.9496220208898301</c:v>
                </c:pt>
                <c:pt idx="11">
                  <c:v>7.5270356050550999</c:v>
                </c:pt>
              </c:numCache>
            </c:numRef>
          </c:xVal>
          <c:yVal>
            <c:numRef>
              <c:f>Sheet1!$D$5:$D$16</c:f>
              <c:numCache>
                <c:formatCode>General</c:formatCode>
                <c:ptCount val="12"/>
                <c:pt idx="0">
                  <c:v>9.9021511627906982</c:v>
                </c:pt>
                <c:pt idx="1">
                  <c:v>9.9194186046511632</c:v>
                </c:pt>
                <c:pt idx="2">
                  <c:v>9.7467441860465147</c:v>
                </c:pt>
                <c:pt idx="3">
                  <c:v>9.5395348837209308</c:v>
                </c:pt>
                <c:pt idx="4">
                  <c:v>8.6761627906976759</c:v>
                </c:pt>
                <c:pt idx="5">
                  <c:v>7.501976744186055</c:v>
                </c:pt>
                <c:pt idx="6">
                  <c:v>6.4141279069767476</c:v>
                </c:pt>
                <c:pt idx="7">
                  <c:v>5.0154651162790724</c:v>
                </c:pt>
                <c:pt idx="8">
                  <c:v>3.944883720930235</c:v>
                </c:pt>
                <c:pt idx="9">
                  <c:v>2.8570348837209378</c:v>
                </c:pt>
                <c:pt idx="10">
                  <c:v>2.0109302325581444</c:v>
                </c:pt>
                <c:pt idx="11">
                  <c:v>1.4929069767441898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F-1D4B-8804-A81F571A5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439967"/>
        <c:axId val="531913055"/>
      </c:scatterChart>
      <c:valAx>
        <c:axId val="30443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13055"/>
        <c:crosses val="autoZero"/>
        <c:crossBetween val="midCat"/>
      </c:valAx>
      <c:valAx>
        <c:axId val="531913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3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Sheet1!$R$24:$R$55</c:f>
              <c:numCache>
                <c:formatCode>General</c:formatCode>
                <c:ptCount val="3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</c:numCache>
            </c:numRef>
          </c:xVal>
          <c:yVal>
            <c:numRef>
              <c:f>Sheet1!$S$24:$S$55</c:f>
              <c:numCache>
                <c:formatCode>General</c:formatCode>
                <c:ptCount val="32"/>
                <c:pt idx="0">
                  <c:v>11.406472143248699</c:v>
                </c:pt>
                <c:pt idx="1">
                  <c:v>10.946000820278753</c:v>
                </c:pt>
                <c:pt idx="2">
                  <c:v>10.504118610889183</c:v>
                </c:pt>
                <c:pt idx="3">
                  <c:v>10.080075068861392</c:v>
                </c:pt>
                <c:pt idx="4">
                  <c:v>9.6731500439716687</c:v>
                </c:pt>
                <c:pt idx="5">
                  <c:v>9.2826524589092152</c:v>
                </c:pt>
                <c:pt idx="6">
                  <c:v>8.9079191355718255</c:v>
                </c:pt>
                <c:pt idx="7">
                  <c:v>8.5483136687457559</c:v>
                </c:pt>
                <c:pt idx="8">
                  <c:v>8.2032253452568238</c:v>
                </c:pt>
                <c:pt idx="9">
                  <c:v>7.8720681067569256</c:v>
                </c:pt>
                <c:pt idx="10">
                  <c:v>7.5542795543843679</c:v>
                </c:pt>
                <c:pt idx="11">
                  <c:v>7.2493199936074779</c:v>
                </c:pt>
                <c:pt idx="12">
                  <c:v>6.9566715176292142</c:v>
                </c:pt>
                <c:pt idx="13">
                  <c:v>6.6758371277960027</c:v>
                </c:pt>
                <c:pt idx="14">
                  <c:v>6.4063398895168708</c:v>
                </c:pt>
                <c:pt idx="15">
                  <c:v>6.1477221222592613</c:v>
                </c:pt>
                <c:pt idx="16">
                  <c:v>5.8995446222458039</c:v>
                </c:pt>
                <c:pt idx="17">
                  <c:v>5.6613859165318257</c:v>
                </c:pt>
                <c:pt idx="18">
                  <c:v>5.4328415471967215</c:v>
                </c:pt>
                <c:pt idx="19">
                  <c:v>5.2135233844334428</c:v>
                </c:pt>
                <c:pt idx="20">
                  <c:v>5.0030589673694141</c:v>
                </c:pt>
                <c:pt idx="21">
                  <c:v>4.8010908714993317</c:v>
                </c:pt>
                <c:pt idx="22">
                  <c:v>4.6072761016554749</c:v>
                </c:pt>
                <c:pt idx="23">
                  <c:v>4.4212855094845391</c:v>
                </c:pt>
                <c:pt idx="24">
                  <c:v>4.2428032344416104</c:v>
                </c:pt>
                <c:pt idx="25">
                  <c:v>4.0715261673518759</c:v>
                </c:pt>
                <c:pt idx="26">
                  <c:v>3.9071634356289588</c:v>
                </c:pt>
                <c:pt idx="27">
                  <c:v>3.7494359092755736</c:v>
                </c:pt>
                <c:pt idx="28">
                  <c:v>3.598075726827485</c:v>
                </c:pt>
                <c:pt idx="29">
                  <c:v>3.4528258404356245</c:v>
                </c:pt>
                <c:pt idx="30">
                  <c:v>3.3134395793137381</c:v>
                </c:pt>
                <c:pt idx="31">
                  <c:v>3.1796802308101086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D-BC42-9C98-3E78186ECC0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Sheet1!$A$5:$A$16</c:f>
              <c:numCache>
                <c:formatCode>General</c:formatCode>
                <c:ptCount val="12"/>
                <c:pt idx="0">
                  <c:v>0.56096716486814002</c:v>
                </c:pt>
                <c:pt idx="1">
                  <c:v>1.5137630561486499</c:v>
                </c:pt>
                <c:pt idx="2">
                  <c:v>2.2389058803162301</c:v>
                </c:pt>
                <c:pt idx="3">
                  <c:v>2.81528074326273</c:v>
                </c:pt>
                <c:pt idx="4">
                  <c:v>3.3938484621155198</c:v>
                </c:pt>
                <c:pt idx="5">
                  <c:v>3.85434820243522</c:v>
                </c:pt>
                <c:pt idx="6">
                  <c:v>4.3046338507703803</c:v>
                </c:pt>
                <c:pt idx="7">
                  <c:v>4.9445438282647496</c:v>
                </c:pt>
                <c:pt idx="8">
                  <c:v>5.5436551445553608</c:v>
                </c:pt>
                <c:pt idx="9">
                  <c:v>6.2817819839575195</c:v>
                </c:pt>
                <c:pt idx="10">
                  <c:v>6.9496220208898301</c:v>
                </c:pt>
                <c:pt idx="11">
                  <c:v>7.5270356050550999</c:v>
                </c:pt>
              </c:numCache>
            </c:numRef>
          </c:xVal>
          <c:yVal>
            <c:numRef>
              <c:f>Sheet1!$D$5:$D$16</c:f>
              <c:numCache>
                <c:formatCode>General</c:formatCode>
                <c:ptCount val="12"/>
                <c:pt idx="0">
                  <c:v>9.9021511627906982</c:v>
                </c:pt>
                <c:pt idx="1">
                  <c:v>9.9194186046511632</c:v>
                </c:pt>
                <c:pt idx="2">
                  <c:v>9.7467441860465147</c:v>
                </c:pt>
                <c:pt idx="3">
                  <c:v>9.5395348837209308</c:v>
                </c:pt>
                <c:pt idx="4">
                  <c:v>8.6761627906976759</c:v>
                </c:pt>
                <c:pt idx="5">
                  <c:v>7.501976744186055</c:v>
                </c:pt>
                <c:pt idx="6">
                  <c:v>6.4141279069767476</c:v>
                </c:pt>
                <c:pt idx="7">
                  <c:v>5.0154651162790724</c:v>
                </c:pt>
                <c:pt idx="8">
                  <c:v>3.944883720930235</c:v>
                </c:pt>
                <c:pt idx="9">
                  <c:v>2.8570348837209378</c:v>
                </c:pt>
                <c:pt idx="10">
                  <c:v>2.0109302325581444</c:v>
                </c:pt>
                <c:pt idx="11">
                  <c:v>1.4929069767441898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AD-BC42-9C98-3E78186E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439967"/>
        <c:axId val="531913055"/>
      </c:scatterChart>
      <c:valAx>
        <c:axId val="30443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13055"/>
        <c:crosses val="autoZero"/>
        <c:crossBetween val="midCat"/>
      </c:valAx>
      <c:valAx>
        <c:axId val="531913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3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Sheet1!$V$24:$V$63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</c:numCache>
            </c:numRef>
          </c:xVal>
          <c:yVal>
            <c:numRef>
              <c:f>Sheet1!$W$24:$W$63</c:f>
              <c:numCache>
                <c:formatCode>General</c:formatCode>
                <c:ptCount val="40"/>
                <c:pt idx="0">
                  <c:v>10.118625416015623</c:v>
                </c:pt>
                <c:pt idx="1">
                  <c:v>10.172152187500002</c:v>
                </c:pt>
                <c:pt idx="2">
                  <c:v>10.217615013671875</c:v>
                </c:pt>
                <c:pt idx="3">
                  <c:v>10.242903</c:v>
                </c:pt>
                <c:pt idx="4">
                  <c:v>10.238199642578126</c:v>
                </c:pt>
                <c:pt idx="5">
                  <c:v>10.1958368125</c:v>
                </c:pt>
                <c:pt idx="6">
                  <c:v>10.110148740234376</c:v>
                </c:pt>
                <c:pt idx="7">
                  <c:v>9.9773259999999979</c:v>
                </c:pt>
                <c:pt idx="8">
                  <c:v>9.7952694941406229</c:v>
                </c:pt>
                <c:pt idx="9">
                  <c:v>9.5634444374999994</c:v>
                </c:pt>
                <c:pt idx="10">
                  <c:v>9.2827343417968766</c:v>
                </c:pt>
                <c:pt idx="11">
                  <c:v>8.9552949999999996</c:v>
                </c:pt>
                <c:pt idx="12">
                  <c:v>8.5844084707031243</c:v>
                </c:pt>
                <c:pt idx="13">
                  <c:v>8.1743370624999994</c:v>
                </c:pt>
                <c:pt idx="14">
                  <c:v>7.7301773183593756</c:v>
                </c:pt>
                <c:pt idx="15">
                  <c:v>7.2577139999999991</c:v>
                </c:pt>
                <c:pt idx="16">
                  <c:v>6.7632740722656255</c:v>
                </c:pt>
                <c:pt idx="17">
                  <c:v>6.2535806875000004</c:v>
                </c:pt>
                <c:pt idx="18">
                  <c:v>5.7356071699218747</c:v>
                </c:pt>
                <c:pt idx="19">
                  <c:v>5.2164310000000009</c:v>
                </c:pt>
                <c:pt idx="20">
                  <c:v>4.703087798828129</c:v>
                </c:pt>
                <c:pt idx="21">
                  <c:v>4.2024253125000035</c:v>
                </c:pt>
                <c:pt idx="22">
                  <c:v>3.7209573964843745</c:v>
                </c:pt>
                <c:pt idx="23">
                  <c:v>3.264718000000002</c:v>
                </c:pt>
                <c:pt idx="24">
                  <c:v>2.8391151503906258</c:v>
                </c:pt>
                <c:pt idx="25">
                  <c:v>2.4487849374999993</c:v>
                </c:pt>
                <c:pt idx="26">
                  <c:v>2.0974454980468771</c:v>
                </c:pt>
                <c:pt idx="27">
                  <c:v>1.7877510000000001</c:v>
                </c:pt>
                <c:pt idx="28">
                  <c:v>1.5211456269531283</c:v>
                </c:pt>
                <c:pt idx="29">
                  <c:v>1.2977175624999866</c:v>
                </c:pt>
                <c:pt idx="30">
                  <c:v>1.1160529746093744</c:v>
                </c:pt>
                <c:pt idx="31">
                  <c:v>0.97309000000000623</c:v>
                </c:pt>
                <c:pt idx="32">
                  <c:v>0.86397272851564111</c:v>
                </c:pt>
                <c:pt idx="33">
                  <c:v>0.78190518750000848</c:v>
                </c:pt>
                <c:pt idx="34">
                  <c:v>0.71800532617186974</c:v>
                </c:pt>
                <c:pt idx="35">
                  <c:v>0.66115899999999783</c:v>
                </c:pt>
                <c:pt idx="36">
                  <c:v>0.59787395507814267</c:v>
                </c:pt>
                <c:pt idx="37">
                  <c:v>0.51213381249999657</c:v>
                </c:pt>
                <c:pt idx="38">
                  <c:v>0.38525205273434437</c:v>
                </c:pt>
                <c:pt idx="39">
                  <c:v>0.19572600000000762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E-FC4E-A56D-DC4F2696CFF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Sheet1!$B$20:$B$35</c:f>
              <c:numCache>
                <c:formatCode>General</c:formatCode>
                <c:ptCount val="16"/>
                <c:pt idx="0" formatCode="0.00E+00">
                  <c:v>0.01</c:v>
                </c:pt>
                <c:pt idx="1">
                  <c:v>0.56096716486814002</c:v>
                </c:pt>
                <c:pt idx="2">
                  <c:v>1.5137630561486499</c:v>
                </c:pt>
                <c:pt idx="3">
                  <c:v>2.2389058803162301</c:v>
                </c:pt>
                <c:pt idx="4">
                  <c:v>2.81528074326273</c:v>
                </c:pt>
                <c:pt idx="5">
                  <c:v>3.3938484621155198</c:v>
                </c:pt>
                <c:pt idx="6">
                  <c:v>3.85434820243522</c:v>
                </c:pt>
                <c:pt idx="7">
                  <c:v>4.3046338507703803</c:v>
                </c:pt>
                <c:pt idx="8">
                  <c:v>4.9445438282647496</c:v>
                </c:pt>
                <c:pt idx="9">
                  <c:v>5.5436551445553608</c:v>
                </c:pt>
                <c:pt idx="10">
                  <c:v>6.2817819839575195</c:v>
                </c:pt>
                <c:pt idx="11">
                  <c:v>6.9496220208898301</c:v>
                </c:pt>
                <c:pt idx="12">
                  <c:v>7.5270356050550999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xVal>
          <c:yVal>
            <c:numRef>
              <c:f>Sheet1!$C$20:$C$35</c:f>
              <c:numCache>
                <c:formatCode>General</c:formatCode>
                <c:ptCount val="16"/>
                <c:pt idx="0">
                  <c:v>10</c:v>
                </c:pt>
                <c:pt idx="1">
                  <c:v>9.9021511627906982</c:v>
                </c:pt>
                <c:pt idx="2">
                  <c:v>9.9194186046511632</c:v>
                </c:pt>
                <c:pt idx="3">
                  <c:v>9.7467441860465147</c:v>
                </c:pt>
                <c:pt idx="4">
                  <c:v>9.5395348837209308</c:v>
                </c:pt>
                <c:pt idx="5">
                  <c:v>8.6761627906976759</c:v>
                </c:pt>
                <c:pt idx="6">
                  <c:v>7.501976744186055</c:v>
                </c:pt>
                <c:pt idx="7">
                  <c:v>6.4141279069767476</c:v>
                </c:pt>
                <c:pt idx="8">
                  <c:v>5.0154651162790724</c:v>
                </c:pt>
                <c:pt idx="9">
                  <c:v>3.944883720930235</c:v>
                </c:pt>
                <c:pt idx="10">
                  <c:v>2.8570348837209378</c:v>
                </c:pt>
                <c:pt idx="11">
                  <c:v>2.0109302325581444</c:v>
                </c:pt>
                <c:pt idx="12">
                  <c:v>1.4929069767441898</c:v>
                </c:pt>
                <c:pt idx="13">
                  <c:v>1</c:v>
                </c:pt>
                <c:pt idx="14">
                  <c:v>0.5</c:v>
                </c:pt>
                <c:pt idx="1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FE-FC4E-A56D-DC4F2696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439967"/>
        <c:axId val="531913055"/>
      </c:scatterChart>
      <c:valAx>
        <c:axId val="304439967"/>
        <c:scaling>
          <c:orientation val="minMax"/>
          <c:max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13055"/>
        <c:crosses val="autoZero"/>
        <c:crossBetween val="midCat"/>
      </c:valAx>
      <c:valAx>
        <c:axId val="531913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3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806450</xdr:colOff>
      <xdr:row>1</xdr:row>
      <xdr:rowOff>95250</xdr:rowOff>
    </xdr:from>
    <xdr:to>
      <xdr:col>16</xdr:col>
      <xdr:colOff>330200</xdr:colOff>
      <xdr:row>15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BDFF4-6F58-8E41-B11C-0C1728507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812800</xdr:colOff>
      <xdr:row>21</xdr:row>
      <xdr:rowOff>127000</xdr:rowOff>
    </xdr:from>
    <xdr:to>
      <xdr:col>11</xdr:col>
      <xdr:colOff>431800</xdr:colOff>
      <xdr:row>35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FCCF98-51FE-BE43-B3C3-57A779B55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596900</xdr:colOff>
      <xdr:row>26</xdr:row>
      <xdr:rowOff>25400</xdr:rowOff>
    </xdr:from>
    <xdr:to>
      <xdr:col>16</xdr:col>
      <xdr:colOff>241300</xdr:colOff>
      <xdr:row>38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1ABF38-4A57-DE48-8535-1694F0A0E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635000</xdr:colOff>
      <xdr:row>26</xdr:row>
      <xdr:rowOff>88900</xdr:rowOff>
    </xdr:from>
    <xdr:to>
      <xdr:col>20</xdr:col>
      <xdr:colOff>50800</xdr:colOff>
      <xdr:row>40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6C9E59-EBE4-3146-AB5F-392791EAC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584200</xdr:colOff>
      <xdr:row>26</xdr:row>
      <xdr:rowOff>152400</xdr:rowOff>
    </xdr:from>
    <xdr:to>
      <xdr:col>24</xdr:col>
      <xdr:colOff>0</xdr:colOff>
      <xdr:row>41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768AFC-4913-124F-B76F-8A0F4F97D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34BBF-0DE9-ED43-A4EC-CD1997EAD2F4}">
  <dimension ref="A1:X63"/>
  <sheetViews>
    <sheetView tabSelected="1" topLeftCell="K7" workbookViewId="0">
      <selection activeCell="Z23" sqref="Z23"/>
    </sheetView>
  </sheetViews>
  <sheetFormatPr baseColWidth="10" defaultRowHeight="16"/>
  <sheetData>
    <row r="1" spans="1:23">
      <c r="D1" t="s">
        <v>1</v>
      </c>
      <c r="E1">
        <v>10</v>
      </c>
    </row>
    <row r="2" spans="1:23">
      <c r="D2" t="s">
        <v>0</v>
      </c>
      <c r="E2">
        <v>0.1</v>
      </c>
    </row>
    <row r="4" spans="1:23">
      <c r="A4">
        <v>0.01</v>
      </c>
      <c r="B4" s="1"/>
      <c r="C4">
        <v>0</v>
      </c>
      <c r="D4">
        <f t="shared" ref="D4:D17" si="0">(1-C4)*$E$1+(C4*E$2)</f>
        <v>10</v>
      </c>
    </row>
    <row r="5" spans="1:23">
      <c r="A5">
        <f>B5/(1E+27)</f>
        <v>0.56096716486814002</v>
      </c>
      <c r="B5" s="1">
        <v>5.6096716486814001E+26</v>
      </c>
      <c r="C5">
        <v>9.8837209302324799E-3</v>
      </c>
      <c r="D5">
        <f t="shared" si="0"/>
        <v>9.9021511627906982</v>
      </c>
    </row>
    <row r="6" spans="1:23">
      <c r="A6">
        <f t="shared" ref="A6:A16" si="1">B6/(1E+27)</f>
        <v>1.5137630561486499</v>
      </c>
      <c r="B6" s="1">
        <v>1.5137630561486499E+27</v>
      </c>
      <c r="C6">
        <v>8.1395348837207601E-3</v>
      </c>
      <c r="D6">
        <f t="shared" si="0"/>
        <v>9.9194186046511632</v>
      </c>
    </row>
    <row r="7" spans="1:23">
      <c r="A7">
        <f t="shared" si="1"/>
        <v>2.2389058803162301</v>
      </c>
      <c r="B7" s="1">
        <v>2.23890588031623E+27</v>
      </c>
      <c r="C7">
        <v>2.5581395348837001E-2</v>
      </c>
      <c r="D7">
        <f t="shared" si="0"/>
        <v>9.7467441860465147</v>
      </c>
    </row>
    <row r="8" spans="1:23">
      <c r="A8">
        <f t="shared" si="1"/>
        <v>2.81528074326273</v>
      </c>
      <c r="B8" s="1">
        <v>2.8152807432627301E+27</v>
      </c>
      <c r="C8">
        <v>4.6511627906976598E-2</v>
      </c>
      <c r="D8">
        <f t="shared" si="0"/>
        <v>9.5395348837209308</v>
      </c>
    </row>
    <row r="9" spans="1:23">
      <c r="A9">
        <f t="shared" si="1"/>
        <v>3.3938484621155198</v>
      </c>
      <c r="B9" s="1">
        <v>3.39384846211552E+27</v>
      </c>
      <c r="C9">
        <v>0.13372093023255799</v>
      </c>
      <c r="D9">
        <f t="shared" si="0"/>
        <v>8.6761627906976759</v>
      </c>
    </row>
    <row r="10" spans="1:23">
      <c r="A10">
        <f t="shared" si="1"/>
        <v>3.85434820243522</v>
      </c>
      <c r="B10" s="1">
        <v>3.8543482024352201E+27</v>
      </c>
      <c r="C10">
        <v>0.252325581395348</v>
      </c>
      <c r="D10">
        <f t="shared" si="0"/>
        <v>7.501976744186055</v>
      </c>
    </row>
    <row r="11" spans="1:23">
      <c r="A11">
        <f t="shared" si="1"/>
        <v>4.3046338507703803</v>
      </c>
      <c r="B11" s="1">
        <v>4.3046338507703801E+27</v>
      </c>
      <c r="C11">
        <v>0.36220930232558102</v>
      </c>
      <c r="D11">
        <f t="shared" si="0"/>
        <v>6.4141279069767476</v>
      </c>
      <c r="F11" t="s">
        <v>9</v>
      </c>
      <c r="G11">
        <v>1.5029999999999999</v>
      </c>
      <c r="I11" t="s">
        <v>14</v>
      </c>
      <c r="J11">
        <v>2</v>
      </c>
    </row>
    <row r="12" spans="1:23">
      <c r="A12">
        <f t="shared" si="1"/>
        <v>4.9445438282647496</v>
      </c>
      <c r="B12" s="1">
        <v>4.9445438282647498E+27</v>
      </c>
      <c r="C12">
        <v>0.503488372093023</v>
      </c>
      <c r="D12">
        <f t="shared" si="0"/>
        <v>5.0154651162790724</v>
      </c>
      <c r="F12" t="s">
        <v>10</v>
      </c>
      <c r="G12">
        <v>-0.91200000000000003</v>
      </c>
      <c r="I12" t="s">
        <v>15</v>
      </c>
      <c r="J12">
        <v>3</v>
      </c>
    </row>
    <row r="13" spans="1:23">
      <c r="A13">
        <f t="shared" si="1"/>
        <v>5.5436551445553608</v>
      </c>
      <c r="B13" s="1">
        <v>5.5436551445553605E+27</v>
      </c>
      <c r="C13">
        <v>0.61162790697674396</v>
      </c>
      <c r="D13">
        <f t="shared" si="0"/>
        <v>3.944883720930235</v>
      </c>
      <c r="F13" t="s">
        <v>11</v>
      </c>
      <c r="G13">
        <v>0.28100000000000003</v>
      </c>
      <c r="I13" t="s">
        <v>16</v>
      </c>
      <c r="J13">
        <v>4</v>
      </c>
    </row>
    <row r="14" spans="1:23">
      <c r="A14">
        <f t="shared" si="1"/>
        <v>6.2817819839575195</v>
      </c>
      <c r="B14" s="1">
        <v>6.2817819839575199E+27</v>
      </c>
      <c r="C14">
        <v>0.72151162790697598</v>
      </c>
      <c r="D14">
        <f t="shared" si="0"/>
        <v>2.8570348837209378</v>
      </c>
      <c r="F14" t="s">
        <v>12</v>
      </c>
      <c r="G14">
        <v>-5.0999999999999997E-2</v>
      </c>
      <c r="I14" t="s">
        <v>17</v>
      </c>
      <c r="J14">
        <v>6</v>
      </c>
    </row>
    <row r="15" spans="1:23">
      <c r="A15">
        <f t="shared" si="1"/>
        <v>6.9496220208898301</v>
      </c>
      <c r="B15" s="1">
        <v>6.9496220208898302E+27</v>
      </c>
      <c r="C15">
        <v>0.80697674418604604</v>
      </c>
      <c r="D15">
        <f t="shared" si="0"/>
        <v>2.0109302325581444</v>
      </c>
      <c r="F15" t="s">
        <v>13</v>
      </c>
      <c r="G15">
        <v>-8.5999999999999993E-2</v>
      </c>
      <c r="I15" t="s">
        <v>18</v>
      </c>
      <c r="J15">
        <v>8</v>
      </c>
    </row>
    <row r="16" spans="1:23">
      <c r="A16">
        <f t="shared" si="1"/>
        <v>7.5270356050550999</v>
      </c>
      <c r="B16" s="1">
        <v>7.5270356050551004E+27</v>
      </c>
      <c r="C16">
        <v>0.85930232558139497</v>
      </c>
      <c r="D16">
        <f t="shared" si="0"/>
        <v>1.4929069767441898</v>
      </c>
      <c r="F16" t="s">
        <v>22</v>
      </c>
      <c r="G16">
        <v>0.06</v>
      </c>
      <c r="I16" t="s">
        <v>23</v>
      </c>
      <c r="J16">
        <v>10</v>
      </c>
      <c r="W16" t="s">
        <v>24</v>
      </c>
    </row>
    <row r="17" spans="1:24">
      <c r="A17">
        <v>10</v>
      </c>
      <c r="C17">
        <v>1</v>
      </c>
      <c r="D17">
        <f t="shared" si="0"/>
        <v>0.1</v>
      </c>
      <c r="F17" t="s">
        <v>2</v>
      </c>
      <c r="G17" t="s">
        <v>3</v>
      </c>
      <c r="H17" t="s">
        <v>4</v>
      </c>
      <c r="I17" t="s">
        <v>5</v>
      </c>
      <c r="J17" t="s">
        <v>6</v>
      </c>
      <c r="K17" t="s">
        <v>21</v>
      </c>
      <c r="L17" t="s">
        <v>8</v>
      </c>
      <c r="O17" t="s">
        <v>19</v>
      </c>
      <c r="S17" t="s">
        <v>20</v>
      </c>
      <c r="W17" t="s">
        <v>9</v>
      </c>
      <c r="X17">
        <v>10.071586</v>
      </c>
    </row>
    <row r="18" spans="1:24">
      <c r="E18" t="s">
        <v>7</v>
      </c>
      <c r="F18">
        <f>G11</f>
        <v>1.5029999999999999</v>
      </c>
      <c r="G18">
        <f>G12</f>
        <v>-0.91200000000000003</v>
      </c>
      <c r="H18">
        <f>G13</f>
        <v>0.28100000000000003</v>
      </c>
      <c r="I18">
        <f>G14</f>
        <v>-5.0999999999999997E-2</v>
      </c>
      <c r="J18">
        <f>G15</f>
        <v>-8.5999999999999993E-2</v>
      </c>
      <c r="K18">
        <f>G16</f>
        <v>0.06</v>
      </c>
      <c r="O18" t="s">
        <v>9</v>
      </c>
      <c r="P18">
        <v>11.086</v>
      </c>
      <c r="S18" t="s">
        <v>9</v>
      </c>
      <c r="T18">
        <v>8.8439999999999994</v>
      </c>
      <c r="W18" t="s">
        <v>10</v>
      </c>
      <c r="X18">
        <v>0.153224</v>
      </c>
    </row>
    <row r="19" spans="1:24">
      <c r="E19">
        <v>0.25</v>
      </c>
      <c r="F19">
        <f>$F$18*($J$11-$E19)^3</f>
        <v>8.0551406249999999</v>
      </c>
      <c r="G19">
        <f>$G$18*($J$12-$E19)^3</f>
        <v>-18.966750000000001</v>
      </c>
      <c r="H19">
        <f>$H$18*($J$13-$E19)^3</f>
        <v>14.818359375000002</v>
      </c>
      <c r="I19">
        <f>$I$18*($J$14-$E19)^3</f>
        <v>-9.695578124999999</v>
      </c>
      <c r="J19">
        <f>$J$18*($J$15-$E19)^3</f>
        <v>-40.031656249999997</v>
      </c>
      <c r="K19">
        <f>$K$18*($J$16-$E19)^3</f>
        <v>55.611562499999998</v>
      </c>
      <c r="L19">
        <f>SUM(F19:K19)</f>
        <v>9.7910781250000056</v>
      </c>
      <c r="O19" t="s">
        <v>10</v>
      </c>
      <c r="P19">
        <v>1.6779999999999999</v>
      </c>
      <c r="S19" t="s">
        <v>10</v>
      </c>
      <c r="T19">
        <v>0.16500000000000001</v>
      </c>
      <c r="W19" t="s">
        <v>11</v>
      </c>
      <c r="X19">
        <v>0.18717900000000001</v>
      </c>
    </row>
    <row r="20" spans="1:24">
      <c r="B20" s="1">
        <v>0.01</v>
      </c>
      <c r="C20">
        <v>10</v>
      </c>
      <c r="E20">
        <v>0.5</v>
      </c>
      <c r="F20">
        <f t="shared" ref="F20:F26" si="2">$F$18*($J$11-$E20)^3</f>
        <v>5.0726249999999995</v>
      </c>
      <c r="G20">
        <f t="shared" ref="G20:G30" si="3">$G$18*($J$12-$E20)^3</f>
        <v>-14.25</v>
      </c>
      <c r="H20">
        <f t="shared" ref="H20:H34" si="4">$H$18*($J$13-$E20)^3</f>
        <v>12.047875000000001</v>
      </c>
      <c r="I20">
        <f t="shared" ref="I20:I39" si="5">$I$18*($J$14-$E20)^3</f>
        <v>-8.485125</v>
      </c>
      <c r="J20">
        <f t="shared" ref="J20:J50" si="6">$J$18*($J$15-$E20)^3</f>
        <v>-36.28125</v>
      </c>
      <c r="K20">
        <f t="shared" ref="K20:K58" si="7">$K$18*($J$16-$E20)^3</f>
        <v>51.442499999999995</v>
      </c>
      <c r="L20">
        <f t="shared" ref="L20:L58" si="8">SUM(F20:K20)</f>
        <v>9.5466249999999917</v>
      </c>
      <c r="O20" t="s">
        <v>11</v>
      </c>
      <c r="P20">
        <v>3.4000000000000002E-2</v>
      </c>
      <c r="S20" t="s">
        <v>11</v>
      </c>
      <c r="T20">
        <v>1.244</v>
      </c>
      <c r="W20" t="s">
        <v>12</v>
      </c>
      <c r="X20">
        <v>-0.19698599999999999</v>
      </c>
    </row>
    <row r="21" spans="1:24">
      <c r="B21">
        <v>0.56096716486814002</v>
      </c>
      <c r="C21">
        <v>9.9021511627906982</v>
      </c>
      <c r="E21">
        <v>0.75</v>
      </c>
      <c r="F21">
        <f t="shared" si="2"/>
        <v>2.935546875</v>
      </c>
      <c r="G21">
        <f t="shared" si="3"/>
        <v>-10.388250000000001</v>
      </c>
      <c r="H21">
        <f t="shared" si="4"/>
        <v>9.6462031250000013</v>
      </c>
      <c r="I21">
        <f t="shared" si="5"/>
        <v>-7.3798593749999997</v>
      </c>
      <c r="J21">
        <f t="shared" si="6"/>
        <v>-32.772718749999996</v>
      </c>
      <c r="K21">
        <f t="shared" si="7"/>
        <v>47.487187499999997</v>
      </c>
      <c r="L21">
        <f t="shared" si="8"/>
        <v>9.5281093749999997</v>
      </c>
      <c r="O21" t="s">
        <v>12</v>
      </c>
      <c r="P21">
        <v>-0.6</v>
      </c>
      <c r="S21" t="s">
        <v>12</v>
      </c>
      <c r="T21">
        <v>0.16300000000000001</v>
      </c>
      <c r="W21" t="s">
        <v>13</v>
      </c>
      <c r="X21">
        <v>2.9145999999999998E-2</v>
      </c>
    </row>
    <row r="22" spans="1:24">
      <c r="B22">
        <v>1.5137630561486499</v>
      </c>
      <c r="C22">
        <v>9.9194186046511632</v>
      </c>
      <c r="E22">
        <v>1</v>
      </c>
      <c r="F22">
        <f t="shared" si="2"/>
        <v>1.5029999999999999</v>
      </c>
      <c r="G22">
        <f t="shared" si="3"/>
        <v>-7.2960000000000003</v>
      </c>
      <c r="H22">
        <f t="shared" si="4"/>
        <v>7.5870000000000006</v>
      </c>
      <c r="I22">
        <f t="shared" si="5"/>
        <v>-6.375</v>
      </c>
      <c r="J22">
        <f t="shared" si="6"/>
        <v>-29.497999999999998</v>
      </c>
      <c r="K22">
        <f t="shared" si="7"/>
        <v>43.739999999999995</v>
      </c>
      <c r="L22">
        <f t="shared" si="8"/>
        <v>9.6610000000000014</v>
      </c>
      <c r="S22" t="s">
        <v>13</v>
      </c>
      <c r="T22">
        <v>0.16500000000000001</v>
      </c>
      <c r="W22" t="s">
        <v>22</v>
      </c>
      <c r="X22">
        <v>-1.2459999999999999E-3</v>
      </c>
    </row>
    <row r="23" spans="1:24">
      <c r="B23">
        <v>2.2389058803162301</v>
      </c>
      <c r="C23">
        <v>9.7467441860465147</v>
      </c>
      <c r="E23">
        <v>1.25</v>
      </c>
      <c r="F23">
        <f t="shared" si="2"/>
        <v>0.63407812499999994</v>
      </c>
      <c r="G23">
        <f t="shared" si="3"/>
        <v>-4.8877500000000005</v>
      </c>
      <c r="H23">
        <f t="shared" si="4"/>
        <v>5.8439218750000004</v>
      </c>
      <c r="I23">
        <f t="shared" si="5"/>
        <v>-5.4657656249999995</v>
      </c>
      <c r="J23">
        <f t="shared" si="6"/>
        <v>-26.449031249999997</v>
      </c>
      <c r="K23">
        <f t="shared" si="7"/>
        <v>40.1953125</v>
      </c>
      <c r="L23">
        <f t="shared" si="8"/>
        <v>9.8707656250000042</v>
      </c>
      <c r="N23" t="s">
        <v>7</v>
      </c>
      <c r="R23" t="s">
        <v>7</v>
      </c>
      <c r="V23" t="s">
        <v>7</v>
      </c>
    </row>
    <row r="24" spans="1:24">
      <c r="B24">
        <v>2.81528074326273</v>
      </c>
      <c r="C24">
        <v>9.5395348837209308</v>
      </c>
      <c r="E24">
        <v>1.5</v>
      </c>
      <c r="F24">
        <f t="shared" si="2"/>
        <v>0.18787499999999999</v>
      </c>
      <c r="G24">
        <f t="shared" si="3"/>
        <v>-3.0780000000000003</v>
      </c>
      <c r="H24">
        <f t="shared" si="4"/>
        <v>4.390625</v>
      </c>
      <c r="I24">
        <f t="shared" si="5"/>
        <v>-4.6473749999999994</v>
      </c>
      <c r="J24">
        <f t="shared" si="6"/>
        <v>-23.617749999999997</v>
      </c>
      <c r="K24">
        <f t="shared" si="7"/>
        <v>36.847499999999997</v>
      </c>
      <c r="L24">
        <f t="shared" si="8"/>
        <v>10.082875000000001</v>
      </c>
      <c r="N24">
        <v>0.25</v>
      </c>
      <c r="O24">
        <f>$P$18*(($P$20/($P$20-$P$19)*N24^$P$19)-($P$19/($P$20-$P$19)*N24^$P$20))+$P$21*N24</f>
        <v>10.621920149080893</v>
      </c>
      <c r="R24">
        <v>0.25</v>
      </c>
      <c r="S24">
        <f>$T$18*EXP(-$T$19*($R24-$T$20))+EXP(-$T$21*($R24-T$22))</f>
        <v>11.406472143248699</v>
      </c>
      <c r="V24">
        <v>0.25</v>
      </c>
      <c r="W24">
        <f>X$17+X$18*V24+X$19*V24^2+X$20*V24^3+X$21*V24^4+X$22*V24^5</f>
        <v>10.118625416015623</v>
      </c>
    </row>
    <row r="25" spans="1:24">
      <c r="B25">
        <v>3.3938484621155198</v>
      </c>
      <c r="C25">
        <v>8.6761627906976759</v>
      </c>
      <c r="E25">
        <v>1.75</v>
      </c>
      <c r="F25">
        <f t="shared" si="2"/>
        <v>2.3484374999999998E-2</v>
      </c>
      <c r="G25">
        <f t="shared" si="3"/>
        <v>-1.78125</v>
      </c>
      <c r="H25">
        <f t="shared" si="4"/>
        <v>3.2007656250000003</v>
      </c>
      <c r="I25">
        <f t="shared" si="5"/>
        <v>-3.9150468749999998</v>
      </c>
      <c r="J25">
        <f t="shared" si="6"/>
        <v>-20.99609375</v>
      </c>
      <c r="K25">
        <f t="shared" si="7"/>
        <v>33.690937499999997</v>
      </c>
      <c r="L25">
        <f t="shared" si="8"/>
        <v>10.222796874999997</v>
      </c>
      <c r="N25">
        <v>0.5</v>
      </c>
      <c r="O25">
        <f t="shared" ref="O25:O55" si="9">$P$18*(($P$20/($P$20-$P$19)*N25^$P$19)-($P$19/($P$20-$P$19)*N25^$P$20))+$P$21*N25</f>
        <v>10.680071935004481</v>
      </c>
      <c r="R25">
        <v>0.5</v>
      </c>
      <c r="S25">
        <f t="shared" ref="S25:S55" si="10">$T$18*EXP(-$T$19*($R25-$T$20))+EXP(-$T$21*($R25-T$22))</f>
        <v>10.946000820278753</v>
      </c>
      <c r="V25">
        <v>0.5</v>
      </c>
      <c r="W25">
        <f t="shared" ref="W25:W63" si="11">X$17+X$18*V25+X$19*V25^2+X$20*V25^3+X$21*V25^4+X$22*V25^5</f>
        <v>10.172152187500002</v>
      </c>
    </row>
    <row r="26" spans="1:24">
      <c r="B26">
        <v>3.85434820243522</v>
      </c>
      <c r="C26">
        <v>7.501976744186055</v>
      </c>
      <c r="E26">
        <v>2</v>
      </c>
      <c r="F26">
        <f t="shared" si="2"/>
        <v>0</v>
      </c>
      <c r="G26">
        <f t="shared" si="3"/>
        <v>-0.91200000000000003</v>
      </c>
      <c r="H26">
        <f t="shared" si="4"/>
        <v>2.2480000000000002</v>
      </c>
      <c r="I26">
        <f t="shared" si="5"/>
        <v>-3.2639999999999998</v>
      </c>
      <c r="J26">
        <f t="shared" si="6"/>
        <v>-18.575999999999997</v>
      </c>
      <c r="K26">
        <f t="shared" si="7"/>
        <v>30.72</v>
      </c>
      <c r="L26">
        <f t="shared" si="8"/>
        <v>10.216000000000001</v>
      </c>
      <c r="N26">
        <v>0.75</v>
      </c>
      <c r="O26">
        <f t="shared" si="9"/>
        <v>10.613652016920973</v>
      </c>
      <c r="R26">
        <v>0.75</v>
      </c>
      <c r="S26">
        <f t="shared" si="10"/>
        <v>10.504118610889183</v>
      </c>
      <c r="V26">
        <v>0.75</v>
      </c>
      <c r="W26">
        <f t="shared" si="11"/>
        <v>10.217615013671875</v>
      </c>
    </row>
    <row r="27" spans="1:24">
      <c r="B27">
        <v>4.3046338507703803</v>
      </c>
      <c r="C27">
        <v>6.4141279069767476</v>
      </c>
      <c r="E27">
        <v>2.25</v>
      </c>
      <c r="G27">
        <f t="shared" si="3"/>
        <v>-0.38475000000000004</v>
      </c>
      <c r="H27">
        <f t="shared" si="4"/>
        <v>1.5059843750000002</v>
      </c>
      <c r="I27">
        <f t="shared" si="5"/>
        <v>-2.689453125</v>
      </c>
      <c r="J27">
        <f t="shared" si="6"/>
        <v>-16.349406249999998</v>
      </c>
      <c r="K27">
        <f t="shared" si="7"/>
        <v>27.929062500000001</v>
      </c>
      <c r="L27">
        <f t="shared" si="8"/>
        <v>10.011437500000003</v>
      </c>
      <c r="N27">
        <v>1</v>
      </c>
      <c r="O27">
        <f t="shared" si="9"/>
        <v>10.486000000000001</v>
      </c>
      <c r="R27">
        <v>1</v>
      </c>
      <c r="S27">
        <f t="shared" si="10"/>
        <v>10.080075068861392</v>
      </c>
      <c r="V27">
        <v>1</v>
      </c>
      <c r="W27">
        <f t="shared" si="11"/>
        <v>10.242903</v>
      </c>
    </row>
    <row r="28" spans="1:24">
      <c r="B28">
        <v>4.9445438282647496</v>
      </c>
      <c r="C28">
        <v>5.0154651162790724</v>
      </c>
      <c r="E28">
        <v>2.5</v>
      </c>
      <c r="G28">
        <f t="shared" si="3"/>
        <v>-0.114</v>
      </c>
      <c r="H28">
        <f t="shared" si="4"/>
        <v>0.94837500000000008</v>
      </c>
      <c r="I28">
        <f t="shared" si="5"/>
        <v>-2.1866249999999998</v>
      </c>
      <c r="J28">
        <f t="shared" si="6"/>
        <v>-14.308249999999999</v>
      </c>
      <c r="K28">
        <f t="shared" si="7"/>
        <v>25.3125</v>
      </c>
      <c r="L28">
        <f t="shared" si="8"/>
        <v>9.652000000000001</v>
      </c>
      <c r="N28">
        <v>1.25</v>
      </c>
      <c r="O28">
        <f t="shared" si="9"/>
        <v>10.318045549355833</v>
      </c>
      <c r="R28">
        <v>1.25</v>
      </c>
      <c r="S28">
        <f t="shared" si="10"/>
        <v>9.6731500439716687</v>
      </c>
      <c r="V28">
        <v>1.25</v>
      </c>
      <c r="W28">
        <f t="shared" si="11"/>
        <v>10.238199642578126</v>
      </c>
    </row>
    <row r="29" spans="1:24">
      <c r="B29">
        <v>5.5436551445553608</v>
      </c>
      <c r="C29">
        <v>3.944883720930235</v>
      </c>
      <c r="E29">
        <v>2.75</v>
      </c>
      <c r="G29">
        <f t="shared" si="3"/>
        <v>-1.4250000000000001E-2</v>
      </c>
      <c r="H29">
        <f t="shared" si="4"/>
        <v>0.548828125</v>
      </c>
      <c r="I29">
        <f t="shared" si="5"/>
        <v>-1.750734375</v>
      </c>
      <c r="J29">
        <f t="shared" si="6"/>
        <v>-12.444468749999999</v>
      </c>
      <c r="K29">
        <f t="shared" si="7"/>
        <v>22.864687499999999</v>
      </c>
      <c r="L29">
        <f t="shared" si="8"/>
        <v>9.2040624999999991</v>
      </c>
      <c r="N29">
        <v>1.5</v>
      </c>
      <c r="O29">
        <f t="shared" si="9"/>
        <v>10.119619353360754</v>
      </c>
      <c r="R29">
        <v>1.5</v>
      </c>
      <c r="S29">
        <f t="shared" si="10"/>
        <v>9.2826524589092152</v>
      </c>
      <c r="V29">
        <v>1.5</v>
      </c>
      <c r="W29">
        <f t="shared" si="11"/>
        <v>10.1958368125</v>
      </c>
    </row>
    <row r="30" spans="1:24">
      <c r="B30">
        <v>6.2817819839575195</v>
      </c>
      <c r="C30">
        <v>2.8570348837209378</v>
      </c>
      <c r="E30">
        <v>3</v>
      </c>
      <c r="G30">
        <f t="shared" si="3"/>
        <v>0</v>
      </c>
      <c r="H30">
        <f t="shared" si="4"/>
        <v>0.28100000000000003</v>
      </c>
      <c r="I30">
        <f t="shared" si="5"/>
        <v>-1.377</v>
      </c>
      <c r="J30">
        <f t="shared" si="6"/>
        <v>-10.75</v>
      </c>
      <c r="K30">
        <f t="shared" si="7"/>
        <v>20.58</v>
      </c>
      <c r="L30">
        <f t="shared" si="8"/>
        <v>8.7339999999999982</v>
      </c>
      <c r="N30">
        <v>1.75</v>
      </c>
      <c r="O30">
        <f t="shared" si="9"/>
        <v>9.8962613259929721</v>
      </c>
      <c r="R30">
        <v>1.75</v>
      </c>
      <c r="S30">
        <f t="shared" si="10"/>
        <v>8.9079191355718255</v>
      </c>
      <c r="V30">
        <v>1.75</v>
      </c>
      <c r="W30">
        <f t="shared" si="11"/>
        <v>10.110148740234376</v>
      </c>
    </row>
    <row r="31" spans="1:24">
      <c r="B31">
        <v>6.9496220208898301</v>
      </c>
      <c r="C31">
        <v>2.0109302325581444</v>
      </c>
      <c r="E31">
        <v>3.25</v>
      </c>
      <c r="H31">
        <f t="shared" si="4"/>
        <v>0.11854687500000001</v>
      </c>
      <c r="I31">
        <f t="shared" si="5"/>
        <v>-1.060640625</v>
      </c>
      <c r="J31">
        <f t="shared" si="6"/>
        <v>-9.2167812499999986</v>
      </c>
      <c r="K31">
        <f t="shared" si="7"/>
        <v>18.4528125</v>
      </c>
      <c r="L31">
        <f t="shared" si="8"/>
        <v>8.293937500000002</v>
      </c>
      <c r="N31">
        <v>2</v>
      </c>
      <c r="O31">
        <f t="shared" si="9"/>
        <v>9.6514712292995384</v>
      </c>
      <c r="R31">
        <v>2</v>
      </c>
      <c r="S31">
        <f t="shared" si="10"/>
        <v>8.5483136687457559</v>
      </c>
      <c r="V31">
        <v>2</v>
      </c>
      <c r="W31">
        <f t="shared" si="11"/>
        <v>9.9773259999999979</v>
      </c>
    </row>
    <row r="32" spans="1:24">
      <c r="B32">
        <v>7.5270356050550999</v>
      </c>
      <c r="C32">
        <v>1.4929069767441898</v>
      </c>
      <c r="E32">
        <v>3.5</v>
      </c>
      <c r="H32">
        <f t="shared" si="4"/>
        <v>3.5125000000000003E-2</v>
      </c>
      <c r="I32">
        <f t="shared" si="5"/>
        <v>-0.796875</v>
      </c>
      <c r="J32">
        <f t="shared" si="6"/>
        <v>-7.8367499999999994</v>
      </c>
      <c r="K32">
        <f t="shared" si="7"/>
        <v>16.477499999999999</v>
      </c>
      <c r="L32">
        <f t="shared" si="8"/>
        <v>7.8789999999999996</v>
      </c>
      <c r="N32">
        <v>2.25</v>
      </c>
      <c r="O32">
        <f t="shared" si="9"/>
        <v>9.3876416005421959</v>
      </c>
      <c r="R32">
        <v>2.25</v>
      </c>
      <c r="S32">
        <f t="shared" si="10"/>
        <v>8.2032253452568238</v>
      </c>
      <c r="V32">
        <v>2.25</v>
      </c>
      <c r="W32">
        <f t="shared" si="11"/>
        <v>9.7952694941406229</v>
      </c>
    </row>
    <row r="33" spans="2:23">
      <c r="B33">
        <v>8</v>
      </c>
      <c r="C33">
        <v>1</v>
      </c>
      <c r="E33">
        <v>3.75</v>
      </c>
      <c r="H33">
        <f t="shared" si="4"/>
        <v>4.3906250000000004E-3</v>
      </c>
      <c r="I33">
        <f t="shared" si="5"/>
        <v>-0.58092187499999992</v>
      </c>
      <c r="J33">
        <f t="shared" si="6"/>
        <v>-6.6018437499999996</v>
      </c>
      <c r="K33">
        <f t="shared" si="7"/>
        <v>14.6484375</v>
      </c>
      <c r="L33">
        <f t="shared" si="8"/>
        <v>7.4700625000000009</v>
      </c>
      <c r="N33">
        <v>2.5</v>
      </c>
      <c r="O33">
        <f t="shared" si="9"/>
        <v>9.1065055463130982</v>
      </c>
      <c r="R33">
        <v>2.5</v>
      </c>
      <c r="S33">
        <f t="shared" si="10"/>
        <v>7.8720681067569256</v>
      </c>
      <c r="V33">
        <v>2.5</v>
      </c>
      <c r="W33">
        <f t="shared" si="11"/>
        <v>9.5634444374999994</v>
      </c>
    </row>
    <row r="34" spans="2:23">
      <c r="B34">
        <v>9</v>
      </c>
      <c r="C34">
        <v>0.5</v>
      </c>
      <c r="E34">
        <v>4</v>
      </c>
      <c r="H34">
        <f t="shared" si="4"/>
        <v>0</v>
      </c>
      <c r="I34">
        <f t="shared" si="5"/>
        <v>-0.40799999999999997</v>
      </c>
      <c r="J34">
        <f t="shared" si="6"/>
        <v>-5.5039999999999996</v>
      </c>
      <c r="K34">
        <f t="shared" si="7"/>
        <v>12.959999999999999</v>
      </c>
      <c r="L34">
        <f t="shared" si="8"/>
        <v>7.0479999999999992</v>
      </c>
      <c r="N34">
        <v>2.75</v>
      </c>
      <c r="O34">
        <f t="shared" si="9"/>
        <v>8.8093752745392084</v>
      </c>
      <c r="R34">
        <v>2.75</v>
      </c>
      <c r="S34">
        <f t="shared" si="10"/>
        <v>7.5542795543843679</v>
      </c>
      <c r="V34">
        <v>2.75</v>
      </c>
      <c r="W34">
        <f t="shared" si="11"/>
        <v>9.2827343417968766</v>
      </c>
    </row>
    <row r="35" spans="2:23">
      <c r="B35">
        <v>10</v>
      </c>
      <c r="C35">
        <v>0.2</v>
      </c>
      <c r="E35">
        <v>4.25</v>
      </c>
      <c r="I35">
        <f t="shared" si="5"/>
        <v>-0.27332812499999998</v>
      </c>
      <c r="J35">
        <f t="shared" si="6"/>
        <v>-4.53515625</v>
      </c>
      <c r="K35">
        <f t="shared" si="7"/>
        <v>11.4065625</v>
      </c>
      <c r="L35">
        <f t="shared" si="8"/>
        <v>6.5980781249999998</v>
      </c>
      <c r="N35">
        <v>3</v>
      </c>
      <c r="O35">
        <f t="shared" si="9"/>
        <v>8.4972795103732004</v>
      </c>
      <c r="R35">
        <v>3</v>
      </c>
      <c r="S35">
        <f t="shared" si="10"/>
        <v>7.2493199936074779</v>
      </c>
      <c r="V35">
        <v>3</v>
      </c>
      <c r="W35">
        <f t="shared" si="11"/>
        <v>8.9552949999999996</v>
      </c>
    </row>
    <row r="36" spans="2:23">
      <c r="E36">
        <v>4.5</v>
      </c>
      <c r="I36">
        <f t="shared" si="5"/>
        <v>-0.172125</v>
      </c>
      <c r="J36">
        <f t="shared" si="6"/>
        <v>-3.6872499999999997</v>
      </c>
      <c r="K36">
        <f t="shared" si="7"/>
        <v>9.9824999999999999</v>
      </c>
      <c r="L36">
        <f t="shared" si="8"/>
        <v>6.1231249999999999</v>
      </c>
      <c r="N36">
        <v>3.25</v>
      </c>
      <c r="O36">
        <f t="shared" si="9"/>
        <v>8.171047663962808</v>
      </c>
      <c r="R36">
        <v>3.25</v>
      </c>
      <c r="S36">
        <f t="shared" si="10"/>
        <v>6.9566715176292142</v>
      </c>
      <c r="V36">
        <v>3.25</v>
      </c>
      <c r="W36">
        <f t="shared" si="11"/>
        <v>8.5844084707031243</v>
      </c>
    </row>
    <row r="37" spans="2:23">
      <c r="E37">
        <v>4.75</v>
      </c>
      <c r="I37">
        <f t="shared" si="5"/>
        <v>-9.9609375E-2</v>
      </c>
      <c r="J37">
        <f t="shared" si="6"/>
        <v>-2.9522187499999997</v>
      </c>
      <c r="K37">
        <f t="shared" si="7"/>
        <v>8.6821874999999995</v>
      </c>
      <c r="L37">
        <f t="shared" si="8"/>
        <v>5.6303593749999994</v>
      </c>
      <c r="N37">
        <v>3.5</v>
      </c>
      <c r="O37">
        <f t="shared" si="9"/>
        <v>7.8313639928299477</v>
      </c>
      <c r="R37">
        <v>3.5</v>
      </c>
      <c r="S37">
        <f t="shared" si="10"/>
        <v>6.6758371277960027</v>
      </c>
      <c r="V37">
        <v>3.5</v>
      </c>
      <c r="W37">
        <f t="shared" si="11"/>
        <v>8.1743370624999994</v>
      </c>
    </row>
    <row r="38" spans="2:23">
      <c r="E38">
        <v>5</v>
      </c>
      <c r="I38">
        <f t="shared" si="5"/>
        <v>-5.0999999999999997E-2</v>
      </c>
      <c r="J38">
        <f t="shared" si="6"/>
        <v>-2.3219999999999996</v>
      </c>
      <c r="K38">
        <f t="shared" si="7"/>
        <v>7.5</v>
      </c>
      <c r="L38">
        <f t="shared" si="8"/>
        <v>5.1270000000000007</v>
      </c>
      <c r="N38">
        <v>3.75</v>
      </c>
      <c r="O38">
        <f t="shared" si="9"/>
        <v>7.4788039027541391</v>
      </c>
      <c r="R38">
        <v>3.75</v>
      </c>
      <c r="S38">
        <f t="shared" si="10"/>
        <v>6.4063398895168708</v>
      </c>
      <c r="V38">
        <v>3.75</v>
      </c>
      <c r="W38">
        <f t="shared" si="11"/>
        <v>7.7301773183593756</v>
      </c>
    </row>
    <row r="39" spans="2:23">
      <c r="E39">
        <v>5.25</v>
      </c>
      <c r="I39">
        <f t="shared" si="5"/>
        <v>-2.1515625E-2</v>
      </c>
      <c r="J39">
        <f t="shared" si="6"/>
        <v>-1.7885312499999999</v>
      </c>
      <c r="K39">
        <f t="shared" si="7"/>
        <v>6.4303124999999994</v>
      </c>
      <c r="L39">
        <f t="shared" si="8"/>
        <v>4.620265625</v>
      </c>
      <c r="N39">
        <v>4</v>
      </c>
      <c r="O39">
        <f t="shared" si="9"/>
        <v>7.113859122069071</v>
      </c>
      <c r="R39">
        <v>4</v>
      </c>
      <c r="S39">
        <f t="shared" si="10"/>
        <v>6.1477221222592613</v>
      </c>
      <c r="V39">
        <v>4</v>
      </c>
      <c r="W39">
        <f t="shared" si="11"/>
        <v>7.2577139999999991</v>
      </c>
    </row>
    <row r="40" spans="2:23">
      <c r="E40">
        <v>5.5</v>
      </c>
      <c r="J40">
        <f t="shared" si="6"/>
        <v>-1.34375</v>
      </c>
      <c r="K40">
        <f t="shared" si="7"/>
        <v>5.4674999999999994</v>
      </c>
      <c r="L40">
        <f t="shared" si="8"/>
        <v>4.1237499999999994</v>
      </c>
      <c r="N40">
        <v>4.25</v>
      </c>
      <c r="O40">
        <f t="shared" si="9"/>
        <v>6.7369556743858761</v>
      </c>
      <c r="R40">
        <v>4.25</v>
      </c>
      <c r="S40">
        <f t="shared" si="10"/>
        <v>5.8995446222458039</v>
      </c>
      <c r="V40">
        <v>4.25</v>
      </c>
      <c r="W40">
        <f t="shared" si="11"/>
        <v>6.7632740722656255</v>
      </c>
    </row>
    <row r="41" spans="2:23">
      <c r="E41">
        <v>5.75</v>
      </c>
      <c r="J41">
        <f t="shared" si="6"/>
        <v>-0.97959374999999993</v>
      </c>
      <c r="K41">
        <f t="shared" si="7"/>
        <v>4.6059374999999996</v>
      </c>
      <c r="L41">
        <f t="shared" si="8"/>
        <v>3.6263437499999998</v>
      </c>
      <c r="N41">
        <v>4.5</v>
      </c>
      <c r="O41">
        <f t="shared" si="9"/>
        <v>6.3484670351575385</v>
      </c>
      <c r="R41">
        <v>4.5</v>
      </c>
      <c r="S41">
        <f t="shared" si="10"/>
        <v>5.6613859165318257</v>
      </c>
      <c r="V41">
        <v>4.5</v>
      </c>
      <c r="W41">
        <f t="shared" si="11"/>
        <v>6.2535806875000004</v>
      </c>
    </row>
    <row r="42" spans="2:23">
      <c r="E42">
        <v>6</v>
      </c>
      <c r="J42">
        <f t="shared" si="6"/>
        <v>-0.68799999999999994</v>
      </c>
      <c r="K42">
        <f t="shared" si="7"/>
        <v>3.84</v>
      </c>
      <c r="L42">
        <f t="shared" si="8"/>
        <v>3.1520000000000001</v>
      </c>
      <c r="N42">
        <v>4.75</v>
      </c>
      <c r="O42">
        <f t="shared" si="9"/>
        <v>5.9487239749052918</v>
      </c>
      <c r="R42">
        <v>4.75</v>
      </c>
      <c r="S42">
        <f t="shared" si="10"/>
        <v>5.4328415471967215</v>
      </c>
      <c r="V42">
        <v>4.75</v>
      </c>
      <c r="W42">
        <f t="shared" si="11"/>
        <v>5.7356071699218747</v>
      </c>
    </row>
    <row r="43" spans="2:23">
      <c r="E43">
        <v>6.25</v>
      </c>
      <c r="J43">
        <f t="shared" si="6"/>
        <v>-0.46090624999999996</v>
      </c>
      <c r="K43">
        <f t="shared" si="7"/>
        <v>3.1640625</v>
      </c>
      <c r="L43">
        <f t="shared" si="8"/>
        <v>2.7031562500000001</v>
      </c>
      <c r="N43">
        <v>5</v>
      </c>
      <c r="O43">
        <f t="shared" si="9"/>
        <v>5.5380220659062118</v>
      </c>
      <c r="R43">
        <v>5</v>
      </c>
      <c r="S43">
        <f t="shared" si="10"/>
        <v>5.2135233844334428</v>
      </c>
      <c r="V43">
        <v>5</v>
      </c>
      <c r="W43">
        <f t="shared" si="11"/>
        <v>5.2164310000000009</v>
      </c>
    </row>
    <row r="44" spans="2:23">
      <c r="E44">
        <v>6.5</v>
      </c>
      <c r="J44">
        <f t="shared" si="6"/>
        <v>-0.29024999999999995</v>
      </c>
      <c r="K44">
        <f t="shared" si="7"/>
        <v>2.5724999999999998</v>
      </c>
      <c r="L44">
        <f t="shared" si="8"/>
        <v>2.2822499999999999</v>
      </c>
      <c r="N44">
        <v>5.25</v>
      </c>
      <c r="O44">
        <f t="shared" si="9"/>
        <v>5.1166275048462442</v>
      </c>
      <c r="R44">
        <v>5.25</v>
      </c>
      <c r="S44">
        <f t="shared" si="10"/>
        <v>5.0030589673694141</v>
      </c>
      <c r="V44">
        <v>5.25</v>
      </c>
      <c r="W44">
        <f t="shared" si="11"/>
        <v>4.703087798828129</v>
      </c>
    </row>
    <row r="45" spans="2:23">
      <c r="E45">
        <v>6.75</v>
      </c>
      <c r="J45">
        <f t="shared" si="6"/>
        <v>-0.16796875</v>
      </c>
      <c r="K45">
        <f t="shared" si="7"/>
        <v>2.0596874999999999</v>
      </c>
      <c r="L45">
        <f t="shared" si="8"/>
        <v>1.8917187499999999</v>
      </c>
      <c r="N45">
        <v>5.5</v>
      </c>
      <c r="O45">
        <f t="shared" si="9"/>
        <v>4.6847816979811574</v>
      </c>
      <c r="R45">
        <v>5.5</v>
      </c>
      <c r="S45">
        <f t="shared" si="10"/>
        <v>4.8010908714993317</v>
      </c>
      <c r="V45">
        <v>5.5</v>
      </c>
      <c r="W45">
        <f t="shared" si="11"/>
        <v>4.2024253125000035</v>
      </c>
    </row>
    <row r="46" spans="2:23">
      <c r="E46">
        <v>7</v>
      </c>
      <c r="J46">
        <f t="shared" si="6"/>
        <v>-8.5999999999999993E-2</v>
      </c>
      <c r="K46">
        <f t="shared" si="7"/>
        <v>1.6199999999999999</v>
      </c>
      <c r="L46">
        <f t="shared" si="8"/>
        <v>1.5339999999999998</v>
      </c>
      <c r="N46">
        <v>5.75</v>
      </c>
      <c r="O46">
        <f t="shared" si="9"/>
        <v>4.2427049210496293</v>
      </c>
      <c r="R46">
        <v>5.75</v>
      </c>
      <c r="S46">
        <f t="shared" si="10"/>
        <v>4.6072761016554749</v>
      </c>
      <c r="V46">
        <v>5.75</v>
      </c>
      <c r="W46">
        <f t="shared" si="11"/>
        <v>3.7209573964843745</v>
      </c>
    </row>
    <row r="47" spans="2:23">
      <c r="E47">
        <v>7.25</v>
      </c>
      <c r="J47">
        <f t="shared" si="6"/>
        <v>-3.6281249999999994E-2</v>
      </c>
      <c r="K47">
        <f t="shared" si="7"/>
        <v>1.2478125</v>
      </c>
      <c r="L47">
        <f t="shared" si="8"/>
        <v>1.2115312499999999</v>
      </c>
      <c r="N47">
        <v>6</v>
      </c>
      <c r="O47">
        <f t="shared" si="9"/>
        <v>3.7905992765310152</v>
      </c>
      <c r="R47">
        <v>6</v>
      </c>
      <c r="S47">
        <f t="shared" si="10"/>
        <v>4.4212855094845391</v>
      </c>
      <c r="V47">
        <v>6</v>
      </c>
      <c r="W47">
        <f t="shared" si="11"/>
        <v>3.264718000000002</v>
      </c>
    </row>
    <row r="48" spans="2:23">
      <c r="E48">
        <v>7.5</v>
      </c>
      <c r="J48">
        <f t="shared" si="6"/>
        <v>-1.0749999999999999E-2</v>
      </c>
      <c r="K48">
        <f t="shared" si="7"/>
        <v>0.9375</v>
      </c>
      <c r="L48">
        <f t="shared" si="8"/>
        <v>0.92674999999999996</v>
      </c>
      <c r="N48">
        <v>6.25</v>
      </c>
      <c r="O48">
        <f t="shared" si="9"/>
        <v>3.328651109715306</v>
      </c>
      <c r="R48">
        <v>6.25</v>
      </c>
      <c r="S48">
        <f t="shared" si="10"/>
        <v>4.2428032344416104</v>
      </c>
      <c r="V48">
        <v>6.25</v>
      </c>
      <c r="W48">
        <f t="shared" si="11"/>
        <v>2.8391151503906258</v>
      </c>
    </row>
    <row r="49" spans="5:23">
      <c r="E49">
        <v>7.75</v>
      </c>
      <c r="J49">
        <f t="shared" si="6"/>
        <v>-1.3437499999999999E-3</v>
      </c>
      <c r="K49">
        <f t="shared" si="7"/>
        <v>0.68343749999999992</v>
      </c>
      <c r="L49">
        <f t="shared" si="8"/>
        <v>0.68209374999999994</v>
      </c>
      <c r="N49">
        <v>6.5</v>
      </c>
      <c r="O49">
        <f t="shared" si="9"/>
        <v>2.8570330025759128</v>
      </c>
      <c r="R49">
        <v>6.5</v>
      </c>
      <c r="S49">
        <f t="shared" si="10"/>
        <v>4.0715261673518759</v>
      </c>
      <c r="V49">
        <v>6.5</v>
      </c>
      <c r="W49">
        <f t="shared" si="11"/>
        <v>2.4487849374999993</v>
      </c>
    </row>
    <row r="50" spans="5:23">
      <c r="E50">
        <v>8</v>
      </c>
      <c r="J50">
        <f t="shared" si="6"/>
        <v>0</v>
      </c>
      <c r="K50">
        <f t="shared" si="7"/>
        <v>0.48</v>
      </c>
      <c r="L50">
        <f t="shared" si="8"/>
        <v>0.48</v>
      </c>
      <c r="N50">
        <v>6.75</v>
      </c>
      <c r="O50">
        <f t="shared" si="9"/>
        <v>2.3759054344017621</v>
      </c>
      <c r="R50">
        <v>6.75</v>
      </c>
      <c r="S50">
        <f t="shared" si="10"/>
        <v>3.9071634356289588</v>
      </c>
      <c r="V50">
        <v>6.75</v>
      </c>
      <c r="W50">
        <f t="shared" si="11"/>
        <v>2.0974454980468771</v>
      </c>
    </row>
    <row r="51" spans="5:23">
      <c r="E51">
        <v>8.25</v>
      </c>
      <c r="K51">
        <f t="shared" si="7"/>
        <v>0.32156249999999997</v>
      </c>
      <c r="L51">
        <f t="shared" si="8"/>
        <v>0.32156249999999997</v>
      </c>
      <c r="N51">
        <v>7</v>
      </c>
      <c r="O51">
        <f t="shared" si="9"/>
        <v>1.8854181765715836</v>
      </c>
      <c r="R51">
        <v>7</v>
      </c>
      <c r="S51">
        <f t="shared" si="10"/>
        <v>3.7494359092755736</v>
      </c>
      <c r="V51">
        <v>7</v>
      </c>
      <c r="W51">
        <f t="shared" si="11"/>
        <v>1.7877510000000001</v>
      </c>
    </row>
    <row r="52" spans="5:23">
      <c r="E52">
        <v>8.5</v>
      </c>
      <c r="K52">
        <f t="shared" si="7"/>
        <v>0.20249999999999999</v>
      </c>
      <c r="L52">
        <f t="shared" si="8"/>
        <v>0.20249999999999999</v>
      </c>
      <c r="N52">
        <v>7.25</v>
      </c>
      <c r="O52">
        <f t="shared" si="9"/>
        <v>1.3857114731305016</v>
      </c>
      <c r="R52">
        <v>7.25</v>
      </c>
      <c r="S52">
        <f t="shared" si="10"/>
        <v>3.598075726827485</v>
      </c>
      <c r="V52">
        <v>7.25</v>
      </c>
      <c r="W52">
        <f t="shared" si="11"/>
        <v>1.5211456269531283</v>
      </c>
    </row>
    <row r="53" spans="5:23">
      <c r="E53">
        <v>8.75</v>
      </c>
      <c r="K53">
        <f t="shared" si="7"/>
        <v>0.1171875</v>
      </c>
      <c r="L53">
        <f t="shared" si="8"/>
        <v>0.1171875</v>
      </c>
      <c r="N53">
        <v>7.5</v>
      </c>
      <c r="O53">
        <f t="shared" si="9"/>
        <v>0.87691704721762598</v>
      </c>
      <c r="R53">
        <v>7.5</v>
      </c>
      <c r="S53">
        <f t="shared" si="10"/>
        <v>3.4528258404356245</v>
      </c>
      <c r="V53">
        <v>7.5</v>
      </c>
      <c r="W53">
        <f t="shared" si="11"/>
        <v>1.2977175624999866</v>
      </c>
    </row>
    <row r="54" spans="5:23">
      <c r="E54">
        <v>9</v>
      </c>
      <c r="K54">
        <f t="shared" si="7"/>
        <v>0.06</v>
      </c>
      <c r="L54">
        <f t="shared" si="8"/>
        <v>0.06</v>
      </c>
      <c r="N54">
        <v>7.75</v>
      </c>
      <c r="O54">
        <f t="shared" si="9"/>
        <v>0.35915896471179476</v>
      </c>
      <c r="R54">
        <v>7.75</v>
      </c>
      <c r="S54">
        <f t="shared" si="10"/>
        <v>3.3134395793137381</v>
      </c>
      <c r="V54">
        <v>7.75</v>
      </c>
      <c r="W54">
        <f t="shared" si="11"/>
        <v>1.1160529746093744</v>
      </c>
    </row>
    <row r="55" spans="5:23">
      <c r="E55">
        <v>9.25</v>
      </c>
      <c r="K55">
        <f t="shared" si="7"/>
        <v>2.5312499999999998E-2</v>
      </c>
      <c r="L55">
        <f t="shared" si="8"/>
        <v>2.5312499999999998E-2</v>
      </c>
      <c r="N55">
        <v>8</v>
      </c>
      <c r="O55">
        <f t="shared" si="9"/>
        <v>-0.16744562010197761</v>
      </c>
      <c r="R55">
        <v>8</v>
      </c>
      <c r="S55">
        <f t="shared" si="10"/>
        <v>3.1796802308101086</v>
      </c>
      <c r="V55">
        <v>8</v>
      </c>
      <c r="W55">
        <f t="shared" si="11"/>
        <v>0.97309000000000623</v>
      </c>
    </row>
    <row r="56" spans="5:23">
      <c r="E56">
        <v>9.5</v>
      </c>
      <c r="K56">
        <f t="shared" si="7"/>
        <v>7.4999999999999997E-3</v>
      </c>
      <c r="L56">
        <f t="shared" si="8"/>
        <v>7.4999999999999997E-3</v>
      </c>
      <c r="V56">
        <v>8.25</v>
      </c>
      <c r="W56">
        <f t="shared" si="11"/>
        <v>0.86397272851564111</v>
      </c>
    </row>
    <row r="57" spans="5:23">
      <c r="E57">
        <v>9.75</v>
      </c>
      <c r="K57">
        <f t="shared" si="7"/>
        <v>9.3749999999999997E-4</v>
      </c>
      <c r="L57">
        <f t="shared" si="8"/>
        <v>9.3749999999999997E-4</v>
      </c>
      <c r="V57">
        <v>8.5</v>
      </c>
      <c r="W57">
        <f t="shared" si="11"/>
        <v>0.78190518750000848</v>
      </c>
    </row>
    <row r="58" spans="5:23">
      <c r="E58">
        <v>10</v>
      </c>
      <c r="K58">
        <f t="shared" si="7"/>
        <v>0</v>
      </c>
      <c r="L58">
        <f t="shared" si="8"/>
        <v>0</v>
      </c>
      <c r="V58">
        <v>8.75</v>
      </c>
      <c r="W58">
        <f t="shared" si="11"/>
        <v>0.71800532617186974</v>
      </c>
    </row>
    <row r="59" spans="5:23">
      <c r="V59">
        <v>9</v>
      </c>
      <c r="W59">
        <f t="shared" si="11"/>
        <v>0.66115899999999783</v>
      </c>
    </row>
    <row r="60" spans="5:23">
      <c r="V60">
        <v>9.25</v>
      </c>
      <c r="W60">
        <f t="shared" si="11"/>
        <v>0.59787395507814267</v>
      </c>
    </row>
    <row r="61" spans="5:23">
      <c r="V61">
        <v>9.5</v>
      </c>
      <c r="W61">
        <f t="shared" si="11"/>
        <v>0.51213381249999657</v>
      </c>
    </row>
    <row r="62" spans="5:23">
      <c r="V62">
        <v>9.75</v>
      </c>
      <c r="W62">
        <f t="shared" si="11"/>
        <v>0.38525205273434437</v>
      </c>
    </row>
    <row r="63" spans="5:23">
      <c r="V63">
        <v>10</v>
      </c>
      <c r="W63">
        <f t="shared" si="11"/>
        <v>0.19572600000000762</v>
      </c>
    </row>
  </sheetData>
  <sortState ref="B5:D16">
    <sortCondition ref="B5:B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2021-03-10T21:01:01Z</dcterms:created>
  <dcterms:modified xsi:type="dcterms:W3CDTF">2021-06-08T19:52:42Z</dcterms:modified>
</cp:coreProperties>
</file>