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9CB9DF4F-80A9-6047-9109-473BBB3EBC16}" xr6:coauthVersionLast="47" xr6:coauthVersionMax="47" xr10:uidLastSave="{00000000-0000-0000-0000-000000000000}"/>
  <bookViews>
    <workbookView xWindow="740" yWindow="3000" windowWidth="21480" windowHeight="16940" activeTab="4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KF" sheetId="5" r:id="rId5"/>
    <sheet name="LiF" sheetId="6" r:id="rId6"/>
    <sheet name="Na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6" l="1"/>
  <c r="G18" i="6"/>
  <c r="H18" i="6"/>
  <c r="F15" i="6"/>
  <c r="G15" i="6" s="1"/>
  <c r="H15" i="6" s="1"/>
  <c r="F16" i="6"/>
  <c r="G16" i="6" s="1"/>
  <c r="H16" i="6" s="1"/>
  <c r="F17" i="6"/>
  <c r="G17" i="6" s="1"/>
  <c r="H17" i="6" s="1"/>
  <c r="F33" i="2"/>
  <c r="G33" i="2"/>
  <c r="H33" i="2"/>
  <c r="F34" i="2"/>
  <c r="G34" i="2" s="1"/>
  <c r="H34" i="2" s="1"/>
  <c r="F35" i="2"/>
  <c r="G35" i="2"/>
  <c r="H35" i="2" s="1"/>
  <c r="M38" i="2"/>
  <c r="K38" i="2"/>
  <c r="J38" i="2"/>
  <c r="F37" i="2"/>
  <c r="G37" i="2" s="1"/>
  <c r="H37" i="2" s="1"/>
  <c r="F36" i="2"/>
  <c r="G36" i="2" s="1"/>
  <c r="H36" i="2" s="1"/>
  <c r="M27" i="2"/>
  <c r="K27" i="2"/>
  <c r="J27" i="2"/>
  <c r="F26" i="2"/>
  <c r="G26" i="2" s="1"/>
  <c r="H26" i="2" s="1"/>
  <c r="F25" i="2"/>
  <c r="G25" i="2" s="1"/>
  <c r="H25" i="2" s="1"/>
  <c r="F24" i="2"/>
  <c r="G24" i="2" s="1"/>
  <c r="H24" i="2" s="1"/>
  <c r="M41" i="7"/>
  <c r="K41" i="7"/>
  <c r="J41" i="7"/>
  <c r="F40" i="7"/>
  <c r="G40" i="7" s="1"/>
  <c r="H40" i="7" s="1"/>
  <c r="G39" i="7"/>
  <c r="H39" i="7" s="1"/>
  <c r="F39" i="7"/>
  <c r="F38" i="7"/>
  <c r="G38" i="7" s="1"/>
  <c r="H38" i="7" s="1"/>
  <c r="F37" i="7"/>
  <c r="G37" i="7" s="1"/>
  <c r="H37" i="7" s="1"/>
  <c r="M30" i="7"/>
  <c r="K30" i="7"/>
  <c r="J30" i="7"/>
  <c r="F29" i="7"/>
  <c r="G29" i="7" s="1"/>
  <c r="H29" i="7" s="1"/>
  <c r="F28" i="7"/>
  <c r="G28" i="7" s="1"/>
  <c r="H28" i="7" s="1"/>
  <c r="G27" i="7"/>
  <c r="H27" i="7" s="1"/>
  <c r="F27" i="7"/>
  <c r="F26" i="7"/>
  <c r="G26" i="7" s="1"/>
  <c r="H26" i="7" s="1"/>
  <c r="M36" i="5"/>
  <c r="K36" i="5"/>
  <c r="J36" i="5"/>
  <c r="F35" i="5"/>
  <c r="G35" i="5" s="1"/>
  <c r="H35" i="5" s="1"/>
  <c r="F34" i="5"/>
  <c r="G34" i="5" s="1"/>
  <c r="H34" i="5" s="1"/>
  <c r="F33" i="5"/>
  <c r="G33" i="5" s="1"/>
  <c r="H33" i="5" s="1"/>
  <c r="M27" i="5"/>
  <c r="K27" i="5"/>
  <c r="J27" i="5"/>
  <c r="F26" i="5"/>
  <c r="G26" i="5" s="1"/>
  <c r="H26" i="5" s="1"/>
  <c r="F25" i="5"/>
  <c r="G25" i="5" s="1"/>
  <c r="H25" i="5" s="1"/>
  <c r="F24" i="5"/>
  <c r="G24" i="5" s="1"/>
  <c r="H24" i="5" s="1"/>
  <c r="K19" i="7"/>
  <c r="F41" i="6"/>
  <c r="G41" i="6" s="1"/>
  <c r="H41" i="6" s="1"/>
  <c r="F39" i="6"/>
  <c r="G39" i="6" s="1"/>
  <c r="H39" i="6" s="1"/>
  <c r="F37" i="6"/>
  <c r="G37" i="6" s="1"/>
  <c r="H37" i="6" s="1"/>
  <c r="F38" i="6"/>
  <c r="G38" i="6" s="1"/>
  <c r="H38" i="6" s="1"/>
  <c r="F40" i="6"/>
  <c r="G40" i="6" s="1"/>
  <c r="H40" i="6" s="1"/>
  <c r="F42" i="6"/>
  <c r="G42" i="6" s="1"/>
  <c r="H42" i="6" s="1"/>
  <c r="F25" i="6"/>
  <c r="G25" i="6" s="1"/>
  <c r="H25" i="6" s="1"/>
  <c r="F26" i="6"/>
  <c r="G26" i="6" s="1"/>
  <c r="H26" i="6" s="1"/>
  <c r="F28" i="6"/>
  <c r="G28" i="6" s="1"/>
  <c r="H28" i="6" s="1"/>
  <c r="F29" i="6"/>
  <c r="G29" i="6" s="1"/>
  <c r="H29" i="6" s="1"/>
  <c r="D47" i="1" l="1"/>
  <c r="D41" i="1"/>
  <c r="D35" i="1"/>
  <c r="G46" i="1"/>
  <c r="D46" i="1" s="1"/>
  <c r="G45" i="1"/>
  <c r="G44" i="1"/>
  <c r="D44" i="1" s="1"/>
  <c r="M17" i="6"/>
  <c r="K17" i="6"/>
  <c r="J17" i="6"/>
  <c r="M29" i="6"/>
  <c r="K29" i="6"/>
  <c r="J29" i="6"/>
  <c r="M38" i="6"/>
  <c r="K38" i="6"/>
  <c r="F20" i="6"/>
  <c r="G20" i="6" s="1"/>
  <c r="H20" i="6" s="1"/>
  <c r="F19" i="6"/>
  <c r="G19" i="6" s="1"/>
  <c r="H19" i="6" s="1"/>
  <c r="F27" i="6"/>
  <c r="G27" i="6" s="1"/>
  <c r="H27" i="6" s="1"/>
  <c r="G47" i="1" l="1"/>
  <c r="F44" i="1"/>
  <c r="D45" i="1"/>
  <c r="F3" i="3"/>
  <c r="F3" i="6"/>
  <c r="F3" i="4"/>
  <c r="F3" i="7"/>
  <c r="F3" i="5"/>
  <c r="F3" i="2"/>
  <c r="M18" i="2"/>
  <c r="K18" i="2"/>
  <c r="J18" i="2"/>
  <c r="F17" i="2"/>
  <c r="G17" i="2" s="1"/>
  <c r="H17" i="2" s="1"/>
  <c r="F16" i="2"/>
  <c r="G16" i="2" s="1"/>
  <c r="H16" i="2" s="1"/>
  <c r="F15" i="2"/>
  <c r="G15" i="2" s="1"/>
  <c r="H15" i="2" s="1"/>
  <c r="J10" i="2" a="1"/>
  <c r="J10" i="2" s="1"/>
  <c r="F22" i="3"/>
  <c r="G22" i="3" s="1"/>
  <c r="H22" i="3" s="1"/>
  <c r="F21" i="3"/>
  <c r="G21" i="3" s="1"/>
  <c r="H21" i="3" s="1"/>
  <c r="F20" i="3"/>
  <c r="G20" i="3" s="1"/>
  <c r="H20" i="3" s="1"/>
  <c r="F19" i="3"/>
  <c r="G19" i="3" s="1"/>
  <c r="H19" i="3" s="1"/>
  <c r="M18" i="3"/>
  <c r="K18" i="3"/>
  <c r="J18" i="3"/>
  <c r="F18" i="3"/>
  <c r="G18" i="3" s="1"/>
  <c r="H18" i="3" s="1"/>
  <c r="G17" i="3"/>
  <c r="H17" i="3" s="1"/>
  <c r="F17" i="3"/>
  <c r="F16" i="3"/>
  <c r="G16" i="3" s="1"/>
  <c r="H16" i="3" s="1"/>
  <c r="F15" i="3"/>
  <c r="G15" i="3" s="1"/>
  <c r="J10" i="3" a="1"/>
  <c r="J10" i="3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J10" i="4" a="1"/>
  <c r="J10" i="4" s="1"/>
  <c r="M18" i="5"/>
  <c r="K18" i="5"/>
  <c r="J18" i="5"/>
  <c r="F17" i="5"/>
  <c r="G17" i="5" s="1"/>
  <c r="H17" i="5" s="1"/>
  <c r="F16" i="5"/>
  <c r="G16" i="5" s="1"/>
  <c r="H16" i="5" s="1"/>
  <c r="F15" i="5"/>
  <c r="G15" i="5" s="1"/>
  <c r="J10" i="5" a="1"/>
  <c r="J10" i="5" s="1"/>
  <c r="J38" i="6"/>
  <c r="F36" i="6"/>
  <c r="G36" i="6" s="1"/>
  <c r="H36" i="6" s="1"/>
  <c r="F35" i="6"/>
  <c r="G35" i="6" s="1"/>
  <c r="J10" i="6" a="1"/>
  <c r="J10" i="6" s="1"/>
  <c r="M19" i="7"/>
  <c r="J19" i="7"/>
  <c r="F18" i="7"/>
  <c r="G18" i="7" s="1"/>
  <c r="H18" i="7" s="1"/>
  <c r="F17" i="7"/>
  <c r="G17" i="7" s="1"/>
  <c r="H17" i="7" s="1"/>
  <c r="F16" i="7"/>
  <c r="G16" i="7" s="1"/>
  <c r="H16" i="7" s="1"/>
  <c r="F15" i="7"/>
  <c r="G15" i="7" s="1"/>
  <c r="J10" i="7" a="1"/>
  <c r="I44" i="1" l="1"/>
  <c r="H44" i="1"/>
  <c r="K11" i="2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35" i="6"/>
  <c r="J6" i="6" a="1"/>
  <c r="J6" i="6" s="1"/>
  <c r="H15" i="7"/>
  <c r="J6" i="7" a="1"/>
  <c r="J10" i="7"/>
  <c r="K11" i="7" s="1"/>
  <c r="K7" i="3" l="1"/>
  <c r="L7" i="3"/>
  <c r="K7" i="4"/>
  <c r="L7" i="4"/>
  <c r="K7" i="5"/>
  <c r="L7" i="5"/>
  <c r="K7" i="6"/>
  <c r="L7" i="6"/>
  <c r="L11" i="7"/>
  <c r="J6" i="7"/>
  <c r="K7" i="7" s="1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J6" i="2" l="1" a="1"/>
  <c r="J6" i="2" s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<sst xmlns="http://schemas.openxmlformats.org/spreadsheetml/2006/main" count="346" uniqueCount="33">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</sst>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47"/>
  <sheetViews>
    <sheetView topLeftCell="A11" workbookViewId="0">
      <selection activeCell="K46" sqref="K46"/>
    </sheetView>
  </sheetViews>
  <sheetFormatPr baseColWidth="10" defaultRowHeight="16" x14ac:dyDescent="0.2"/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2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40"/>
  <sheetViews>
    <sheetView workbookViewId="0">
      <selection activeCell="H33" sqref="H33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16.2</v>
      </c>
      <c r="G15">
        <f t="shared" ref="G15:G17" si="0">F15^3</f>
        <v>4251.5279999999993</v>
      </c>
      <c r="H15">
        <f>$B$8/G15/(1E-24)</f>
        <v>2.0147109462762569</v>
      </c>
    </row>
    <row r="16" spans="2:13" x14ac:dyDescent="0.2">
      <c r="B16">
        <v>1.02</v>
      </c>
      <c r="C16">
        <v>-437.28276998665399</v>
      </c>
      <c r="D16">
        <v>33.869095309438201</v>
      </c>
      <c r="E16">
        <v>3.7020008510917899</v>
      </c>
      <c r="F16">
        <f t="shared" ref="F16:F17" si="1">$F$10*B16</f>
        <v>16.524000000000001</v>
      </c>
      <c r="G16">
        <f t="shared" si="0"/>
        <v>4511.7555258240009</v>
      </c>
      <c r="H16">
        <f t="shared" ref="H16:H17" si="2">$B$8/G16/(1E-24)</f>
        <v>1.8985071223325269</v>
      </c>
    </row>
    <row r="17" spans="2:13" x14ac:dyDescent="0.2">
      <c r="B17">
        <v>1.04</v>
      </c>
      <c r="F17">
        <f t="shared" si="1"/>
        <v>16.847999999999999</v>
      </c>
      <c r="G17">
        <f t="shared" si="0"/>
        <v>4782.390792191999</v>
      </c>
      <c r="H17">
        <f t="shared" si="2"/>
        <v>1.791070695014026</v>
      </c>
    </row>
    <row r="18" spans="2:13" x14ac:dyDescent="0.2"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20" spans="2:13" x14ac:dyDescent="0.2">
      <c r="K20" t="s">
        <v>3</v>
      </c>
      <c r="L20">
        <v>100</v>
      </c>
    </row>
    <row r="21" spans="2:13" x14ac:dyDescent="0.2">
      <c r="B21">
        <v>1200</v>
      </c>
    </row>
    <row r="22" spans="2:13" x14ac:dyDescent="0.2">
      <c r="H22" t="s">
        <v>23</v>
      </c>
    </row>
    <row r="23" spans="2:13" x14ac:dyDescent="0.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27</v>
      </c>
      <c r="K23" t="s">
        <v>29</v>
      </c>
      <c r="L23" t="s">
        <v>31</v>
      </c>
      <c r="M23" t="s">
        <v>32</v>
      </c>
    </row>
    <row r="24" spans="2:13" x14ac:dyDescent="0.2">
      <c r="B24">
        <v>1</v>
      </c>
      <c r="F24">
        <f>$F$10*B24</f>
        <v>16.2</v>
      </c>
      <c r="G24">
        <f t="shared" ref="G24:G26" si="3">F24^3</f>
        <v>4251.5279999999993</v>
      </c>
      <c r="H24">
        <f>$B$8/G24/(1E-24)</f>
        <v>2.0147109462762569</v>
      </c>
    </row>
    <row r="25" spans="2:13" x14ac:dyDescent="0.2">
      <c r="B25">
        <v>1.02</v>
      </c>
      <c r="F25">
        <f t="shared" ref="F25:F26" si="4">$F$10*B25</f>
        <v>16.524000000000001</v>
      </c>
      <c r="G25">
        <f t="shared" si="3"/>
        <v>4511.7555258240009</v>
      </c>
      <c r="H25">
        <f t="shared" ref="H25:H26" si="5">$B$8/G25/(1E-24)</f>
        <v>1.8985071223325269</v>
      </c>
    </row>
    <row r="26" spans="2:13" x14ac:dyDescent="0.2">
      <c r="B26">
        <v>1.04</v>
      </c>
      <c r="F26">
        <f t="shared" si="4"/>
        <v>16.847999999999999</v>
      </c>
      <c r="G26">
        <f t="shared" si="3"/>
        <v>4782.390792191999</v>
      </c>
      <c r="H26">
        <f t="shared" si="5"/>
        <v>1.791070695014026</v>
      </c>
    </row>
    <row r="27" spans="2:13" x14ac:dyDescent="0.2">
      <c r="I27">
        <v>5524.7641893142254</v>
      </c>
      <c r="J27">
        <f>I27^(1/3)</f>
        <v>17.678194806102677</v>
      </c>
      <c r="K27" t="e">
        <f>$L$5/(I27*(10^-24))</f>
        <v>#VALUE!</v>
      </c>
      <c r="M27">
        <f>L27/L29</f>
        <v>0</v>
      </c>
    </row>
    <row r="29" spans="2:13" x14ac:dyDescent="0.2">
      <c r="K29" t="s">
        <v>3</v>
      </c>
      <c r="L29">
        <v>100</v>
      </c>
    </row>
    <row r="30" spans="2:13" x14ac:dyDescent="0.2">
      <c r="B30">
        <v>1100</v>
      </c>
    </row>
    <row r="31" spans="2:13" x14ac:dyDescent="0.2">
      <c r="H31" t="s">
        <v>23</v>
      </c>
    </row>
    <row r="32" spans="2:13" x14ac:dyDescent="0.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27</v>
      </c>
      <c r="K32" t="s">
        <v>29</v>
      </c>
      <c r="L32" t="s">
        <v>31</v>
      </c>
      <c r="M32" t="s">
        <v>32</v>
      </c>
    </row>
    <row r="33" spans="2:13" x14ac:dyDescent="0.2">
      <c r="B33">
        <v>0.99</v>
      </c>
      <c r="F33">
        <f t="shared" ref="F33:F35" si="6">$F$10*B33</f>
        <v>16.038</v>
      </c>
      <c r="G33">
        <f t="shared" ref="G33:G35" si="7">F33^3</f>
        <v>4125.2533668719998</v>
      </c>
      <c r="H33">
        <f t="shared" ref="H33:H35" si="8">$B$8/G33/(1E-24)</f>
        <v>2.0763815548364541</v>
      </c>
    </row>
    <row r="34" spans="2:13" x14ac:dyDescent="0.2">
      <c r="B34">
        <v>1</v>
      </c>
      <c r="C34">
        <v>-445.691887340721</v>
      </c>
      <c r="D34">
        <v>28.201312872461799</v>
      </c>
      <c r="E34">
        <v>4.7563745106091702</v>
      </c>
      <c r="F34">
        <f t="shared" si="6"/>
        <v>16.2</v>
      </c>
      <c r="G34">
        <f t="shared" si="7"/>
        <v>4251.5279999999993</v>
      </c>
      <c r="H34">
        <f t="shared" si="8"/>
        <v>2.0147109462762569</v>
      </c>
    </row>
    <row r="35" spans="2:13" x14ac:dyDescent="0.2">
      <c r="B35">
        <v>1.01</v>
      </c>
      <c r="F35">
        <f t="shared" si="6"/>
        <v>16.361999999999998</v>
      </c>
      <c r="G35">
        <f t="shared" si="7"/>
        <v>4380.3535499279978</v>
      </c>
      <c r="H35">
        <f t="shared" si="8"/>
        <v>1.9554585953777175</v>
      </c>
    </row>
    <row r="36" spans="2:13" x14ac:dyDescent="0.2">
      <c r="B36">
        <v>1.02</v>
      </c>
      <c r="C36">
        <v>-443.83179221601199</v>
      </c>
      <c r="D36">
        <v>27.6927757182684</v>
      </c>
      <c r="E36">
        <v>-0.42489489728332402</v>
      </c>
      <c r="F36">
        <f t="shared" ref="F36:F37" si="9">$F$10*B36</f>
        <v>16.524000000000001</v>
      </c>
      <c r="G36">
        <f t="shared" ref="G36:G37" si="10">F36^3</f>
        <v>4511.7555258240009</v>
      </c>
      <c r="H36">
        <f t="shared" ref="H36:H37" si="11">$B$8/G36/(1E-24)</f>
        <v>1.8985071223325269</v>
      </c>
    </row>
    <row r="37" spans="2:13" x14ac:dyDescent="0.2">
      <c r="B37">
        <v>1.03</v>
      </c>
      <c r="F37">
        <f t="shared" si="9"/>
        <v>16.686</v>
      </c>
      <c r="G37">
        <f t="shared" si="10"/>
        <v>4645.7594368560003</v>
      </c>
      <c r="H37">
        <f t="shared" si="11"/>
        <v>1.8437459184922276</v>
      </c>
    </row>
    <row r="38" spans="2:13" x14ac:dyDescent="0.2">
      <c r="I38">
        <v>5524.7641893142254</v>
      </c>
      <c r="J38">
        <f>I38^(1/3)</f>
        <v>17.678194806102677</v>
      </c>
      <c r="K38" t="e">
        <f>$L$5/(I38*(10^-24))</f>
        <v>#VALUE!</v>
      </c>
      <c r="M38">
        <f>L38/L40</f>
        <v>0</v>
      </c>
    </row>
    <row r="40" spans="2:13" x14ac:dyDescent="0.2">
      <c r="K40" t="s">
        <v>3</v>
      </c>
      <c r="L4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22"/>
  <sheetViews>
    <sheetView workbookViewId="0">
      <selection activeCell="F4" sqref="F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22" si="0">F15^3</f>
        <v>4699.421875</v>
      </c>
      <c r="H15">
        <f>$B$8/G15/(1E-24)</f>
        <v>1.4722832263277068</v>
      </c>
    </row>
    <row r="16" spans="2:13" x14ac:dyDescent="0.2">
      <c r="B16">
        <v>1.02</v>
      </c>
      <c r="F16">
        <f t="shared" ref="F16:F19" si="1">$F$10*B16</f>
        <v>17.085000000000001</v>
      </c>
      <c r="G16">
        <f t="shared" si="0"/>
        <v>4987.0640891250014</v>
      </c>
      <c r="H16">
        <f t="shared" ref="H16:H22" si="2">$B$8/G16/(1E-24)</f>
        <v>1.3873653669475792</v>
      </c>
    </row>
    <row r="17" spans="2:13" x14ac:dyDescent="0.2">
      <c r="B17">
        <v>1.03</v>
      </c>
      <c r="F17">
        <f t="shared" si="1"/>
        <v>17.252500000000001</v>
      </c>
      <c r="G17">
        <f t="shared" si="0"/>
        <v>5135.1851672031253</v>
      </c>
      <c r="H17">
        <f t="shared" si="2"/>
        <v>1.3473477147793611</v>
      </c>
    </row>
    <row r="18" spans="2:13" x14ac:dyDescent="0.2">
      <c r="B18">
        <v>1.04</v>
      </c>
      <c r="F18">
        <f t="shared" si="1"/>
        <v>17.420000000000002</v>
      </c>
      <c r="G18">
        <f t="shared" si="0"/>
        <v>5286.2104880000024</v>
      </c>
      <c r="H18">
        <f t="shared" si="2"/>
        <v>1.3088544271375973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17.587500000000002</v>
      </c>
      <c r="G19">
        <f t="shared" si="0"/>
        <v>5440.1682480468771</v>
      </c>
      <c r="H19">
        <f t="shared" si="2"/>
        <v>1.2718136065890995</v>
      </c>
    </row>
    <row r="20" spans="2:13" x14ac:dyDescent="0.2">
      <c r="B20">
        <v>1.06</v>
      </c>
      <c r="F20">
        <f>$F$10*B20</f>
        <v>17.755000000000003</v>
      </c>
      <c r="G20">
        <f t="shared" si="0"/>
        <v>5597.0866438750027</v>
      </c>
      <c r="H20">
        <f t="shared" si="2"/>
        <v>1.2361573869097526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17.922499999999999</v>
      </c>
      <c r="G21">
        <f t="shared" si="0"/>
        <v>5756.9938720156242</v>
      </c>
      <c r="H21">
        <f t="shared" si="2"/>
        <v>1.201821671833321</v>
      </c>
    </row>
    <row r="22" spans="2:13" x14ac:dyDescent="0.2">
      <c r="B22">
        <v>1.1000000000000001</v>
      </c>
      <c r="F22">
        <f>$F$10*B22</f>
        <v>18.425000000000001</v>
      </c>
      <c r="G22">
        <f t="shared" si="0"/>
        <v>6254.9305156250011</v>
      </c>
      <c r="H22">
        <f t="shared" si="2"/>
        <v>1.1061481790591334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22"/>
  <sheetViews>
    <sheetView workbookViewId="0">
      <selection activeCell="E23" sqref="E23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F15">
        <f>$F$10*B15</f>
        <v>0</v>
      </c>
      <c r="G15">
        <f t="shared" ref="G15:G22" si="0">F15^3</f>
        <v>0</v>
      </c>
      <c r="H15" t="e">
        <f>$B$8/G15/(1E-24)</f>
        <v>#DIV/0!</v>
      </c>
    </row>
    <row r="16" spans="2:13" x14ac:dyDescent="0.2">
      <c r="F16">
        <f t="shared" ref="F16:F19" si="1">$F$10*B16</f>
        <v>0</v>
      </c>
      <c r="G16">
        <f t="shared" si="0"/>
        <v>0</v>
      </c>
      <c r="H16" t="e">
        <f t="shared" ref="H16:H22" si="2">$B$8/G16/(1E-24)</f>
        <v>#DIV/0!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M38"/>
  <sheetViews>
    <sheetView tabSelected="1" workbookViewId="0">
      <selection activeCell="O17" sqref="O17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857+273</f>
        <v>1130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9.628E-21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16.399999999999999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:G17" si="0">F15^3</f>
        <v>4410.9439999999995</v>
      </c>
      <c r="H15">
        <f>$B$8/G15/(1E-24)</f>
        <v>2.1827527168787459</v>
      </c>
    </row>
    <row r="16" spans="2:13" x14ac:dyDescent="0.2">
      <c r="B16">
        <v>1.04</v>
      </c>
      <c r="F16">
        <f t="shared" ref="F16:F17" si="1">$F$10*B16</f>
        <v>17.055999999999997</v>
      </c>
      <c r="G16">
        <f t="shared" si="0"/>
        <v>4961.7121116159979</v>
      </c>
      <c r="H16">
        <f t="shared" ref="H16:H17" si="2">$B$8/G16/(1E-24)</f>
        <v>1.9404592171842521</v>
      </c>
    </row>
    <row r="17" spans="2:13" x14ac:dyDescent="0.2">
      <c r="B17">
        <v>1.06</v>
      </c>
      <c r="F17">
        <f t="shared" si="1"/>
        <v>17.384</v>
      </c>
      <c r="G17">
        <f t="shared" si="0"/>
        <v>5253.5048791040008</v>
      </c>
      <c r="H17">
        <f t="shared" si="2"/>
        <v>1.8326812711825409</v>
      </c>
    </row>
    <row r="18" spans="2:13" x14ac:dyDescent="0.2">
      <c r="J18">
        <f>I18^(1/3)</f>
        <v>0</v>
      </c>
      <c r="K18" t="e">
        <f>$L$5/(I18*(10^-24))</f>
        <v>#VALUE!</v>
      </c>
      <c r="M18">
        <f>L18/L20</f>
        <v>0</v>
      </c>
    </row>
    <row r="20" spans="2:13" x14ac:dyDescent="0.2">
      <c r="K20" t="s">
        <v>3</v>
      </c>
      <c r="L20">
        <v>100</v>
      </c>
    </row>
    <row r="21" spans="2:13" x14ac:dyDescent="0.2">
      <c r="B21">
        <v>1200</v>
      </c>
    </row>
    <row r="22" spans="2:13" x14ac:dyDescent="0.2">
      <c r="H22" t="s">
        <v>23</v>
      </c>
    </row>
    <row r="23" spans="2:13" x14ac:dyDescent="0.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27</v>
      </c>
      <c r="K23" t="s">
        <v>29</v>
      </c>
      <c r="L23" t="s">
        <v>31</v>
      </c>
      <c r="M23" t="s">
        <v>32</v>
      </c>
    </row>
    <row r="24" spans="2:13" x14ac:dyDescent="0.2">
      <c r="B24">
        <v>1</v>
      </c>
      <c r="C24">
        <v>-435.90243129777798</v>
      </c>
      <c r="D24">
        <v>30.9946511111111</v>
      </c>
      <c r="E24">
        <v>17.841699999999999</v>
      </c>
      <c r="F24">
        <f>$F$10*B24</f>
        <v>16.399999999999999</v>
      </c>
      <c r="G24">
        <f t="shared" ref="G24:G26" si="3">F24^3</f>
        <v>4410.9439999999995</v>
      </c>
      <c r="H24">
        <f>$B$8/G24/(1E-24)</f>
        <v>2.1827527168787459</v>
      </c>
    </row>
    <row r="25" spans="2:13" x14ac:dyDescent="0.2">
      <c r="B25">
        <v>1.04</v>
      </c>
      <c r="F25">
        <f t="shared" ref="F25:F26" si="4">$F$10*B25</f>
        <v>17.055999999999997</v>
      </c>
      <c r="G25">
        <f t="shared" si="3"/>
        <v>4961.7121116159979</v>
      </c>
      <c r="H25">
        <f t="shared" ref="H25:H26" si="5">$B$8/G25/(1E-24)</f>
        <v>1.9404592171842521</v>
      </c>
    </row>
    <row r="26" spans="2:13" x14ac:dyDescent="0.2">
      <c r="B26">
        <v>1.06</v>
      </c>
      <c r="F26">
        <f t="shared" si="4"/>
        <v>17.384</v>
      </c>
      <c r="G26">
        <f t="shared" si="3"/>
        <v>5253.5048791040008</v>
      </c>
      <c r="H26">
        <f t="shared" si="5"/>
        <v>1.8326812711825409</v>
      </c>
    </row>
    <row r="27" spans="2:13" x14ac:dyDescent="0.2">
      <c r="J27">
        <f>I27^(1/3)</f>
        <v>0</v>
      </c>
      <c r="K27" t="e">
        <f>$L$5/(I27*(10^-24))</f>
        <v>#VALUE!</v>
      </c>
      <c r="M27">
        <f>L27/L29</f>
        <v>0</v>
      </c>
    </row>
    <row r="29" spans="2:13" x14ac:dyDescent="0.2">
      <c r="K29" t="s">
        <v>3</v>
      </c>
      <c r="L29">
        <v>100</v>
      </c>
    </row>
    <row r="30" spans="2:13" x14ac:dyDescent="0.2">
      <c r="B30">
        <v>1100</v>
      </c>
    </row>
    <row r="31" spans="2:13" x14ac:dyDescent="0.2">
      <c r="H31" t="s">
        <v>23</v>
      </c>
    </row>
    <row r="32" spans="2:13" x14ac:dyDescent="0.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27</v>
      </c>
      <c r="K32" t="s">
        <v>29</v>
      </c>
      <c r="L32" t="s">
        <v>31</v>
      </c>
      <c r="M32" t="s">
        <v>32</v>
      </c>
    </row>
    <row r="33" spans="2:13" x14ac:dyDescent="0.2">
      <c r="B33">
        <v>1</v>
      </c>
      <c r="C33">
        <v>-440.54883195999997</v>
      </c>
      <c r="D33">
        <v>27.760117555555599</v>
      </c>
      <c r="E33">
        <v>15.1803044444445</v>
      </c>
      <c r="F33">
        <f>$F$10*B33</f>
        <v>16.399999999999999</v>
      </c>
      <c r="G33">
        <f t="shared" ref="G33:G35" si="6">F33^3</f>
        <v>4410.9439999999995</v>
      </c>
      <c r="H33">
        <f>$B$8/G33/(1E-24)</f>
        <v>2.1827527168787459</v>
      </c>
    </row>
    <row r="34" spans="2:13" x14ac:dyDescent="0.2">
      <c r="B34">
        <v>1.04</v>
      </c>
      <c r="F34">
        <f t="shared" ref="F34:F35" si="7">$F$10*B34</f>
        <v>17.055999999999997</v>
      </c>
      <c r="G34">
        <f t="shared" si="6"/>
        <v>4961.7121116159979</v>
      </c>
      <c r="H34">
        <f t="shared" ref="H34:H35" si="8">$B$8/G34/(1E-24)</f>
        <v>1.9404592171842521</v>
      </c>
    </row>
    <row r="35" spans="2:13" x14ac:dyDescent="0.2">
      <c r="B35">
        <v>1.06</v>
      </c>
      <c r="F35">
        <f t="shared" si="7"/>
        <v>17.384</v>
      </c>
      <c r="G35">
        <f t="shared" si="6"/>
        <v>5253.5048791040008</v>
      </c>
      <c r="H35">
        <f t="shared" si="8"/>
        <v>1.8326812711825409</v>
      </c>
    </row>
    <row r="36" spans="2:13" x14ac:dyDescent="0.2">
      <c r="J36">
        <f>I36^(1/3)</f>
        <v>0</v>
      </c>
      <c r="K36" t="e">
        <f>$L$5/(I36*(10^-24))</f>
        <v>#VALUE!</v>
      </c>
      <c r="M36">
        <f>L36/L38</f>
        <v>0</v>
      </c>
    </row>
    <row r="38" spans="2:13" x14ac:dyDescent="0.2">
      <c r="K38" t="s">
        <v>3</v>
      </c>
      <c r="L3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2"/>
  <sheetViews>
    <sheetView topLeftCell="A7" workbookViewId="0">
      <selection activeCell="I38" sqref="I38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LINEST(E35:E42,G35:G42^{1,2})</f>
        <v>1.31775745885969E-4</v>
      </c>
      <c r="K6">
        <v>-0.69689430258352392</v>
      </c>
      <c r="L6">
        <v>917.05659086576884</v>
      </c>
    </row>
    <row r="7" spans="2:13" x14ac:dyDescent="0.2">
      <c r="B7" t="s">
        <v>5</v>
      </c>
      <c r="J7" t="s">
        <v>20</v>
      </c>
      <c r="K7">
        <f>(-K6+SQRT(K6^2-4*J6*L6))/(2*J6)</f>
        <v>2825.3565417096856</v>
      </c>
      <c r="L7">
        <f>(-K6-SQRT(K6^2-4*J6*L6))/(2*J6)</f>
        <v>2463.130333459098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LINEST(E35:E42,C35:C42^{1,2})</f>
        <v>2.4383955050257855</v>
      </c>
      <c r="K10">
        <v>3415.3267741911313</v>
      </c>
      <c r="L10">
        <v>1195911.6880260012</v>
      </c>
    </row>
    <row r="11" spans="2:13" x14ac:dyDescent="0.2">
      <c r="J11" t="s">
        <v>20</v>
      </c>
      <c r="K11">
        <f>(-K10+SQRT(K10^2-4*J10*L10))/(2*J10)</f>
        <v>-699.12275650994809</v>
      </c>
      <c r="L11">
        <f>(-K10-SQRT(K10^2-4*J10*L10))/(2*J10)</f>
        <v>-701.52236736425084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:F17" si="0">$F$10*B15</f>
        <v>13.365</v>
      </c>
      <c r="G15">
        <f t="shared" ref="G15:G17" si="1">F15^3</f>
        <v>2387.2994021250001</v>
      </c>
      <c r="H15">
        <f t="shared" ref="H15:H17" si="2">$B$8/G15/(1E-24)</f>
        <v>1.8079005910017869</v>
      </c>
    </row>
    <row r="16" spans="2:13" x14ac:dyDescent="0.2">
      <c r="B16">
        <v>1</v>
      </c>
      <c r="C16">
        <v>694.08717864666596</v>
      </c>
      <c r="D16">
        <v>33.302865111111103</v>
      </c>
      <c r="E16">
        <v>5.7049977777777796</v>
      </c>
      <c r="F16">
        <f t="shared" si="0"/>
        <v>13.5</v>
      </c>
      <c r="G16">
        <f t="shared" si="1"/>
        <v>2460.375</v>
      </c>
      <c r="H16">
        <f t="shared" si="2"/>
        <v>1.754204135548443</v>
      </c>
    </row>
    <row r="17" spans="2:13" x14ac:dyDescent="0.2">
      <c r="B17">
        <v>1.01</v>
      </c>
      <c r="C17">
        <v>-692.75180078000096</v>
      </c>
      <c r="D17">
        <v>33.314201555555599</v>
      </c>
      <c r="E17">
        <v>1.75789111111111</v>
      </c>
      <c r="F17">
        <f t="shared" si="0"/>
        <v>13.635</v>
      </c>
      <c r="G17">
        <f t="shared" si="1"/>
        <v>2534.9268228749997</v>
      </c>
      <c r="H17">
        <f t="shared" si="2"/>
        <v>1.7026132514172492</v>
      </c>
      <c r="J17">
        <f>I17^(1/3)</f>
        <v>0</v>
      </c>
      <c r="K17" t="e">
        <f>$B$8/(I17*(10^-24))</f>
        <v>#DIV/0!</v>
      </c>
      <c r="M17">
        <f>L17/L19</f>
        <v>0</v>
      </c>
    </row>
    <row r="18" spans="2:13" x14ac:dyDescent="0.2">
      <c r="B18">
        <v>1.02</v>
      </c>
      <c r="F18">
        <f t="shared" ref="F18" si="3">$F$10*B18</f>
        <v>13.77</v>
      </c>
      <c r="G18">
        <f t="shared" ref="G18" si="4">F18^3</f>
        <v>2610.9696329999997</v>
      </c>
      <c r="H18">
        <f t="shared" ref="H18" si="5">$B$8/G18/(1E-24)</f>
        <v>1.653025736282089</v>
      </c>
    </row>
    <row r="19" spans="2:13" x14ac:dyDescent="0.2">
      <c r="B19">
        <v>1.04</v>
      </c>
      <c r="C19">
        <v>-688.667408139999</v>
      </c>
      <c r="D19">
        <v>33.481077555555501</v>
      </c>
      <c r="E19">
        <v>-6.5132377777777704</v>
      </c>
      <c r="F19">
        <f t="shared" ref="F19:F20" si="6">$F$10*B19</f>
        <v>14.040000000000001</v>
      </c>
      <c r="G19">
        <f t="shared" ref="G19:G20" si="7">F19^3</f>
        <v>2767.5872640000007</v>
      </c>
      <c r="H19">
        <f t="shared" ref="H19:H20" si="8">$B$8/G19/(1E-24)</f>
        <v>1.5594810888680253</v>
      </c>
      <c r="K19" t="s">
        <v>3</v>
      </c>
      <c r="L19">
        <v>100</v>
      </c>
    </row>
    <row r="20" spans="2:13" x14ac:dyDescent="0.2">
      <c r="F20">
        <f t="shared" si="6"/>
        <v>0</v>
      </c>
      <c r="G20">
        <f t="shared" si="7"/>
        <v>0</v>
      </c>
      <c r="H20" t="e">
        <f t="shared" si="8"/>
        <v>#DIV/0!</v>
      </c>
    </row>
    <row r="22" spans="2:13" x14ac:dyDescent="0.2">
      <c r="B22">
        <v>1200</v>
      </c>
    </row>
    <row r="23" spans="2:13" x14ac:dyDescent="0.2">
      <c r="H23" t="s">
        <v>23</v>
      </c>
    </row>
    <row r="24" spans="2:13" x14ac:dyDescent="0.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27</v>
      </c>
      <c r="K24" t="s">
        <v>29</v>
      </c>
      <c r="L24" t="s">
        <v>31</v>
      </c>
      <c r="M24" t="s">
        <v>32</v>
      </c>
    </row>
    <row r="25" spans="2:13" x14ac:dyDescent="0.2">
      <c r="B25">
        <v>0.98</v>
      </c>
      <c r="C25">
        <v>-699.62584646222194</v>
      </c>
      <c r="D25">
        <v>30.5024388888889</v>
      </c>
      <c r="E25">
        <v>12.4484311111111</v>
      </c>
      <c r="F25">
        <f t="shared" ref="F25:F26" si="9">$F$10*B25</f>
        <v>13.23</v>
      </c>
      <c r="G25">
        <f t="shared" ref="G25:G26" si="10">F25^3</f>
        <v>2315.6852670000003</v>
      </c>
      <c r="H25">
        <f t="shared" ref="H25:H26" si="11">$B$8/G25/(1E-24)</f>
        <v>1.8638111411363918</v>
      </c>
    </row>
    <row r="26" spans="2:13" x14ac:dyDescent="0.2">
      <c r="B26">
        <v>0.99</v>
      </c>
      <c r="C26">
        <v>-698.47967297555499</v>
      </c>
      <c r="D26">
        <v>30.673683555555598</v>
      </c>
      <c r="E26">
        <v>7.6796600000000002</v>
      </c>
      <c r="F26">
        <f t="shared" si="9"/>
        <v>13.365</v>
      </c>
      <c r="G26">
        <f t="shared" si="10"/>
        <v>2387.2994021250001</v>
      </c>
      <c r="H26">
        <f t="shared" si="11"/>
        <v>1.8079005910017869</v>
      </c>
    </row>
    <row r="27" spans="2:13" x14ac:dyDescent="0.2">
      <c r="B27">
        <v>1</v>
      </c>
      <c r="C27">
        <v>-696.99797902</v>
      </c>
      <c r="D27">
        <v>31.145280444444399</v>
      </c>
      <c r="E27">
        <v>2.74336</v>
      </c>
      <c r="F27">
        <f>$F$10*B27</f>
        <v>13.5</v>
      </c>
      <c r="G27">
        <f t="shared" ref="G27" si="12">F27^3</f>
        <v>2460.375</v>
      </c>
      <c r="H27">
        <f>$B$8/G27/(1E-24)</f>
        <v>1.754204135548443</v>
      </c>
    </row>
    <row r="28" spans="2:13" x14ac:dyDescent="0.2">
      <c r="B28">
        <v>1.01</v>
      </c>
      <c r="F28">
        <f t="shared" ref="F28:F29" si="13">$F$10*B28</f>
        <v>13.635</v>
      </c>
      <c r="G28">
        <f t="shared" ref="G28:G29" si="14">F28^3</f>
        <v>2534.9268228749997</v>
      </c>
      <c r="H28">
        <f t="shared" ref="H28:H29" si="15">$B$8/G28/(1E-24)</f>
        <v>1.7026132514172492</v>
      </c>
    </row>
    <row r="29" spans="2:13" x14ac:dyDescent="0.2">
      <c r="B29">
        <v>1.04</v>
      </c>
      <c r="C29">
        <v>-691.47853550000104</v>
      </c>
      <c r="D29">
        <v>30.923824</v>
      </c>
      <c r="E29">
        <v>-8.7507800000000007</v>
      </c>
      <c r="F29">
        <f t="shared" si="13"/>
        <v>14.040000000000001</v>
      </c>
      <c r="G29">
        <f t="shared" si="14"/>
        <v>2767.5872640000007</v>
      </c>
      <c r="H29">
        <f t="shared" si="15"/>
        <v>1.5594810888680253</v>
      </c>
      <c r="J29">
        <f>I29^(1/3)</f>
        <v>0</v>
      </c>
      <c r="K29" t="e">
        <f>$B$8/(I29*(10^-24))</f>
        <v>#DIV/0!</v>
      </c>
      <c r="M29">
        <f>L29/L31</f>
        <v>0</v>
      </c>
    </row>
    <row r="31" spans="2:13" x14ac:dyDescent="0.2">
      <c r="K31" t="s">
        <v>3</v>
      </c>
      <c r="L31">
        <v>100</v>
      </c>
    </row>
    <row r="32" spans="2:13" x14ac:dyDescent="0.2">
      <c r="B32">
        <v>1100</v>
      </c>
    </row>
    <row r="33" spans="2:13" x14ac:dyDescent="0.2">
      <c r="H33" t="s">
        <v>23</v>
      </c>
    </row>
    <row r="34" spans="2:13" x14ac:dyDescent="0.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 t="s">
        <v>29</v>
      </c>
      <c r="L34" t="s">
        <v>31</v>
      </c>
      <c r="M34" t="s">
        <v>32</v>
      </c>
    </row>
    <row r="35" spans="2:13" x14ac:dyDescent="0.2">
      <c r="B35">
        <v>0.92</v>
      </c>
      <c r="C35">
        <v>-705.24362527999995</v>
      </c>
      <c r="D35">
        <v>28.197187777777799</v>
      </c>
      <c r="E35">
        <v>65.867931111111105</v>
      </c>
      <c r="F35">
        <f>$F$10*B35</f>
        <v>12.42</v>
      </c>
      <c r="G35">
        <f t="shared" ref="G35:G36" si="16">F35^3</f>
        <v>1915.8644879999997</v>
      </c>
      <c r="H35">
        <f>$B$8/G35/(1E-24)</f>
        <v>2.2527689338328614</v>
      </c>
    </row>
    <row r="36" spans="2:13" x14ac:dyDescent="0.2">
      <c r="B36">
        <v>0.96</v>
      </c>
      <c r="C36">
        <v>-704.40935585333295</v>
      </c>
      <c r="D36">
        <v>27.930180666666601</v>
      </c>
      <c r="E36">
        <v>23.292300000000001</v>
      </c>
      <c r="F36">
        <f t="shared" ref="F36" si="17">$F$10*B36</f>
        <v>12.959999999999999</v>
      </c>
      <c r="G36">
        <f t="shared" si="16"/>
        <v>2176.7823359999993</v>
      </c>
      <c r="H36">
        <f t="shared" ref="H36" si="18">$B$8/G36/(1E-24)</f>
        <v>1.9827430279184339</v>
      </c>
    </row>
    <row r="37" spans="2:13" x14ac:dyDescent="0.2">
      <c r="B37">
        <v>0.98</v>
      </c>
      <c r="C37">
        <v>-702.96171035333305</v>
      </c>
      <c r="D37">
        <v>28.048037555555499</v>
      </c>
      <c r="E37">
        <v>10.6015511111111</v>
      </c>
      <c r="F37">
        <f t="shared" ref="F37:F42" si="19">$F$10*B37</f>
        <v>13.23</v>
      </c>
      <c r="G37">
        <f t="shared" ref="G37:G42" si="20">F37^3</f>
        <v>2315.6852670000003</v>
      </c>
      <c r="H37">
        <f t="shared" ref="H37:H42" si="21">$B$8/G37/(1E-24)</f>
        <v>1.8638111411363918</v>
      </c>
    </row>
    <row r="38" spans="2:13" x14ac:dyDescent="0.2">
      <c r="B38">
        <v>0.99</v>
      </c>
      <c r="C38">
        <v>-701.46734017555502</v>
      </c>
      <c r="D38">
        <v>28.026805555555601</v>
      </c>
      <c r="E38">
        <v>4.7461599999999997</v>
      </c>
      <c r="F38">
        <f t="shared" si="19"/>
        <v>13.365</v>
      </c>
      <c r="G38">
        <f t="shared" si="20"/>
        <v>2387.2994021250001</v>
      </c>
      <c r="H38">
        <f t="shared" si="21"/>
        <v>1.8079005910017869</v>
      </c>
      <c r="J38">
        <f>I38^(1/3)</f>
        <v>0</v>
      </c>
      <c r="K38" t="e">
        <f>$B$8/(I38*(10^-24))</f>
        <v>#DIV/0!</v>
      </c>
      <c r="M38">
        <f>L38/L42</f>
        <v>0</v>
      </c>
    </row>
    <row r="39" spans="2:13" x14ac:dyDescent="0.2">
      <c r="B39">
        <v>0.995</v>
      </c>
      <c r="C39">
        <v>-701.160200117778</v>
      </c>
      <c r="D39">
        <v>28.050979777777801</v>
      </c>
      <c r="E39">
        <v>2.0782466666666601</v>
      </c>
      <c r="F39">
        <f t="shared" si="19"/>
        <v>13.432499999999999</v>
      </c>
      <c r="G39">
        <f t="shared" si="20"/>
        <v>2423.6535955781246</v>
      </c>
      <c r="H39">
        <f t="shared" si="21"/>
        <v>1.7807825375187272</v>
      </c>
    </row>
    <row r="40" spans="2:13" x14ac:dyDescent="0.2">
      <c r="B40">
        <v>1</v>
      </c>
      <c r="C40">
        <v>-699.59121627111097</v>
      </c>
      <c r="D40">
        <v>28.620897111111098</v>
      </c>
      <c r="E40">
        <v>0.68576888888888998</v>
      </c>
      <c r="F40">
        <f t="shared" si="19"/>
        <v>13.5</v>
      </c>
      <c r="G40">
        <f t="shared" si="20"/>
        <v>2460.375</v>
      </c>
      <c r="H40">
        <f t="shared" si="21"/>
        <v>1.754204135548443</v>
      </c>
    </row>
    <row r="41" spans="2:13" x14ac:dyDescent="0.2">
      <c r="B41">
        <v>1.0049999999999999</v>
      </c>
      <c r="C41">
        <v>-699.12959303777802</v>
      </c>
      <c r="D41">
        <v>28.669852444444398</v>
      </c>
      <c r="E41">
        <v>-1.40970666666666</v>
      </c>
      <c r="F41">
        <f t="shared" si="19"/>
        <v>13.567499999999999</v>
      </c>
      <c r="G41">
        <f t="shared" si="20"/>
        <v>2497.4654606718746</v>
      </c>
      <c r="H41">
        <f t="shared" si="21"/>
        <v>1.7281520277116862</v>
      </c>
    </row>
    <row r="42" spans="2:13" x14ac:dyDescent="0.2">
      <c r="B42">
        <v>1.01</v>
      </c>
      <c r="C42">
        <v>-699.04595599777804</v>
      </c>
      <c r="D42">
        <v>28.119715777777799</v>
      </c>
      <c r="E42">
        <v>-3.5288688888888902</v>
      </c>
      <c r="F42">
        <f t="shared" si="19"/>
        <v>13.635</v>
      </c>
      <c r="G42">
        <f t="shared" si="20"/>
        <v>2534.9268228749997</v>
      </c>
      <c r="H42">
        <f t="shared" si="21"/>
        <v>1.7026132514172492</v>
      </c>
      <c r="K42" t="s">
        <v>3</v>
      </c>
      <c r="L4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3"/>
  <sheetViews>
    <sheetView topLeftCell="A8" workbookViewId="0">
      <selection activeCell="O33" sqref="O33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:G18" si="0">F15^3</f>
        <v>3241.7920000000004</v>
      </c>
      <c r="H15">
        <f>$B$8/G15/(1E-24)</f>
        <v>2.1506623497127517</v>
      </c>
    </row>
    <row r="16" spans="2:13" x14ac:dyDescent="0.2">
      <c r="B16">
        <v>1.03</v>
      </c>
      <c r="C16">
        <v>-452.05961916888901</v>
      </c>
      <c r="D16">
        <v>34.022918222222202</v>
      </c>
      <c r="E16">
        <v>4.0414266666666601</v>
      </c>
      <c r="F16">
        <f t="shared" ref="F16:F18" si="1">$F$10*B16</f>
        <v>15.244000000000002</v>
      </c>
      <c r="G16">
        <f t="shared" si="0"/>
        <v>3542.3936467840012</v>
      </c>
      <c r="H16">
        <f t="shared" ref="H16:H18" si="2">$B$8/G16/(1E-24)</f>
        <v>1.9681607114244921</v>
      </c>
    </row>
    <row r="17" spans="2:13" x14ac:dyDescent="0.2">
      <c r="B17">
        <v>1.04</v>
      </c>
      <c r="C17">
        <v>-450.90939835217</v>
      </c>
      <c r="D17">
        <v>33.399812848854502</v>
      </c>
      <c r="E17">
        <v>1.39198673566862</v>
      </c>
      <c r="F17">
        <f t="shared" si="1"/>
        <v>15.392000000000001</v>
      </c>
      <c r="G17">
        <f t="shared" si="0"/>
        <v>3646.575116288001</v>
      </c>
      <c r="H17">
        <f t="shared" si="2"/>
        <v>1.9119309976252696</v>
      </c>
    </row>
    <row r="18" spans="2:13" x14ac:dyDescent="0.2">
      <c r="B18">
        <v>1.05</v>
      </c>
      <c r="F18">
        <f t="shared" si="1"/>
        <v>15.540000000000001</v>
      </c>
      <c r="G18">
        <f t="shared" si="0"/>
        <v>3752.7794640000006</v>
      </c>
      <c r="H18">
        <f t="shared" si="2"/>
        <v>1.8578229994279247</v>
      </c>
    </row>
    <row r="19" spans="2:13" x14ac:dyDescent="0.2">
      <c r="J19">
        <f>I19^(1/3)</f>
        <v>0</v>
      </c>
      <c r="K19" t="e">
        <f>$B$8/(I19*(10^-24))</f>
        <v>#DIV/0!</v>
      </c>
      <c r="M19">
        <f>L19/L21</f>
        <v>0</v>
      </c>
    </row>
    <row r="21" spans="2:13" x14ac:dyDescent="0.2">
      <c r="K21" t="s">
        <v>3</v>
      </c>
      <c r="L21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:G29" si="3">F26^3</f>
        <v>3241.7920000000004</v>
      </c>
      <c r="H26">
        <f>$B$8/G26/(1E-24)</f>
        <v>2.1506623497127517</v>
      </c>
    </row>
    <row r="27" spans="2:13" x14ac:dyDescent="0.2">
      <c r="B27">
        <v>1.03</v>
      </c>
      <c r="F27">
        <f t="shared" ref="F27:F29" si="4">$F$10*B27</f>
        <v>15.244000000000002</v>
      </c>
      <c r="G27">
        <f t="shared" si="3"/>
        <v>3542.3936467840012</v>
      </c>
      <c r="H27">
        <f t="shared" ref="H27:H29" si="5">$B$8/G27/(1E-24)</f>
        <v>1.9681607114244921</v>
      </c>
    </row>
    <row r="28" spans="2:13" x14ac:dyDescent="0.2">
      <c r="B28">
        <v>1.04</v>
      </c>
      <c r="C28">
        <v>-453.66111071777698</v>
      </c>
      <c r="D28">
        <v>30.932819333333299</v>
      </c>
      <c r="E28">
        <v>-0.94787777777778004</v>
      </c>
      <c r="F28">
        <f t="shared" si="4"/>
        <v>15.392000000000001</v>
      </c>
      <c r="G28">
        <f t="shared" si="3"/>
        <v>3646.575116288001</v>
      </c>
      <c r="H28">
        <f t="shared" si="5"/>
        <v>1.9119309976252696</v>
      </c>
    </row>
    <row r="29" spans="2:13" x14ac:dyDescent="0.2">
      <c r="B29">
        <v>1.05</v>
      </c>
      <c r="F29">
        <f t="shared" si="4"/>
        <v>15.540000000000001</v>
      </c>
      <c r="G29">
        <f t="shared" si="3"/>
        <v>3752.7794640000006</v>
      </c>
      <c r="H29">
        <f t="shared" si="5"/>
        <v>1.8578229994279247</v>
      </c>
    </row>
    <row r="30" spans="2:13" x14ac:dyDescent="0.2">
      <c r="J30">
        <f>I30^(1/3)</f>
        <v>0</v>
      </c>
      <c r="K30" t="e">
        <f>$B$8/(I30*(10^-24))</f>
        <v>#DIV/0!</v>
      </c>
      <c r="M30">
        <f>L30/L32</f>
        <v>0</v>
      </c>
    </row>
    <row r="32" spans="2:13" x14ac:dyDescent="0.2">
      <c r="K32" t="s">
        <v>3</v>
      </c>
      <c r="L32">
        <v>100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1</v>
      </c>
      <c r="C37">
        <v>-463.09234021111098</v>
      </c>
      <c r="D37">
        <v>28.0646857777778</v>
      </c>
      <c r="E37">
        <v>8.8197577777777791</v>
      </c>
      <c r="F37">
        <f>$F$10*B37</f>
        <v>14.8</v>
      </c>
      <c r="G37">
        <f t="shared" ref="G37:G40" si="6">F37^3</f>
        <v>3241.7920000000004</v>
      </c>
      <c r="H37">
        <f>$B$8/G37/(1E-24)</f>
        <v>2.1506623497127517</v>
      </c>
    </row>
    <row r="38" spans="2:13" x14ac:dyDescent="0.2">
      <c r="B38">
        <v>1.03</v>
      </c>
      <c r="F38">
        <f t="shared" ref="F38:F40" si="7">$F$10*B38</f>
        <v>15.244000000000002</v>
      </c>
      <c r="G38">
        <f t="shared" si="6"/>
        <v>3542.3936467840012</v>
      </c>
      <c r="H38">
        <f t="shared" ref="H38:H40" si="8">$B$8/G38/(1E-24)</f>
        <v>1.9681607114244921</v>
      </c>
    </row>
    <row r="39" spans="2:13" x14ac:dyDescent="0.2">
      <c r="B39">
        <v>1.04</v>
      </c>
      <c r="C39">
        <v>-457.47333127111102</v>
      </c>
      <c r="D39">
        <v>27.727814444444402</v>
      </c>
      <c r="E39">
        <v>-3.47498222222222</v>
      </c>
      <c r="F39">
        <f t="shared" si="7"/>
        <v>15.392000000000001</v>
      </c>
      <c r="G39">
        <f t="shared" si="6"/>
        <v>3646.575116288001</v>
      </c>
      <c r="H39">
        <f t="shared" si="8"/>
        <v>1.9119309976252696</v>
      </c>
    </row>
    <row r="40" spans="2:13" x14ac:dyDescent="0.2">
      <c r="F40">
        <f t="shared" si="7"/>
        <v>0</v>
      </c>
      <c r="G40">
        <f t="shared" si="6"/>
        <v>0</v>
      </c>
      <c r="H40" t="e">
        <f t="shared" si="8"/>
        <v>#DIV/0!</v>
      </c>
    </row>
    <row r="41" spans="2:13" x14ac:dyDescent="0.2">
      <c r="J41">
        <f>I41^(1/3)</f>
        <v>0</v>
      </c>
      <c r="K41" t="e">
        <f>$B$8/(I41*(10^-24))</f>
        <v>#DIV/0!</v>
      </c>
      <c r="M41">
        <f>L41/L43</f>
        <v>0</v>
      </c>
    </row>
    <row r="43" spans="2:13" x14ac:dyDescent="0.2">
      <c r="K43" t="s">
        <v>3</v>
      </c>
      <c r="L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0.40.60</vt:lpstr>
      <vt:lpstr>51.0.49</vt:lpstr>
      <vt:lpstr>61.39.0</vt:lpstr>
      <vt:lpstr>KF</vt:lpstr>
      <vt:lpstr>LiF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2022-08-15T13:02:11Z</dcterms:created>
  <dcterms:modified xsi:type="dcterms:W3CDTF">2022-08-29T14:45:10Z</dcterms:modified>
</cp:coreProperties>
</file>