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31702251-B85D-CC48-97BF-27A7CE179113}" xr6:coauthVersionLast="47" xr6:coauthVersionMax="47" xr10:uidLastSave="{00000000-0000-0000-0000-000000000000}"/>
  <bookViews>
    <workbookView xWindow="2660" yWindow="2000" windowWidth="25380" windowHeight="15820" activeTab="6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4" l="1" a="1"/>
  <c r="J6" i="4" s="1"/>
  <c r="J10" i="4" a="1"/>
  <c r="J10" i="4" s="1"/>
  <c r="K89" i="4"/>
  <c r="M89" i="4" l="1"/>
  <c r="J89" i="4"/>
  <c r="M78" i="4"/>
  <c r="K78" i="4"/>
  <c r="J78" i="4"/>
  <c r="M69" i="4"/>
  <c r="K69" i="4"/>
  <c r="J69" i="4"/>
  <c r="M59" i="4"/>
  <c r="K59" i="4"/>
  <c r="J59" i="4"/>
  <c r="F91" i="4" l="1"/>
  <c r="G91" i="4"/>
  <c r="H91" i="4"/>
  <c r="F86" i="4"/>
  <c r="G86" i="4"/>
  <c r="H86" i="4" s="1"/>
  <c r="F87" i="4"/>
  <c r="G87" i="4"/>
  <c r="H87" i="4" s="1"/>
  <c r="F92" i="4"/>
  <c r="G92" i="4" s="1"/>
  <c r="H92" i="4" s="1"/>
  <c r="F93" i="4"/>
  <c r="G93" i="4" s="1"/>
  <c r="H93" i="4" s="1"/>
  <c r="F80" i="4"/>
  <c r="G80" i="4" s="1"/>
  <c r="H80" i="4" s="1"/>
  <c r="F81" i="4"/>
  <c r="G81" i="4" s="1"/>
  <c r="H81" i="4" s="1"/>
  <c r="F76" i="4"/>
  <c r="G76" i="4" s="1"/>
  <c r="H76" i="4" s="1"/>
  <c r="F66" i="4"/>
  <c r="G66" i="4" s="1"/>
  <c r="H66" i="4" s="1"/>
  <c r="F70" i="4"/>
  <c r="G70" i="4" s="1"/>
  <c r="H70" i="4" s="1"/>
  <c r="F71" i="4"/>
  <c r="G71" i="4" s="1"/>
  <c r="H71" i="4" s="1"/>
  <c r="F57" i="4"/>
  <c r="G57" i="4" s="1"/>
  <c r="H57" i="4" s="1"/>
  <c r="F61" i="4"/>
  <c r="G61" i="4" s="1"/>
  <c r="H61" i="4" s="1"/>
  <c r="F90" i="4"/>
  <c r="G90" i="4" s="1"/>
  <c r="H90" i="4" s="1"/>
  <c r="F89" i="4"/>
  <c r="G89" i="4" s="1"/>
  <c r="H89" i="4" s="1"/>
  <c r="F88" i="4"/>
  <c r="G88" i="4" s="1"/>
  <c r="H88" i="4" s="1"/>
  <c r="F79" i="4"/>
  <c r="G79" i="4" s="1"/>
  <c r="H79" i="4" s="1"/>
  <c r="F78" i="4"/>
  <c r="G78" i="4" s="1"/>
  <c r="H78" i="4" s="1"/>
  <c r="F77" i="4"/>
  <c r="G77" i="4" s="1"/>
  <c r="H77" i="4" s="1"/>
  <c r="F69" i="4"/>
  <c r="G69" i="4" s="1"/>
  <c r="H69" i="4" s="1"/>
  <c r="F68" i="4"/>
  <c r="G68" i="4" s="1"/>
  <c r="H68" i="4" s="1"/>
  <c r="F67" i="4"/>
  <c r="G67" i="4" s="1"/>
  <c r="H67" i="4" s="1"/>
  <c r="F60" i="4" l="1"/>
  <c r="G60" i="4" s="1"/>
  <c r="H60" i="4" s="1"/>
  <c r="F59" i="4"/>
  <c r="G59" i="4" s="1"/>
  <c r="H59" i="4" s="1"/>
  <c r="F58" i="4"/>
  <c r="G58" i="4" s="1"/>
  <c r="H58" i="4" s="1"/>
  <c r="J10" i="6" a="1"/>
  <c r="J10" i="6" s="1"/>
  <c r="J6" i="6" a="1"/>
  <c r="J6" i="6" s="1"/>
  <c r="F28" i="6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0" i="6"/>
  <c r="K30" i="6"/>
  <c r="J30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L7" i="3" l="1"/>
  <c r="K7" i="3"/>
  <c r="L7" i="5" l="1"/>
  <c r="K7" i="5"/>
  <c r="L7" i="6"/>
  <c r="K7" i="6"/>
  <c r="K7" i="4" l="1"/>
  <c r="L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<sst xmlns="http://schemas.openxmlformats.org/spreadsheetml/2006/main" count="421" uniqueCount="46">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</sst>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'KF-42ZrF4'!$G$57:$G$62</c:f>
              <c:numCache>
                <c:formatCode>General</c:formatCode>
                <c:ptCount val="6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3723.875</c:v>
                </c:pt>
                <c:pt idx="4">
                  <c:v>3836.7121363749993</c:v>
                </c:pt>
              </c:numCache>
            </c:numRef>
          </c:xVal>
          <c:yVal>
            <c:numRef>
              <c:f>'KF-42ZrF4'!$E$57:$E$62</c:f>
              <c:numCache>
                <c:formatCode>General</c:formatCode>
                <c:ptCount val="6"/>
                <c:pt idx="0">
                  <c:v>9.8436355555555597</c:v>
                </c:pt>
                <c:pt idx="1">
                  <c:v>5.1306444444444397</c:v>
                </c:pt>
                <c:pt idx="2">
                  <c:v>2.7041622222222199</c:v>
                </c:pt>
                <c:pt idx="3">
                  <c:v>0.63763111111111104</c:v>
                </c:pt>
                <c:pt idx="4">
                  <c:v>-1.33432666666667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0-4C4F-A0BD-EA9E3AAA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'KF-42ZrF4'!$C$86:$C$92</c:f>
              <c:numCache>
                <c:formatCode>General</c:formatCode>
                <c:ptCount val="7"/>
                <c:pt idx="0">
                  <c:v>-753.80325331999995</c:v>
                </c:pt>
                <c:pt idx="1">
                  <c:v>-754.41573280666603</c:v>
                </c:pt>
                <c:pt idx="2">
                  <c:v>-754.528655706667</c:v>
                </c:pt>
                <c:pt idx="3">
                  <c:v>-753.77587617999905</c:v>
                </c:pt>
                <c:pt idx="4">
                  <c:v>-754.06575140666598</c:v>
                </c:pt>
                <c:pt idx="5">
                  <c:v>-753.24784309333302</c:v>
                </c:pt>
                <c:pt idx="6">
                  <c:v>-753.24429627333302</c:v>
                </c:pt>
              </c:numCache>
            </c:numRef>
          </c:xVal>
          <c:yVal>
            <c:numRef>
              <c:f>'KF-42ZrF4'!$E$86:$E$92</c:f>
              <c:numCache>
                <c:formatCode>General</c:formatCode>
                <c:ptCount val="7"/>
                <c:pt idx="0">
                  <c:v>15.183960000000001</c:v>
                </c:pt>
                <c:pt idx="1">
                  <c:v>11.508380000000001</c:v>
                </c:pt>
                <c:pt idx="2">
                  <c:v>6.9991533333333296</c:v>
                </c:pt>
                <c:pt idx="3">
                  <c:v>3.7130200000000002</c:v>
                </c:pt>
                <c:pt idx="4">
                  <c:v>1.3913866666666701</c:v>
                </c:pt>
                <c:pt idx="5">
                  <c:v>-0.22086</c:v>
                </c:pt>
                <c:pt idx="6">
                  <c:v>-4.8733733333333298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49-7944-A3A1-EF302E7D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ZrF4!$C$27:$C$33</c:f>
              <c:numCache>
                <c:formatCode>General</c:formatCode>
                <c:ptCount val="7"/>
                <c:pt idx="0">
                  <c:v>-710.25096301333394</c:v>
                </c:pt>
                <c:pt idx="1">
                  <c:v>-709.34758202444505</c:v>
                </c:pt>
                <c:pt idx="2">
                  <c:v>-708.34932585111096</c:v>
                </c:pt>
                <c:pt idx="3">
                  <c:v>-708.56763322889003</c:v>
                </c:pt>
                <c:pt idx="4">
                  <c:v>-707.09132987999999</c:v>
                </c:pt>
                <c:pt idx="5">
                  <c:v>-708.15924559555594</c:v>
                </c:pt>
                <c:pt idx="6">
                  <c:v>-707.50244896888898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3">
                  <c:v>1.5317400000000001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1">
                  <c:v>3.7721571527072446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  <c:pt idx="4">
                  <c:v>3.7721571527072446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summary!$B$19:$B$25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  <c:pt idx="3">
                  <c:v>1000</c:v>
                </c:pt>
                <c:pt idx="4">
                  <c:v>900</c:v>
                </c:pt>
                <c:pt idx="5">
                  <c:v>800</c:v>
                </c:pt>
                <c:pt idx="6">
                  <c:v>700</c:v>
                </c:pt>
              </c:numCache>
            </c:numRef>
          </c:xVal>
          <c:yVal>
            <c:numRef>
              <c:f>summary!$E$19:$E$25</c:f>
              <c:numCache>
                <c:formatCode>General</c:formatCode>
                <c:ptCount val="7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  <c:pt idx="3">
                  <c:v>2.8064027310632902</c:v>
                </c:pt>
                <c:pt idx="4">
                  <c:v>2.8549079131219095</c:v>
                </c:pt>
                <c:pt idx="5">
                  <c:v>2.8534206059510985</c:v>
                </c:pt>
                <c:pt idx="6">
                  <c:v>2.8968067193389899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0-6540-A053-0F64A0CF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summary!$P$12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summary!$Q$12:$U$12</c:f>
              <c:numCache>
                <c:formatCode>General</c:formatCode>
                <c:ptCount val="5"/>
                <c:pt idx="0">
                  <c:v>0</c:v>
                </c:pt>
                <c:pt idx="1">
                  <c:v>-0.36203828283041561</c:v>
                </c:pt>
                <c:pt idx="2">
                  <c:v>-0.73431043970031062</c:v>
                </c:pt>
                <c:pt idx="3">
                  <c:v>-0.63054614742347503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E-7847-AA81-55134D5E7658}"/>
            </c:ext>
          </c:extLst>
        </c:ser>
        <c:ser>
          <c:idx val="1"/>
          <c:order val="1"/>
          <c:tx>
            <c:strRef>
              <c:f>summary!$P$13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summary!$Q$13:$U$13</c:f>
              <c:numCache>
                <c:formatCode>General</c:formatCode>
                <c:ptCount val="5"/>
                <c:pt idx="0">
                  <c:v>0</c:v>
                </c:pt>
                <c:pt idx="1">
                  <c:v>-0.35770191693462738</c:v>
                </c:pt>
                <c:pt idx="2">
                  <c:v>-0.74559730997682827</c:v>
                </c:pt>
                <c:pt idx="3">
                  <c:v>-0.6553406162279245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E-7847-AA81-55134D5E7658}"/>
            </c:ext>
          </c:extLst>
        </c:ser>
        <c:ser>
          <c:idx val="2"/>
          <c:order val="2"/>
          <c:tx>
            <c:strRef>
              <c:f>summary!$P$14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summary!$Q$14:$U$14</c:f>
              <c:numCache>
                <c:formatCode>General</c:formatCode>
                <c:ptCount val="5"/>
                <c:pt idx="0">
                  <c:v>0</c:v>
                </c:pt>
                <c:pt idx="1">
                  <c:v>-0.33855591514289207</c:v>
                </c:pt>
                <c:pt idx="2">
                  <c:v>-0.70495286551893344</c:v>
                </c:pt>
                <c:pt idx="3">
                  <c:v>-0.59901680737241314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5E-7847-AA81-55134D5E7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292100</xdr:colOff>
      <xdr:row>82</xdr:row>
      <xdr:rowOff>114300</xdr:rowOff>
    </xdr:from>
    <xdr:to>
      <xdr:col>18</xdr:col>
      <xdr:colOff>736600</xdr:colOff>
      <xdr:row>96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12C38-B14A-AB74-6B8E-F0C853C9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97</xdr:row>
      <xdr:rowOff>0</xdr:rowOff>
    </xdr:from>
    <xdr:to>
      <xdr:col>18</xdr:col>
      <xdr:colOff>444500</xdr:colOff>
      <xdr:row>110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687C5D-6A24-1246-9070-AD104DC3E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11</xdr:row>
      <xdr:rowOff>165100</xdr:rowOff>
    </xdr:from>
    <xdr:to>
      <xdr:col>13</xdr:col>
      <xdr:colOff>800100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139700</xdr:colOff>
      <xdr:row>15</xdr:row>
      <xdr:rowOff>127000</xdr:rowOff>
    </xdr:from>
    <xdr:to>
      <xdr:col>20</xdr:col>
      <xdr:colOff>584200</xdr:colOff>
      <xdr:row>29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A6BE90-C682-EA0C-5B02-95E9A6D28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31</xdr:row>
      <xdr:rowOff>0</xdr:rowOff>
    </xdr:from>
    <xdr:to>
      <xdr:col>21</xdr:col>
      <xdr:colOff>444500</xdr:colOff>
      <xdr:row>44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49FD3-A02D-764C-B6F2-3AA19FE43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29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93"/>
  <sheetViews>
    <sheetView topLeftCell="C1" workbookViewId="0">
      <selection activeCell="N21" sqref="N2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LINEST(E86:E92,C86:C92^{1,2})</f>
        <v>-11.402446957458636</v>
      </c>
      <c r="K10">
        <v>-17200.053334790162</v>
      </c>
      <c r="L10">
        <v>-6486358.4473712528</v>
      </c>
    </row>
    <row r="11" spans="2:13" x14ac:dyDescent="0.2">
      <c r="J11" t="s">
        <v>23</v>
      </c>
      <c r="K11">
        <f>(-K10+SQRT(K10^2-4*J10*L10))/(2*J10)</f>
        <v>-755.1057679298093</v>
      </c>
      <c r="L11">
        <f>(-K10-SQRT(K10^2-4*J10*L10))/(2*J10)</f>
        <v>-753.34705793834007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3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3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3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  <row r="54" spans="2:13" x14ac:dyDescent="0.2">
      <c r="B54">
        <v>1000</v>
      </c>
    </row>
    <row r="55" spans="2:13" x14ac:dyDescent="0.2">
      <c r="H55" t="s">
        <v>26</v>
      </c>
    </row>
    <row r="56" spans="2:13" x14ac:dyDescent="0.2"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30</v>
      </c>
      <c r="K56" t="s">
        <v>32</v>
      </c>
      <c r="L56" t="s">
        <v>34</v>
      </c>
      <c r="M56" t="s">
        <v>35</v>
      </c>
    </row>
    <row r="57" spans="2:13" x14ac:dyDescent="0.2">
      <c r="B57">
        <v>0.97</v>
      </c>
      <c r="C57">
        <v>-746.88829489777697</v>
      </c>
      <c r="D57">
        <v>23.515265777777799</v>
      </c>
      <c r="E57">
        <v>9.8436355555555597</v>
      </c>
      <c r="F57">
        <f>$F$10*B57</f>
        <v>15.035</v>
      </c>
      <c r="G57">
        <f t="shared" ref="G57" si="23">F57^3</f>
        <v>3398.6801678750003</v>
      </c>
      <c r="H57">
        <f>$B$8/G57/(1E-24)</f>
        <v>3.0891897682047929</v>
      </c>
    </row>
    <row r="58" spans="2:13" x14ac:dyDescent="0.2">
      <c r="B58">
        <v>0.98</v>
      </c>
      <c r="C58">
        <v>-746.30049722888998</v>
      </c>
      <c r="D58">
        <v>23.402425333333301</v>
      </c>
      <c r="E58">
        <v>5.1306444444444397</v>
      </c>
      <c r="F58">
        <f>$F$10*B58</f>
        <v>15.19</v>
      </c>
      <c r="G58">
        <f t="shared" ref="G58:G60" si="24">F58^3</f>
        <v>3504.881359</v>
      </c>
      <c r="H58">
        <f>$B$8/G58/(1E-24)</f>
        <v>2.9955844220061087</v>
      </c>
    </row>
    <row r="59" spans="2:13" x14ac:dyDescent="0.2">
      <c r="B59">
        <v>0.99</v>
      </c>
      <c r="C59">
        <v>-745.515851946667</v>
      </c>
      <c r="D59">
        <v>23.586255333333401</v>
      </c>
      <c r="E59">
        <v>2.7041622222222199</v>
      </c>
      <c r="F59">
        <f>$F$10*B59</f>
        <v>15.345000000000001</v>
      </c>
      <c r="G59">
        <f t="shared" si="24"/>
        <v>3613.2721886250006</v>
      </c>
      <c r="H59">
        <f>$B$8/G59/(1E-24)</f>
        <v>2.9057229712869672</v>
      </c>
      <c r="I59">
        <v>3741.1480126453807</v>
      </c>
      <c r="J59">
        <f>I59^(1/3)</f>
        <v>15.523928372637515</v>
      </c>
      <c r="K59">
        <f>$B$8/(I59*(10^-24))</f>
        <v>2.8064027310632902</v>
      </c>
      <c r="L59">
        <v>-745.16395543400563</v>
      </c>
      <c r="M59">
        <f>L59/L61</f>
        <v>-13.306499204178673</v>
      </c>
    </row>
    <row r="60" spans="2:13" x14ac:dyDescent="0.2">
      <c r="B60">
        <v>1</v>
      </c>
      <c r="C60">
        <v>-745.57003053555604</v>
      </c>
      <c r="D60">
        <v>23.618557111111102</v>
      </c>
      <c r="E60">
        <v>0.63763111111111104</v>
      </c>
      <c r="F60">
        <f t="shared" ref="F60" si="25">$F$10*B60</f>
        <v>15.5</v>
      </c>
      <c r="G60">
        <f t="shared" si="24"/>
        <v>3723.875</v>
      </c>
      <c r="H60">
        <f t="shared" ref="H60" si="26">$B$8/G60/(1E-24)</f>
        <v>2.8194200933167735</v>
      </c>
    </row>
    <row r="61" spans="2:13" x14ac:dyDescent="0.2">
      <c r="B61">
        <v>1.01</v>
      </c>
      <c r="C61">
        <v>-744.76171639111101</v>
      </c>
      <c r="D61">
        <v>23.654202444444401</v>
      </c>
      <c r="E61">
        <v>-1.33432666666667</v>
      </c>
      <c r="F61">
        <f t="shared" ref="F61" si="27">$F$10*B61</f>
        <v>15.654999999999999</v>
      </c>
      <c r="G61">
        <f t="shared" ref="G61" si="28">F61^3</f>
        <v>3836.7121363749993</v>
      </c>
      <c r="H61">
        <f t="shared" ref="H61" si="29">$B$8/G61/(1E-24)</f>
        <v>2.7365013654425008</v>
      </c>
      <c r="K61" t="s">
        <v>8</v>
      </c>
      <c r="L61">
        <v>56</v>
      </c>
    </row>
    <row r="63" spans="2:13" x14ac:dyDescent="0.2">
      <c r="B63">
        <v>900</v>
      </c>
    </row>
    <row r="64" spans="2:13" x14ac:dyDescent="0.2">
      <c r="H64" t="s">
        <v>26</v>
      </c>
    </row>
    <row r="65" spans="2:13" x14ac:dyDescent="0.2"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30</v>
      </c>
      <c r="K65" t="s">
        <v>32</v>
      </c>
      <c r="L65" t="s">
        <v>34</v>
      </c>
      <c r="M65" t="s">
        <v>35</v>
      </c>
    </row>
    <row r="66" spans="2:13" x14ac:dyDescent="0.2">
      <c r="B66">
        <v>0.96</v>
      </c>
      <c r="C66">
        <v>-749.69561161555396</v>
      </c>
      <c r="D66">
        <v>21.1499828888889</v>
      </c>
      <c r="E66">
        <v>13.17694</v>
      </c>
      <c r="F66">
        <f>$F$10*B66</f>
        <v>14.879999999999999</v>
      </c>
      <c r="G66">
        <f t="shared" ref="G66" si="30">F66^3</f>
        <v>3294.6462719999995</v>
      </c>
      <c r="H66">
        <f>$B$8/G66/(1E-24)</f>
        <v>3.1867360357403496</v>
      </c>
    </row>
    <row r="67" spans="2:13" x14ac:dyDescent="0.2">
      <c r="B67">
        <v>0.97</v>
      </c>
      <c r="C67">
        <v>-748.73079096666595</v>
      </c>
      <c r="D67">
        <v>21.198351333333299</v>
      </c>
      <c r="E67">
        <v>9.1641955555555601</v>
      </c>
      <c r="F67">
        <f>$F$10*B67</f>
        <v>15.035</v>
      </c>
      <c r="G67">
        <f t="shared" ref="G67:G69" si="31">F67^3</f>
        <v>3398.6801678750003</v>
      </c>
      <c r="H67">
        <f>$B$8/G67/(1E-24)</f>
        <v>3.0891897682047929</v>
      </c>
    </row>
    <row r="68" spans="2:13" x14ac:dyDescent="0.2">
      <c r="B68">
        <v>0.98</v>
      </c>
      <c r="C68">
        <v>-748.07817586444401</v>
      </c>
      <c r="D68">
        <v>21.433197111111099</v>
      </c>
      <c r="E68">
        <v>4.9298955555555501</v>
      </c>
      <c r="F68">
        <f>$F$10*B68</f>
        <v>15.19</v>
      </c>
      <c r="G68">
        <f t="shared" si="31"/>
        <v>3504.881359</v>
      </c>
      <c r="H68">
        <f>$B$8/G68/(1E-24)</f>
        <v>2.9955844220061087</v>
      </c>
    </row>
    <row r="69" spans="2:13" x14ac:dyDescent="0.2">
      <c r="B69">
        <v>0.99</v>
      </c>
      <c r="C69">
        <v>-748.07696325777704</v>
      </c>
      <c r="D69">
        <v>21.281432444444398</v>
      </c>
      <c r="E69">
        <v>1.8124111111111101</v>
      </c>
      <c r="F69">
        <f t="shared" ref="F69" si="32">$F$10*B69</f>
        <v>15.345000000000001</v>
      </c>
      <c r="G69">
        <f t="shared" si="31"/>
        <v>3613.2721886250006</v>
      </c>
      <c r="H69">
        <f t="shared" ref="H69" si="33">$B$8/G69/(1E-24)</f>
        <v>2.9057229712869672</v>
      </c>
      <c r="I69">
        <v>3680.0265283378285</v>
      </c>
      <c r="J69">
        <f>I69^(1/3)</f>
        <v>15.438922357181582</v>
      </c>
      <c r="K69">
        <f>$B$8/(I69*(10^-24))</f>
        <v>2.8530142158356115</v>
      </c>
      <c r="L69">
        <v>-747.61373306583312</v>
      </c>
      <c r="M69">
        <f>L69/L71</f>
        <v>-13.350245233318448</v>
      </c>
    </row>
    <row r="70" spans="2:13" x14ac:dyDescent="0.2">
      <c r="B70">
        <v>1</v>
      </c>
      <c r="C70">
        <v>-747.44900082888898</v>
      </c>
      <c r="D70">
        <v>21.102662666666699</v>
      </c>
      <c r="E70">
        <v>-1.1384355555555601</v>
      </c>
      <c r="F70">
        <f t="shared" ref="F70:F71" si="34">$F$10*B70</f>
        <v>15.5</v>
      </c>
      <c r="G70">
        <f t="shared" ref="G70:G71" si="35">F70^3</f>
        <v>3723.875</v>
      </c>
      <c r="H70">
        <f t="shared" ref="H70:H71" si="36">$B$8/G70/(1E-24)</f>
        <v>2.8194200933167735</v>
      </c>
    </row>
    <row r="71" spans="2:13" x14ac:dyDescent="0.2">
      <c r="B71">
        <v>1.01</v>
      </c>
      <c r="C71">
        <v>-747.40745967777798</v>
      </c>
      <c r="D71">
        <v>21.2093308888889</v>
      </c>
      <c r="E71">
        <v>-3.1063711111111099</v>
      </c>
      <c r="F71">
        <f t="shared" si="34"/>
        <v>15.654999999999999</v>
      </c>
      <c r="G71">
        <f t="shared" si="35"/>
        <v>3836.7121363749993</v>
      </c>
      <c r="H71">
        <f t="shared" si="36"/>
        <v>2.7365013654425008</v>
      </c>
      <c r="K71" t="s">
        <v>8</v>
      </c>
      <c r="L71">
        <v>56</v>
      </c>
    </row>
    <row r="73" spans="2:13" x14ac:dyDescent="0.2">
      <c r="B73">
        <v>800</v>
      </c>
    </row>
    <row r="74" spans="2:13" x14ac:dyDescent="0.2">
      <c r="H74" t="s">
        <v>26</v>
      </c>
    </row>
    <row r="75" spans="2:13" x14ac:dyDescent="0.2"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30</v>
      </c>
      <c r="K75" t="s">
        <v>32</v>
      </c>
      <c r="L75" t="s">
        <v>34</v>
      </c>
      <c r="M75" t="s">
        <v>35</v>
      </c>
    </row>
    <row r="76" spans="2:13" x14ac:dyDescent="0.2">
      <c r="B76">
        <v>0.96</v>
      </c>
      <c r="C76">
        <v>-751.51750523555495</v>
      </c>
      <c r="D76">
        <v>19.083106000000001</v>
      </c>
      <c r="E76">
        <v>11.2027555555555</v>
      </c>
      <c r="F76">
        <f>$F$10*B76</f>
        <v>14.879999999999999</v>
      </c>
      <c r="G76">
        <f t="shared" ref="G76" si="37">F76^3</f>
        <v>3294.6462719999995</v>
      </c>
      <c r="H76">
        <f>$B$8/G76/(1E-24)</f>
        <v>3.1867360357403496</v>
      </c>
    </row>
    <row r="77" spans="2:13" x14ac:dyDescent="0.2">
      <c r="B77">
        <v>0.97</v>
      </c>
      <c r="C77">
        <v>-751.82684092666705</v>
      </c>
      <c r="D77">
        <v>18.851447333333301</v>
      </c>
      <c r="E77">
        <v>9.0016577777777709</v>
      </c>
      <c r="F77">
        <f>$F$10*B77</f>
        <v>15.035</v>
      </c>
      <c r="G77">
        <f t="shared" ref="G77:G79" si="38">F77^3</f>
        <v>3398.6801678750003</v>
      </c>
      <c r="H77">
        <f>$B$8/G77/(1E-24)</f>
        <v>3.0891897682047929</v>
      </c>
    </row>
    <row r="78" spans="2:13" x14ac:dyDescent="0.2">
      <c r="B78">
        <v>0.98</v>
      </c>
      <c r="C78">
        <v>-751.18254144666696</v>
      </c>
      <c r="D78">
        <v>18.898326888888899</v>
      </c>
      <c r="E78">
        <v>3.9069400000000001</v>
      </c>
      <c r="F78">
        <f>$F$10*B78</f>
        <v>15.19</v>
      </c>
      <c r="G78">
        <f t="shared" si="38"/>
        <v>3504.881359</v>
      </c>
      <c r="H78">
        <f>$B$8/G78/(1E-24)</f>
        <v>2.9955844220061087</v>
      </c>
      <c r="I78">
        <v>3682.6845331373579</v>
      </c>
      <c r="J78">
        <f>I78^(1/3)</f>
        <v>15.44263853090898</v>
      </c>
      <c r="K78">
        <f>$B$8/(I78*(10^-24))</f>
        <v>2.8509550317239722</v>
      </c>
      <c r="L78">
        <v>-750.61184068011528</v>
      </c>
      <c r="M78">
        <f>L78/L80</f>
        <v>-13.403782869287772</v>
      </c>
    </row>
    <row r="79" spans="2:13" x14ac:dyDescent="0.2">
      <c r="B79">
        <v>0.99</v>
      </c>
      <c r="C79">
        <v>-751.34321230444402</v>
      </c>
      <c r="D79">
        <v>18.865387111111101</v>
      </c>
      <c r="E79">
        <v>1.93274888888889</v>
      </c>
      <c r="F79">
        <f t="shared" ref="F79" si="39">$F$10*B79</f>
        <v>15.345000000000001</v>
      </c>
      <c r="G79">
        <f t="shared" si="38"/>
        <v>3613.2721886250006</v>
      </c>
      <c r="H79">
        <f t="shared" ref="H79" si="40">$B$8/G79/(1E-24)</f>
        <v>2.9057229712869672</v>
      </c>
    </row>
    <row r="80" spans="2:13" x14ac:dyDescent="0.2">
      <c r="B80">
        <v>1</v>
      </c>
      <c r="C80">
        <v>-750.34806934000005</v>
      </c>
      <c r="D80">
        <v>18.868212</v>
      </c>
      <c r="E80">
        <v>-1.0560066666666701</v>
      </c>
      <c r="F80">
        <f t="shared" ref="F80:F81" si="41">$F$10*B80</f>
        <v>15.5</v>
      </c>
      <c r="G80">
        <f t="shared" ref="G80:G81" si="42">F80^3</f>
        <v>3723.875</v>
      </c>
      <c r="H80">
        <f t="shared" ref="H80:H81" si="43">$B$8/G80/(1E-24)</f>
        <v>2.8194200933167735</v>
      </c>
      <c r="K80" t="s">
        <v>8</v>
      </c>
      <c r="L80">
        <v>56</v>
      </c>
    </row>
    <row r="81" spans="2:13" x14ac:dyDescent="0.2">
      <c r="B81">
        <v>1.01</v>
      </c>
      <c r="C81">
        <v>-749.36660218222198</v>
      </c>
      <c r="D81">
        <v>18.827842444444499</v>
      </c>
      <c r="E81">
        <v>-3.1684955555555501</v>
      </c>
      <c r="F81">
        <f t="shared" si="41"/>
        <v>15.654999999999999</v>
      </c>
      <c r="G81">
        <f t="shared" si="42"/>
        <v>3836.7121363749993</v>
      </c>
      <c r="H81">
        <f t="shared" si="43"/>
        <v>2.7365013654425008</v>
      </c>
    </row>
    <row r="83" spans="2:13" x14ac:dyDescent="0.2">
      <c r="B83">
        <v>700</v>
      </c>
    </row>
    <row r="84" spans="2:13" x14ac:dyDescent="0.2">
      <c r="H84" t="s">
        <v>26</v>
      </c>
    </row>
    <row r="85" spans="2:13" x14ac:dyDescent="0.2"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30</v>
      </c>
      <c r="K85" t="s">
        <v>32</v>
      </c>
      <c r="L85" t="s">
        <v>34</v>
      </c>
      <c r="M85" t="s">
        <v>35</v>
      </c>
    </row>
    <row r="86" spans="2:13" x14ac:dyDescent="0.2">
      <c r="B86">
        <v>0.95</v>
      </c>
      <c r="C86">
        <v>-753.80325331999995</v>
      </c>
      <c r="D86">
        <v>16.753548666666699</v>
      </c>
      <c r="E86">
        <v>15.183960000000001</v>
      </c>
      <c r="F86">
        <f t="shared" ref="F86:F87" si="44">$F$10*B86</f>
        <v>14.725</v>
      </c>
      <c r="G86">
        <f t="shared" ref="G86:G87" si="45">F86^3</f>
        <v>3192.7573281249997</v>
      </c>
      <c r="H86">
        <f t="shared" ref="H86:H87" si="46">$B$8/G86/(1E-24)</f>
        <v>3.2884328249794708</v>
      </c>
    </row>
    <row r="87" spans="2:13" x14ac:dyDescent="0.2">
      <c r="B87">
        <v>0.96</v>
      </c>
      <c r="C87">
        <v>-754.41573280666603</v>
      </c>
      <c r="D87">
        <v>16.2436093333333</v>
      </c>
      <c r="E87">
        <v>11.508380000000001</v>
      </c>
      <c r="F87">
        <f t="shared" si="44"/>
        <v>14.879999999999999</v>
      </c>
      <c r="G87">
        <f t="shared" si="45"/>
        <v>3294.6462719999995</v>
      </c>
      <c r="H87">
        <f t="shared" si="46"/>
        <v>3.1867360357403496</v>
      </c>
    </row>
    <row r="88" spans="2:13" x14ac:dyDescent="0.2">
      <c r="B88">
        <v>0.97</v>
      </c>
      <c r="C88">
        <v>-754.528655706667</v>
      </c>
      <c r="D88">
        <v>16.44407</v>
      </c>
      <c r="E88">
        <v>6.9991533333333296</v>
      </c>
      <c r="F88">
        <f>$F$10*B88</f>
        <v>15.035</v>
      </c>
      <c r="G88">
        <f t="shared" ref="G88:G91" si="47">F88^3</f>
        <v>3398.6801678750003</v>
      </c>
      <c r="H88">
        <f>$B$8/G88/(1E-24)</f>
        <v>3.0891897682047929</v>
      </c>
    </row>
    <row r="89" spans="2:13" x14ac:dyDescent="0.2">
      <c r="B89">
        <v>0.98</v>
      </c>
      <c r="C89">
        <v>-753.77587617999905</v>
      </c>
      <c r="D89">
        <v>16.690750666666698</v>
      </c>
      <c r="E89">
        <v>3.7130200000000002</v>
      </c>
      <c r="F89">
        <f>$F$10*B89</f>
        <v>15.19</v>
      </c>
      <c r="G89">
        <f t="shared" si="47"/>
        <v>3504.881359</v>
      </c>
      <c r="H89">
        <f>$B$8/G89/(1E-24)</f>
        <v>2.9955844220061087</v>
      </c>
      <c r="I89">
        <v>3624.393691822062</v>
      </c>
      <c r="J89">
        <f>I89^(1/3)</f>
        <v>15.360727634323323</v>
      </c>
      <c r="K89">
        <f>$B$8/(I89*(10^-24))</f>
        <v>2.8968067193389899</v>
      </c>
      <c r="L89">
        <v>-753.34705793834007</v>
      </c>
      <c r="M89">
        <f>L89/L91</f>
        <v>-13.452626034613216</v>
      </c>
    </row>
    <row r="90" spans="2:13" x14ac:dyDescent="0.2">
      <c r="B90">
        <v>0.99</v>
      </c>
      <c r="C90">
        <v>-754.06575140666598</v>
      </c>
      <c r="D90">
        <v>16.433861333333301</v>
      </c>
      <c r="E90">
        <v>1.3913866666666701</v>
      </c>
      <c r="F90">
        <f t="shared" ref="F90:F91" si="48">$F$10*B90</f>
        <v>15.345000000000001</v>
      </c>
      <c r="G90">
        <f t="shared" si="47"/>
        <v>3613.2721886250006</v>
      </c>
      <c r="H90">
        <f t="shared" ref="H90:H91" si="49">$B$8/G90/(1E-24)</f>
        <v>2.9057229712869672</v>
      </c>
    </row>
    <row r="91" spans="2:13" x14ac:dyDescent="0.2">
      <c r="B91">
        <v>0.995</v>
      </c>
      <c r="C91">
        <v>-753.24784309333302</v>
      </c>
      <c r="D91">
        <v>16.601486666666698</v>
      </c>
      <c r="E91">
        <v>-0.22086</v>
      </c>
      <c r="F91">
        <f t="shared" si="48"/>
        <v>15.422499999999999</v>
      </c>
      <c r="G91">
        <f t="shared" si="47"/>
        <v>3668.2957001406244</v>
      </c>
      <c r="H91">
        <f t="shared" si="49"/>
        <v>2.862137858623969</v>
      </c>
      <c r="K91" t="s">
        <v>8</v>
      </c>
      <c r="L91">
        <v>56</v>
      </c>
    </row>
    <row r="92" spans="2:13" x14ac:dyDescent="0.2">
      <c r="B92">
        <v>1</v>
      </c>
      <c r="C92">
        <v>-753.24429627333302</v>
      </c>
      <c r="D92">
        <v>16.5261453333333</v>
      </c>
      <c r="E92">
        <v>-4.8733733333333298</v>
      </c>
      <c r="F92">
        <f t="shared" ref="F92:F93" si="50">$F$10*B92</f>
        <v>15.5</v>
      </c>
      <c r="G92">
        <f t="shared" ref="G92:G93" si="51">F92^3</f>
        <v>3723.875</v>
      </c>
      <c r="H92">
        <f t="shared" ref="H92:H93" si="52">$B$8/G92/(1E-24)</f>
        <v>2.8194200933167735</v>
      </c>
    </row>
    <row r="93" spans="2:13" x14ac:dyDescent="0.2">
      <c r="B93">
        <v>1.01</v>
      </c>
      <c r="C93">
        <v>-752.30913772666702</v>
      </c>
      <c r="D93">
        <v>16.503746</v>
      </c>
      <c r="E93">
        <v>-5.4254933333333399</v>
      </c>
      <c r="F93">
        <f t="shared" si="50"/>
        <v>15.654999999999999</v>
      </c>
      <c r="G93">
        <f t="shared" si="51"/>
        <v>3836.7121363749993</v>
      </c>
      <c r="H93">
        <f t="shared" si="52"/>
        <v>2.7365013654425008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workbookViewId="0">
      <selection activeCell="I30" sqref="I30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opLeftCell="A19" workbookViewId="0">
      <selection activeCell="A23" sqref="A23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LINEST(E27:E33,G27:G33^{1,2})</f>
        <v>9.3604172420849605E-5</v>
      </c>
      <c r="K6">
        <v>-0.49340810323601186</v>
      </c>
      <c r="L6">
        <v>647.26982594294668</v>
      </c>
    </row>
    <row r="7" spans="2:13" x14ac:dyDescent="0.2">
      <c r="B7" t="s">
        <v>36</v>
      </c>
      <c r="J7" t="s">
        <v>23</v>
      </c>
      <c r="K7">
        <f>(-K6+SQRT(K6^2-4*J6*L6))/(2*J6)</f>
        <v>2813.0076430447152</v>
      </c>
      <c r="L7">
        <f>(-K6-SQRT(K6^2-4*J6*L6))/(2*J6)</f>
        <v>2458.2114754537788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LINEST(E27:E33,C27:C33^{1,2})</f>
        <v>0.95667559090691001</v>
      </c>
      <c r="K10">
        <v>1353.345131289597</v>
      </c>
      <c r="L10">
        <v>478621.28783499985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-706.60944009691082</v>
      </c>
      <c r="L11">
        <f>(-K10-SQRT(K10^2-4*J10*L10))/(2*J10)</f>
        <v>-708.02384223305012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C30">
        <v>-708.56763322889003</v>
      </c>
      <c r="D30">
        <v>23.108333777777801</v>
      </c>
      <c r="E30">
        <v>1.5317400000000001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  <c r="I30">
        <v>2458.2114754537788</v>
      </c>
      <c r="J30">
        <f>I30^(1/3)</f>
        <v>13.496041775913138</v>
      </c>
      <c r="K30">
        <f>$B$8/(I30*(10^-24))</f>
        <v>3.7721571527072446</v>
      </c>
      <c r="L30">
        <v>-708.02384223305012</v>
      </c>
      <c r="M30">
        <f>L30/L32</f>
        <v>-23.600794741101669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  <c r="K32" t="s">
        <v>8</v>
      </c>
      <c r="L32">
        <v>30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7"/>
  <sheetViews>
    <sheetView tabSelected="1" topLeftCell="A5" workbookViewId="0">
      <selection activeCell="H11" sqref="H11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N8">
        <v>3.7721571527072446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2" spans="2:7" x14ac:dyDescent="0.2">
      <c r="B22">
        <v>1000</v>
      </c>
      <c r="C22">
        <v>3741.1480126453807</v>
      </c>
      <c r="D22">
        <v>15.523928372637515</v>
      </c>
      <c r="E22">
        <v>2.8064027310632902</v>
      </c>
      <c r="F22">
        <v>-745.16395543400563</v>
      </c>
      <c r="G22">
        <v>-13.306499204178673</v>
      </c>
    </row>
    <row r="23" spans="2:7" x14ac:dyDescent="0.2">
      <c r="B23">
        <v>900</v>
      </c>
      <c r="C23">
        <v>3677.5855192186946</v>
      </c>
      <c r="D23">
        <v>15.435507989947753</v>
      </c>
      <c r="E23">
        <v>2.8549079131219095</v>
      </c>
      <c r="F23">
        <v>-747.61373306583312</v>
      </c>
      <c r="G23">
        <v>-13.350245233318448</v>
      </c>
    </row>
    <row r="24" spans="2:7" x14ac:dyDescent="0.2">
      <c r="B24">
        <v>800</v>
      </c>
      <c r="C24">
        <v>3679.5024112824153</v>
      </c>
      <c r="D24">
        <v>15.438189374539279</v>
      </c>
      <c r="E24">
        <v>2.8534206059510985</v>
      </c>
      <c r="F24">
        <v>-750.61184068011528</v>
      </c>
      <c r="G24">
        <v>-13.403782869287772</v>
      </c>
    </row>
    <row r="25" spans="2:7" x14ac:dyDescent="0.2">
      <c r="B25">
        <v>700</v>
      </c>
      <c r="C25">
        <v>3624.393691822062</v>
      </c>
      <c r="D25">
        <v>15.360727634323323</v>
      </c>
      <c r="E25">
        <v>2.8968067193389899</v>
      </c>
      <c r="F25">
        <v>-753.34705793834007</v>
      </c>
      <c r="G25">
        <v>-13.452626034613216</v>
      </c>
    </row>
    <row r="27" spans="2:7" x14ac:dyDescent="0.2">
      <c r="B27" t="s">
        <v>43</v>
      </c>
    </row>
    <row r="28" spans="2:7" x14ac:dyDescent="0.2">
      <c r="C28" t="s">
        <v>33</v>
      </c>
      <c r="D28" t="s">
        <v>30</v>
      </c>
      <c r="E28" t="s">
        <v>32</v>
      </c>
      <c r="F28" t="s">
        <v>34</v>
      </c>
      <c r="G28" t="s">
        <v>35</v>
      </c>
    </row>
    <row r="29" spans="2:7" x14ac:dyDescent="0.2">
      <c r="B29">
        <v>1300</v>
      </c>
      <c r="C29">
        <v>3379.578459322016</v>
      </c>
      <c r="D29">
        <v>15.006779837824192</v>
      </c>
      <c r="E29">
        <v>2.856243793770803</v>
      </c>
      <c r="F29">
        <v>-698.30950473771759</v>
      </c>
      <c r="G29">
        <v>-15.517988994171501</v>
      </c>
    </row>
    <row r="30" spans="2:7" x14ac:dyDescent="0.2">
      <c r="B30">
        <v>1200</v>
      </c>
      <c r="C30">
        <v>3313.4561469117943</v>
      </c>
      <c r="D30">
        <v>14.90826403254381</v>
      </c>
      <c r="E30">
        <v>2.9132421169951779</v>
      </c>
      <c r="F30">
        <v>-701.13852644303597</v>
      </c>
      <c r="G30">
        <v>-15.580856143178577</v>
      </c>
    </row>
    <row r="31" spans="2:7" x14ac:dyDescent="0.2">
      <c r="B31">
        <v>1100</v>
      </c>
      <c r="C31">
        <v>3272.4167350063676</v>
      </c>
      <c r="D31">
        <v>14.846458488803105</v>
      </c>
      <c r="E31">
        <v>2.9497771163247695</v>
      </c>
      <c r="F31">
        <v>-703.98228975325071</v>
      </c>
      <c r="G31">
        <v>-15.644050883405571</v>
      </c>
    </row>
    <row r="33" spans="2:7" x14ac:dyDescent="0.2">
      <c r="B33" t="s">
        <v>3</v>
      </c>
    </row>
    <row r="34" spans="2:7" x14ac:dyDescent="0.2">
      <c r="C34" t="s">
        <v>33</v>
      </c>
      <c r="D34" t="s">
        <v>30</v>
      </c>
      <c r="E34" t="s">
        <v>32</v>
      </c>
      <c r="F34" t="s">
        <v>34</v>
      </c>
      <c r="G34" t="s">
        <v>35</v>
      </c>
    </row>
    <row r="35" spans="2:7" x14ac:dyDescent="0.2">
      <c r="B35">
        <v>1300</v>
      </c>
      <c r="C35">
        <v>2522.2388806535328</v>
      </c>
      <c r="D35">
        <v>13.612213078742627</v>
      </c>
      <c r="E35">
        <v>3.6764003882127736</v>
      </c>
      <c r="F35">
        <v>-704.55693404688441</v>
      </c>
      <c r="G35">
        <v>-23.485231134896146</v>
      </c>
    </row>
    <row r="36" spans="2:7" x14ac:dyDescent="0.2">
      <c r="B36">
        <v>1200</v>
      </c>
      <c r="C36">
        <v>2458.2114754537788</v>
      </c>
      <c r="D36">
        <v>13.496041775913138</v>
      </c>
      <c r="E36">
        <v>3.7721571527072446</v>
      </c>
      <c r="F36">
        <v>-708.02384223305012</v>
      </c>
      <c r="G36">
        <v>-23.600794741101669</v>
      </c>
    </row>
    <row r="37" spans="2:7" x14ac:dyDescent="0.2">
      <c r="B37">
        <v>1100</v>
      </c>
      <c r="C37">
        <v>2416.5572494322632</v>
      </c>
      <c r="D37">
        <v>13.419377270210067</v>
      </c>
      <c r="E37">
        <v>3.8371778703684787</v>
      </c>
      <c r="F37">
        <v>-710.93563476025327</v>
      </c>
      <c r="G37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2023-09-13T14:12:27Z</dcterms:modified>
</cp:coreProperties>
</file>