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F00E1ED5-3102-9143-99A5-500A3E9C0FA1}" xr6:coauthVersionLast="36" xr6:coauthVersionMax="36" xr10:uidLastSave="{00000000-0000-0000-0000-000000000000}"/>
  <bookViews>
    <workbookView xWindow="4820" yWindow="8100" windowWidth="27640" windowHeight="16940" xr2:uid="{D9B84160-A6D4-C643-900B-BCFA0172C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I47" i="1"/>
  <c r="J47" i="1" s="1"/>
  <c r="I39" i="1"/>
  <c r="K39" i="1" s="1"/>
  <c r="F48" i="1"/>
  <c r="G48" i="1" s="1"/>
  <c r="H48" i="1" s="1"/>
  <c r="F40" i="1"/>
  <c r="G40" i="1" s="1"/>
  <c r="H40" i="1" s="1"/>
  <c r="F31" i="1"/>
  <c r="G31" i="1" s="1"/>
  <c r="H31" i="1" s="1"/>
  <c r="F22" i="1"/>
  <c r="G22" i="1" s="1"/>
  <c r="H22" i="1" s="1"/>
  <c r="J39" i="1" l="1"/>
  <c r="I31" i="1" l="1"/>
  <c r="K31" i="1" s="1"/>
  <c r="I22" i="1"/>
  <c r="K22" i="1" s="1"/>
  <c r="F47" i="1"/>
  <c r="G47" i="1" s="1"/>
  <c r="H47" i="1" s="1"/>
  <c r="F39" i="1"/>
  <c r="G39" i="1"/>
  <c r="H39" i="1" s="1"/>
  <c r="F32" i="1"/>
  <c r="G32" i="1"/>
  <c r="H32" i="1" s="1"/>
  <c r="F23" i="1"/>
  <c r="G23" i="1" s="1"/>
  <c r="H23" i="1" s="1"/>
  <c r="I14" i="1"/>
  <c r="K14" i="1" s="1"/>
  <c r="F14" i="1"/>
  <c r="G14" i="1" s="1"/>
  <c r="H14" i="1" s="1"/>
  <c r="F15" i="1"/>
  <c r="G15" i="1" s="1"/>
  <c r="H15" i="1" s="1"/>
  <c r="F46" i="1"/>
  <c r="G46" i="1" s="1"/>
  <c r="H46" i="1" s="1"/>
  <c r="F45" i="1"/>
  <c r="G45" i="1" s="1"/>
  <c r="F44" i="1"/>
  <c r="G44" i="1" s="1"/>
  <c r="H44" i="1" s="1"/>
  <c r="F38" i="1"/>
  <c r="G38" i="1" s="1"/>
  <c r="H38" i="1" s="1"/>
  <c r="F37" i="1"/>
  <c r="G37" i="1" s="1"/>
  <c r="F36" i="1"/>
  <c r="G36" i="1" s="1"/>
  <c r="H36" i="1" s="1"/>
  <c r="F30" i="1"/>
  <c r="G30" i="1" s="1"/>
  <c r="H30" i="1" s="1"/>
  <c r="F29" i="1"/>
  <c r="G29" i="1" s="1"/>
  <c r="F28" i="1"/>
  <c r="G28" i="1" s="1"/>
  <c r="H28" i="1" s="1"/>
  <c r="F21" i="1"/>
  <c r="G21" i="1" s="1"/>
  <c r="H21" i="1" s="1"/>
  <c r="F20" i="1"/>
  <c r="G20" i="1" s="1"/>
  <c r="F19" i="1"/>
  <c r="G19" i="1" s="1"/>
  <c r="H19" i="1" s="1"/>
  <c r="J31" i="1" l="1"/>
  <c r="J22" i="1"/>
  <c r="J14" i="1"/>
  <c r="H45" i="1"/>
  <c r="H37" i="1"/>
  <c r="H29" i="1"/>
  <c r="H20" i="1"/>
  <c r="F12" i="1" l="1"/>
  <c r="G12" i="1" s="1"/>
  <c r="F13" i="1"/>
  <c r="G13" i="1"/>
  <c r="H13" i="1"/>
  <c r="H11" i="1"/>
  <c r="F11" i="1"/>
  <c r="G11" i="1"/>
  <c r="H12" i="1" l="1"/>
  <c r="C6" i="1"/>
</calcChain>
</file>

<file path=xl/sharedStrings.xml><?xml version="1.0" encoding="utf-8"?>
<sst xmlns="http://schemas.openxmlformats.org/spreadsheetml/2006/main" count="58" uniqueCount="17">
  <si>
    <t>Na AIMD</t>
  </si>
  <si>
    <t>atoms</t>
  </si>
  <si>
    <t>total mass</t>
  </si>
  <si>
    <t>amu</t>
  </si>
  <si>
    <t>scale</t>
  </si>
  <si>
    <t>1100</t>
  </si>
  <si>
    <t>1200</t>
  </si>
  <si>
    <t>1300</t>
  </si>
  <si>
    <t>1400</t>
  </si>
  <si>
    <t>E</t>
  </si>
  <si>
    <t>KE</t>
  </si>
  <si>
    <t>P</t>
  </si>
  <si>
    <t>Lx</t>
  </si>
  <si>
    <t>V</t>
  </si>
  <si>
    <t>atomic density</t>
  </si>
  <si>
    <t>Vol fit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</si>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</sst>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2F5E-95DC-844C-BFEE-76CCBC5EB418}">
  <dimension ref="B3:K4013"/>
  <sheetViews>
    <sheetView tabSelected="1" topLeftCell="A17" workbookViewId="0">
      <selection activeCell="M37" sqref="M37"/>
    </sheetView>
  </sheetViews>
  <sheetFormatPr baseColWidth="10" defaultRowHeight="16" x14ac:dyDescent="0.2"/>
  <cols>
    <col min="8" max="8" width="14.1640625" customWidth="1"/>
  </cols>
  <sheetData>
    <row r="3" spans="2:11" x14ac:dyDescent="0.2">
      <c r="C3" t="s">
        <v>0</v>
      </c>
    </row>
    <row r="4" spans="2:11" x14ac:dyDescent="0.2">
      <c r="B4" s="1"/>
    </row>
    <row r="5" spans="2:11" x14ac:dyDescent="0.2">
      <c r="B5" s="1" t="s">
        <v>1</v>
      </c>
      <c r="C5">
        <v>128</v>
      </c>
    </row>
    <row r="6" spans="2:11" x14ac:dyDescent="0.2">
      <c r="B6" s="1" t="s">
        <v>2</v>
      </c>
      <c r="C6">
        <f>C5*22.99</f>
        <v>2942.72</v>
      </c>
      <c r="D6" t="s">
        <v>3</v>
      </c>
    </row>
    <row r="7" spans="2:11" x14ac:dyDescent="0.2">
      <c r="B7" s="1"/>
    </row>
    <row r="8" spans="2:11" x14ac:dyDescent="0.2">
      <c r="B8" s="1"/>
    </row>
    <row r="9" spans="2:11" x14ac:dyDescent="0.2">
      <c r="B9" s="3">
        <v>1000</v>
      </c>
    </row>
    <row r="10" spans="2:11" x14ac:dyDescent="0.2">
      <c r="B10" s="2" t="s">
        <v>4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12</v>
      </c>
      <c r="K10" t="s">
        <v>16</v>
      </c>
    </row>
    <row r="11" spans="2:11" x14ac:dyDescent="0.2">
      <c r="B11" s="2">
        <v>4.4000000000000004</v>
      </c>
      <c r="C11">
        <v>-145.4348632</v>
      </c>
      <c r="D11">
        <v>16.543216222222199</v>
      </c>
      <c r="E11">
        <v>6.4539466666666696</v>
      </c>
      <c r="F11">
        <f>4*B11</f>
        <v>17.600000000000001</v>
      </c>
      <c r="G11">
        <f t="shared" ref="G11:G15" si="0">F11^3</f>
        <v>5451.7760000000017</v>
      </c>
      <c r="H11">
        <f>128/G11</f>
        <v>2.3478587528174298E-2</v>
      </c>
    </row>
    <row r="12" spans="2:11" x14ac:dyDescent="0.2">
      <c r="B12" s="2">
        <v>4.5</v>
      </c>
      <c r="C12">
        <v>-144.69045448666699</v>
      </c>
      <c r="D12">
        <v>16.429161555555499</v>
      </c>
      <c r="E12">
        <v>3.3777866666666698</v>
      </c>
      <c r="F12">
        <f t="shared" ref="F12:F13" si="1">4*B12</f>
        <v>18</v>
      </c>
      <c r="G12">
        <f t="shared" si="0"/>
        <v>5832</v>
      </c>
      <c r="H12">
        <f t="shared" ref="H12:H15" si="2">128/G12</f>
        <v>2.194787379972565E-2</v>
      </c>
    </row>
    <row r="13" spans="2:11" x14ac:dyDescent="0.2">
      <c r="B13" s="2">
        <v>4.5999999999999996</v>
      </c>
      <c r="C13">
        <v>-143.52863556222201</v>
      </c>
      <c r="D13">
        <v>16.088893333333299</v>
      </c>
      <c r="E13">
        <v>1.3076288888888901</v>
      </c>
      <c r="F13">
        <f t="shared" si="1"/>
        <v>18.399999999999999</v>
      </c>
      <c r="G13">
        <f t="shared" si="0"/>
        <v>6229.5039999999981</v>
      </c>
      <c r="H13">
        <f t="shared" si="2"/>
        <v>2.0547382263499635E-2</v>
      </c>
    </row>
    <row r="14" spans="2:11" x14ac:dyDescent="0.2">
      <c r="B14" s="2">
        <v>4.7</v>
      </c>
      <c r="C14">
        <v>-141.69456023777801</v>
      </c>
      <c r="D14">
        <v>16.675194666666599</v>
      </c>
      <c r="E14">
        <v>0.25150666666666699</v>
      </c>
      <c r="F14">
        <f t="shared" ref="F14:F15" si="3">4*B14</f>
        <v>18.8</v>
      </c>
      <c r="G14">
        <f t="shared" si="0"/>
        <v>6644.6720000000014</v>
      </c>
      <c r="H14">
        <f t="shared" si="2"/>
        <v>1.9263554318407285E-2</v>
      </c>
      <c r="I14">
        <f>(G15-G14)/(E15-E14)*(0-E14)+G14</f>
        <v>6725.500421444116</v>
      </c>
      <c r="J14">
        <f>I14^(1/3)</f>
        <v>18.875923188803398</v>
      </c>
      <c r="K14">
        <f>$C$5/(I14)</f>
        <v>1.9032041034727276E-2</v>
      </c>
    </row>
    <row r="15" spans="2:11" x14ac:dyDescent="0.2">
      <c r="B15" s="2">
        <v>4.8</v>
      </c>
      <c r="C15">
        <v>-140.28470522000001</v>
      </c>
      <c r="D15">
        <v>16.593375999999999</v>
      </c>
      <c r="E15">
        <v>-1.09649333333333</v>
      </c>
      <c r="F15">
        <f t="shared" si="3"/>
        <v>19.2</v>
      </c>
      <c r="G15">
        <f t="shared" si="0"/>
        <v>7077.8879999999999</v>
      </c>
      <c r="H15">
        <f t="shared" si="2"/>
        <v>1.8084490740740741E-2</v>
      </c>
    </row>
    <row r="16" spans="2:11" x14ac:dyDescent="0.2">
      <c r="B16" s="1"/>
    </row>
    <row r="17" spans="2:11" x14ac:dyDescent="0.2">
      <c r="B17" s="3" t="s">
        <v>5</v>
      </c>
    </row>
    <row r="18" spans="2:11" x14ac:dyDescent="0.2">
      <c r="B18" s="2" t="s">
        <v>4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12</v>
      </c>
      <c r="K18" t="s">
        <v>16</v>
      </c>
    </row>
    <row r="19" spans="2:11" x14ac:dyDescent="0.2">
      <c r="B19" s="2">
        <v>4.4000000000000004</v>
      </c>
      <c r="C19">
        <v>-144.44137039111101</v>
      </c>
      <c r="D19">
        <v>17.795449999999999</v>
      </c>
      <c r="E19">
        <v>7.3118133333333297</v>
      </c>
      <c r="F19">
        <f>4*B19</f>
        <v>17.600000000000001</v>
      </c>
      <c r="G19">
        <f t="shared" ref="G19:G23" si="4">F19^3</f>
        <v>5451.7760000000017</v>
      </c>
      <c r="H19">
        <f>128/G19</f>
        <v>2.3478587528174298E-2</v>
      </c>
    </row>
    <row r="20" spans="2:11" x14ac:dyDescent="0.2">
      <c r="B20" s="2">
        <v>4.5</v>
      </c>
      <c r="C20">
        <v>-143.73442779777801</v>
      </c>
      <c r="D20">
        <v>18.111256666666598</v>
      </c>
      <c r="E20">
        <v>4.15157111111112</v>
      </c>
      <c r="F20">
        <f t="shared" ref="F20:F21" si="5">4*B20</f>
        <v>18</v>
      </c>
      <c r="G20">
        <f t="shared" si="4"/>
        <v>5832</v>
      </c>
      <c r="H20">
        <f t="shared" ref="H20:H23" si="6">128/G20</f>
        <v>2.194787379972565E-2</v>
      </c>
    </row>
    <row r="21" spans="2:11" x14ac:dyDescent="0.2">
      <c r="B21" s="2">
        <v>4.5999999999999996</v>
      </c>
      <c r="C21">
        <v>-142.40245274</v>
      </c>
      <c r="D21">
        <v>18.040260444444399</v>
      </c>
      <c r="E21">
        <v>2.04193333333333</v>
      </c>
      <c r="F21">
        <f t="shared" si="5"/>
        <v>18.399999999999999</v>
      </c>
      <c r="G21">
        <f t="shared" si="4"/>
        <v>6229.5039999999981</v>
      </c>
      <c r="H21">
        <f t="shared" si="6"/>
        <v>2.0547382263499635E-2</v>
      </c>
    </row>
    <row r="22" spans="2:11" x14ac:dyDescent="0.2">
      <c r="B22" s="2">
        <v>4.7</v>
      </c>
      <c r="C22">
        <v>-140.664949951111</v>
      </c>
      <c r="D22">
        <v>18.1282117777778</v>
      </c>
      <c r="E22">
        <v>0.52802888888888899</v>
      </c>
      <c r="F22">
        <f t="shared" ref="F22" si="7">4*B22</f>
        <v>18.8</v>
      </c>
      <c r="G22">
        <f t="shared" si="4"/>
        <v>6644.6720000000014</v>
      </c>
      <c r="H22">
        <f t="shared" si="6"/>
        <v>1.9263554318407285E-2</v>
      </c>
      <c r="I22">
        <f>(G23-G22)/(E23-E22)*(0-E22)+G22</f>
        <v>6808.2314149739432</v>
      </c>
      <c r="J22">
        <f>I22^(1/3)</f>
        <v>18.953006129822498</v>
      </c>
      <c r="K22">
        <f>$C$5/(I22)</f>
        <v>1.8800771037024142E-2</v>
      </c>
    </row>
    <row r="23" spans="2:11" x14ac:dyDescent="0.2">
      <c r="B23" s="2">
        <v>4.8</v>
      </c>
      <c r="C23">
        <v>-138.67560982000001</v>
      </c>
      <c r="D23">
        <v>18.182914888888899</v>
      </c>
      <c r="E23">
        <v>-0.87054888888888804</v>
      </c>
      <c r="F23">
        <f t="shared" ref="F23" si="8">4*B23</f>
        <v>19.2</v>
      </c>
      <c r="G23">
        <f t="shared" si="4"/>
        <v>7077.8879999999999</v>
      </c>
      <c r="H23">
        <f t="shared" si="6"/>
        <v>1.8084490740740741E-2</v>
      </c>
    </row>
    <row r="24" spans="2:11" x14ac:dyDescent="0.2">
      <c r="B24" s="2"/>
    </row>
    <row r="25" spans="2:11" x14ac:dyDescent="0.2">
      <c r="B25" s="1"/>
    </row>
    <row r="26" spans="2:11" x14ac:dyDescent="0.2">
      <c r="B26" s="3" t="s">
        <v>6</v>
      </c>
    </row>
    <row r="27" spans="2:11" x14ac:dyDescent="0.2">
      <c r="B27" s="2" t="s">
        <v>4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12</v>
      </c>
      <c r="K27" t="s">
        <v>16</v>
      </c>
    </row>
    <row r="28" spans="2:11" x14ac:dyDescent="0.2">
      <c r="B28" s="2">
        <v>4.4000000000000004</v>
      </c>
      <c r="C28">
        <v>-143.01304918444399</v>
      </c>
      <c r="D28">
        <v>20.0211535555556</v>
      </c>
      <c r="E28">
        <v>8.3904577777777707</v>
      </c>
      <c r="F28">
        <f>4*B28</f>
        <v>17.600000000000001</v>
      </c>
      <c r="G28">
        <f t="shared" ref="G28:G32" si="9">F28^3</f>
        <v>5451.7760000000017</v>
      </c>
      <c r="H28">
        <f>128/G28</f>
        <v>2.3478587528174298E-2</v>
      </c>
    </row>
    <row r="29" spans="2:11" x14ac:dyDescent="0.2">
      <c r="B29" s="2">
        <v>4.5</v>
      </c>
      <c r="C29">
        <v>-142.87115491333299</v>
      </c>
      <c r="D29">
        <v>19.5228933333333</v>
      </c>
      <c r="E29">
        <v>5.0357888888888898</v>
      </c>
      <c r="F29">
        <f t="shared" ref="F29:F30" si="10">4*B29</f>
        <v>18</v>
      </c>
      <c r="G29">
        <f t="shared" si="9"/>
        <v>5832</v>
      </c>
      <c r="H29">
        <f t="shared" ref="H29:H32" si="11">128/G29</f>
        <v>2.194787379972565E-2</v>
      </c>
    </row>
    <row r="30" spans="2:11" x14ac:dyDescent="0.2">
      <c r="B30" s="2">
        <v>4.5999999999999996</v>
      </c>
      <c r="C30">
        <v>-141.40773596</v>
      </c>
      <c r="D30">
        <v>19.824330222222201</v>
      </c>
      <c r="E30">
        <v>2.8382355555555598</v>
      </c>
      <c r="F30">
        <f t="shared" si="10"/>
        <v>18.399999999999999</v>
      </c>
      <c r="G30">
        <f t="shared" si="9"/>
        <v>6229.5039999999981</v>
      </c>
      <c r="H30">
        <f t="shared" si="11"/>
        <v>2.0547382263499635E-2</v>
      </c>
    </row>
    <row r="31" spans="2:11" x14ac:dyDescent="0.2">
      <c r="B31" s="2">
        <v>4.7</v>
      </c>
      <c r="C31">
        <v>-139.841865246667</v>
      </c>
      <c r="D31">
        <v>19.8587784444444</v>
      </c>
      <c r="E31">
        <v>1.0872266666666699</v>
      </c>
      <c r="F31">
        <f t="shared" ref="F31" si="12">4*B31</f>
        <v>18.8</v>
      </c>
      <c r="G31">
        <f t="shared" si="9"/>
        <v>6644.6720000000014</v>
      </c>
      <c r="H31">
        <f t="shared" si="11"/>
        <v>1.9263554318407285E-2</v>
      </c>
      <c r="I31">
        <f>(G32-G31)/(E32-E31)*(0-E31)+G31</f>
        <v>7003.8605820381817</v>
      </c>
      <c r="J31">
        <f>I31^(1/3)</f>
        <v>19.132827861313025</v>
      </c>
      <c r="K31">
        <f>$C$5/(I31)</f>
        <v>1.8275635058793666E-2</v>
      </c>
    </row>
    <row r="32" spans="2:11" x14ac:dyDescent="0.2">
      <c r="B32" s="2">
        <v>4.8</v>
      </c>
      <c r="C32">
        <v>-138.05994226000001</v>
      </c>
      <c r="D32">
        <v>19.812975111111101</v>
      </c>
      <c r="E32">
        <v>-0.22407333333333301</v>
      </c>
      <c r="F32">
        <f t="shared" ref="F32" si="13">4*B32</f>
        <v>19.2</v>
      </c>
      <c r="G32">
        <f t="shared" si="9"/>
        <v>7077.8879999999999</v>
      </c>
      <c r="H32">
        <f t="shared" si="11"/>
        <v>1.8084490740740741E-2</v>
      </c>
    </row>
    <row r="33" spans="2:11" x14ac:dyDescent="0.2">
      <c r="B33" s="1"/>
    </row>
    <row r="34" spans="2:11" x14ac:dyDescent="0.2">
      <c r="B34" s="3" t="s">
        <v>7</v>
      </c>
    </row>
    <row r="35" spans="2:11" x14ac:dyDescent="0.2">
      <c r="B35" s="2" t="s">
        <v>4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 t="s">
        <v>15</v>
      </c>
      <c r="J35" t="s">
        <v>12</v>
      </c>
      <c r="K35" t="s">
        <v>16</v>
      </c>
    </row>
    <row r="36" spans="2:11" x14ac:dyDescent="0.2">
      <c r="B36" s="2">
        <v>4.4000000000000004</v>
      </c>
      <c r="C36">
        <v>-142.50644968</v>
      </c>
      <c r="D36">
        <v>21.274842444444399</v>
      </c>
      <c r="E36">
        <v>8.9736933333333404</v>
      </c>
      <c r="F36">
        <f>4*B36</f>
        <v>17.600000000000001</v>
      </c>
      <c r="G36">
        <f t="shared" ref="G36:G40" si="14">F36^3</f>
        <v>5451.7760000000017</v>
      </c>
      <c r="H36">
        <f>128/G36</f>
        <v>2.3478587528174298E-2</v>
      </c>
    </row>
    <row r="37" spans="2:11" x14ac:dyDescent="0.2">
      <c r="B37" s="2">
        <v>4.5</v>
      </c>
      <c r="C37">
        <v>-141.66577870888901</v>
      </c>
      <c r="D37">
        <v>21.3942108888889</v>
      </c>
      <c r="E37">
        <v>5.9696311111111102</v>
      </c>
      <c r="F37">
        <f t="shared" ref="F37:F38" si="15">4*B37</f>
        <v>18</v>
      </c>
      <c r="G37">
        <f t="shared" si="14"/>
        <v>5832</v>
      </c>
      <c r="H37">
        <f t="shared" ref="H37:H40" si="16">128/G37</f>
        <v>2.194787379972565E-2</v>
      </c>
    </row>
    <row r="38" spans="2:11" x14ac:dyDescent="0.2">
      <c r="B38" s="2">
        <v>4.5999999999999996</v>
      </c>
      <c r="C38">
        <v>-140.669157653334</v>
      </c>
      <c r="D38">
        <v>21.137934000000001</v>
      </c>
      <c r="E38">
        <v>3.4149155555555502</v>
      </c>
      <c r="F38">
        <f t="shared" si="15"/>
        <v>18.399999999999999</v>
      </c>
      <c r="G38">
        <f t="shared" si="14"/>
        <v>6229.5039999999981</v>
      </c>
      <c r="H38">
        <f t="shared" si="16"/>
        <v>2.0547382263499635E-2</v>
      </c>
    </row>
    <row r="39" spans="2:11" x14ac:dyDescent="0.2">
      <c r="B39" s="2">
        <v>4.8</v>
      </c>
      <c r="C39">
        <v>-137.59869428666701</v>
      </c>
      <c r="D39">
        <v>21.0057724444444</v>
      </c>
      <c r="E39">
        <v>0.36282888888888898</v>
      </c>
      <c r="F39">
        <f t="shared" ref="F39:F40" si="17">4*B39</f>
        <v>19.2</v>
      </c>
      <c r="G39">
        <f t="shared" si="14"/>
        <v>7077.8879999999999</v>
      </c>
      <c r="H39">
        <f t="shared" si="16"/>
        <v>1.8084490740740741E-2</v>
      </c>
      <c r="I39">
        <f>(G40-G39)/(E40-E39)*(0-E39)+G39</f>
        <v>7529.5360000000019</v>
      </c>
      <c r="J39">
        <f>I39^(1/3)</f>
        <v>19.599999999999998</v>
      </c>
      <c r="K39">
        <f>$C$5/(I39)</f>
        <v>1.6999719504628169E-2</v>
      </c>
    </row>
    <row r="40" spans="2:11" x14ac:dyDescent="0.2">
      <c r="B40" s="2">
        <v>4.9000000000000004</v>
      </c>
      <c r="F40">
        <f t="shared" si="17"/>
        <v>19.600000000000001</v>
      </c>
      <c r="G40">
        <f t="shared" si="14"/>
        <v>7529.5360000000019</v>
      </c>
      <c r="H40">
        <f t="shared" si="16"/>
        <v>1.6999719504628169E-2</v>
      </c>
    </row>
    <row r="41" spans="2:11" x14ac:dyDescent="0.2">
      <c r="B41" s="1"/>
    </row>
    <row r="42" spans="2:11" x14ac:dyDescent="0.2">
      <c r="B42" s="3" t="s">
        <v>8</v>
      </c>
    </row>
    <row r="43" spans="2:11" x14ac:dyDescent="0.2">
      <c r="B43" s="2" t="s">
        <v>4</v>
      </c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14</v>
      </c>
      <c r="I43" t="s">
        <v>15</v>
      </c>
      <c r="J43" t="s">
        <v>12</v>
      </c>
      <c r="K43" t="s">
        <v>16</v>
      </c>
    </row>
    <row r="44" spans="2:11" x14ac:dyDescent="0.2">
      <c r="B44" s="2">
        <v>4.4000000000000004</v>
      </c>
      <c r="C44">
        <v>-141.49235779333301</v>
      </c>
      <c r="D44">
        <v>22.963902222222199</v>
      </c>
      <c r="E44">
        <v>9.8509911111110995</v>
      </c>
      <c r="F44">
        <f>4*B44</f>
        <v>17.600000000000001</v>
      </c>
      <c r="G44">
        <f t="shared" ref="G44:G48" si="18">F44^3</f>
        <v>5451.7760000000017</v>
      </c>
      <c r="H44">
        <f>128/G44</f>
        <v>2.3478587528174298E-2</v>
      </c>
    </row>
    <row r="45" spans="2:11" x14ac:dyDescent="0.2">
      <c r="B45" s="2">
        <v>4.5</v>
      </c>
      <c r="C45">
        <v>-140.913053948889</v>
      </c>
      <c r="D45">
        <v>23.027765777777802</v>
      </c>
      <c r="E45">
        <v>6.5103466666666696</v>
      </c>
      <c r="F45">
        <f t="shared" ref="F45:F46" si="19">4*B45</f>
        <v>18</v>
      </c>
      <c r="G45">
        <f t="shared" si="18"/>
        <v>5832</v>
      </c>
      <c r="H45">
        <f t="shared" ref="H45:H48" si="20">128/G45</f>
        <v>2.194787379972565E-2</v>
      </c>
    </row>
    <row r="46" spans="2:11" x14ac:dyDescent="0.2">
      <c r="B46" s="2">
        <v>4.5999999999999996</v>
      </c>
      <c r="C46">
        <v>-139.63506691333299</v>
      </c>
      <c r="D46">
        <v>23.330866666666701</v>
      </c>
      <c r="E46">
        <v>4.2059155555555598</v>
      </c>
      <c r="F46">
        <f t="shared" si="19"/>
        <v>18.399999999999999</v>
      </c>
      <c r="G46">
        <f t="shared" si="18"/>
        <v>6229.5039999999981</v>
      </c>
      <c r="H46">
        <f t="shared" si="20"/>
        <v>2.0547382263499635E-2</v>
      </c>
    </row>
    <row r="47" spans="2:11" x14ac:dyDescent="0.2">
      <c r="B47" s="2">
        <v>4.8</v>
      </c>
      <c r="C47">
        <v>-136.639047586667</v>
      </c>
      <c r="D47">
        <v>22.966254444444498</v>
      </c>
      <c r="E47">
        <v>1.0051022222222199</v>
      </c>
      <c r="F47">
        <f t="shared" ref="F47:F48" si="21">4*B47</f>
        <v>19.2</v>
      </c>
      <c r="G47">
        <f t="shared" si="18"/>
        <v>7077.8879999999999</v>
      </c>
      <c r="H47">
        <f t="shared" si="20"/>
        <v>1.8084490740740741E-2</v>
      </c>
      <c r="I47">
        <f>(G48-G47)/(E48-E47)*(0-E47)+G47</f>
        <v>7529.5360000000019</v>
      </c>
      <c r="J47">
        <f>I47^(1/3)</f>
        <v>19.599999999999998</v>
      </c>
      <c r="K47">
        <f>$C$5/(I47)</f>
        <v>1.6999719504628169E-2</v>
      </c>
    </row>
    <row r="48" spans="2:11" x14ac:dyDescent="0.2">
      <c r="B48" s="2">
        <v>4.9000000000000004</v>
      </c>
      <c r="F48">
        <f t="shared" si="21"/>
        <v>19.600000000000001</v>
      </c>
      <c r="G48">
        <f t="shared" si="18"/>
        <v>7529.5360000000019</v>
      </c>
      <c r="H48">
        <f t="shared" si="20"/>
        <v>1.6999719504628169E-2</v>
      </c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2021-01-25T20:33:31Z</dcterms:created>
  <dcterms:modified xsi:type="dcterms:W3CDTF">2021-01-28T14:39:30Z</dcterms:modified>
</cp:coreProperties>
</file>