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UZr/"/>
    </mc:Choice>
  </mc:AlternateContent>
  <xr:revisionPtr revIDLastSave="0" documentId="8_{697E295F-B309-664E-8E43-0BD9E105FCC7}" xr6:coauthVersionLast="36" xr6:coauthVersionMax="36" xr10:uidLastSave="{00000000-0000-0000-0000-000000000000}"/>
  <bookViews>
    <workbookView xWindow="22280" yWindow="7740" windowWidth="27640" windowHeight="16940" xr2:uid="{959C5ED4-B061-2643-933F-09EF0FBBFC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9" i="1" l="1"/>
  <c r="G50" i="1"/>
  <c r="G51" i="1"/>
  <c r="G52" i="1"/>
  <c r="G53" i="1"/>
  <c r="G54" i="1"/>
  <c r="G55" i="1"/>
  <c r="G56" i="1"/>
  <c r="G57" i="1"/>
  <c r="G58" i="1"/>
  <c r="G59" i="1"/>
  <c r="G49" i="1"/>
  <c r="K47" i="1"/>
  <c r="K50" i="1" s="1"/>
  <c r="B50" i="1"/>
  <c r="B51" i="1"/>
  <c r="B52" i="1"/>
  <c r="B53" i="1"/>
  <c r="B54" i="1"/>
  <c r="B55" i="1"/>
  <c r="B56" i="1"/>
  <c r="B57" i="1"/>
  <c r="B58" i="1"/>
  <c r="B59" i="1"/>
  <c r="B49" i="1"/>
  <c r="K3" i="1"/>
  <c r="R4" i="1"/>
  <c r="R5" i="1"/>
  <c r="R6" i="1"/>
  <c r="R7" i="1"/>
  <c r="R8" i="1"/>
  <c r="R9" i="1"/>
  <c r="R10" i="1"/>
  <c r="R11" i="1"/>
  <c r="R12" i="1"/>
  <c r="R13" i="1"/>
  <c r="R3" i="1"/>
  <c r="I7" i="1"/>
  <c r="P1" i="1"/>
  <c r="P4" i="1"/>
  <c r="P5" i="1"/>
  <c r="Q5" i="1" s="1"/>
  <c r="P6" i="1"/>
  <c r="Q6" i="1" s="1"/>
  <c r="P7" i="1"/>
  <c r="Q7" i="1" s="1"/>
  <c r="P8" i="1"/>
  <c r="Q8" i="1" s="1"/>
  <c r="P9" i="1"/>
  <c r="Q9" i="1" s="1"/>
  <c r="P10" i="1"/>
  <c r="Q10" i="1" s="1"/>
  <c r="P11" i="1"/>
  <c r="Q11" i="1" s="1"/>
  <c r="P12" i="1"/>
  <c r="P13" i="1"/>
  <c r="Q13" i="1" s="1"/>
  <c r="P3" i="1"/>
  <c r="Q3" i="1" s="1"/>
  <c r="G34" i="1"/>
  <c r="G35" i="1"/>
  <c r="G36" i="1"/>
  <c r="G37" i="1"/>
  <c r="G38" i="1"/>
  <c r="G39" i="1"/>
  <c r="G40" i="1"/>
  <c r="G41" i="1"/>
  <c r="G42" i="1"/>
  <c r="G43" i="1"/>
  <c r="G33" i="1"/>
  <c r="K31" i="1"/>
  <c r="K34" i="1" s="1"/>
  <c r="B33" i="1"/>
  <c r="B43" i="1"/>
  <c r="B42" i="1"/>
  <c r="B41" i="1"/>
  <c r="B40" i="1"/>
  <c r="B39" i="1"/>
  <c r="B38" i="1"/>
  <c r="B37" i="1"/>
  <c r="B36" i="1"/>
  <c r="B35" i="1"/>
  <c r="B34" i="1"/>
  <c r="K1" i="1"/>
  <c r="K4" i="1" s="1"/>
  <c r="G4" i="1"/>
  <c r="I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3" i="1"/>
  <c r="H3" i="1" s="1"/>
  <c r="B4" i="1"/>
  <c r="B5" i="1"/>
  <c r="B6" i="1"/>
  <c r="B7" i="1"/>
  <c r="B8" i="1"/>
  <c r="B9" i="1"/>
  <c r="B10" i="1"/>
  <c r="B11" i="1"/>
  <c r="B12" i="1"/>
  <c r="B13" i="1"/>
  <c r="B3" i="1"/>
  <c r="K49" i="1" l="1"/>
  <c r="K58" i="1"/>
  <c r="K57" i="1"/>
  <c r="K53" i="1"/>
  <c r="K54" i="1"/>
  <c r="K52" i="1"/>
  <c r="K56" i="1"/>
  <c r="K55" i="1"/>
  <c r="K51" i="1"/>
  <c r="I3" i="1"/>
  <c r="I9" i="1"/>
  <c r="I13" i="1"/>
  <c r="I8" i="1"/>
  <c r="I5" i="1"/>
  <c r="I12" i="1"/>
  <c r="I11" i="1"/>
  <c r="I6" i="1"/>
  <c r="I10" i="1"/>
  <c r="K12" i="1"/>
  <c r="H4" i="1"/>
  <c r="H14" i="1" s="1"/>
  <c r="Q12" i="1"/>
  <c r="Q4" i="1"/>
  <c r="Q14" i="1"/>
  <c r="K13" i="1"/>
  <c r="K33" i="1"/>
  <c r="K43" i="1"/>
  <c r="K42" i="1"/>
  <c r="K41" i="1"/>
  <c r="K35" i="1"/>
  <c r="K40" i="1"/>
  <c r="K39" i="1"/>
  <c r="K38" i="1"/>
  <c r="K37" i="1"/>
  <c r="K36" i="1"/>
  <c r="K11" i="1"/>
  <c r="K10" i="1"/>
  <c r="K9" i="1"/>
  <c r="K8" i="1"/>
  <c r="K7" i="1"/>
  <c r="K6" i="1"/>
  <c r="K5" i="1"/>
  <c r="I14" i="1" l="1"/>
  <c r="R14" i="1"/>
</calcChain>
</file>

<file path=xl/sharedStrings.xml><?xml version="1.0" encoding="utf-8"?>
<sst xmlns="http://schemas.openxmlformats.org/spreadsheetml/2006/main" count="14" uniqueCount="5">
  <si>
    <t>myfit</t>
  </si>
  <si>
    <t>a=</t>
  </si>
  <si>
    <t>b=</t>
  </si>
  <si>
    <t>sq err</t>
  </si>
  <si>
    <t>rel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</si>
</sst>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3.1076771653543306E-2"/>
                  <c:y val="0.203703703703703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Sheet1!$A$3:$A$13</c:f>
              <c:numCache>
                <c:formatCode>General</c:formatCode>
                <c:ptCount val="11"/>
                <c:pt idx="0">
                  <c:v>8.2889735100984563</c:v>
                </c:pt>
                <c:pt idx="1">
                  <c:v>8.5959725289909912</c:v>
                </c:pt>
                <c:pt idx="2">
                  <c:v>8.9265868570291058</c:v>
                </c:pt>
                <c:pt idx="3">
                  <c:v>9.2836503313102714</c:v>
                </c:pt>
                <c:pt idx="4">
                  <c:v>9.670469095114866</c:v>
                </c:pt>
                <c:pt idx="5">
                  <c:v>10.090924273163338</c:v>
                </c:pt>
                <c:pt idx="6">
                  <c:v>10.549602649216217</c:v>
                </c:pt>
                <c:pt idx="7">
                  <c:v>11.051964680131276</c:v>
                </c:pt>
                <c:pt idx="8">
                  <c:v>11.604562914137839</c:v>
                </c:pt>
                <c:pt idx="9">
                  <c:v>12.215329383302988</c:v>
                </c:pt>
                <c:pt idx="10">
                  <c:v>12.893958793486487</c:v>
                </c:pt>
              </c:numCache>
            </c:numRef>
          </c:xVal>
          <c:yVal>
            <c:numRef>
              <c:f>Sheet1!$B$3:$B$13</c:f>
              <c:numCache>
                <c:formatCode>General</c:formatCode>
                <c:ptCount val="11"/>
                <c:pt idx="0">
                  <c:v>1967</c:v>
                </c:pt>
                <c:pt idx="1">
                  <c:v>1256.6333333333334</c:v>
                </c:pt>
                <c:pt idx="2">
                  <c:v>1094.5</c:v>
                </c:pt>
                <c:pt idx="3">
                  <c:v>703.4666666666667</c:v>
                </c:pt>
                <c:pt idx="4">
                  <c:v>559</c:v>
                </c:pt>
                <c:pt idx="5">
                  <c:v>327.33333333333331</c:v>
                </c:pt>
                <c:pt idx="6">
                  <c:v>443.27000000000004</c:v>
                </c:pt>
                <c:pt idx="7">
                  <c:v>455.7</c:v>
                </c:pt>
                <c:pt idx="8">
                  <c:v>292.60000000000002</c:v>
                </c:pt>
                <c:pt idx="9">
                  <c:v>236.69999999999996</c:v>
                </c:pt>
                <c:pt idx="10">
                  <c:v>296.56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17-1847-9B29-72A4BEED169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Sheet1!$A$3:$A$13</c:f>
              <c:numCache>
                <c:formatCode>General</c:formatCode>
                <c:ptCount val="11"/>
                <c:pt idx="0">
                  <c:v>8.2889735100984563</c:v>
                </c:pt>
                <c:pt idx="1">
                  <c:v>8.5959725289909912</c:v>
                </c:pt>
                <c:pt idx="2">
                  <c:v>8.9265868570291058</c:v>
                </c:pt>
                <c:pt idx="3">
                  <c:v>9.2836503313102714</c:v>
                </c:pt>
                <c:pt idx="4">
                  <c:v>9.670469095114866</c:v>
                </c:pt>
                <c:pt idx="5">
                  <c:v>10.090924273163338</c:v>
                </c:pt>
                <c:pt idx="6">
                  <c:v>10.549602649216217</c:v>
                </c:pt>
                <c:pt idx="7">
                  <c:v>11.051964680131276</c:v>
                </c:pt>
                <c:pt idx="8">
                  <c:v>11.604562914137839</c:v>
                </c:pt>
                <c:pt idx="9">
                  <c:v>12.215329383302988</c:v>
                </c:pt>
                <c:pt idx="10">
                  <c:v>12.893958793486487</c:v>
                </c:pt>
              </c:numCache>
            </c:numRef>
          </c:xVal>
          <c:yVal>
            <c:numRef>
              <c:f>Sheet1!$G$3:$G$13</c:f>
              <c:numCache>
                <c:formatCode>General</c:formatCode>
                <c:ptCount val="11"/>
                <c:pt idx="0">
                  <c:v>1137.2473573198022</c:v>
                </c:pt>
                <c:pt idx="1">
                  <c:v>997.21903769297228</c:v>
                </c:pt>
                <c:pt idx="2">
                  <c:v>865.63860845852128</c:v>
                </c:pt>
                <c:pt idx="3">
                  <c:v>742.96158678219308</c:v>
                </c:pt>
                <c:pt idx="4">
                  <c:v>629.60076509740156</c:v>
                </c:pt>
                <c:pt idx="5">
                  <c:v>525.91052626431099</c:v>
                </c:pt>
                <c:pt idx="6">
                  <c:v>432.1690154333445</c:v>
                </c:pt>
                <c:pt idx="7">
                  <c:v>348.55840364003024</c:v>
                </c:pt>
                <c:pt idx="8">
                  <c:v>275.14376909704487</c:v>
                </c:pt>
                <c:pt idx="9">
                  <c:v>211.85153208297308</c:v>
                </c:pt>
                <c:pt idx="10">
                  <c:v>158.44892813284687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17-1847-9B29-72A4BEED1695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Sheet1!$A$3:$A$13</c:f>
              <c:numCache>
                <c:formatCode>General</c:formatCode>
                <c:ptCount val="11"/>
                <c:pt idx="0">
                  <c:v>8.2889735100984563</c:v>
                </c:pt>
                <c:pt idx="1">
                  <c:v>8.5959725289909912</c:v>
                </c:pt>
                <c:pt idx="2">
                  <c:v>8.9265868570291058</c:v>
                </c:pt>
                <c:pt idx="3">
                  <c:v>9.2836503313102714</c:v>
                </c:pt>
                <c:pt idx="4">
                  <c:v>9.670469095114866</c:v>
                </c:pt>
                <c:pt idx="5">
                  <c:v>10.090924273163338</c:v>
                </c:pt>
                <c:pt idx="6">
                  <c:v>10.549602649216217</c:v>
                </c:pt>
                <c:pt idx="7">
                  <c:v>11.051964680131276</c:v>
                </c:pt>
                <c:pt idx="8">
                  <c:v>11.604562914137839</c:v>
                </c:pt>
                <c:pt idx="9">
                  <c:v>12.215329383302988</c:v>
                </c:pt>
                <c:pt idx="10">
                  <c:v>12.893958793486487</c:v>
                </c:pt>
              </c:numCache>
            </c:numRef>
          </c:xVal>
          <c:yVal>
            <c:numRef>
              <c:f>Sheet1!$P$3:$P$13</c:f>
              <c:numCache>
                <c:formatCode>General</c:formatCode>
                <c:ptCount val="11"/>
                <c:pt idx="0">
                  <c:v>1549.7797652114689</c:v>
                </c:pt>
                <c:pt idx="1">
                  <c:v>1321.111389449323</c:v>
                </c:pt>
                <c:pt idx="2">
                  <c:v>1112.4378779693184</c:v>
                </c:pt>
                <c:pt idx="3">
                  <c:v>923.92986568952597</c:v>
                </c:pt>
                <c:pt idx="4">
                  <c:v>755.58358327358098</c:v>
                </c:pt>
                <c:pt idx="5">
                  <c:v>607.19726152353849</c:v>
                </c:pt>
                <c:pt idx="6">
                  <c:v>478.34917646963186</c:v>
                </c:pt>
                <c:pt idx="7">
                  <c:v>368.37914917197492</c:v>
                </c:pt>
                <c:pt idx="8">
                  <c:v>276.37582458802893</c:v>
                </c:pt>
                <c:pt idx="9">
                  <c:v>201.17256232882858</c:v>
                </c:pt>
                <c:pt idx="10">
                  <c:v>141.35518500480407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17-1847-9B29-72A4BEED1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4761296"/>
        <c:axId val="1974863376"/>
      </c:scatterChart>
      <c:valAx>
        <c:axId val="1974761296"/>
        <c:scaling>
          <c:orientation val="minMax"/>
          <c:min val="7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863376"/>
        <c:crosses val="autoZero"/>
        <c:crossBetween val="midCat"/>
      </c:valAx>
      <c:valAx>
        <c:axId val="1974863376"/>
        <c:scaling>
          <c:logBase val="10"/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76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3.1076771653543306E-2"/>
                  <c:y val="0.203703703703703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Sheet1!$A$3:$A$13</c:f>
              <c:numCache>
                <c:formatCode>General</c:formatCode>
                <c:ptCount val="11"/>
                <c:pt idx="0">
                  <c:v>8.2889735100984563</c:v>
                </c:pt>
                <c:pt idx="1">
                  <c:v>8.5959725289909912</c:v>
                </c:pt>
                <c:pt idx="2">
                  <c:v>8.9265868570291058</c:v>
                </c:pt>
                <c:pt idx="3">
                  <c:v>9.2836503313102714</c:v>
                </c:pt>
                <c:pt idx="4">
                  <c:v>9.670469095114866</c:v>
                </c:pt>
                <c:pt idx="5">
                  <c:v>10.090924273163338</c:v>
                </c:pt>
                <c:pt idx="6">
                  <c:v>10.549602649216217</c:v>
                </c:pt>
                <c:pt idx="7">
                  <c:v>11.051964680131276</c:v>
                </c:pt>
                <c:pt idx="8">
                  <c:v>11.604562914137839</c:v>
                </c:pt>
                <c:pt idx="9">
                  <c:v>12.215329383302988</c:v>
                </c:pt>
                <c:pt idx="10">
                  <c:v>12.893958793486487</c:v>
                </c:pt>
              </c:numCache>
            </c:numRef>
          </c:xVal>
          <c:yVal>
            <c:numRef>
              <c:f>Sheet1!$E$3:$E$13</c:f>
              <c:numCache>
                <c:formatCode>General</c:formatCode>
                <c:ptCount val="11"/>
                <c:pt idx="0">
                  <c:v>1.9669999999999999E-9</c:v>
                </c:pt>
                <c:pt idx="1">
                  <c:v>1.2566333333333333E-9</c:v>
                </c:pt>
                <c:pt idx="2">
                  <c:v>1.0944999999999999E-9</c:v>
                </c:pt>
                <c:pt idx="3">
                  <c:v>7.0346666666666666E-10</c:v>
                </c:pt>
                <c:pt idx="4">
                  <c:v>5.5900000000000003E-10</c:v>
                </c:pt>
                <c:pt idx="5">
                  <c:v>3.2733333333333334E-10</c:v>
                </c:pt>
                <c:pt idx="6">
                  <c:v>4.4327000000000001E-10</c:v>
                </c:pt>
                <c:pt idx="7">
                  <c:v>4.5569999999999999E-10</c:v>
                </c:pt>
                <c:pt idx="8">
                  <c:v>2.926E-10</c:v>
                </c:pt>
                <c:pt idx="9">
                  <c:v>2.3669999999999997E-10</c:v>
                </c:pt>
                <c:pt idx="10">
                  <c:v>2.9656000000000001E-10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DC-C747-83AC-17AD1E9F1D8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Sheet1!$A$3:$A$13</c:f>
              <c:numCache>
                <c:formatCode>General</c:formatCode>
                <c:ptCount val="11"/>
                <c:pt idx="0">
                  <c:v>8.2889735100984563</c:v>
                </c:pt>
                <c:pt idx="1">
                  <c:v>8.5959725289909912</c:v>
                </c:pt>
                <c:pt idx="2">
                  <c:v>8.9265868570291058</c:v>
                </c:pt>
                <c:pt idx="3">
                  <c:v>9.2836503313102714</c:v>
                </c:pt>
                <c:pt idx="4">
                  <c:v>9.670469095114866</c:v>
                </c:pt>
                <c:pt idx="5">
                  <c:v>10.090924273163338</c:v>
                </c:pt>
                <c:pt idx="6">
                  <c:v>10.549602649216217</c:v>
                </c:pt>
                <c:pt idx="7">
                  <c:v>11.051964680131276</c:v>
                </c:pt>
                <c:pt idx="8">
                  <c:v>11.604562914137839</c:v>
                </c:pt>
                <c:pt idx="9">
                  <c:v>12.215329383302988</c:v>
                </c:pt>
                <c:pt idx="10">
                  <c:v>12.893958793486487</c:v>
                </c:pt>
              </c:numCache>
            </c:numRef>
          </c:xVal>
          <c:yVal>
            <c:numRef>
              <c:f>Sheet1!$K$3:$K$13</c:f>
              <c:numCache>
                <c:formatCode>General</c:formatCode>
                <c:ptCount val="11"/>
                <c:pt idx="0">
                  <c:v>1.1372473573198021E-9</c:v>
                </c:pt>
                <c:pt idx="1">
                  <c:v>9.9721903769297224E-10</c:v>
                </c:pt>
                <c:pt idx="2">
                  <c:v>8.6563860845852125E-10</c:v>
                </c:pt>
                <c:pt idx="3">
                  <c:v>7.4296158678219311E-10</c:v>
                </c:pt>
                <c:pt idx="4">
                  <c:v>6.2960076509740152E-10</c:v>
                </c:pt>
                <c:pt idx="5">
                  <c:v>5.2591052626431099E-10</c:v>
                </c:pt>
                <c:pt idx="6">
                  <c:v>4.3216901543334454E-10</c:v>
                </c:pt>
                <c:pt idx="7">
                  <c:v>3.4855840364003025E-10</c:v>
                </c:pt>
                <c:pt idx="8">
                  <c:v>2.7514376909704487E-10</c:v>
                </c:pt>
                <c:pt idx="9">
                  <c:v>2.1185153208297307E-10</c:v>
                </c:pt>
                <c:pt idx="10">
                  <c:v>1.5844892813284689E-10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DC-C747-83AC-17AD1E9F1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4761296"/>
        <c:axId val="1974863376"/>
      </c:scatterChart>
      <c:valAx>
        <c:axId val="197476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863376"/>
        <c:crosses val="autoZero"/>
        <c:crossBetween val="midCat"/>
      </c:valAx>
      <c:valAx>
        <c:axId val="1974863376"/>
        <c:scaling>
          <c:logBase val="10"/>
          <c:orientation val="minMax"/>
          <c:max val="1.0000000000000005E-8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76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3.1076771653543306E-2"/>
                  <c:y val="0.203703703703703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Sheet1!$A$33:$A$43</c:f>
              <c:numCache>
                <c:formatCode>General</c:formatCode>
                <c:ptCount val="11"/>
                <c:pt idx="0">
                  <c:v>8.2889735100984563</c:v>
                </c:pt>
                <c:pt idx="1">
                  <c:v>8.5959725289909912</c:v>
                </c:pt>
                <c:pt idx="2">
                  <c:v>8.9265868570291058</c:v>
                </c:pt>
                <c:pt idx="3">
                  <c:v>9.2836503313102714</c:v>
                </c:pt>
                <c:pt idx="4">
                  <c:v>9.670469095114866</c:v>
                </c:pt>
                <c:pt idx="5">
                  <c:v>10.090924273163338</c:v>
                </c:pt>
                <c:pt idx="6">
                  <c:v>10.549602649216217</c:v>
                </c:pt>
                <c:pt idx="7">
                  <c:v>11.051964680131276</c:v>
                </c:pt>
                <c:pt idx="8">
                  <c:v>11.604562914137839</c:v>
                </c:pt>
                <c:pt idx="9">
                  <c:v>12.215329383302988</c:v>
                </c:pt>
                <c:pt idx="10">
                  <c:v>12.893958793486487</c:v>
                </c:pt>
              </c:numCache>
            </c:numRef>
          </c:xVal>
          <c:yVal>
            <c:numRef>
              <c:f>Sheet1!$E$33:$E$43</c:f>
              <c:numCache>
                <c:formatCode>General</c:formatCode>
                <c:ptCount val="11"/>
                <c:pt idx="0">
                  <c:v>8.2543333333333331E-10</c:v>
                </c:pt>
                <c:pt idx="1">
                  <c:v>1.0268333333333334E-9</c:v>
                </c:pt>
                <c:pt idx="2">
                  <c:v>8.5706666666666673E-10</c:v>
                </c:pt>
                <c:pt idx="3">
                  <c:v>5.5199999999999995E-10</c:v>
                </c:pt>
                <c:pt idx="4">
                  <c:v>7.4333333333333325E-10</c:v>
                </c:pt>
                <c:pt idx="5">
                  <c:v>5.6466666666666668E-10</c:v>
                </c:pt>
                <c:pt idx="6">
                  <c:v>5.3833333333333334E-10</c:v>
                </c:pt>
                <c:pt idx="7">
                  <c:v>4.0266666666666662E-10</c:v>
                </c:pt>
                <c:pt idx="8">
                  <c:v>3.0526666666666663E-10</c:v>
                </c:pt>
                <c:pt idx="9">
                  <c:v>3.28E-10</c:v>
                </c:pt>
                <c:pt idx="10" formatCode="0.000E+00">
                  <c:v>2.6728666666666662E-10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D0-A14D-9432-EB964532611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Sheet1!$A$33:$A$43</c:f>
              <c:numCache>
                <c:formatCode>General</c:formatCode>
                <c:ptCount val="11"/>
                <c:pt idx="0">
                  <c:v>8.2889735100984563</c:v>
                </c:pt>
                <c:pt idx="1">
                  <c:v>8.5959725289909912</c:v>
                </c:pt>
                <c:pt idx="2">
                  <c:v>8.9265868570291058</c:v>
                </c:pt>
                <c:pt idx="3">
                  <c:v>9.2836503313102714</c:v>
                </c:pt>
                <c:pt idx="4">
                  <c:v>9.670469095114866</c:v>
                </c:pt>
                <c:pt idx="5">
                  <c:v>10.090924273163338</c:v>
                </c:pt>
                <c:pt idx="6">
                  <c:v>10.549602649216217</c:v>
                </c:pt>
                <c:pt idx="7">
                  <c:v>11.051964680131276</c:v>
                </c:pt>
                <c:pt idx="8">
                  <c:v>11.604562914137839</c:v>
                </c:pt>
                <c:pt idx="9">
                  <c:v>12.215329383302988</c:v>
                </c:pt>
                <c:pt idx="10">
                  <c:v>12.893958793486487</c:v>
                </c:pt>
              </c:numCache>
            </c:numRef>
          </c:xVal>
          <c:yVal>
            <c:numRef>
              <c:f>Sheet1!$K$33:$K$43</c:f>
              <c:numCache>
                <c:formatCode>General</c:formatCode>
                <c:ptCount val="11"/>
                <c:pt idx="0">
                  <c:v>9.1220680098870139E-10</c:v>
                </c:pt>
                <c:pt idx="1">
                  <c:v>8.3629882675989803E-10</c:v>
                </c:pt>
                <c:pt idx="2">
                  <c:v>7.6160050203221205E-10</c:v>
                </c:pt>
                <c:pt idx="3">
                  <c:v>6.8840214443744673E-10</c:v>
                </c:pt>
                <c:pt idx="4">
                  <c:v>6.170212531619351E-10</c:v>
                </c:pt>
                <c:pt idx="5">
                  <c:v>5.478024087163652E-10</c:v>
                </c:pt>
                <c:pt idx="6">
                  <c:v>4.8111612903409305E-10</c:v>
                </c:pt>
                <c:pt idx="7">
                  <c:v>4.1735626882071489E-10</c:v>
                </c:pt>
                <c:pt idx="8">
                  <c:v>3.5693543764643848E-10</c:v>
                </c:pt>
                <c:pt idx="9">
                  <c:v>3.0027778845122254E-10</c:v>
                </c:pt>
                <c:pt idx="10">
                  <c:v>2.4780840438989063E-10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D0-A14D-9432-EB9645326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4761296"/>
        <c:axId val="1974863376"/>
      </c:scatterChart>
      <c:valAx>
        <c:axId val="197476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863376"/>
        <c:crosses val="autoZero"/>
        <c:crossBetween val="midCat"/>
      </c:valAx>
      <c:valAx>
        <c:axId val="1974863376"/>
        <c:scaling>
          <c:logBase val="10"/>
          <c:orientation val="minMax"/>
          <c:max val="1.0000000000000005E-8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76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565150</xdr:colOff>
      <xdr:row>14</xdr:row>
      <xdr:rowOff>165100</xdr:rowOff>
    </xdr:from>
    <xdr:to>
      <xdr:col>11</xdr:col>
      <xdr:colOff>571500</xdr:colOff>
      <xdr:row>28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8F6A00-5802-9445-95BF-AF6CA882C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368300</xdr:colOff>
      <xdr:row>14</xdr:row>
      <xdr:rowOff>101600</xdr:rowOff>
    </xdr:from>
    <xdr:to>
      <xdr:col>7</xdr:col>
      <xdr:colOff>88900</xdr:colOff>
      <xdr:row>28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C16C45-FA33-AE4E-8991-1A125B4E02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381000</xdr:colOff>
      <xdr:row>29</xdr:row>
      <xdr:rowOff>190500</xdr:rowOff>
    </xdr:from>
    <xdr:to>
      <xdr:col>17</xdr:col>
      <xdr:colOff>101600</xdr:colOff>
      <xdr:row>43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3F5CDF-B748-0C44-BE26-6F5D8F5CE6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8F29-944F-8342-AF85-AD04F9D6ED49}">
  <dimension ref="A1:R59"/>
  <sheetViews>
    <sheetView tabSelected="1" topLeftCell="A23" workbookViewId="0">
      <selection activeCell="K59" sqref="K59"/>
    </sheetView>
  </sheetViews>
  <sheetFormatPr baseColWidth="10" defaultRowHeight="16" x14ac:dyDescent="0.2"/>
  <cols>
    <col min="7" max="7" width="12.1640625" bestFit="1" customWidth="1"/>
    <col min="10" max="11" width="12.1640625" bestFit="1" customWidth="1"/>
    <col min="16" max="16" width="12.1640625" bestFit="1" customWidth="1"/>
  </cols>
  <sheetData>
    <row r="1" spans="1:18" x14ac:dyDescent="0.2">
      <c r="H1" t="s">
        <v>1</v>
      </c>
      <c r="I1">
        <v>39499.633999999998</v>
      </c>
      <c r="K1" s="2">
        <f>I1*0.000000000001</f>
        <v>3.9499633999999999E-8</v>
      </c>
      <c r="M1" t="s">
        <v>1</v>
      </c>
      <c r="N1">
        <v>115397.08100000001</v>
      </c>
      <c r="P1" s="2">
        <f>N1*0.000000000001</f>
        <v>1.15397081E-7</v>
      </c>
    </row>
    <row r="2" spans="1:18" x14ac:dyDescent="0.2">
      <c r="G2" t="s">
        <v>0</v>
      </c>
      <c r="H2" t="s">
        <v>2</v>
      </c>
      <c r="I2" s="2">
        <v>0.42799999999999999</v>
      </c>
      <c r="M2" t="s">
        <v>2</v>
      </c>
      <c r="N2">
        <v>0.52</v>
      </c>
      <c r="P2" t="s">
        <v>0</v>
      </c>
      <c r="Q2" t="s">
        <v>3</v>
      </c>
      <c r="R2" t="s">
        <v>4</v>
      </c>
    </row>
    <row r="3" spans="1:18" x14ac:dyDescent="0.2">
      <c r="A3">
        <v>8.2889735100984563</v>
      </c>
      <c r="B3">
        <f>E3*1000000000000</f>
        <v>1967</v>
      </c>
      <c r="E3">
        <v>1.9669999999999999E-9</v>
      </c>
      <c r="G3">
        <f>$I$1*EXP(-$I$2*A3)</f>
        <v>1137.2473573198022</v>
      </c>
      <c r="H3">
        <f>(G3-B3)^2</f>
        <v>688489.44803477207</v>
      </c>
      <c r="I3">
        <f>(ABS(G3-B3)/B3)^2</f>
        <v>0.17794613875120788</v>
      </c>
      <c r="K3">
        <f>$K$1*EXP(-$I$2*A3)</f>
        <v>1.1372473573198021E-9</v>
      </c>
      <c r="P3">
        <f>$N$1*EXP(-$N$2*A3)</f>
        <v>1549.7797652114689</v>
      </c>
      <c r="Q3">
        <f>(P3-B3)^2</f>
        <v>174072.72431699702</v>
      </c>
      <c r="R3">
        <f>(ABS(P3-B3)/B3)^2</f>
        <v>4.4990622939145887E-2</v>
      </c>
    </row>
    <row r="4" spans="1:18" x14ac:dyDescent="0.2">
      <c r="A4">
        <v>8.5959725289909912</v>
      </c>
      <c r="B4">
        <f t="shared" ref="B4:B13" si="0">E4*1000000000000</f>
        <v>1256.6333333333334</v>
      </c>
      <c r="E4">
        <v>1.2566333333333333E-9</v>
      </c>
      <c r="G4">
        <f t="shared" ref="G4:G13" si="1">$I$1*EXP(-$I$2*A4)</f>
        <v>997.21903769297228</v>
      </c>
      <c r="H4">
        <f t="shared" ref="H4:H13" si="2">(G4-B4)^2</f>
        <v>67295.776782584697</v>
      </c>
      <c r="I4">
        <f t="shared" ref="I4:I13" si="3">(ABS(G4-B4)/B4)^2</f>
        <v>4.2615801344645932E-2</v>
      </c>
      <c r="K4">
        <f>$K$1*EXP(-$I$2*A4)</f>
        <v>9.9721903769297224E-10</v>
      </c>
      <c r="P4">
        <f>$N$1*EXP(-$N$2*A4)</f>
        <v>1321.111389449323</v>
      </c>
      <c r="Q4">
        <f t="shared" ref="Q4:Q13" si="4">(P4-B4)^2</f>
        <v>4157.419720496704</v>
      </c>
      <c r="R4">
        <f t="shared" ref="R4:R13" si="5">(ABS(P4-B4)/B4)^2</f>
        <v>2.6327324148051261E-3</v>
      </c>
    </row>
    <row r="5" spans="1:18" x14ac:dyDescent="0.2">
      <c r="A5">
        <v>8.9265868570291058</v>
      </c>
      <c r="B5">
        <f t="shared" si="0"/>
        <v>1094.5</v>
      </c>
      <c r="E5">
        <v>1.0944999999999999E-9</v>
      </c>
      <c r="G5">
        <f t="shared" si="1"/>
        <v>865.63860845852128</v>
      </c>
      <c r="H5">
        <f t="shared" si="2"/>
        <v>52377.536538302033</v>
      </c>
      <c r="I5">
        <f t="shared" si="3"/>
        <v>4.3723360803604408E-2</v>
      </c>
      <c r="K5">
        <f>$K$1*EXP(-$I$2*A5)</f>
        <v>8.6563860845852125E-10</v>
      </c>
      <c r="P5">
        <f>$N$1*EXP(-$N$2*A5)</f>
        <v>1112.4378779693184</v>
      </c>
      <c r="Q5">
        <f t="shared" si="4"/>
        <v>321.76746604215765</v>
      </c>
      <c r="R5">
        <f t="shared" si="5"/>
        <v>2.686028389734357E-4</v>
      </c>
    </row>
    <row r="6" spans="1:18" x14ac:dyDescent="0.2">
      <c r="A6">
        <v>9.2836503313102714</v>
      </c>
      <c r="B6">
        <f t="shared" si="0"/>
        <v>703.4666666666667</v>
      </c>
      <c r="E6">
        <v>7.0346666666666666E-10</v>
      </c>
      <c r="G6">
        <f t="shared" si="1"/>
        <v>742.96158678219308</v>
      </c>
      <c r="H6">
        <f t="shared" si="2"/>
        <v>1559.8487149318105</v>
      </c>
      <c r="I6">
        <f t="shared" si="3"/>
        <v>3.1520669439262902E-3</v>
      </c>
      <c r="K6">
        <f>$K$1*EXP(-$I$2*A6)</f>
        <v>7.4296158678219311E-10</v>
      </c>
      <c r="P6">
        <f>$N$1*EXP(-$N$2*A6)</f>
        <v>923.92986568952597</v>
      </c>
      <c r="Q6">
        <f t="shared" si="4"/>
        <v>48604.022123392861</v>
      </c>
      <c r="R6">
        <f t="shared" si="5"/>
        <v>9.8216660378956086E-2</v>
      </c>
    </row>
    <row r="7" spans="1:18" x14ac:dyDescent="0.2">
      <c r="A7">
        <v>9.670469095114866</v>
      </c>
      <c r="B7">
        <f t="shared" si="0"/>
        <v>559</v>
      </c>
      <c r="E7">
        <v>5.5900000000000003E-10</v>
      </c>
      <c r="G7">
        <f t="shared" si="1"/>
        <v>629.60076509740156</v>
      </c>
      <c r="H7">
        <f t="shared" si="2"/>
        <v>4984.4680323384746</v>
      </c>
      <c r="I7">
        <f t="shared" si="3"/>
        <v>1.5951267540549582E-2</v>
      </c>
      <c r="K7">
        <f>$K$1*EXP(-$I$2*A7)</f>
        <v>6.2960076509740152E-10</v>
      </c>
      <c r="P7">
        <f>$N$1*EXP(-$N$2*A7)</f>
        <v>755.58358327358098</v>
      </c>
      <c r="Q7">
        <f t="shared" si="4"/>
        <v>38645.105212680952</v>
      </c>
      <c r="R7">
        <f t="shared" si="5"/>
        <v>0.12367185592941955</v>
      </c>
    </row>
    <row r="8" spans="1:18" x14ac:dyDescent="0.2">
      <c r="A8">
        <v>10.090924273163338</v>
      </c>
      <c r="B8">
        <f t="shared" si="0"/>
        <v>327.33333333333331</v>
      </c>
      <c r="E8">
        <v>3.2733333333333334E-10</v>
      </c>
      <c r="G8">
        <f t="shared" si="1"/>
        <v>525.91052626431099</v>
      </c>
      <c r="H8">
        <f t="shared" si="2"/>
        <v>39432.901552346731</v>
      </c>
      <c r="I8">
        <f t="shared" si="3"/>
        <v>0.36802580250115163</v>
      </c>
      <c r="K8">
        <f>$K$1*EXP(-$I$2*A8)</f>
        <v>5.2591052626431099E-10</v>
      </c>
      <c r="P8">
        <f>$N$1*EXP(-$N$2*A8)</f>
        <v>607.19726152353849</v>
      </c>
      <c r="Q8">
        <f t="shared" si="4"/>
        <v>78323.818302052314</v>
      </c>
      <c r="R8">
        <f t="shared" si="5"/>
        <v>0.73099328101184968</v>
      </c>
    </row>
    <row r="9" spans="1:18" x14ac:dyDescent="0.2">
      <c r="A9">
        <v>10.549602649216217</v>
      </c>
      <c r="B9">
        <f t="shared" si="0"/>
        <v>443.27000000000004</v>
      </c>
      <c r="E9">
        <v>4.4327000000000001E-10</v>
      </c>
      <c r="G9">
        <f t="shared" si="1"/>
        <v>432.1690154333445</v>
      </c>
      <c r="H9">
        <f t="shared" si="2"/>
        <v>123.23185834912451</v>
      </c>
      <c r="I9">
        <f t="shared" si="3"/>
        <v>6.2717150487862213E-4</v>
      </c>
      <c r="K9">
        <f>$K$1*EXP(-$I$2*A9)</f>
        <v>4.3216901543334454E-10</v>
      </c>
      <c r="P9">
        <f>$N$1*EXP(-$N$2*A9)</f>
        <v>478.34917646963186</v>
      </c>
      <c r="Q9">
        <f t="shared" si="4"/>
        <v>1230.5486217875707</v>
      </c>
      <c r="R9">
        <f t="shared" si="5"/>
        <v>6.2627070734124664E-3</v>
      </c>
    </row>
    <row r="10" spans="1:18" x14ac:dyDescent="0.2">
      <c r="A10">
        <v>11.051964680131276</v>
      </c>
      <c r="B10">
        <f t="shared" si="0"/>
        <v>455.7</v>
      </c>
      <c r="E10">
        <v>4.5569999999999999E-10</v>
      </c>
      <c r="G10">
        <f t="shared" si="1"/>
        <v>348.55840364003024</v>
      </c>
      <c r="H10">
        <f t="shared" si="2"/>
        <v>11479.321670562684</v>
      </c>
      <c r="I10">
        <f t="shared" si="3"/>
        <v>5.5278744228496372E-2</v>
      </c>
      <c r="K10">
        <f>$K$1*EXP(-$I$2*A10)</f>
        <v>3.4855840364003025E-10</v>
      </c>
      <c r="P10">
        <f>$N$1*EXP(-$N$2*A10)</f>
        <v>368.37914917197492</v>
      </c>
      <c r="Q10">
        <f t="shared" si="4"/>
        <v>7624.930989330207</v>
      </c>
      <c r="R10">
        <f t="shared" si="5"/>
        <v>3.6717902156187227E-2</v>
      </c>
    </row>
    <row r="11" spans="1:18" x14ac:dyDescent="0.2">
      <c r="A11">
        <v>11.604562914137839</v>
      </c>
      <c r="B11">
        <f t="shared" si="0"/>
        <v>292.60000000000002</v>
      </c>
      <c r="E11">
        <v>2.926E-10</v>
      </c>
      <c r="G11">
        <f t="shared" si="1"/>
        <v>275.14376909704487</v>
      </c>
      <c r="H11">
        <f t="shared" si="2"/>
        <v>304.71999733728654</v>
      </c>
      <c r="I11">
        <f t="shared" si="3"/>
        <v>3.55919934059602E-3</v>
      </c>
      <c r="K11">
        <f>$K$1*EXP(-$I$2*A11)</f>
        <v>2.7514376909704487E-10</v>
      </c>
      <c r="P11">
        <f>$N$1*EXP(-$N$2*A11)</f>
        <v>276.37582458802893</v>
      </c>
      <c r="Q11">
        <f t="shared" si="4"/>
        <v>263.22386779840724</v>
      </c>
      <c r="R11">
        <f t="shared" si="5"/>
        <v>3.0745150462187501E-3</v>
      </c>
    </row>
    <row r="12" spans="1:18" x14ac:dyDescent="0.2">
      <c r="A12">
        <v>12.215329383302988</v>
      </c>
      <c r="B12">
        <f t="shared" si="0"/>
        <v>236.69999999999996</v>
      </c>
      <c r="E12">
        <v>2.3669999999999997E-10</v>
      </c>
      <c r="G12">
        <f t="shared" si="1"/>
        <v>211.85153208297308</v>
      </c>
      <c r="H12">
        <f t="shared" si="2"/>
        <v>617.44635782351418</v>
      </c>
      <c r="I12">
        <f t="shared" si="3"/>
        <v>1.1020535993047522E-2</v>
      </c>
      <c r="K12">
        <f>$K$1*EXP(-$I$2*A12)</f>
        <v>2.1185153208297307E-10</v>
      </c>
      <c r="P12">
        <f>$N$1*EXP(-$N$2*A12)</f>
        <v>201.17256232882858</v>
      </c>
      <c r="Q12">
        <f t="shared" si="4"/>
        <v>1262.1988274789676</v>
      </c>
      <c r="R12">
        <f t="shared" si="5"/>
        <v>2.2528447098865704E-2</v>
      </c>
    </row>
    <row r="13" spans="1:18" x14ac:dyDescent="0.2">
      <c r="A13">
        <v>12.893958793486487</v>
      </c>
      <c r="B13">
        <f t="shared" si="0"/>
        <v>296.56</v>
      </c>
      <c r="E13">
        <v>2.9656000000000001E-10</v>
      </c>
      <c r="G13">
        <f t="shared" si="1"/>
        <v>158.44892813284687</v>
      </c>
      <c r="H13">
        <f t="shared" si="2"/>
        <v>19074.668172293936</v>
      </c>
      <c r="I13">
        <f t="shared" si="3"/>
        <v>0.2168861629843937</v>
      </c>
      <c r="K13">
        <f>$K$1*EXP(-$I$2*A13)</f>
        <v>1.5844892813284689E-10</v>
      </c>
      <c r="P13">
        <f>$N$1*EXP(-$N$2*A13)</f>
        <v>141.35518500480407</v>
      </c>
      <c r="Q13">
        <f t="shared" si="4"/>
        <v>24088.534597692997</v>
      </c>
      <c r="R13">
        <f t="shared" si="5"/>
        <v>0.27389571307977045</v>
      </c>
    </row>
    <row r="14" spans="1:18" x14ac:dyDescent="0.2">
      <c r="H14">
        <f>SUM(H3:H13)</f>
        <v>885739.36771164264</v>
      </c>
      <c r="I14">
        <f>SUM(I3:I13)</f>
        <v>0.9387862519364979</v>
      </c>
      <c r="Q14">
        <f>SUM(Q3:Q13)</f>
        <v>378594.29404575017</v>
      </c>
      <c r="R14">
        <f>SUM(R3:R13)</f>
        <v>1.3432530399676046</v>
      </c>
    </row>
    <row r="31" spans="7:11" x14ac:dyDescent="0.2">
      <c r="H31" t="s">
        <v>1</v>
      </c>
      <c r="I31">
        <v>9524.7240000000002</v>
      </c>
      <c r="K31" s="2">
        <f>I31*0.000000000001</f>
        <v>9.5247240000000006E-9</v>
      </c>
    </row>
    <row r="32" spans="7:11" x14ac:dyDescent="0.2">
      <c r="G32" t="s">
        <v>0</v>
      </c>
      <c r="H32" t="s">
        <v>2</v>
      </c>
      <c r="I32" s="2">
        <v>0.28299999999999997</v>
      </c>
    </row>
    <row r="33" spans="1:11" x14ac:dyDescent="0.2">
      <c r="A33">
        <v>8.2889735100984563</v>
      </c>
      <c r="B33">
        <f>E33*1000000000000</f>
        <v>825.43333333333328</v>
      </c>
      <c r="E33">
        <v>8.2543333333333331E-10</v>
      </c>
      <c r="G33">
        <f>$I$31*EXP(-$I$32*A33)</f>
        <v>912.20680098870139</v>
      </c>
      <c r="K33">
        <f>$K$31*EXP(-$I$32*A33)</f>
        <v>9.1220680098870139E-10</v>
      </c>
    </row>
    <row r="34" spans="1:11" x14ac:dyDescent="0.2">
      <c r="A34">
        <v>8.5959725289909912</v>
      </c>
      <c r="B34">
        <f t="shared" ref="B34:B43" si="6">E34*1000000000000</f>
        <v>1026.8333333333333</v>
      </c>
      <c r="E34">
        <v>1.0268333333333334E-9</v>
      </c>
      <c r="G34">
        <f t="shared" ref="G34:G43" si="7">$I$31*EXP(-$I$32*A34)</f>
        <v>836.29882675989802</v>
      </c>
      <c r="K34">
        <f t="shared" ref="K34:K43" si="8">$K$31*EXP(-$I$32*A34)</f>
        <v>8.3629882675989803E-10</v>
      </c>
    </row>
    <row r="35" spans="1:11" x14ac:dyDescent="0.2">
      <c r="A35">
        <v>8.9265868570291058</v>
      </c>
      <c r="B35">
        <f t="shared" si="6"/>
        <v>857.06666666666672</v>
      </c>
      <c r="E35">
        <v>8.5706666666666673E-10</v>
      </c>
      <c r="G35">
        <f t="shared" si="7"/>
        <v>761.60050203221203</v>
      </c>
      <c r="K35">
        <f t="shared" si="8"/>
        <v>7.6160050203221205E-10</v>
      </c>
    </row>
    <row r="36" spans="1:11" x14ac:dyDescent="0.2">
      <c r="A36">
        <v>9.2836503313102714</v>
      </c>
      <c r="B36">
        <f t="shared" si="6"/>
        <v>552</v>
      </c>
      <c r="E36">
        <v>5.5199999999999995E-10</v>
      </c>
      <c r="G36">
        <f t="shared" si="7"/>
        <v>688.40214443744662</v>
      </c>
      <c r="K36">
        <f t="shared" si="8"/>
        <v>6.8840214443744673E-10</v>
      </c>
    </row>
    <row r="37" spans="1:11" x14ac:dyDescent="0.2">
      <c r="A37">
        <v>9.670469095114866</v>
      </c>
      <c r="B37">
        <f t="shared" si="6"/>
        <v>743.33333333333326</v>
      </c>
      <c r="E37">
        <v>7.4333333333333325E-10</v>
      </c>
      <c r="G37">
        <f t="shared" si="7"/>
        <v>617.02125316193508</v>
      </c>
      <c r="K37">
        <f t="shared" si="8"/>
        <v>6.170212531619351E-10</v>
      </c>
    </row>
    <row r="38" spans="1:11" x14ac:dyDescent="0.2">
      <c r="A38">
        <v>10.090924273163338</v>
      </c>
      <c r="B38">
        <f t="shared" si="6"/>
        <v>564.66666666666663</v>
      </c>
      <c r="E38">
        <v>5.6466666666666668E-10</v>
      </c>
      <c r="G38">
        <f t="shared" si="7"/>
        <v>547.80240871636511</v>
      </c>
      <c r="K38">
        <f t="shared" si="8"/>
        <v>5.478024087163652E-10</v>
      </c>
    </row>
    <row r="39" spans="1:11" x14ac:dyDescent="0.2">
      <c r="A39">
        <v>10.549602649216217</v>
      </c>
      <c r="B39">
        <f t="shared" si="6"/>
        <v>538.33333333333337</v>
      </c>
      <c r="E39">
        <v>5.3833333333333334E-10</v>
      </c>
      <c r="G39">
        <f t="shared" si="7"/>
        <v>481.11612903409303</v>
      </c>
      <c r="K39">
        <f t="shared" si="8"/>
        <v>4.8111612903409305E-10</v>
      </c>
    </row>
    <row r="40" spans="1:11" x14ac:dyDescent="0.2">
      <c r="A40">
        <v>11.051964680131276</v>
      </c>
      <c r="B40">
        <f t="shared" si="6"/>
        <v>402.66666666666663</v>
      </c>
      <c r="E40">
        <v>4.0266666666666662E-10</v>
      </c>
      <c r="G40">
        <f t="shared" si="7"/>
        <v>417.35626882071483</v>
      </c>
      <c r="K40">
        <f t="shared" si="8"/>
        <v>4.1735626882071489E-10</v>
      </c>
    </row>
    <row r="41" spans="1:11" x14ac:dyDescent="0.2">
      <c r="A41">
        <v>11.604562914137839</v>
      </c>
      <c r="B41">
        <f t="shared" si="6"/>
        <v>305.26666666666665</v>
      </c>
      <c r="E41">
        <v>3.0526666666666663E-10</v>
      </c>
      <c r="G41">
        <f t="shared" si="7"/>
        <v>356.93543764643846</v>
      </c>
      <c r="K41">
        <f t="shared" si="8"/>
        <v>3.5693543764643848E-10</v>
      </c>
    </row>
    <row r="42" spans="1:11" x14ac:dyDescent="0.2">
      <c r="A42">
        <v>12.215329383302988</v>
      </c>
      <c r="B42">
        <f t="shared" si="6"/>
        <v>328</v>
      </c>
      <c r="E42">
        <v>3.28E-10</v>
      </c>
      <c r="G42">
        <f t="shared" si="7"/>
        <v>300.27778845122253</v>
      </c>
      <c r="K42">
        <f t="shared" si="8"/>
        <v>3.0027778845122254E-10</v>
      </c>
    </row>
    <row r="43" spans="1:11" x14ac:dyDescent="0.2">
      <c r="A43">
        <v>12.893958793486487</v>
      </c>
      <c r="B43">
        <f t="shared" si="6"/>
        <v>267.28666666666663</v>
      </c>
      <c r="E43" s="1">
        <v>2.6728666666666662E-10</v>
      </c>
      <c r="G43">
        <f t="shared" si="7"/>
        <v>247.80840438989063</v>
      </c>
      <c r="K43">
        <f t="shared" si="8"/>
        <v>2.4780840438989063E-10</v>
      </c>
    </row>
    <row r="47" spans="1:11" x14ac:dyDescent="0.2">
      <c r="H47" t="s">
        <v>1</v>
      </c>
      <c r="I47">
        <v>9624.1769999999997</v>
      </c>
      <c r="K47" s="2">
        <f>I47*0.000000000001</f>
        <v>9.6241769999999992E-9</v>
      </c>
    </row>
    <row r="48" spans="1:11" x14ac:dyDescent="0.2">
      <c r="G48" t="s">
        <v>0</v>
      </c>
      <c r="H48" t="s">
        <v>2</v>
      </c>
      <c r="I48" s="2">
        <v>0.58399999999999996</v>
      </c>
    </row>
    <row r="49" spans="1:11" x14ac:dyDescent="0.2">
      <c r="A49">
        <v>8.2889735100984563</v>
      </c>
      <c r="B49">
        <f>E49*1000000000000</f>
        <v>68.70452397370336</v>
      </c>
      <c r="E49">
        <v>6.8704523973703366E-11</v>
      </c>
      <c r="G49">
        <f>$I$47*EXP(-$I$48*A49)</f>
        <v>76.041034264246946</v>
      </c>
      <c r="K49">
        <f>$K$47*EXP(-$I$48*A49)</f>
        <v>7.6041034264246936E-11</v>
      </c>
    </row>
    <row r="50" spans="1:11" x14ac:dyDescent="0.2">
      <c r="A50">
        <v>8.5959725289909912</v>
      </c>
      <c r="B50">
        <f t="shared" ref="B50:B59" si="9">E50*1000000000000</f>
        <v>77.918962513158959</v>
      </c>
      <c r="E50">
        <v>7.7918962513158963E-11</v>
      </c>
      <c r="G50">
        <f t="shared" ref="G50:G59" si="10">$I$47*EXP(-$I$48*A50)</f>
        <v>63.560085831948264</v>
      </c>
      <c r="K50">
        <f t="shared" ref="K50:K59" si="11">$K$47*EXP(-$I$48*A50)</f>
        <v>6.3560085831948264E-11</v>
      </c>
    </row>
    <row r="51" spans="1:11" x14ac:dyDescent="0.2">
      <c r="A51">
        <v>8.9265868570291058</v>
      </c>
      <c r="B51">
        <f t="shared" si="9"/>
        <v>58.892234385150559</v>
      </c>
      <c r="E51">
        <v>5.8892234385150557E-11</v>
      </c>
      <c r="G51">
        <f t="shared" si="10"/>
        <v>52.400017458351741</v>
      </c>
      <c r="K51">
        <f t="shared" si="11"/>
        <v>5.2400017458351736E-11</v>
      </c>
    </row>
    <row r="52" spans="1:11" x14ac:dyDescent="0.2">
      <c r="A52">
        <v>9.2836503313102714</v>
      </c>
      <c r="B52">
        <f t="shared" si="9"/>
        <v>34.07525193597516</v>
      </c>
      <c r="E52">
        <v>3.407525193597516E-11</v>
      </c>
      <c r="G52">
        <f t="shared" si="10"/>
        <v>42.537322010471541</v>
      </c>
      <c r="K52">
        <f t="shared" si="11"/>
        <v>4.2537322010471539E-11</v>
      </c>
    </row>
    <row r="53" spans="1:11" x14ac:dyDescent="0.2">
      <c r="A53">
        <v>9.670469095114866</v>
      </c>
      <c r="B53">
        <f t="shared" si="9"/>
        <v>40.855902939808267</v>
      </c>
      <c r="E53">
        <v>4.0855902939808266E-11</v>
      </c>
      <c r="G53">
        <f t="shared" si="10"/>
        <v>33.936111976672144</v>
      </c>
      <c r="K53">
        <f t="shared" si="11"/>
        <v>3.3936111976672142E-11</v>
      </c>
    </row>
    <row r="54" spans="1:11" x14ac:dyDescent="0.2">
      <c r="A54">
        <v>10.090924273163338</v>
      </c>
      <c r="B54">
        <f t="shared" si="9"/>
        <v>27.357270762524625</v>
      </c>
      <c r="E54">
        <v>2.7357270762524625E-11</v>
      </c>
      <c r="G54">
        <f t="shared" si="10"/>
        <v>26.547454661775852</v>
      </c>
      <c r="K54">
        <f t="shared" si="11"/>
        <v>2.654745466177585E-11</v>
      </c>
    </row>
    <row r="55" spans="1:11" x14ac:dyDescent="0.2">
      <c r="A55">
        <v>10.549602649216217</v>
      </c>
      <c r="B55">
        <f t="shared" si="9"/>
        <v>22.728479202912897</v>
      </c>
      <c r="E55">
        <v>2.2728479202912897E-11</v>
      </c>
      <c r="G55">
        <f t="shared" si="10"/>
        <v>20.309031769664603</v>
      </c>
      <c r="K55">
        <f t="shared" si="11"/>
        <v>2.0309031769664601E-11</v>
      </c>
    </row>
    <row r="56" spans="1:11" x14ac:dyDescent="0.2">
      <c r="A56">
        <v>11.051964680131276</v>
      </c>
      <c r="B56">
        <f t="shared" si="9"/>
        <v>14.622151865416882</v>
      </c>
      <c r="E56">
        <v>1.4622151865416883E-11</v>
      </c>
      <c r="G56">
        <f t="shared" si="10"/>
        <v>15.145239767401732</v>
      </c>
      <c r="K56">
        <f t="shared" si="11"/>
        <v>1.5145239767401732E-11</v>
      </c>
    </row>
    <row r="57" spans="1:11" x14ac:dyDescent="0.2">
      <c r="A57">
        <v>11.604562914137839</v>
      </c>
      <c r="B57">
        <f t="shared" si="9"/>
        <v>9.3916930739328581</v>
      </c>
      <c r="E57">
        <v>9.3916930739328579E-12</v>
      </c>
      <c r="G57">
        <f t="shared" si="10"/>
        <v>10.967857031846194</v>
      </c>
      <c r="K57">
        <f t="shared" si="11"/>
        <v>1.0967857031846193E-11</v>
      </c>
    </row>
    <row r="58" spans="1:11" x14ac:dyDescent="0.2">
      <c r="A58">
        <v>12.215329383302988</v>
      </c>
      <c r="B58">
        <f t="shared" si="9"/>
        <v>8.4015681115421028</v>
      </c>
      <c r="E58">
        <v>8.4015681115421021E-12</v>
      </c>
      <c r="G58">
        <f t="shared" si="10"/>
        <v>7.6774026178625459</v>
      </c>
      <c r="K58">
        <f t="shared" si="11"/>
        <v>7.6774026178625464E-12</v>
      </c>
    </row>
    <row r="59" spans="1:11" x14ac:dyDescent="0.2">
      <c r="A59">
        <v>12.893958793486487</v>
      </c>
      <c r="B59">
        <f t="shared" si="9"/>
        <v>5.5852929869038075</v>
      </c>
      <c r="E59">
        <v>5.5852929869038072E-12</v>
      </c>
      <c r="G59">
        <f t="shared" si="10"/>
        <v>5.1652924042923942</v>
      </c>
      <c r="K59">
        <f t="shared" si="11"/>
        <v>5.1652924042923935E-12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Beeler</dc:creator>
  <cp:lastModifiedBy>Benjamin Beeler</cp:lastModifiedBy>
  <dcterms:created xsi:type="dcterms:W3CDTF">2020-07-03T13:05:37Z</dcterms:created>
  <dcterms:modified xsi:type="dcterms:W3CDTF">2020-07-06T13:14:24Z</dcterms:modified>
</cp:coreProperties>
</file>