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39B277C2-E8F7-1547-AC83-D85E1EAC1DBC}" xr6:coauthVersionLast="36" xr6:coauthVersionMax="36" xr10:uidLastSave="{00000000-0000-0000-0000-000000000000}"/>
  <bookViews>
    <workbookView xWindow="3780" yWindow="3540" windowWidth="34760" windowHeight="18400" activeTab="1" xr2:uid="{6F99CB2C-B343-6F45-B8DF-44BE58A0A71D}"/>
  </bookViews>
  <sheets>
    <sheet name="bulk" sheetId="1" r:id="rId1"/>
    <sheet name="vac" sheetId="2" r:id="rId2"/>
  </sheets>
  <definedNames>
    <definedName name="_xlchart.v1.0" hidden="1">bulk!$W$6:$W$9</definedName>
    <definedName name="_xlchart.v1.1" hidden="1">bulk!$X$6:$X$9</definedName>
    <definedName name="_xlchart.v1.2" hidden="1">bulk!$W$6:$W$9</definedName>
    <definedName name="_xlchart.v1.3" hidden="1">bulk!$X$6:$X$9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27" i="2"/>
  <c r="D29" i="2"/>
  <c r="D26" i="2"/>
  <c r="C16" i="2"/>
  <c r="C13" i="2"/>
  <c r="K16" i="2"/>
  <c r="L15" i="2"/>
  <c r="K13" i="2"/>
  <c r="L12" i="2"/>
  <c r="L9" i="2"/>
  <c r="K10" i="2"/>
  <c r="H29" i="2"/>
  <c r="H26" i="2"/>
  <c r="G30" i="2"/>
  <c r="G27" i="2"/>
  <c r="G24" i="2"/>
  <c r="H23" i="2"/>
  <c r="D23" i="2"/>
  <c r="C24" i="2"/>
  <c r="G13" i="2"/>
  <c r="G16" i="2"/>
  <c r="H15" i="2"/>
  <c r="H12" i="2"/>
  <c r="H9" i="2"/>
  <c r="D15" i="2"/>
  <c r="D12" i="2"/>
  <c r="D9" i="2"/>
  <c r="G10" i="2"/>
  <c r="C10" i="2"/>
  <c r="K30" i="1" l="1"/>
  <c r="J30" i="1"/>
  <c r="K27" i="1"/>
  <c r="J27" i="1"/>
  <c r="U71" i="1" l="1"/>
  <c r="T71" i="1"/>
  <c r="S71" i="1"/>
  <c r="R71" i="1"/>
  <c r="Q71" i="1"/>
  <c r="N71" i="1"/>
  <c r="M71" i="1"/>
  <c r="L71" i="1"/>
  <c r="K71" i="1"/>
  <c r="J71" i="1"/>
  <c r="U63" i="1"/>
  <c r="T63" i="1"/>
  <c r="S63" i="1"/>
  <c r="R63" i="1"/>
  <c r="Q63" i="1"/>
  <c r="N63" i="1"/>
  <c r="M63" i="1"/>
  <c r="L63" i="1"/>
  <c r="K63" i="1"/>
  <c r="J63" i="1"/>
  <c r="U55" i="1"/>
  <c r="T55" i="1"/>
  <c r="S55" i="1"/>
  <c r="R55" i="1"/>
  <c r="Q55" i="1"/>
  <c r="N55" i="1"/>
  <c r="M55" i="1"/>
  <c r="L55" i="1"/>
  <c r="K55" i="1"/>
  <c r="J55" i="1"/>
  <c r="U47" i="1"/>
  <c r="T47" i="1"/>
  <c r="S47" i="1"/>
  <c r="R47" i="1"/>
  <c r="Q47" i="1"/>
  <c r="N47" i="1"/>
  <c r="M47" i="1"/>
  <c r="L47" i="1"/>
  <c r="K47" i="1"/>
  <c r="J47" i="1"/>
  <c r="U39" i="1"/>
  <c r="T39" i="1"/>
  <c r="S39" i="1"/>
  <c r="R39" i="1"/>
  <c r="Q39" i="1"/>
  <c r="N39" i="1"/>
  <c r="M39" i="1"/>
  <c r="L39" i="1"/>
  <c r="K39" i="1"/>
  <c r="J39" i="1"/>
  <c r="X47" i="1"/>
  <c r="Y47" i="1"/>
  <c r="Z47" i="1"/>
  <c r="AA47" i="1"/>
  <c r="AB47" i="1"/>
  <c r="X55" i="1"/>
  <c r="Y55" i="1"/>
  <c r="Z55" i="1"/>
  <c r="AA55" i="1"/>
  <c r="AB55" i="1"/>
  <c r="X63" i="1"/>
  <c r="Y63" i="1"/>
  <c r="Z63" i="1"/>
  <c r="AA63" i="1"/>
  <c r="AB63" i="1"/>
  <c r="X71" i="1"/>
  <c r="Y71" i="1"/>
  <c r="Z71" i="1"/>
  <c r="AA71" i="1"/>
  <c r="AB71" i="1"/>
  <c r="AI71" i="1"/>
  <c r="AH71" i="1"/>
  <c r="AG71" i="1"/>
  <c r="AF71" i="1"/>
  <c r="AE71" i="1"/>
  <c r="AI63" i="1"/>
  <c r="AH63" i="1"/>
  <c r="AG63" i="1"/>
  <c r="AF63" i="1"/>
  <c r="AE63" i="1"/>
  <c r="AI55" i="1"/>
  <c r="AH55" i="1"/>
  <c r="AG55" i="1"/>
  <c r="AF55" i="1"/>
  <c r="AE55" i="1"/>
  <c r="AI47" i="1"/>
  <c r="AH47" i="1"/>
  <c r="AG47" i="1"/>
  <c r="AF47" i="1"/>
  <c r="AE47" i="1"/>
  <c r="AI39" i="1"/>
  <c r="AH39" i="1"/>
  <c r="AG39" i="1"/>
  <c r="AF39" i="1"/>
  <c r="AE39" i="1"/>
  <c r="AB39" i="1"/>
  <c r="AA39" i="1"/>
  <c r="Z39" i="1"/>
  <c r="Y39" i="1"/>
  <c r="X39" i="1"/>
  <c r="G63" i="1"/>
  <c r="F63" i="1"/>
  <c r="E63" i="1"/>
  <c r="D63" i="1"/>
  <c r="C63" i="1"/>
  <c r="G71" i="1"/>
  <c r="F71" i="1"/>
  <c r="E71" i="1"/>
  <c r="D71" i="1"/>
  <c r="C71" i="1"/>
  <c r="G55" i="1"/>
  <c r="F55" i="1"/>
  <c r="E55" i="1"/>
  <c r="D55" i="1"/>
  <c r="C55" i="1"/>
  <c r="G47" i="1"/>
  <c r="F47" i="1"/>
  <c r="E47" i="1"/>
  <c r="D47" i="1"/>
  <c r="C47" i="1"/>
  <c r="D39" i="1" l="1"/>
  <c r="C39" i="1"/>
  <c r="G39" i="1"/>
  <c r="F39" i="1"/>
  <c r="E39" i="1"/>
  <c r="R16" i="1"/>
  <c r="Q16" i="1"/>
  <c r="R13" i="1"/>
  <c r="Q13" i="1"/>
  <c r="R10" i="1"/>
  <c r="Q10" i="1"/>
  <c r="U16" i="1"/>
  <c r="T16" i="1"/>
  <c r="S16" i="1"/>
  <c r="U13" i="1"/>
  <c r="T13" i="1"/>
  <c r="S13" i="1"/>
  <c r="S10" i="1"/>
  <c r="U10" i="1"/>
  <c r="T10" i="1"/>
  <c r="K24" i="1"/>
  <c r="J24" i="1"/>
  <c r="N16" i="1"/>
  <c r="M16" i="1"/>
  <c r="L16" i="1"/>
  <c r="N13" i="1"/>
  <c r="M13" i="1"/>
  <c r="L13" i="1"/>
  <c r="N30" i="1"/>
  <c r="M30" i="1"/>
  <c r="L30" i="1"/>
  <c r="N27" i="1"/>
  <c r="M27" i="1"/>
  <c r="L27" i="1"/>
  <c r="L24" i="1"/>
  <c r="N24" i="1"/>
  <c r="M24" i="1"/>
  <c r="K16" i="1"/>
  <c r="J16" i="1"/>
  <c r="K13" i="1"/>
  <c r="J13" i="1"/>
  <c r="K10" i="1"/>
  <c r="J10" i="1"/>
  <c r="D30" i="1"/>
  <c r="C30" i="1"/>
  <c r="D27" i="1"/>
  <c r="C27" i="1"/>
  <c r="D24" i="1"/>
  <c r="C24" i="1"/>
  <c r="D16" i="1"/>
  <c r="C16" i="1"/>
  <c r="D13" i="1"/>
  <c r="C13" i="1"/>
  <c r="D10" i="1"/>
  <c r="C10" i="1"/>
  <c r="M10" i="1"/>
  <c r="L10" i="1"/>
  <c r="N10" i="1"/>
  <c r="G30" i="1"/>
  <c r="F30" i="1"/>
  <c r="E30" i="1"/>
  <c r="G27" i="1"/>
  <c r="F27" i="1"/>
  <c r="E27" i="1"/>
  <c r="E24" i="1"/>
  <c r="G24" i="1"/>
  <c r="F24" i="1"/>
  <c r="G16" i="1"/>
  <c r="F16" i="1"/>
  <c r="E16" i="1"/>
  <c r="G13" i="1"/>
  <c r="F13" i="1"/>
  <c r="E13" i="1"/>
  <c r="G10" i="1" l="1"/>
  <c r="F10" i="1"/>
  <c r="E10" i="1"/>
</calcChain>
</file>

<file path=xl/sharedStrings.xml><?xml version="1.0" encoding="utf-8"?>
<sst xmlns="http://schemas.openxmlformats.org/spreadsheetml/2006/main" count="359" uniqueCount="28">
  <si>
    <t>alpha U size study</t>
  </si>
  <si>
    <t>4x2x3</t>
  </si>
  <si>
    <t>M 424</t>
  </si>
  <si>
    <t>E</t>
  </si>
  <si>
    <t>V</t>
  </si>
  <si>
    <t>Lx</t>
  </si>
  <si>
    <t>Ly</t>
  </si>
  <si>
    <t>Lz</t>
  </si>
  <si>
    <t>ispin1</t>
  </si>
  <si>
    <t>ispin2</t>
  </si>
  <si>
    <t>ispin2+U</t>
  </si>
  <si>
    <t>k irr</t>
  </si>
  <si>
    <t>5x2x3</t>
  </si>
  <si>
    <t>5x3x3</t>
  </si>
  <si>
    <t>6x3x3</t>
  </si>
  <si>
    <t>7x3x3</t>
  </si>
  <si>
    <t>E/at</t>
  </si>
  <si>
    <t>V/at</t>
  </si>
  <si>
    <t>G 424</t>
  </si>
  <si>
    <t>Ef</t>
  </si>
  <si>
    <t>M424</t>
  </si>
  <si>
    <t>G424</t>
  </si>
  <si>
    <t>irr</t>
  </si>
  <si>
    <t>M446</t>
  </si>
  <si>
    <t>G446</t>
  </si>
  <si>
    <t>M444</t>
  </si>
  <si>
    <t>G444</t>
  </si>
  <si>
    <t>kirr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</si>
</sst>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bulk!$W$5:$W$9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bulk!$X$5:$X$9</c:f>
              <c:numCache>
                <c:formatCode>0.0000</c:formatCode>
                <c:ptCount val="5"/>
                <c:pt idx="0">
                  <c:v>-11.138784375</c:v>
                </c:pt>
                <c:pt idx="1">
                  <c:v>-11.1381725</c:v>
                </c:pt>
                <c:pt idx="2">
                  <c:v>-11.138305555555556</c:v>
                </c:pt>
                <c:pt idx="3">
                  <c:v>-11.138470833333335</c:v>
                </c:pt>
                <c:pt idx="4">
                  <c:v>-11.138221428571429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5-FF4C-BD4E-93987CEBA4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bulk!$W$5:$W$9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bulk!$Y$5:$Y$9</c:f>
              <c:numCache>
                <c:formatCode>0.0000</c:formatCode>
                <c:ptCount val="5"/>
                <c:pt idx="0">
                  <c:v>-11.138589583333333</c:v>
                </c:pt>
                <c:pt idx="1">
                  <c:v>-11.138273333333332</c:v>
                </c:pt>
                <c:pt idx="2">
                  <c:v>-11.138311666666667</c:v>
                </c:pt>
                <c:pt idx="3">
                  <c:v>-11.138463425925927</c:v>
                </c:pt>
                <c:pt idx="4">
                  <c:v>-11.138205158730157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5-FF4C-BD4E-93987CEBA4B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bulk!$W$5:$W$9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bulk!$Z$5:$Z$9</c:f>
              <c:numCache>
                <c:formatCode>0.0000</c:formatCode>
                <c:ptCount val="5"/>
                <c:pt idx="0">
                  <c:v>-11.137794791666666</c:v>
                </c:pt>
                <c:pt idx="1">
                  <c:v>-11.138783333333333</c:v>
                </c:pt>
                <c:pt idx="2">
                  <c:v>-11.138303888888888</c:v>
                </c:pt>
                <c:pt idx="3">
                  <c:v>-11.138388888888889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5-FF4C-BD4E-93987CEB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26784"/>
        <c:axId val="673154576"/>
      </c:scatterChart>
      <c:valAx>
        <c:axId val="19572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4576"/>
        <c:crosses val="autoZero"/>
        <c:crossBetween val="midCat"/>
      </c:valAx>
      <c:valAx>
        <c:axId val="673154576"/>
        <c:scaling>
          <c:orientation val="minMax"/>
          <c:max val="-11.136999999999999"/>
          <c:min val="-11.139999999999999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bulk!$W$13:$W$17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bulk!$X$13:$X$17</c:f>
              <c:numCache>
                <c:formatCode>0.0000</c:formatCode>
                <c:ptCount val="5"/>
                <c:pt idx="0">
                  <c:v>20.048020833333332</c:v>
                </c:pt>
                <c:pt idx="1">
                  <c:v>20.049166666666668</c:v>
                </c:pt>
                <c:pt idx="2">
                  <c:v>20.078444444444443</c:v>
                </c:pt>
                <c:pt idx="3">
                  <c:v>20.071250000000003</c:v>
                </c:pt>
                <c:pt idx="4">
                  <c:v>20.074722222222221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2-CD4D-8F65-0C3850A4FE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bulk!$W$13:$W$17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bulk!$Y$13:$Y$17</c:f>
              <c:numCache>
                <c:formatCode>0.0000</c:formatCode>
                <c:ptCount val="5"/>
                <c:pt idx="0">
                  <c:v>20.054166666666667</c:v>
                </c:pt>
                <c:pt idx="1">
                  <c:v>20.057416666666665</c:v>
                </c:pt>
                <c:pt idx="2">
                  <c:v>20.075944444444445</c:v>
                </c:pt>
                <c:pt idx="3">
                  <c:v>20.07462962962963</c:v>
                </c:pt>
                <c:pt idx="4">
                  <c:v>20.079880952380954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2-CD4D-8F65-0C3850A4FE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bulk!$W$13:$W$17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bulk!$Z$13:$Z$17</c:f>
              <c:numCache>
                <c:formatCode>0.0000</c:formatCode>
                <c:ptCount val="5"/>
                <c:pt idx="0">
                  <c:v>20.049583333333334</c:v>
                </c:pt>
                <c:pt idx="1">
                  <c:v>20.056166666666666</c:v>
                </c:pt>
                <c:pt idx="2">
                  <c:v>20.080333333333332</c:v>
                </c:pt>
                <c:pt idx="3">
                  <c:v>20.072314814814813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2-CD4D-8F65-0C3850A4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26784"/>
        <c:axId val="673154576"/>
      </c:scatterChart>
      <c:valAx>
        <c:axId val="19572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4576"/>
        <c:crosses val="autoZero"/>
        <c:crossBetween val="midCat"/>
      </c:valAx>
      <c:valAx>
        <c:axId val="673154576"/>
        <c:scaling>
          <c:orientation val="minMax"/>
          <c:max val="20.100000000000001"/>
          <c:min val="2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bulk!$AK$37:$AK$41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bulk!$AL$37:$AL$41</c:f>
              <c:numCache>
                <c:formatCode>0.0000</c:formatCode>
                <c:ptCount val="5"/>
                <c:pt idx="0">
                  <c:v>-11.138784375</c:v>
                </c:pt>
                <c:pt idx="1">
                  <c:v>-11.1381725</c:v>
                </c:pt>
                <c:pt idx="2">
                  <c:v>-11.138305555555556</c:v>
                </c:pt>
                <c:pt idx="3">
                  <c:v>-11.138470833333335</c:v>
                </c:pt>
                <c:pt idx="4">
                  <c:v>-11.138221428571429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7-A946-AD10-7F72910799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bulk!$AK$37:$AK$41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bulk!$AM$37:$AM$41</c:f>
              <c:numCache>
                <c:formatCode>0.0000</c:formatCode>
                <c:ptCount val="5"/>
                <c:pt idx="0">
                  <c:v>-11.139808333333333</c:v>
                </c:pt>
                <c:pt idx="1">
                  <c:v>-11.136795833333334</c:v>
                </c:pt>
                <c:pt idx="2">
                  <c:v>-11.138887777777779</c:v>
                </c:pt>
                <c:pt idx="3">
                  <c:v>-11.138992592592592</c:v>
                </c:pt>
                <c:pt idx="4">
                  <c:v>-11.13913253968254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7-A946-AD10-7F72910799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bulk!$AK$37:$AK$41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bulk!$AO$37:$AO$41</c:f>
              <c:numCache>
                <c:formatCode>0.0000</c:formatCode>
                <c:ptCount val="5"/>
                <c:pt idx="0">
                  <c:v>-11.138641666666667</c:v>
                </c:pt>
                <c:pt idx="1">
                  <c:v>-11.1373725</c:v>
                </c:pt>
                <c:pt idx="2">
                  <c:v>-11.138481111111112</c:v>
                </c:pt>
                <c:pt idx="3">
                  <c:v>-11.138535648148148</c:v>
                </c:pt>
                <c:pt idx="4">
                  <c:v>-11.138665873015873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7-A946-AD10-7F729107999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bulk!$AK$37:$AK$41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bulk!$AP$37:$AP$41</c:f>
              <c:numCache>
                <c:formatCode>0.0000</c:formatCode>
                <c:ptCount val="5"/>
                <c:pt idx="0">
                  <c:v>-11.137948958333332</c:v>
                </c:pt>
                <c:pt idx="1">
                  <c:v>-11.138589999999999</c:v>
                </c:pt>
                <c:pt idx="2">
                  <c:v>-11.138689444444443</c:v>
                </c:pt>
                <c:pt idx="4">
                  <c:v>-11.138639682539681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87-A946-AD10-7F729107999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bulk!$AK$37:$AK$41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bulk!$AQ$37:$AQ$41</c:f>
              <c:numCache>
                <c:formatCode>0.0000</c:formatCode>
                <c:ptCount val="5"/>
                <c:pt idx="0">
                  <c:v>-11.1388125</c:v>
                </c:pt>
                <c:pt idx="1">
                  <c:v>-11.138211666666667</c:v>
                </c:pt>
                <c:pt idx="2">
                  <c:v>-11.138567222222223</c:v>
                </c:pt>
                <c:pt idx="3">
                  <c:v>-11.138681944444444</c:v>
                </c:pt>
                <c:pt idx="4">
                  <c:v>-11.138778968253968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87-A946-AD10-7F7291079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47376"/>
        <c:axId val="1958099952"/>
      </c:scatterChart>
      <c:valAx>
        <c:axId val="14486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99952"/>
        <c:crosses val="autoZero"/>
        <c:crossBetween val="midCat"/>
      </c:valAx>
      <c:valAx>
        <c:axId val="1958099952"/>
        <c:scaling>
          <c:orientation val="minMax"/>
          <c:max val="-11.135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bulk!$AK$45:$AK$49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bulk!$AL$45:$AL$49</c:f>
              <c:numCache>
                <c:formatCode>0.0000</c:formatCode>
                <c:ptCount val="5"/>
                <c:pt idx="0">
                  <c:v>20.048020833333332</c:v>
                </c:pt>
                <c:pt idx="1">
                  <c:v>20.049166666666668</c:v>
                </c:pt>
                <c:pt idx="2">
                  <c:v>20.078444444444443</c:v>
                </c:pt>
                <c:pt idx="3">
                  <c:v>20.071250000000003</c:v>
                </c:pt>
                <c:pt idx="4">
                  <c:v>20.074722222222221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D-184E-9897-EFAE1F9491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bulk!$AK$45:$AK$49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bulk!$AM$45:$AM$49</c:f>
              <c:numCache>
                <c:formatCode>0.0000</c:formatCode>
                <c:ptCount val="5"/>
                <c:pt idx="0">
                  <c:v>20.072083333333335</c:v>
                </c:pt>
                <c:pt idx="1">
                  <c:v>20.092333333333332</c:v>
                </c:pt>
                <c:pt idx="2">
                  <c:v>20.078444444444443</c:v>
                </c:pt>
                <c:pt idx="3">
                  <c:v>20.089768518518522</c:v>
                </c:pt>
                <c:pt idx="4">
                  <c:v>20.077222222222222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D-184E-9897-EFAE1F94911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bulk!$AK$45:$AK$49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bulk!$AO$45:$AO$49</c:f>
              <c:numCache>
                <c:formatCode>0.0000</c:formatCode>
                <c:ptCount val="5"/>
                <c:pt idx="0">
                  <c:v>20.086562499999999</c:v>
                </c:pt>
                <c:pt idx="1">
                  <c:v>20.086749999999999</c:v>
                </c:pt>
                <c:pt idx="2">
                  <c:v>20.074944444444444</c:v>
                </c:pt>
                <c:pt idx="3">
                  <c:v>20.084953703703704</c:v>
                </c:pt>
                <c:pt idx="4">
                  <c:v>20.074722222222221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D-184E-9897-EFAE1F94911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bulk!$AK$45:$AK$49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bulk!$AP$45:$AP$49</c:f>
              <c:numCache>
                <c:formatCode>0.0000</c:formatCode>
                <c:ptCount val="5"/>
                <c:pt idx="0">
                  <c:v>20.077291666666667</c:v>
                </c:pt>
                <c:pt idx="1">
                  <c:v>20.077916666666667</c:v>
                </c:pt>
                <c:pt idx="2">
                  <c:v>20.077666666666666</c:v>
                </c:pt>
                <c:pt idx="4">
                  <c:v>20.074722222222221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3D-184E-9897-EFAE1F94911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bulk!$AK$45:$AK$49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bulk!$AQ$45:$AQ$49</c:f>
              <c:numCache>
                <c:formatCode>0.0000</c:formatCode>
                <c:ptCount val="5"/>
                <c:pt idx="0">
                  <c:v>20.087708333333335</c:v>
                </c:pt>
                <c:pt idx="1">
                  <c:v>20.076750000000001</c:v>
                </c:pt>
                <c:pt idx="2">
                  <c:v>20.0595</c:v>
                </c:pt>
                <c:pt idx="3">
                  <c:v>20.064675925925926</c:v>
                </c:pt>
                <c:pt idx="4">
                  <c:v>20.074722222222221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3D-184E-9897-EFAE1F949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47376"/>
        <c:axId val="1958099952"/>
      </c:scatterChart>
      <c:valAx>
        <c:axId val="14486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99952"/>
        <c:crosses val="autoZero"/>
        <c:crossBetween val="midCat"/>
      </c:valAx>
      <c:valAx>
        <c:axId val="1958099952"/>
        <c:scaling>
          <c:orientation val="minMax"/>
          <c:min val="2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bulk!$AL$33:$AQ$33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36</c:v>
                </c:pt>
                <c:pt idx="4">
                  <c:v>48</c:v>
                </c:pt>
                <c:pt idx="5">
                  <c:v>52</c:v>
                </c:pt>
              </c:numCache>
            </c:numRef>
          </c:xVal>
          <c:yVal>
            <c:numRef>
              <c:f>bulk!$AL$39:$AQ$39</c:f>
              <c:numCache>
                <c:formatCode>0.0000</c:formatCode>
                <c:ptCount val="6"/>
                <c:pt idx="0">
                  <c:v>-11.138305555555556</c:v>
                </c:pt>
                <c:pt idx="1">
                  <c:v>-11.138887777777779</c:v>
                </c:pt>
                <c:pt idx="2">
                  <c:v>-11.138819999999999</c:v>
                </c:pt>
                <c:pt idx="3">
                  <c:v>-11.138481111111112</c:v>
                </c:pt>
                <c:pt idx="4">
                  <c:v>-11.138689444444443</c:v>
                </c:pt>
                <c:pt idx="5">
                  <c:v>-11.138567222222223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E54C-AED7-489D180149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bulk!$AL$33:$AQ$33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36</c:v>
                </c:pt>
                <c:pt idx="4">
                  <c:v>48</c:v>
                </c:pt>
                <c:pt idx="5">
                  <c:v>52</c:v>
                </c:pt>
              </c:numCache>
            </c:numRef>
          </c:xVal>
          <c:yVal>
            <c:numRef>
              <c:f>bulk!$AL$40:$AQ$40</c:f>
              <c:numCache>
                <c:formatCode>0.0000</c:formatCode>
                <c:ptCount val="6"/>
                <c:pt idx="0">
                  <c:v>-11.138470833333335</c:v>
                </c:pt>
                <c:pt idx="1">
                  <c:v>-11.138992592592592</c:v>
                </c:pt>
                <c:pt idx="2">
                  <c:v>-11.138879166666666</c:v>
                </c:pt>
                <c:pt idx="3">
                  <c:v>-11.138535648148148</c:v>
                </c:pt>
                <c:pt idx="5">
                  <c:v>-11.138681944444444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57-E54C-AED7-489D180149E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bulk!$AL$33:$AQ$33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36</c:v>
                </c:pt>
                <c:pt idx="4">
                  <c:v>48</c:v>
                </c:pt>
                <c:pt idx="5">
                  <c:v>52</c:v>
                </c:pt>
              </c:numCache>
            </c:numRef>
          </c:xVal>
          <c:yVal>
            <c:numRef>
              <c:f>bulk!$AL$41:$AQ$41</c:f>
              <c:numCache>
                <c:formatCode>0.0000</c:formatCode>
                <c:ptCount val="6"/>
                <c:pt idx="0">
                  <c:v>-11.138221428571429</c:v>
                </c:pt>
                <c:pt idx="1">
                  <c:v>-11.13913253968254</c:v>
                </c:pt>
                <c:pt idx="2">
                  <c:v>-11.13873373015873</c:v>
                </c:pt>
                <c:pt idx="3">
                  <c:v>-11.138665873015873</c:v>
                </c:pt>
                <c:pt idx="4">
                  <c:v>-11.138639682539681</c:v>
                </c:pt>
                <c:pt idx="5">
                  <c:v>-11.138778968253968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57-E54C-AED7-489D18014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47376"/>
        <c:axId val="1958099952"/>
      </c:scatterChart>
      <c:valAx>
        <c:axId val="14486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99952"/>
        <c:crosses val="autoZero"/>
        <c:crossBetween val="midCat"/>
      </c:valAx>
      <c:valAx>
        <c:axId val="1958099952"/>
        <c:scaling>
          <c:orientation val="minMax"/>
          <c:max val="-11.135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bulk!$AL$33:$AQ$33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36</c:v>
                </c:pt>
                <c:pt idx="4">
                  <c:v>48</c:v>
                </c:pt>
                <c:pt idx="5">
                  <c:v>52</c:v>
                </c:pt>
              </c:numCache>
            </c:numRef>
          </c:xVal>
          <c:yVal>
            <c:numRef>
              <c:f>bulk!$AL$47:$AQ$47</c:f>
              <c:numCache>
                <c:formatCode>0.0000</c:formatCode>
                <c:ptCount val="6"/>
                <c:pt idx="0">
                  <c:v>20.078444444444443</c:v>
                </c:pt>
                <c:pt idx="1">
                  <c:v>20.078444444444443</c:v>
                </c:pt>
                <c:pt idx="2">
                  <c:v>20.077555555555556</c:v>
                </c:pt>
                <c:pt idx="3">
                  <c:v>20.074944444444444</c:v>
                </c:pt>
                <c:pt idx="4">
                  <c:v>20.077666666666666</c:v>
                </c:pt>
                <c:pt idx="5">
                  <c:v>20.0595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8-F845-90D2-47BCA900CC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bulk!$AL$33:$AQ$33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36</c:v>
                </c:pt>
                <c:pt idx="4">
                  <c:v>48</c:v>
                </c:pt>
                <c:pt idx="5">
                  <c:v>52</c:v>
                </c:pt>
              </c:numCache>
            </c:numRef>
          </c:xVal>
          <c:yVal>
            <c:numRef>
              <c:f>bulk!$AL$48:$AQ$48</c:f>
              <c:numCache>
                <c:formatCode>0.0000</c:formatCode>
                <c:ptCount val="6"/>
                <c:pt idx="0">
                  <c:v>20.071250000000003</c:v>
                </c:pt>
                <c:pt idx="1">
                  <c:v>20.089768518518522</c:v>
                </c:pt>
                <c:pt idx="2">
                  <c:v>20.073935185185185</c:v>
                </c:pt>
                <c:pt idx="3">
                  <c:v>20.084953703703704</c:v>
                </c:pt>
                <c:pt idx="5">
                  <c:v>20.064675925925926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8-F845-90D2-47BCA900CCA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bulk!$AL$33:$AQ$33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36</c:v>
                </c:pt>
                <c:pt idx="4">
                  <c:v>48</c:v>
                </c:pt>
                <c:pt idx="5">
                  <c:v>52</c:v>
                </c:pt>
              </c:numCache>
            </c:numRef>
          </c:xVal>
          <c:yVal>
            <c:numRef>
              <c:f>bulk!$AL$49:$AQ$49</c:f>
              <c:numCache>
                <c:formatCode>0.0000</c:formatCode>
                <c:ptCount val="6"/>
                <c:pt idx="0">
                  <c:v>20.074722222222221</c:v>
                </c:pt>
                <c:pt idx="1">
                  <c:v>20.077222222222222</c:v>
                </c:pt>
                <c:pt idx="2">
                  <c:v>20.074722222222221</c:v>
                </c:pt>
                <c:pt idx="3">
                  <c:v>20.074722222222221</c:v>
                </c:pt>
                <c:pt idx="4">
                  <c:v>20.074722222222221</c:v>
                </c:pt>
                <c:pt idx="5">
                  <c:v>20.074722222222221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8-F845-90D2-47BCA900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47376"/>
        <c:axId val="1958099952"/>
      </c:scatterChart>
      <c:valAx>
        <c:axId val="14486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99952"/>
        <c:crosses val="autoZero"/>
        <c:crossBetween val="midCat"/>
      </c:valAx>
      <c:valAx>
        <c:axId val="1958099952"/>
        <c:scaling>
          <c:orientation val="minMax"/>
          <c:max val="20.100000000000001"/>
          <c:min val="20"/>
        </c:scaling>
        <c:delete val="0"/>
        <c:axPos val="l"/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vac!$S$5:$S$9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vac!$T$5:$T$9</c:f>
              <c:numCache>
                <c:formatCode>0.0000</c:formatCode>
                <c:ptCount val="5"/>
                <c:pt idx="0">
                  <c:v>1.8471156250002423</c:v>
                </c:pt>
                <c:pt idx="1">
                  <c:v>2.1257274999998117</c:v>
                </c:pt>
                <c:pt idx="2">
                  <c:v>1.7706944444444161</c:v>
                </c:pt>
                <c:pt idx="3">
                  <c:v>1.8443291666671939</c:v>
                </c:pt>
                <c:pt idx="4">
                  <c:v>1.7154785714287755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5-3F4E-8FCF-B33187221D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vac!$S$5:$S$9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vac!$U$5:$U$9</c:f>
              <c:numCache>
                <c:formatCode>0.0000</c:formatCode>
                <c:ptCount val="5"/>
                <c:pt idx="0">
                  <c:v>2.0474104166667075</c:v>
                </c:pt>
                <c:pt idx="1">
                  <c:v>1.7253266666666605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45-3F4E-8FCF-B33187221D2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vac!$S$5:$S$9</c:f>
              <c:numCache>
                <c:formatCode>General</c:formatCode>
                <c:ptCount val="5"/>
                <c:pt idx="0">
                  <c:v>96</c:v>
                </c:pt>
                <c:pt idx="1">
                  <c:v>120</c:v>
                </c:pt>
                <c:pt idx="2">
                  <c:v>180</c:v>
                </c:pt>
                <c:pt idx="3">
                  <c:v>216</c:v>
                </c:pt>
                <c:pt idx="4">
                  <c:v>252</c:v>
                </c:pt>
              </c:numCache>
            </c:numRef>
          </c:xVal>
          <c:yVal>
            <c:numRef>
              <c:f>vac!$V$5:$V$9</c:f>
              <c:numCache>
                <c:formatCode>0.0000</c:formatCode>
                <c:ptCount val="5"/>
                <c:pt idx="0">
                  <c:v>1.8418052083331986</c:v>
                </c:pt>
                <c:pt idx="1">
                  <c:v>1.785416666666606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45-3F4E-8FCF-B3318722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26784"/>
        <c:axId val="673154576"/>
      </c:scatterChart>
      <c:valAx>
        <c:axId val="19572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4576"/>
        <c:crosses val="autoZero"/>
        <c:crossBetween val="midCat"/>
      </c:valAx>
      <c:valAx>
        <c:axId val="673154576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615950</xdr:colOff>
      <xdr:row>17</xdr:row>
      <xdr:rowOff>6350</xdr:rowOff>
    </xdr:from>
    <xdr:to>
      <xdr:col>21</xdr:col>
      <xdr:colOff>234950</xdr:colOff>
      <xdr:row>30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0824C-69C2-AA46-9730-683F29A0B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88900</xdr:colOff>
      <xdr:row>17</xdr:row>
      <xdr:rowOff>25400</xdr:rowOff>
    </xdr:from>
    <xdr:to>
      <xdr:col>27</xdr:col>
      <xdr:colOff>533400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12A45-77F3-004B-9B1F-5805635F4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755650</xdr:colOff>
      <xdr:row>23</xdr:row>
      <xdr:rowOff>6350</xdr:rowOff>
    </xdr:from>
    <xdr:to>
      <xdr:col>50</xdr:col>
      <xdr:colOff>374650</xdr:colOff>
      <xdr:row>41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5F72C-347A-3547-B580-71AA02470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749300</xdr:colOff>
      <xdr:row>41</xdr:row>
      <xdr:rowOff>127000</xdr:rowOff>
    </xdr:from>
    <xdr:to>
      <xdr:col>50</xdr:col>
      <xdr:colOff>368300</xdr:colOff>
      <xdr:row>59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25AA68-F907-9747-9E03-5B47A7E32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533400</xdr:colOff>
      <xdr:row>49</xdr:row>
      <xdr:rowOff>114300</xdr:rowOff>
    </xdr:from>
    <xdr:to>
      <xdr:col>42</xdr:col>
      <xdr:colOff>152400</xdr:colOff>
      <xdr:row>67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B686F6-5D10-B847-8310-464B544A7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596900</xdr:colOff>
      <xdr:row>68</xdr:row>
      <xdr:rowOff>165100</xdr:rowOff>
    </xdr:from>
    <xdr:to>
      <xdr:col>42</xdr:col>
      <xdr:colOff>215900</xdr:colOff>
      <xdr:row>86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FF5985-36A9-5540-B69B-A1E1C2471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146050</xdr:colOff>
      <xdr:row>16</xdr:row>
      <xdr:rowOff>101600</xdr:rowOff>
    </xdr:from>
    <xdr:to>
      <xdr:col>19</xdr:col>
      <xdr:colOff>590550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1BB87-712B-BE47-80E7-1D6A1546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02AE-136D-EB44-BF30-5B558BEFF375}">
  <dimension ref="A2:AQ71"/>
  <sheetViews>
    <sheetView topLeftCell="R19" workbookViewId="0">
      <selection activeCell="AC15" sqref="AC15"/>
    </sheetView>
  </sheetViews>
  <sheetFormatPr baseColWidth="10" defaultRowHeight="16" x14ac:dyDescent="0.2"/>
  <sheetData>
    <row r="2" spans="2:27" x14ac:dyDescent="0.2">
      <c r="B2" t="s">
        <v>0</v>
      </c>
    </row>
    <row r="3" spans="2:27" x14ac:dyDescent="0.2">
      <c r="W3" t="s">
        <v>16</v>
      </c>
    </row>
    <row r="4" spans="2:27" x14ac:dyDescent="0.2">
      <c r="B4" t="s">
        <v>1</v>
      </c>
      <c r="C4">
        <v>96</v>
      </c>
      <c r="I4" t="s">
        <v>13</v>
      </c>
      <c r="J4">
        <v>180</v>
      </c>
      <c r="P4" t="s">
        <v>15</v>
      </c>
      <c r="Q4">
        <v>252</v>
      </c>
      <c r="X4" t="s">
        <v>8</v>
      </c>
      <c r="Y4" t="s">
        <v>9</v>
      </c>
      <c r="Z4" t="s">
        <v>10</v>
      </c>
    </row>
    <row r="5" spans="2:27" x14ac:dyDescent="0.2">
      <c r="W5">
        <v>96</v>
      </c>
      <c r="X5" s="2">
        <v>-11.138784375</v>
      </c>
      <c r="Y5" s="2">
        <v>-11.138589583333333</v>
      </c>
      <c r="Z5" s="2">
        <v>-11.137794791666666</v>
      </c>
      <c r="AA5" s="1"/>
    </row>
    <row r="6" spans="2:27" x14ac:dyDescent="0.2">
      <c r="B6" t="s">
        <v>2</v>
      </c>
      <c r="C6" t="s">
        <v>11</v>
      </c>
      <c r="D6">
        <v>16</v>
      </c>
      <c r="I6" t="s">
        <v>2</v>
      </c>
      <c r="J6" t="s">
        <v>11</v>
      </c>
      <c r="K6">
        <v>16</v>
      </c>
      <c r="P6" t="s">
        <v>2</v>
      </c>
      <c r="Q6" t="s">
        <v>11</v>
      </c>
      <c r="R6">
        <v>16</v>
      </c>
      <c r="W6">
        <v>120</v>
      </c>
      <c r="X6" s="2">
        <v>-11.1381725</v>
      </c>
      <c r="Y6" s="2">
        <v>-11.138273333333332</v>
      </c>
      <c r="Z6" s="2">
        <v>-11.138783333333333</v>
      </c>
      <c r="AA6" s="1"/>
    </row>
    <row r="7" spans="2:27" x14ac:dyDescent="0.2">
      <c r="W7">
        <v>180</v>
      </c>
      <c r="X7" s="2">
        <v>-11.138305555555556</v>
      </c>
      <c r="Y7" s="2">
        <v>-11.138311666666667</v>
      </c>
      <c r="Z7" s="2">
        <v>-11.138303888888888</v>
      </c>
      <c r="AA7" s="1"/>
    </row>
    <row r="8" spans="2:27" x14ac:dyDescent="0.2">
      <c r="B8" t="s">
        <v>8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I8" t="s">
        <v>8</v>
      </c>
      <c r="J8" t="s">
        <v>3</v>
      </c>
      <c r="K8" t="s">
        <v>4</v>
      </c>
      <c r="L8" t="s">
        <v>5</v>
      </c>
      <c r="M8" t="s">
        <v>6</v>
      </c>
      <c r="N8" t="s">
        <v>7</v>
      </c>
      <c r="P8" t="s">
        <v>8</v>
      </c>
      <c r="Q8" t="s">
        <v>3</v>
      </c>
      <c r="R8" t="s">
        <v>4</v>
      </c>
      <c r="S8" t="s">
        <v>5</v>
      </c>
      <c r="T8" t="s">
        <v>6</v>
      </c>
      <c r="U8" t="s">
        <v>7</v>
      </c>
      <c r="W8">
        <v>216</v>
      </c>
      <c r="X8" s="2">
        <v>-11.138470833333335</v>
      </c>
      <c r="Y8" s="2">
        <v>-11.138463425925927</v>
      </c>
      <c r="Z8" s="2">
        <v>-11.138388888888889</v>
      </c>
    </row>
    <row r="9" spans="2:27" x14ac:dyDescent="0.2">
      <c r="C9" s="2">
        <v>-1069.3233</v>
      </c>
      <c r="D9" s="2">
        <v>1924.61</v>
      </c>
      <c r="E9" s="2">
        <v>11.192652300000001</v>
      </c>
      <c r="F9" s="2">
        <v>11.699768575</v>
      </c>
      <c r="G9" s="2">
        <v>14.69710793</v>
      </c>
      <c r="H9" s="2"/>
      <c r="I9" s="2"/>
      <c r="J9" s="2">
        <v>-2004.895</v>
      </c>
      <c r="K9" s="2">
        <v>3614.12</v>
      </c>
      <c r="L9" s="2">
        <v>14.021475335</v>
      </c>
      <c r="M9" s="2">
        <v>17.532242065999998</v>
      </c>
      <c r="N9" s="2">
        <v>14.701837767000001</v>
      </c>
      <c r="O9" s="2"/>
      <c r="P9" s="2"/>
      <c r="Q9" s="2">
        <v>-2806.8317999999999</v>
      </c>
      <c r="R9" s="2">
        <v>5058.83</v>
      </c>
      <c r="S9" s="2">
        <v>19.621201984999999</v>
      </c>
      <c r="T9" s="2">
        <v>17.545372442000001</v>
      </c>
      <c r="U9" s="2">
        <v>14.694726798</v>
      </c>
      <c r="W9">
        <v>252</v>
      </c>
      <c r="X9" s="2">
        <v>-11.138221428571429</v>
      </c>
      <c r="Y9" s="2">
        <v>-11.138205158730157</v>
      </c>
      <c r="Z9" s="2"/>
    </row>
    <row r="10" spans="2:27" x14ac:dyDescent="0.2">
      <c r="C10" s="2">
        <f>C9/$C$4</f>
        <v>-11.138784375</v>
      </c>
      <c r="D10" s="2">
        <f>D9/$C$4</f>
        <v>20.048020833333332</v>
      </c>
      <c r="E10" s="2">
        <f>E9/4</f>
        <v>2.7981630750000002</v>
      </c>
      <c r="F10" s="2">
        <f>F9/2</f>
        <v>5.8498842875000001</v>
      </c>
      <c r="G10" s="2">
        <f>G9/3</f>
        <v>4.8990359766666662</v>
      </c>
      <c r="H10" s="2"/>
      <c r="I10" s="2"/>
      <c r="J10" s="2">
        <f>J9/$J$4</f>
        <v>-11.138305555555556</v>
      </c>
      <c r="K10" s="2">
        <f>K9/$J$4</f>
        <v>20.078444444444443</v>
      </c>
      <c r="L10" s="2">
        <f>L9/5</f>
        <v>2.804295067</v>
      </c>
      <c r="M10" s="2">
        <f>M9/3</f>
        <v>5.8440806886666659</v>
      </c>
      <c r="N10" s="2">
        <f>N9/3</f>
        <v>4.9006125890000005</v>
      </c>
      <c r="O10" s="2"/>
      <c r="P10" s="2"/>
      <c r="Q10" s="2">
        <f>Q9/$Q$4</f>
        <v>-11.138221428571429</v>
      </c>
      <c r="R10" s="2">
        <f>R9/$Q$4</f>
        <v>20.074722222222221</v>
      </c>
      <c r="S10" s="2">
        <f>S9/7</f>
        <v>2.803028855</v>
      </c>
      <c r="T10" s="2">
        <f>T9/3</f>
        <v>5.8484574806666672</v>
      </c>
      <c r="U10" s="2">
        <f>U9/3</f>
        <v>4.8982422659999996</v>
      </c>
    </row>
    <row r="11" spans="2:27" x14ac:dyDescent="0.2">
      <c r="B11" t="s">
        <v>9</v>
      </c>
      <c r="C11" s="2"/>
      <c r="D11" s="2"/>
      <c r="E11" s="2"/>
      <c r="F11" s="2"/>
      <c r="G11" s="2"/>
      <c r="H11" s="2"/>
      <c r="I11" s="2" t="s">
        <v>9</v>
      </c>
      <c r="J11" s="2"/>
      <c r="K11" s="2"/>
      <c r="L11" s="2"/>
      <c r="M11" s="2"/>
      <c r="N11" s="2"/>
      <c r="O11" s="2"/>
      <c r="P11" s="2" t="s">
        <v>9</v>
      </c>
      <c r="Q11" s="2"/>
      <c r="R11" s="2"/>
      <c r="S11" s="2"/>
      <c r="T11" s="2"/>
      <c r="U11" s="2"/>
      <c r="W11" t="s">
        <v>17</v>
      </c>
    </row>
    <row r="12" spans="2:27" x14ac:dyDescent="0.2">
      <c r="C12" s="2">
        <v>-1069.3045999999999</v>
      </c>
      <c r="D12" s="2">
        <v>1925.2</v>
      </c>
      <c r="E12" s="2">
        <v>11.193103165</v>
      </c>
      <c r="F12" s="2">
        <v>11.700552473</v>
      </c>
      <c r="G12" s="2">
        <v>14.700048119</v>
      </c>
      <c r="H12" s="2"/>
      <c r="I12" s="2"/>
      <c r="J12" s="2">
        <v>-2004.8960999999999</v>
      </c>
      <c r="K12" s="2">
        <v>3613.67</v>
      </c>
      <c r="L12" s="2">
        <v>14.015405156</v>
      </c>
      <c r="M12" s="2">
        <v>17.537143523000001</v>
      </c>
      <c r="N12" s="2">
        <v>14.702246466</v>
      </c>
      <c r="O12" s="2"/>
      <c r="P12" s="2"/>
      <c r="Q12" s="2">
        <v>-2806.8276999999998</v>
      </c>
      <c r="R12" s="2">
        <v>5060.13</v>
      </c>
      <c r="S12" s="2">
        <v>19.622296641999998</v>
      </c>
      <c r="T12" s="2">
        <v>17.547895693000001</v>
      </c>
      <c r="U12" s="2">
        <v>14.695578255999999</v>
      </c>
      <c r="X12" t="s">
        <v>8</v>
      </c>
      <c r="Y12" t="s">
        <v>9</v>
      </c>
      <c r="Z12" t="s">
        <v>10</v>
      </c>
    </row>
    <row r="13" spans="2:27" x14ac:dyDescent="0.2">
      <c r="C13" s="2">
        <f>C12/$C$4</f>
        <v>-11.138589583333333</v>
      </c>
      <c r="D13" s="2">
        <f>D12/$C$4</f>
        <v>20.054166666666667</v>
      </c>
      <c r="E13" s="2">
        <f>E12/4</f>
        <v>2.79827579125</v>
      </c>
      <c r="F13" s="2">
        <f>F12/2</f>
        <v>5.8502762365000001</v>
      </c>
      <c r="G13" s="2">
        <f>G12/3</f>
        <v>4.9000160396666663</v>
      </c>
      <c r="H13" s="2"/>
      <c r="I13" s="2"/>
      <c r="J13" s="2">
        <f>J12/$J$4</f>
        <v>-11.138311666666667</v>
      </c>
      <c r="K13" s="2">
        <f>K12/$J$4</f>
        <v>20.075944444444445</v>
      </c>
      <c r="L13" s="2">
        <f>L12/5</f>
        <v>2.8030810312000001</v>
      </c>
      <c r="M13" s="2">
        <f>M12/3</f>
        <v>5.845714507666667</v>
      </c>
      <c r="N13" s="2">
        <f>N12/3</f>
        <v>4.9007488219999997</v>
      </c>
      <c r="O13" s="2"/>
      <c r="P13" s="2"/>
      <c r="Q13" s="2">
        <f>Q12/$Q$4</f>
        <v>-11.138205158730157</v>
      </c>
      <c r="R13" s="2">
        <f>R12/$Q$4</f>
        <v>20.079880952380954</v>
      </c>
      <c r="S13" s="2">
        <f>S12/7</f>
        <v>2.8031852345714285</v>
      </c>
      <c r="T13" s="2">
        <f>T12/3</f>
        <v>5.8492985643333339</v>
      </c>
      <c r="U13" s="2">
        <f>U12/3</f>
        <v>4.8985260853333328</v>
      </c>
      <c r="W13">
        <v>96</v>
      </c>
      <c r="X13" s="2">
        <v>20.048020833333332</v>
      </c>
      <c r="Y13" s="2">
        <v>20.054166666666667</v>
      </c>
      <c r="Z13" s="2">
        <v>20.049583333333334</v>
      </c>
    </row>
    <row r="14" spans="2:27" x14ac:dyDescent="0.2">
      <c r="B14" t="s">
        <v>10</v>
      </c>
      <c r="C14" s="2"/>
      <c r="D14" s="2"/>
      <c r="E14" s="2"/>
      <c r="F14" s="2"/>
      <c r="G14" s="2"/>
      <c r="H14" s="2"/>
      <c r="I14" s="2" t="s">
        <v>10</v>
      </c>
      <c r="J14" s="2"/>
      <c r="K14" s="2"/>
      <c r="L14" s="2"/>
      <c r="M14" s="2"/>
      <c r="N14" s="2"/>
      <c r="O14" s="2"/>
      <c r="P14" s="2" t="s">
        <v>10</v>
      </c>
      <c r="Q14" s="2"/>
      <c r="R14" s="2"/>
      <c r="S14" s="2"/>
      <c r="T14" s="2"/>
      <c r="U14" s="2"/>
      <c r="W14">
        <v>120</v>
      </c>
      <c r="X14" s="2">
        <v>20.049166666666668</v>
      </c>
      <c r="Y14" s="2">
        <v>20.057416666666665</v>
      </c>
      <c r="Z14" s="2">
        <v>20.056166666666666</v>
      </c>
    </row>
    <row r="15" spans="2:27" x14ac:dyDescent="0.2">
      <c r="C15" s="2">
        <v>-1069.2283</v>
      </c>
      <c r="D15" s="2">
        <v>1924.76</v>
      </c>
      <c r="E15" s="2">
        <v>11.195595962000001</v>
      </c>
      <c r="F15" s="2">
        <v>11.700496042999999</v>
      </c>
      <c r="G15" s="2">
        <v>14.693501763</v>
      </c>
      <c r="H15" s="2"/>
      <c r="I15" s="2"/>
      <c r="J15" s="2">
        <v>-2004.8947000000001</v>
      </c>
      <c r="K15" s="2">
        <v>3614.46</v>
      </c>
      <c r="L15" s="2">
        <v>14.021363714</v>
      </c>
      <c r="M15" s="2">
        <v>17.536674237</v>
      </c>
      <c r="N15" s="2">
        <v>14.699597289</v>
      </c>
      <c r="O15" s="2"/>
      <c r="P15" s="2"/>
      <c r="Q15" s="2"/>
      <c r="R15" s="2"/>
      <c r="S15" s="2"/>
      <c r="T15" s="2"/>
      <c r="U15" s="2"/>
      <c r="W15">
        <v>180</v>
      </c>
      <c r="X15" s="2">
        <v>20.078444444444443</v>
      </c>
      <c r="Y15" s="2">
        <v>20.075944444444445</v>
      </c>
      <c r="Z15" s="2">
        <v>20.080333333333332</v>
      </c>
    </row>
    <row r="16" spans="2:27" x14ac:dyDescent="0.2">
      <c r="C16" s="2">
        <f>C15/$C$4</f>
        <v>-11.137794791666666</v>
      </c>
      <c r="D16" s="2">
        <f>D15/$C$4</f>
        <v>20.049583333333334</v>
      </c>
      <c r="E16" s="2">
        <f>E15/4</f>
        <v>2.7988989905000001</v>
      </c>
      <c r="F16" s="2">
        <f>F15/2</f>
        <v>5.8502480214999997</v>
      </c>
      <c r="G16" s="2">
        <f>G15/3</f>
        <v>4.8978339210000001</v>
      </c>
      <c r="H16" s="2"/>
      <c r="I16" s="2"/>
      <c r="J16" s="2">
        <f>J15/$J$4</f>
        <v>-11.138303888888888</v>
      </c>
      <c r="K16" s="2">
        <f>K15/$J$4</f>
        <v>20.080333333333332</v>
      </c>
      <c r="L16" s="2">
        <f>L15/5</f>
        <v>2.8042727427999998</v>
      </c>
      <c r="M16" s="2">
        <f>M15/3</f>
        <v>5.8455580789999999</v>
      </c>
      <c r="N16" s="2">
        <f>N15/3</f>
        <v>4.8998657630000002</v>
      </c>
      <c r="O16" s="2"/>
      <c r="P16" s="2"/>
      <c r="Q16" s="2">
        <f>Q15/$Q$4</f>
        <v>0</v>
      </c>
      <c r="R16" s="2">
        <f>R15/$Q$4</f>
        <v>0</v>
      </c>
      <c r="S16" s="2">
        <f>S15/7</f>
        <v>0</v>
      </c>
      <c r="T16" s="2">
        <f>T15/3</f>
        <v>0</v>
      </c>
      <c r="U16" s="2">
        <f>U15/3</f>
        <v>0</v>
      </c>
      <c r="W16">
        <v>216</v>
      </c>
      <c r="X16" s="2">
        <v>20.071250000000003</v>
      </c>
      <c r="Y16" s="2">
        <v>20.07462962962963</v>
      </c>
      <c r="Z16" s="2">
        <v>20.072314814814813</v>
      </c>
    </row>
    <row r="17" spans="1:26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W17">
        <v>252</v>
      </c>
      <c r="X17" s="2">
        <v>20.074722222222221</v>
      </c>
      <c r="Y17" s="2">
        <v>20.079880952380954</v>
      </c>
      <c r="Z17" s="2"/>
    </row>
    <row r="18" spans="1:26" x14ac:dyDescent="0.2">
      <c r="B18" t="s">
        <v>12</v>
      </c>
      <c r="C18" s="2">
        <v>120</v>
      </c>
      <c r="D18" s="2"/>
      <c r="E18" s="2"/>
      <c r="F18" s="2"/>
      <c r="G18" s="2"/>
      <c r="H18" s="2"/>
      <c r="I18" s="2" t="s">
        <v>14</v>
      </c>
      <c r="J18" s="2">
        <v>216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6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6" x14ac:dyDescent="0.2">
      <c r="B20" t="s">
        <v>2</v>
      </c>
      <c r="C20" s="2" t="s">
        <v>11</v>
      </c>
      <c r="D20" s="2">
        <v>16</v>
      </c>
      <c r="E20" s="2"/>
      <c r="F20" s="2"/>
      <c r="G20" s="2"/>
      <c r="H20" s="2"/>
      <c r="I20" s="2" t="s">
        <v>2</v>
      </c>
      <c r="J20" s="2" t="s">
        <v>11</v>
      </c>
      <c r="K20" s="2">
        <v>16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6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6" x14ac:dyDescent="0.2">
      <c r="B22" t="s">
        <v>8</v>
      </c>
      <c r="C22" s="2" t="s">
        <v>3</v>
      </c>
      <c r="D22" s="2" t="s">
        <v>4</v>
      </c>
      <c r="E22" s="2" t="s">
        <v>5</v>
      </c>
      <c r="F22" s="2" t="s">
        <v>6</v>
      </c>
      <c r="G22" s="2" t="s">
        <v>7</v>
      </c>
      <c r="H22" s="2"/>
      <c r="I22" s="2" t="s">
        <v>8</v>
      </c>
      <c r="J22" s="2" t="s">
        <v>3</v>
      </c>
      <c r="K22" s="2" t="s">
        <v>4</v>
      </c>
      <c r="L22" s="2" t="s">
        <v>5</v>
      </c>
      <c r="M22" s="2" t="s">
        <v>6</v>
      </c>
      <c r="N22" s="2" t="s">
        <v>7</v>
      </c>
      <c r="O22" s="2"/>
      <c r="P22" s="2"/>
      <c r="Q22" s="2"/>
      <c r="R22" s="2"/>
      <c r="S22" s="2"/>
      <c r="T22" s="2"/>
      <c r="U22" s="2"/>
    </row>
    <row r="23" spans="1:26" x14ac:dyDescent="0.2">
      <c r="C23" s="2">
        <v>-1336.5807</v>
      </c>
      <c r="D23" s="2">
        <v>2405.9</v>
      </c>
      <c r="E23" s="2">
        <v>13.992314066</v>
      </c>
      <c r="F23" s="2">
        <v>11.700135037000001</v>
      </c>
      <c r="G23" s="2">
        <v>14.695936906</v>
      </c>
      <c r="H23" s="2"/>
      <c r="I23" s="2"/>
      <c r="J23" s="2">
        <v>-2405.9097000000002</v>
      </c>
      <c r="K23" s="2">
        <v>4335.3900000000003</v>
      </c>
      <c r="L23" s="2">
        <v>16.818302859999999</v>
      </c>
      <c r="M23" s="2">
        <v>17.541162656000001</v>
      </c>
      <c r="N23" s="2">
        <v>14.695597822</v>
      </c>
      <c r="O23" s="2"/>
      <c r="P23" s="2"/>
      <c r="Q23" s="2"/>
      <c r="R23" s="2"/>
      <c r="S23" s="2"/>
      <c r="T23" s="2"/>
      <c r="U23" s="2"/>
    </row>
    <row r="24" spans="1:26" x14ac:dyDescent="0.2">
      <c r="C24" s="2">
        <f>C23/$C$18</f>
        <v>-11.1381725</v>
      </c>
      <c r="D24" s="2">
        <f>D23/$C$18</f>
        <v>20.049166666666668</v>
      </c>
      <c r="E24" s="2">
        <f>E23/5</f>
        <v>2.7984628132</v>
      </c>
      <c r="F24" s="2">
        <f>F23/2</f>
        <v>5.8500675185000004</v>
      </c>
      <c r="G24" s="2">
        <f>G23/3</f>
        <v>4.8986456353333336</v>
      </c>
      <c r="H24" s="2"/>
      <c r="I24" s="2"/>
      <c r="J24" s="2">
        <f>J23/$J$18</f>
        <v>-11.138470833333335</v>
      </c>
      <c r="K24" s="2">
        <f>K23/$J$18</f>
        <v>20.071250000000003</v>
      </c>
      <c r="L24" s="2">
        <f>L23/6</f>
        <v>2.8030504766666664</v>
      </c>
      <c r="M24" s="2">
        <f>M23/3</f>
        <v>5.847054218666667</v>
      </c>
      <c r="N24" s="2">
        <f>N23/3</f>
        <v>4.8985326073333333</v>
      </c>
      <c r="O24" s="2"/>
      <c r="P24" s="2"/>
      <c r="Q24" s="2"/>
      <c r="R24" s="2"/>
      <c r="S24" s="2"/>
      <c r="T24" s="2"/>
      <c r="U24" s="2"/>
    </row>
    <row r="25" spans="1:26" x14ac:dyDescent="0.2">
      <c r="B25" t="s">
        <v>9</v>
      </c>
      <c r="C25" s="2"/>
      <c r="D25" s="2"/>
      <c r="E25" s="2"/>
      <c r="F25" s="2"/>
      <c r="G25" s="2"/>
      <c r="H25" s="2"/>
      <c r="I25" s="2" t="s">
        <v>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6" x14ac:dyDescent="0.2">
      <c r="C26" s="2">
        <v>-1336.5927999999999</v>
      </c>
      <c r="D26" s="2">
        <v>2406.89</v>
      </c>
      <c r="E26" s="2">
        <v>13.995017111999999</v>
      </c>
      <c r="F26" s="2">
        <v>11.701747381000001</v>
      </c>
      <c r="G26" s="2">
        <v>14.697094442999999</v>
      </c>
      <c r="H26" s="2"/>
      <c r="I26" s="2"/>
      <c r="J26" s="2">
        <v>-2405.9081000000001</v>
      </c>
      <c r="K26" s="2">
        <v>4336.12</v>
      </c>
      <c r="L26" s="2">
        <v>16.820404766999999</v>
      </c>
      <c r="M26" s="2">
        <v>17.540869519000001</v>
      </c>
      <c r="N26" s="2">
        <v>14.696509046999999</v>
      </c>
      <c r="O26" s="2"/>
      <c r="P26" s="2"/>
      <c r="Q26" s="2"/>
      <c r="R26" s="2"/>
      <c r="S26" s="2"/>
      <c r="T26" s="2"/>
      <c r="U26" s="2"/>
    </row>
    <row r="27" spans="1:26" x14ac:dyDescent="0.2">
      <c r="C27" s="2">
        <f>C26/$C$18</f>
        <v>-11.138273333333332</v>
      </c>
      <c r="D27" s="2">
        <f>D26/$C$18</f>
        <v>20.057416666666665</v>
      </c>
      <c r="E27" s="2">
        <f>E26/5</f>
        <v>2.7990034223999998</v>
      </c>
      <c r="F27" s="2">
        <f>F26/2</f>
        <v>5.8508736905000003</v>
      </c>
      <c r="G27" s="2">
        <f>G26/3</f>
        <v>4.8990314809999997</v>
      </c>
      <c r="H27" s="2"/>
      <c r="I27" s="2"/>
      <c r="J27" s="2">
        <f>J26/$J$18</f>
        <v>-11.138463425925927</v>
      </c>
      <c r="K27" s="2">
        <f>K26/$J$18</f>
        <v>20.07462962962963</v>
      </c>
      <c r="L27" s="2">
        <f>L26/6</f>
        <v>2.8034007944999999</v>
      </c>
      <c r="M27" s="2">
        <f>M26/3</f>
        <v>5.846956506333334</v>
      </c>
      <c r="N27" s="2">
        <f>N26/3</f>
        <v>4.8988363489999998</v>
      </c>
      <c r="O27" s="2"/>
      <c r="P27" s="2"/>
      <c r="Q27" s="2"/>
      <c r="R27" s="2"/>
      <c r="S27" s="2"/>
      <c r="T27" s="2"/>
      <c r="U27" s="2"/>
    </row>
    <row r="28" spans="1:26" x14ac:dyDescent="0.2">
      <c r="B28" t="s">
        <v>10</v>
      </c>
      <c r="C28" s="2"/>
      <c r="D28" s="2"/>
      <c r="E28" s="2"/>
      <c r="F28" s="2"/>
      <c r="G28" s="2"/>
      <c r="H28" s="2"/>
      <c r="I28" s="2" t="s">
        <v>10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6" x14ac:dyDescent="0.2">
      <c r="C29" s="2">
        <v>-1336.654</v>
      </c>
      <c r="D29" s="2">
        <v>2406.7399999999998</v>
      </c>
      <c r="E29" s="2">
        <v>13.992933497999999</v>
      </c>
      <c r="F29" s="2">
        <v>11.701345943</v>
      </c>
      <c r="G29" s="2">
        <v>14.698882376</v>
      </c>
      <c r="H29" s="2"/>
      <c r="I29" s="2"/>
      <c r="J29" s="2">
        <v>-2405.8919999999998</v>
      </c>
      <c r="K29" s="2">
        <v>4335.62</v>
      </c>
      <c r="L29" s="2">
        <v>16.817970934000002</v>
      </c>
      <c r="M29" s="2">
        <v>17.542397304000001</v>
      </c>
      <c r="N29" s="2">
        <v>14.695661441</v>
      </c>
      <c r="O29" s="2"/>
      <c r="P29" s="2"/>
      <c r="Q29" s="2"/>
      <c r="R29" s="2"/>
      <c r="S29" s="2"/>
      <c r="T29" s="2"/>
      <c r="U29" s="2"/>
    </row>
    <row r="30" spans="1:26" x14ac:dyDescent="0.2">
      <c r="C30" s="2">
        <f>C29/$C$18</f>
        <v>-11.138783333333333</v>
      </c>
      <c r="D30" s="2">
        <f>D29/$C$18</f>
        <v>20.056166666666666</v>
      </c>
      <c r="E30" s="2">
        <f>E29/5</f>
        <v>2.7985866995999999</v>
      </c>
      <c r="F30" s="2">
        <f>F29/2</f>
        <v>5.8506729714999999</v>
      </c>
      <c r="G30" s="2">
        <f>G29/3</f>
        <v>4.899627458666667</v>
      </c>
      <c r="H30" s="2"/>
      <c r="I30" s="2"/>
      <c r="J30" s="2">
        <f>J29/$J$18</f>
        <v>-11.138388888888889</v>
      </c>
      <c r="K30" s="2">
        <f>K29/$J$18</f>
        <v>20.072314814814813</v>
      </c>
      <c r="L30" s="2">
        <f>L29/6</f>
        <v>2.8029951556666668</v>
      </c>
      <c r="M30" s="2">
        <f>M29/3</f>
        <v>5.8474657680000002</v>
      </c>
      <c r="N30" s="2">
        <f>N29/3</f>
        <v>4.8985538136666671</v>
      </c>
      <c r="O30" s="2"/>
      <c r="P30" s="2"/>
      <c r="Q30" s="2"/>
      <c r="R30" s="2"/>
      <c r="S30" s="2"/>
      <c r="T30" s="2"/>
      <c r="U30" s="2"/>
    </row>
    <row r="31" spans="1:26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6" x14ac:dyDescent="0.2">
      <c r="A32" s="3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</row>
    <row r="33" spans="2:43" x14ac:dyDescent="0.2">
      <c r="B33" t="s">
        <v>1</v>
      </c>
      <c r="C33" s="2">
        <v>96</v>
      </c>
      <c r="D33" s="2"/>
      <c r="E33" s="2"/>
      <c r="F33" s="2"/>
      <c r="G33" s="2"/>
      <c r="H33" s="2"/>
      <c r="I33" t="s">
        <v>1</v>
      </c>
      <c r="J33" s="2">
        <v>96</v>
      </c>
      <c r="K33" s="2"/>
      <c r="L33" s="2"/>
      <c r="M33" s="2"/>
      <c r="N33" s="2"/>
      <c r="O33" s="2"/>
      <c r="P33" t="s">
        <v>1</v>
      </c>
      <c r="Q33" s="2">
        <v>96</v>
      </c>
      <c r="R33" s="2"/>
      <c r="S33" s="2"/>
      <c r="T33" s="2"/>
      <c r="U33" s="2"/>
      <c r="V33" s="2"/>
      <c r="W33" t="s">
        <v>1</v>
      </c>
      <c r="X33" s="2">
        <v>96</v>
      </c>
      <c r="Y33" s="2"/>
      <c r="Z33" s="2"/>
      <c r="AA33" s="2"/>
      <c r="AB33" s="2"/>
      <c r="AC33" s="2"/>
      <c r="AD33" t="s">
        <v>1</v>
      </c>
      <c r="AE33" s="2">
        <v>96</v>
      </c>
      <c r="AF33" s="2"/>
      <c r="AG33" s="2"/>
      <c r="AH33" s="2"/>
      <c r="AI33" s="2"/>
      <c r="AK33" t="s">
        <v>22</v>
      </c>
      <c r="AL33">
        <v>16</v>
      </c>
      <c r="AM33">
        <v>20</v>
      </c>
      <c r="AN33">
        <v>32</v>
      </c>
      <c r="AO33">
        <v>36</v>
      </c>
      <c r="AP33">
        <v>48</v>
      </c>
      <c r="AQ33">
        <v>52</v>
      </c>
    </row>
    <row r="34" spans="2:43" x14ac:dyDescent="0.2">
      <c r="C34" s="2"/>
      <c r="D34" s="2"/>
      <c r="E34" s="2"/>
      <c r="F34" s="2"/>
      <c r="G34" s="2"/>
      <c r="H34" s="2"/>
      <c r="J34" s="2"/>
      <c r="K34" s="2"/>
      <c r="L34" s="2"/>
      <c r="M34" s="2"/>
      <c r="N34" s="2"/>
      <c r="O34" s="2"/>
      <c r="Q34" s="2"/>
      <c r="R34" s="2"/>
      <c r="S34" s="2"/>
      <c r="T34" s="2"/>
      <c r="U34" s="2"/>
      <c r="V34" s="2"/>
      <c r="X34" s="2"/>
      <c r="Y34" s="2"/>
      <c r="Z34" s="2"/>
      <c r="AA34" s="2"/>
      <c r="AB34" s="2"/>
      <c r="AC34" s="2"/>
      <c r="AE34" s="2"/>
      <c r="AF34" s="2"/>
      <c r="AG34" s="2"/>
      <c r="AH34" s="2"/>
      <c r="AI34" s="2"/>
      <c r="AL34" t="s">
        <v>20</v>
      </c>
      <c r="AM34" t="s">
        <v>21</v>
      </c>
      <c r="AN34" t="s">
        <v>25</v>
      </c>
      <c r="AO34" t="s">
        <v>26</v>
      </c>
      <c r="AP34" t="s">
        <v>23</v>
      </c>
      <c r="AQ34" t="s">
        <v>24</v>
      </c>
    </row>
    <row r="35" spans="2:43" x14ac:dyDescent="0.2">
      <c r="B35" t="s">
        <v>18</v>
      </c>
      <c r="C35" s="2" t="s">
        <v>11</v>
      </c>
      <c r="D35" s="2">
        <v>20</v>
      </c>
      <c r="E35" s="2"/>
      <c r="F35" s="2"/>
      <c r="G35" s="2"/>
      <c r="H35" s="2"/>
      <c r="I35" t="s">
        <v>25</v>
      </c>
      <c r="J35" s="2" t="s">
        <v>11</v>
      </c>
      <c r="K35" s="2">
        <v>32</v>
      </c>
      <c r="L35" s="2"/>
      <c r="M35" s="2"/>
      <c r="N35" s="2"/>
      <c r="O35" s="2"/>
      <c r="P35" t="s">
        <v>26</v>
      </c>
      <c r="Q35" s="2" t="s">
        <v>11</v>
      </c>
      <c r="R35" s="2">
        <v>36</v>
      </c>
      <c r="S35" s="2"/>
      <c r="T35" s="2"/>
      <c r="U35" s="2"/>
      <c r="V35" s="2"/>
      <c r="W35" t="s">
        <v>23</v>
      </c>
      <c r="X35" s="2" t="s">
        <v>11</v>
      </c>
      <c r="Y35" s="2">
        <v>48</v>
      </c>
      <c r="Z35" s="2"/>
      <c r="AA35" s="2"/>
      <c r="AB35" s="2"/>
      <c r="AC35" s="2"/>
      <c r="AD35" t="s">
        <v>24</v>
      </c>
      <c r="AE35" s="2" t="s">
        <v>11</v>
      </c>
      <c r="AF35" s="2">
        <v>52</v>
      </c>
      <c r="AG35" s="2"/>
      <c r="AH35" s="2"/>
      <c r="AI35" s="2"/>
      <c r="AK35" t="s">
        <v>16</v>
      </c>
    </row>
    <row r="36" spans="2:43" x14ac:dyDescent="0.2">
      <c r="C36" s="2"/>
      <c r="D36" s="2"/>
      <c r="E36" s="2"/>
      <c r="F36" s="2"/>
      <c r="G36" s="2"/>
      <c r="H36" s="2"/>
      <c r="J36" s="2"/>
      <c r="K36" s="2"/>
      <c r="L36" s="2"/>
      <c r="M36" s="2"/>
      <c r="N36" s="2"/>
      <c r="O36" s="2"/>
      <c r="Q36" s="2"/>
      <c r="R36" s="2"/>
      <c r="S36" s="2"/>
      <c r="T36" s="2"/>
      <c r="U36" s="2"/>
      <c r="V36" s="2"/>
      <c r="X36" s="2"/>
      <c r="Y36" s="2"/>
      <c r="Z36" s="2"/>
      <c r="AA36" s="2"/>
      <c r="AB36" s="2"/>
      <c r="AC36" s="2"/>
      <c r="AE36" s="2"/>
      <c r="AF36" s="2"/>
      <c r="AG36" s="2"/>
      <c r="AH36" s="2"/>
      <c r="AI36" s="2"/>
      <c r="AL36" t="s">
        <v>8</v>
      </c>
      <c r="AM36" t="s">
        <v>8</v>
      </c>
      <c r="AN36" t="s">
        <v>8</v>
      </c>
      <c r="AO36" t="s">
        <v>8</v>
      </c>
      <c r="AP36" t="s">
        <v>8</v>
      </c>
      <c r="AQ36" t="s">
        <v>8</v>
      </c>
    </row>
    <row r="37" spans="2:43" x14ac:dyDescent="0.2">
      <c r="B37" t="s">
        <v>8</v>
      </c>
      <c r="C37" s="2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/>
      <c r="I37" t="s">
        <v>8</v>
      </c>
      <c r="J37" s="2" t="s">
        <v>3</v>
      </c>
      <c r="K37" s="2" t="s">
        <v>4</v>
      </c>
      <c r="L37" s="2" t="s">
        <v>5</v>
      </c>
      <c r="M37" s="2" t="s">
        <v>6</v>
      </c>
      <c r="N37" s="2" t="s">
        <v>7</v>
      </c>
      <c r="O37" s="2"/>
      <c r="P37" t="s">
        <v>8</v>
      </c>
      <c r="Q37" s="2" t="s">
        <v>3</v>
      </c>
      <c r="R37" s="2" t="s">
        <v>4</v>
      </c>
      <c r="S37" s="2" t="s">
        <v>5</v>
      </c>
      <c r="T37" s="2" t="s">
        <v>6</v>
      </c>
      <c r="U37" s="2" t="s">
        <v>7</v>
      </c>
      <c r="V37" s="2"/>
      <c r="W37" t="s">
        <v>8</v>
      </c>
      <c r="X37" s="2" t="s">
        <v>3</v>
      </c>
      <c r="Y37" s="2" t="s">
        <v>4</v>
      </c>
      <c r="Z37" s="2" t="s">
        <v>5</v>
      </c>
      <c r="AA37" s="2" t="s">
        <v>6</v>
      </c>
      <c r="AB37" s="2" t="s">
        <v>7</v>
      </c>
      <c r="AC37" s="2"/>
      <c r="AD37" t="s">
        <v>8</v>
      </c>
      <c r="AE37" s="2" t="s">
        <v>3</v>
      </c>
      <c r="AF37" s="2" t="s">
        <v>4</v>
      </c>
      <c r="AG37" s="2" t="s">
        <v>5</v>
      </c>
      <c r="AH37" s="2" t="s">
        <v>6</v>
      </c>
      <c r="AI37" s="2" t="s">
        <v>7</v>
      </c>
      <c r="AK37">
        <v>96</v>
      </c>
      <c r="AL37" s="2">
        <v>-11.138784375</v>
      </c>
      <c r="AM37" s="2">
        <v>-11.139808333333333</v>
      </c>
      <c r="AN37" s="2">
        <v>-11.137463541666667</v>
      </c>
      <c r="AO37" s="2">
        <v>-11.138641666666667</v>
      </c>
      <c r="AP37" s="2">
        <v>-11.137948958333332</v>
      </c>
      <c r="AQ37" s="2">
        <v>-11.1388125</v>
      </c>
    </row>
    <row r="38" spans="2:43" x14ac:dyDescent="0.2">
      <c r="C38" s="2">
        <v>-1069.4215999999999</v>
      </c>
      <c r="D38" s="2">
        <v>1926.92</v>
      </c>
      <c r="E38" s="2">
        <v>11.228315242000001</v>
      </c>
      <c r="F38" s="2">
        <v>11.658387637000001</v>
      </c>
      <c r="G38" s="2">
        <v>14.720060659</v>
      </c>
      <c r="H38" s="2"/>
      <c r="J38" s="2">
        <v>-1069.1965</v>
      </c>
      <c r="K38" s="2">
        <v>1926.91</v>
      </c>
      <c r="L38" s="2">
        <v>11.207876664</v>
      </c>
      <c r="M38" s="2">
        <v>11.698165742</v>
      </c>
      <c r="N38" s="2">
        <v>14.696713661</v>
      </c>
      <c r="O38" s="2"/>
      <c r="Q38" s="2">
        <v>-1069.3096</v>
      </c>
      <c r="R38" s="2">
        <v>1928.31</v>
      </c>
      <c r="S38" s="2">
        <v>11.220984289</v>
      </c>
      <c r="T38" s="2">
        <v>11.680588771</v>
      </c>
      <c r="U38" s="2">
        <v>14.712310627999999</v>
      </c>
      <c r="V38" s="2"/>
      <c r="X38" s="2">
        <v>-1069.2430999999999</v>
      </c>
      <c r="Y38" s="2">
        <v>1927.42</v>
      </c>
      <c r="Z38" s="2">
        <v>11.209902523</v>
      </c>
      <c r="AA38" s="2">
        <v>11.701810546000001</v>
      </c>
      <c r="AB38" s="2">
        <v>14.693398898</v>
      </c>
      <c r="AC38" s="2"/>
      <c r="AE38" s="2">
        <v>-1069.326</v>
      </c>
      <c r="AF38" s="2">
        <v>1928.42</v>
      </c>
      <c r="AG38" s="2">
        <v>11.222959765000001</v>
      </c>
      <c r="AH38" s="2">
        <v>11.679583535000001</v>
      </c>
      <c r="AI38" s="2">
        <v>14.711820517</v>
      </c>
      <c r="AK38">
        <v>120</v>
      </c>
      <c r="AL38" s="2">
        <v>-11.1381725</v>
      </c>
      <c r="AM38" s="2">
        <v>-11.136795833333334</v>
      </c>
      <c r="AN38" s="2">
        <v>-11.138309166666666</v>
      </c>
      <c r="AO38" s="2">
        <v>-11.1373725</v>
      </c>
      <c r="AP38" s="2">
        <v>-11.138589999999999</v>
      </c>
      <c r="AQ38" s="2">
        <v>-11.138211666666667</v>
      </c>
    </row>
    <row r="39" spans="2:43" x14ac:dyDescent="0.2">
      <c r="C39" s="2">
        <f>C38/$C$33</f>
        <v>-11.139808333333333</v>
      </c>
      <c r="D39" s="2">
        <f>D38/$C$33</f>
        <v>20.072083333333335</v>
      </c>
      <c r="E39" s="2">
        <f>E38/4</f>
        <v>2.8070788105000002</v>
      </c>
      <c r="F39" s="2">
        <f>F38/2</f>
        <v>5.8291938185000003</v>
      </c>
      <c r="G39" s="2">
        <f>G38/3</f>
        <v>4.9066868863333335</v>
      </c>
      <c r="H39" s="2"/>
      <c r="J39" s="2">
        <f>J38/$C$33</f>
        <v>-11.137463541666667</v>
      </c>
      <c r="K39" s="2">
        <f>K38/$C$33</f>
        <v>20.071979166666669</v>
      </c>
      <c r="L39" s="2">
        <f>L38/4</f>
        <v>2.8019691660000001</v>
      </c>
      <c r="M39" s="2">
        <f>M38/2</f>
        <v>5.8490828710000002</v>
      </c>
      <c r="N39" s="2">
        <f>N38/3</f>
        <v>4.8989045536666671</v>
      </c>
      <c r="O39" s="2"/>
      <c r="Q39" s="2">
        <f>Q38/$C$33</f>
        <v>-11.138641666666667</v>
      </c>
      <c r="R39" s="2">
        <f>R38/$C$33</f>
        <v>20.086562499999999</v>
      </c>
      <c r="S39" s="2">
        <f>S38/4</f>
        <v>2.8052460722500001</v>
      </c>
      <c r="T39" s="2">
        <f>T38/2</f>
        <v>5.8402943855</v>
      </c>
      <c r="U39" s="2">
        <f>U38/3</f>
        <v>4.9041035426666664</v>
      </c>
      <c r="V39" s="2"/>
      <c r="X39" s="2">
        <f>X38/$C$33</f>
        <v>-11.137948958333332</v>
      </c>
      <c r="Y39" s="2">
        <f>Y38/$C$33</f>
        <v>20.077291666666667</v>
      </c>
      <c r="Z39" s="2">
        <f>Z38/4</f>
        <v>2.8024756307500001</v>
      </c>
      <c r="AA39" s="2">
        <f>AA38/2</f>
        <v>5.8509052730000004</v>
      </c>
      <c r="AB39" s="2">
        <f>AB38/3</f>
        <v>4.8977996326666666</v>
      </c>
      <c r="AC39" s="2"/>
      <c r="AE39" s="2">
        <f>AE38/$C$33</f>
        <v>-11.1388125</v>
      </c>
      <c r="AF39" s="2">
        <f>AF38/$C$33</f>
        <v>20.087708333333335</v>
      </c>
      <c r="AG39" s="2">
        <f>AG38/4</f>
        <v>2.8057399412500001</v>
      </c>
      <c r="AH39" s="2">
        <f>AH38/2</f>
        <v>5.8397917675000004</v>
      </c>
      <c r="AI39" s="2">
        <f>AI38/3</f>
        <v>4.9039401723333329</v>
      </c>
      <c r="AK39">
        <v>180</v>
      </c>
      <c r="AL39" s="2">
        <v>-11.138305555555556</v>
      </c>
      <c r="AM39" s="2">
        <v>-11.138887777777779</v>
      </c>
      <c r="AN39" s="2">
        <v>-11.138819999999999</v>
      </c>
      <c r="AO39" s="2">
        <v>-11.138481111111112</v>
      </c>
      <c r="AP39" s="2">
        <v>-11.138689444444443</v>
      </c>
      <c r="AQ39" s="2">
        <v>-11.138567222222223</v>
      </c>
    </row>
    <row r="40" spans="2:43" x14ac:dyDescent="0.2">
      <c r="H40" s="2"/>
      <c r="O40" s="2"/>
      <c r="V40" s="2"/>
      <c r="AC40" s="2"/>
      <c r="AK40">
        <v>216</v>
      </c>
      <c r="AL40" s="2">
        <v>-11.138470833333335</v>
      </c>
      <c r="AM40" s="2">
        <v>-11.138992592592592</v>
      </c>
      <c r="AN40" s="2">
        <v>-11.138879166666666</v>
      </c>
      <c r="AO40" s="2">
        <v>-11.138535648148148</v>
      </c>
      <c r="AP40" s="2"/>
      <c r="AQ40" s="2">
        <v>-11.138681944444444</v>
      </c>
    </row>
    <row r="41" spans="2:43" x14ac:dyDescent="0.2">
      <c r="B41" t="s">
        <v>12</v>
      </c>
      <c r="C41" s="2">
        <v>120</v>
      </c>
      <c r="D41" s="2"/>
      <c r="E41" s="2"/>
      <c r="F41" s="2"/>
      <c r="G41" s="2"/>
      <c r="H41" s="2"/>
      <c r="I41" t="s">
        <v>12</v>
      </c>
      <c r="J41" s="2">
        <v>120</v>
      </c>
      <c r="K41" s="2"/>
      <c r="L41" s="2"/>
      <c r="M41" s="2"/>
      <c r="N41" s="2"/>
      <c r="O41" s="2"/>
      <c r="P41" t="s">
        <v>12</v>
      </c>
      <c r="Q41" s="2">
        <v>120</v>
      </c>
      <c r="R41" s="2"/>
      <c r="S41" s="2"/>
      <c r="T41" s="2"/>
      <c r="U41" s="2"/>
      <c r="V41" s="2"/>
      <c r="W41" t="s">
        <v>12</v>
      </c>
      <c r="X41" s="2">
        <v>120</v>
      </c>
      <c r="Y41" s="2"/>
      <c r="Z41" s="2"/>
      <c r="AA41" s="2"/>
      <c r="AB41" s="2"/>
      <c r="AC41" s="2"/>
      <c r="AD41" t="s">
        <v>12</v>
      </c>
      <c r="AE41" s="2">
        <v>120</v>
      </c>
      <c r="AF41" s="2"/>
      <c r="AG41" s="2"/>
      <c r="AH41" s="2"/>
      <c r="AI41" s="2"/>
      <c r="AK41">
        <v>252</v>
      </c>
      <c r="AL41" s="2">
        <v>-11.138221428571429</v>
      </c>
      <c r="AM41" s="2">
        <v>-11.13913253968254</v>
      </c>
      <c r="AN41" s="2">
        <v>-11.13873373015873</v>
      </c>
      <c r="AO41" s="2">
        <v>-11.138665873015873</v>
      </c>
      <c r="AP41" s="2">
        <v>-11.138639682539681</v>
      </c>
      <c r="AQ41" s="2">
        <v>-11.138778968253968</v>
      </c>
    </row>
    <row r="42" spans="2:43" x14ac:dyDescent="0.2">
      <c r="C42" s="2"/>
      <c r="D42" s="2"/>
      <c r="E42" s="2"/>
      <c r="F42" s="2"/>
      <c r="G42" s="2"/>
      <c r="H42" s="2"/>
      <c r="J42" s="2"/>
      <c r="K42" s="2"/>
      <c r="L42" s="2"/>
      <c r="M42" s="2"/>
      <c r="N42" s="2"/>
      <c r="O42" s="2"/>
      <c r="Q42" s="2"/>
      <c r="R42" s="2"/>
      <c r="S42" s="2"/>
      <c r="T42" s="2"/>
      <c r="U42" s="2"/>
      <c r="V42" s="2"/>
      <c r="X42" s="2"/>
      <c r="Y42" s="2"/>
      <c r="Z42" s="2"/>
      <c r="AA42" s="2"/>
      <c r="AB42" s="2"/>
      <c r="AC42" s="2"/>
      <c r="AE42" s="2"/>
      <c r="AF42" s="2"/>
      <c r="AG42" s="2"/>
      <c r="AH42" s="2"/>
      <c r="AI42" s="2"/>
    </row>
    <row r="43" spans="2:43" x14ac:dyDescent="0.2">
      <c r="B43" t="s">
        <v>18</v>
      </c>
      <c r="C43" s="2" t="s">
        <v>11</v>
      </c>
      <c r="D43" s="2">
        <v>20</v>
      </c>
      <c r="E43" s="2"/>
      <c r="F43" s="2"/>
      <c r="G43" s="2"/>
      <c r="H43" s="2"/>
      <c r="I43" t="s">
        <v>25</v>
      </c>
      <c r="J43" s="2" t="s">
        <v>11</v>
      </c>
      <c r="K43" s="2">
        <v>32</v>
      </c>
      <c r="L43" s="2"/>
      <c r="M43" s="2"/>
      <c r="N43" s="2"/>
      <c r="O43" s="2"/>
      <c r="P43" t="s">
        <v>26</v>
      </c>
      <c r="Q43" s="2" t="s">
        <v>11</v>
      </c>
      <c r="R43" s="2">
        <v>36</v>
      </c>
      <c r="S43" s="2"/>
      <c r="T43" s="2"/>
      <c r="U43" s="2"/>
      <c r="V43" s="2"/>
      <c r="W43" t="s">
        <v>23</v>
      </c>
      <c r="X43" s="2" t="s">
        <v>11</v>
      </c>
      <c r="Y43" s="2">
        <v>48</v>
      </c>
      <c r="Z43" s="2"/>
      <c r="AA43" s="2"/>
      <c r="AB43" s="2"/>
      <c r="AC43" s="2"/>
      <c r="AD43" t="s">
        <v>24</v>
      </c>
      <c r="AE43" s="2" t="s">
        <v>11</v>
      </c>
      <c r="AF43" s="2">
        <v>52</v>
      </c>
      <c r="AG43" s="2"/>
      <c r="AH43" s="2"/>
      <c r="AI43" s="2"/>
      <c r="AK43" t="s">
        <v>17</v>
      </c>
    </row>
    <row r="44" spans="2:43" x14ac:dyDescent="0.2">
      <c r="C44" s="2"/>
      <c r="D44" s="2"/>
      <c r="E44" s="2"/>
      <c r="F44" s="2"/>
      <c r="G44" s="2"/>
      <c r="H44" s="2"/>
      <c r="J44" s="2"/>
      <c r="K44" s="2"/>
      <c r="L44" s="2"/>
      <c r="M44" s="2"/>
      <c r="N44" s="2"/>
      <c r="O44" s="2"/>
      <c r="Q44" s="2"/>
      <c r="R44" s="2"/>
      <c r="S44" s="2"/>
      <c r="T44" s="2"/>
      <c r="U44" s="2"/>
      <c r="V44" s="2"/>
      <c r="X44" s="2"/>
      <c r="Y44" s="2"/>
      <c r="Z44" s="2"/>
      <c r="AA44" s="2"/>
      <c r="AB44" s="2"/>
      <c r="AC44" s="2"/>
      <c r="AE44" s="2"/>
      <c r="AF44" s="2"/>
      <c r="AG44" s="2"/>
      <c r="AH44" s="2"/>
      <c r="AI44" s="2"/>
      <c r="AL44" t="s">
        <v>8</v>
      </c>
      <c r="AM44" t="s">
        <v>8</v>
      </c>
      <c r="AN44" t="s">
        <v>8</v>
      </c>
      <c r="AO44" t="s">
        <v>8</v>
      </c>
      <c r="AP44" t="s">
        <v>8</v>
      </c>
      <c r="AQ44" t="s">
        <v>8</v>
      </c>
    </row>
    <row r="45" spans="2:43" x14ac:dyDescent="0.2">
      <c r="B45" t="s">
        <v>8</v>
      </c>
      <c r="C45" s="2" t="s">
        <v>3</v>
      </c>
      <c r="D45" s="2" t="s">
        <v>4</v>
      </c>
      <c r="E45" s="2" t="s">
        <v>5</v>
      </c>
      <c r="F45" s="2" t="s">
        <v>6</v>
      </c>
      <c r="G45" s="2" t="s">
        <v>7</v>
      </c>
      <c r="H45" s="2"/>
      <c r="I45" t="s">
        <v>8</v>
      </c>
      <c r="J45" s="2" t="s">
        <v>3</v>
      </c>
      <c r="K45" s="2" t="s">
        <v>4</v>
      </c>
      <c r="L45" s="2" t="s">
        <v>5</v>
      </c>
      <c r="M45" s="2" t="s">
        <v>6</v>
      </c>
      <c r="N45" s="2" t="s">
        <v>7</v>
      </c>
      <c r="O45" s="2"/>
      <c r="P45" t="s">
        <v>8</v>
      </c>
      <c r="Q45" s="2" t="s">
        <v>3</v>
      </c>
      <c r="R45" s="2" t="s">
        <v>4</v>
      </c>
      <c r="S45" s="2" t="s">
        <v>5</v>
      </c>
      <c r="T45" s="2" t="s">
        <v>6</v>
      </c>
      <c r="U45" s="2" t="s">
        <v>7</v>
      </c>
      <c r="V45" s="2"/>
      <c r="W45" t="s">
        <v>8</v>
      </c>
      <c r="X45" s="2" t="s">
        <v>3</v>
      </c>
      <c r="Y45" s="2" t="s">
        <v>4</v>
      </c>
      <c r="Z45" s="2" t="s">
        <v>5</v>
      </c>
      <c r="AA45" s="2" t="s">
        <v>6</v>
      </c>
      <c r="AB45" s="2" t="s">
        <v>7</v>
      </c>
      <c r="AC45" s="2"/>
      <c r="AD45" t="s">
        <v>8</v>
      </c>
      <c r="AE45" s="2" t="s">
        <v>3</v>
      </c>
      <c r="AF45" s="2" t="s">
        <v>4</v>
      </c>
      <c r="AG45" s="2" t="s">
        <v>5</v>
      </c>
      <c r="AH45" s="2" t="s">
        <v>6</v>
      </c>
      <c r="AI45" s="2" t="s">
        <v>7</v>
      </c>
      <c r="AK45">
        <v>96</v>
      </c>
      <c r="AL45" s="2">
        <v>20.048020833333332</v>
      </c>
      <c r="AM45" s="2">
        <v>20.072083333333335</v>
      </c>
      <c r="AN45" s="2">
        <v>20.071979166666669</v>
      </c>
      <c r="AO45" s="2">
        <v>20.086562499999999</v>
      </c>
      <c r="AP45" s="2">
        <v>20.077291666666667</v>
      </c>
      <c r="AQ45" s="2">
        <v>20.087708333333335</v>
      </c>
    </row>
    <row r="46" spans="2:43" x14ac:dyDescent="0.2">
      <c r="C46" s="2">
        <v>-1336.4155000000001</v>
      </c>
      <c r="D46" s="2">
        <v>2411.08</v>
      </c>
      <c r="E46" s="2">
        <v>14.042710745000001</v>
      </c>
      <c r="F46" s="2">
        <v>11.677806323</v>
      </c>
      <c r="G46" s="2">
        <v>14.702777607</v>
      </c>
      <c r="H46" s="2"/>
      <c r="J46" s="2">
        <v>-1336.5971</v>
      </c>
      <c r="K46" s="2">
        <v>2409.4</v>
      </c>
      <c r="L46" s="2">
        <v>14.020254789999999</v>
      </c>
      <c r="M46" s="2">
        <v>11.690470514999999</v>
      </c>
      <c r="N46" s="2">
        <v>14.700137578</v>
      </c>
      <c r="O46" s="2"/>
      <c r="Q46" s="2">
        <v>-1336.4847</v>
      </c>
      <c r="R46" s="2">
        <v>2410.41</v>
      </c>
      <c r="S46" s="2">
        <v>14.02216423</v>
      </c>
      <c r="T46" s="2">
        <v>11.697488847000001</v>
      </c>
      <c r="U46" s="2">
        <v>14.695466058999999</v>
      </c>
      <c r="V46" s="2"/>
      <c r="X46" s="2">
        <v>-1336.6307999999999</v>
      </c>
      <c r="Y46" s="2">
        <v>2409.35</v>
      </c>
      <c r="Z46" s="2">
        <v>14.022238120000001</v>
      </c>
      <c r="AA46" s="2">
        <v>11.684154810000001</v>
      </c>
      <c r="AB46" s="2">
        <v>14.705708893000001</v>
      </c>
      <c r="AC46" s="2"/>
      <c r="AE46" s="2">
        <v>-1336.5853999999999</v>
      </c>
      <c r="AF46" s="2">
        <v>2409.21</v>
      </c>
      <c r="AG46" s="2">
        <v>14.019780749000001</v>
      </c>
      <c r="AH46" s="2">
        <v>11.687964702</v>
      </c>
      <c r="AI46" s="2">
        <v>14.702610397999999</v>
      </c>
      <c r="AK46">
        <v>120</v>
      </c>
      <c r="AL46" s="2">
        <v>20.049166666666668</v>
      </c>
      <c r="AM46" s="2">
        <v>20.092333333333332</v>
      </c>
      <c r="AN46" s="2">
        <v>20.078333333333333</v>
      </c>
      <c r="AO46" s="2">
        <v>20.086749999999999</v>
      </c>
      <c r="AP46" s="2">
        <v>20.077916666666667</v>
      </c>
      <c r="AQ46" s="2">
        <v>20.076750000000001</v>
      </c>
    </row>
    <row r="47" spans="2:43" x14ac:dyDescent="0.2">
      <c r="C47" s="2">
        <f>C46/$C$18</f>
        <v>-11.136795833333334</v>
      </c>
      <c r="D47" s="2">
        <f>D46/$C$18</f>
        <v>20.092333333333332</v>
      </c>
      <c r="E47" s="2">
        <f>E46/5</f>
        <v>2.808542149</v>
      </c>
      <c r="F47" s="2">
        <f>F46/2</f>
        <v>5.8389031615000002</v>
      </c>
      <c r="G47" s="2">
        <f>G46/3</f>
        <v>4.9009258689999999</v>
      </c>
      <c r="J47" s="2">
        <f>J46/$C$18</f>
        <v>-11.138309166666666</v>
      </c>
      <c r="K47" s="2">
        <f>K46/$C$18</f>
        <v>20.078333333333333</v>
      </c>
      <c r="L47" s="2">
        <f>L46/5</f>
        <v>2.8040509579999999</v>
      </c>
      <c r="M47" s="2">
        <f>M46/2</f>
        <v>5.8452352574999997</v>
      </c>
      <c r="N47" s="2">
        <f>N46/3</f>
        <v>4.9000458593333329</v>
      </c>
      <c r="Q47" s="2">
        <f>Q46/$C$18</f>
        <v>-11.1373725</v>
      </c>
      <c r="R47" s="2">
        <f>R46/$C$18</f>
        <v>20.086749999999999</v>
      </c>
      <c r="S47" s="2">
        <f>S46/5</f>
        <v>2.8044328460000001</v>
      </c>
      <c r="T47" s="2">
        <f>T46/2</f>
        <v>5.8487444235000003</v>
      </c>
      <c r="U47" s="2">
        <f>U46/3</f>
        <v>4.8984886863333328</v>
      </c>
      <c r="X47" s="2">
        <f>X46/$C$18</f>
        <v>-11.138589999999999</v>
      </c>
      <c r="Y47" s="2">
        <f>Y46/$C$18</f>
        <v>20.077916666666667</v>
      </c>
      <c r="Z47" s="2">
        <f>Z46/5</f>
        <v>2.8044476240000002</v>
      </c>
      <c r="AA47" s="2">
        <f>AA46/2</f>
        <v>5.8420774050000004</v>
      </c>
      <c r="AB47" s="2">
        <f>AB46/3</f>
        <v>4.9019029643333338</v>
      </c>
      <c r="AE47" s="2">
        <f>AE46/$C$18</f>
        <v>-11.138211666666667</v>
      </c>
      <c r="AF47" s="2">
        <f>AF46/$C$18</f>
        <v>20.076750000000001</v>
      </c>
      <c r="AG47" s="2">
        <f>AG46/5</f>
        <v>2.8039561498000003</v>
      </c>
      <c r="AH47" s="2">
        <f>AH46/2</f>
        <v>5.8439823510000002</v>
      </c>
      <c r="AI47" s="2">
        <f>AI46/3</f>
        <v>4.9008701326666664</v>
      </c>
      <c r="AK47">
        <v>180</v>
      </c>
      <c r="AL47" s="2">
        <v>20.078444444444443</v>
      </c>
      <c r="AM47" s="2">
        <v>20.078444444444443</v>
      </c>
      <c r="AN47" s="2">
        <v>20.077555555555556</v>
      </c>
      <c r="AO47" s="2">
        <v>20.074944444444444</v>
      </c>
      <c r="AP47" s="2">
        <v>20.077666666666666</v>
      </c>
      <c r="AQ47" s="2">
        <v>20.0595</v>
      </c>
    </row>
    <row r="48" spans="2:43" x14ac:dyDescent="0.2">
      <c r="AK48">
        <v>216</v>
      </c>
      <c r="AL48" s="2">
        <v>20.071250000000003</v>
      </c>
      <c r="AM48" s="2">
        <v>20.089768518518522</v>
      </c>
      <c r="AN48" s="2">
        <v>20.073935185185185</v>
      </c>
      <c r="AO48" s="2">
        <v>20.084953703703704</v>
      </c>
      <c r="AP48" s="2"/>
      <c r="AQ48" s="2">
        <v>20.064675925925926</v>
      </c>
    </row>
    <row r="49" spans="2:43" x14ac:dyDescent="0.2">
      <c r="B49" t="s">
        <v>13</v>
      </c>
      <c r="C49">
        <v>180</v>
      </c>
      <c r="I49" t="s">
        <v>13</v>
      </c>
      <c r="J49">
        <v>180</v>
      </c>
      <c r="P49" t="s">
        <v>13</v>
      </c>
      <c r="Q49">
        <v>180</v>
      </c>
      <c r="W49" t="s">
        <v>13</v>
      </c>
      <c r="X49">
        <v>180</v>
      </c>
      <c r="AD49" t="s">
        <v>13</v>
      </c>
      <c r="AE49">
        <v>180</v>
      </c>
      <c r="AK49">
        <v>252</v>
      </c>
      <c r="AL49" s="2">
        <v>20.074722222222221</v>
      </c>
      <c r="AM49" s="2">
        <v>20.077222222222222</v>
      </c>
      <c r="AN49" s="2">
        <v>20.074722222222221</v>
      </c>
      <c r="AO49" s="2">
        <v>20.074722222222221</v>
      </c>
      <c r="AP49" s="2">
        <v>20.074722222222221</v>
      </c>
      <c r="AQ49" s="2">
        <v>20.074722222222221</v>
      </c>
    </row>
    <row r="51" spans="2:43" x14ac:dyDescent="0.2">
      <c r="B51" t="s">
        <v>18</v>
      </c>
      <c r="C51" t="s">
        <v>11</v>
      </c>
      <c r="D51" s="2">
        <v>20</v>
      </c>
      <c r="I51" t="s">
        <v>25</v>
      </c>
      <c r="J51" t="s">
        <v>11</v>
      </c>
      <c r="K51" s="2">
        <v>32</v>
      </c>
      <c r="P51" t="s">
        <v>26</v>
      </c>
      <c r="Q51" t="s">
        <v>11</v>
      </c>
      <c r="R51" s="2">
        <v>36</v>
      </c>
      <c r="W51" t="s">
        <v>23</v>
      </c>
      <c r="X51" t="s">
        <v>11</v>
      </c>
      <c r="Y51" s="2">
        <v>48</v>
      </c>
      <c r="AD51" t="s">
        <v>24</v>
      </c>
      <c r="AE51" t="s">
        <v>11</v>
      </c>
      <c r="AF51" s="2">
        <v>52</v>
      </c>
    </row>
    <row r="53" spans="2:43" x14ac:dyDescent="0.2">
      <c r="B53" t="s">
        <v>8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  <c r="I53" t="s">
        <v>8</v>
      </c>
      <c r="J53" t="s">
        <v>3</v>
      </c>
      <c r="K53" t="s">
        <v>4</v>
      </c>
      <c r="L53" t="s">
        <v>5</v>
      </c>
      <c r="M53" t="s">
        <v>6</v>
      </c>
      <c r="N53" t="s">
        <v>7</v>
      </c>
      <c r="P53" t="s">
        <v>8</v>
      </c>
      <c r="Q53" t="s">
        <v>3</v>
      </c>
      <c r="R53" t="s">
        <v>4</v>
      </c>
      <c r="S53" t="s">
        <v>5</v>
      </c>
      <c r="T53" t="s">
        <v>6</v>
      </c>
      <c r="U53" t="s">
        <v>7</v>
      </c>
      <c r="W53" t="s">
        <v>8</v>
      </c>
      <c r="X53" t="s">
        <v>3</v>
      </c>
      <c r="Y53" t="s">
        <v>4</v>
      </c>
      <c r="Z53" t="s">
        <v>5</v>
      </c>
      <c r="AA53" t="s">
        <v>6</v>
      </c>
      <c r="AB53" t="s">
        <v>7</v>
      </c>
      <c r="AD53" t="s">
        <v>8</v>
      </c>
      <c r="AE53" t="s">
        <v>3</v>
      </c>
      <c r="AF53" t="s">
        <v>4</v>
      </c>
      <c r="AG53" t="s">
        <v>5</v>
      </c>
      <c r="AH53" t="s">
        <v>6</v>
      </c>
      <c r="AI53" t="s">
        <v>7</v>
      </c>
    </row>
    <row r="54" spans="2:43" x14ac:dyDescent="0.2">
      <c r="B54" s="2"/>
      <c r="C54" s="2">
        <v>-2004.9998000000001</v>
      </c>
      <c r="D54" s="2">
        <v>3614.12</v>
      </c>
      <c r="E54" s="2">
        <v>14.021475335</v>
      </c>
      <c r="F54" s="2">
        <v>17.532242065999998</v>
      </c>
      <c r="G54" s="2">
        <v>14.701837767000001</v>
      </c>
      <c r="I54" s="2"/>
      <c r="J54" s="2">
        <v>-2004.9875999999999</v>
      </c>
      <c r="K54" s="2">
        <v>3613.96</v>
      </c>
      <c r="L54" s="2">
        <v>14.023890224000001</v>
      </c>
      <c r="M54" s="2">
        <v>17.514147452</v>
      </c>
      <c r="N54" s="2">
        <v>14.713826031</v>
      </c>
      <c r="P54" s="2"/>
      <c r="Q54" s="2">
        <v>-2004.9266</v>
      </c>
      <c r="R54" s="2">
        <v>3613.49</v>
      </c>
      <c r="S54" s="2">
        <v>14.012588192000001</v>
      </c>
      <c r="T54" s="2">
        <v>17.550151384999999</v>
      </c>
      <c r="U54" s="2">
        <v>14.693597407</v>
      </c>
      <c r="W54" s="2"/>
      <c r="X54" s="2">
        <v>-2004.9640999999999</v>
      </c>
      <c r="Y54" s="2">
        <v>3613.98</v>
      </c>
      <c r="Z54" s="2">
        <v>14.023905725000001</v>
      </c>
      <c r="AA54" s="2">
        <v>17.514127703</v>
      </c>
      <c r="AB54" s="2">
        <v>14.713912345000001</v>
      </c>
      <c r="AD54" s="2"/>
      <c r="AE54" s="2">
        <v>-2004.9421</v>
      </c>
      <c r="AF54" s="2">
        <v>3610.71</v>
      </c>
      <c r="AG54" s="2">
        <v>14.011708372999999</v>
      </c>
      <c r="AH54" s="2">
        <v>17.537888175999999</v>
      </c>
      <c r="AI54" s="2">
        <v>14.693475162</v>
      </c>
    </row>
    <row r="55" spans="2:43" x14ac:dyDescent="0.2">
      <c r="B55" s="2"/>
      <c r="C55" s="2">
        <f>C54/$J$4</f>
        <v>-11.138887777777779</v>
      </c>
      <c r="D55" s="2">
        <f>D54/$J$4</f>
        <v>20.078444444444443</v>
      </c>
      <c r="E55" s="2">
        <f>E54/5</f>
        <v>2.804295067</v>
      </c>
      <c r="F55" s="2">
        <f>F54/3</f>
        <v>5.8440806886666659</v>
      </c>
      <c r="G55" s="2">
        <f>G54/3</f>
        <v>4.9006125890000005</v>
      </c>
      <c r="I55" s="2"/>
      <c r="J55" s="2">
        <f>J54/$J$4</f>
        <v>-11.138819999999999</v>
      </c>
      <c r="K55" s="2">
        <f>K54/$J$4</f>
        <v>20.077555555555556</v>
      </c>
      <c r="L55" s="2">
        <f>L54/5</f>
        <v>2.8047780447999999</v>
      </c>
      <c r="M55" s="2">
        <f>M54/3</f>
        <v>5.8380491506666665</v>
      </c>
      <c r="N55" s="2">
        <f>N54/3</f>
        <v>4.9046086769999997</v>
      </c>
      <c r="P55" s="2"/>
      <c r="Q55" s="2">
        <f>Q54/$J$4</f>
        <v>-11.138481111111112</v>
      </c>
      <c r="R55" s="2">
        <f>R54/$J$4</f>
        <v>20.074944444444444</v>
      </c>
      <c r="S55" s="2">
        <f>S54/5</f>
        <v>2.8025176384000003</v>
      </c>
      <c r="T55" s="2">
        <f>T54/3</f>
        <v>5.8500504616666662</v>
      </c>
      <c r="U55" s="2">
        <f>U54/3</f>
        <v>4.8978658023333335</v>
      </c>
      <c r="W55" s="2"/>
      <c r="X55" s="2">
        <f>X54/$J$4</f>
        <v>-11.138689444444443</v>
      </c>
      <c r="Y55" s="2">
        <f>Y54/$J$4</f>
        <v>20.077666666666666</v>
      </c>
      <c r="Z55" s="2">
        <f>Z54/5</f>
        <v>2.8047811450000002</v>
      </c>
      <c r="AA55" s="2">
        <f>AA54/3</f>
        <v>5.8380425676666663</v>
      </c>
      <c r="AB55" s="2">
        <f>AB54/3</f>
        <v>4.9046374483333333</v>
      </c>
      <c r="AD55" s="2"/>
      <c r="AE55" s="2">
        <f>AE54/$J$4</f>
        <v>-11.138567222222223</v>
      </c>
      <c r="AF55" s="2">
        <f>AF54/$J$4</f>
        <v>20.0595</v>
      </c>
      <c r="AG55" s="2">
        <f>AG54/5</f>
        <v>2.8023416746000001</v>
      </c>
      <c r="AH55" s="2">
        <f>AH54/3</f>
        <v>5.8459627253333331</v>
      </c>
      <c r="AI55" s="2">
        <f>AI54/3</f>
        <v>4.8978250540000001</v>
      </c>
    </row>
    <row r="56" spans="2:43" x14ac:dyDescent="0.2">
      <c r="B56" s="2"/>
      <c r="C56" s="2"/>
      <c r="D56" s="2"/>
      <c r="E56" s="2"/>
      <c r="F56" s="2"/>
      <c r="G56" s="2"/>
      <c r="I56" s="2"/>
      <c r="J56" s="2"/>
      <c r="K56" s="2"/>
      <c r="L56" s="2"/>
      <c r="M56" s="2"/>
      <c r="N56" s="2"/>
      <c r="P56" s="2"/>
      <c r="Q56" s="2"/>
      <c r="R56" s="2"/>
      <c r="S56" s="2"/>
      <c r="T56" s="2"/>
      <c r="U56" s="2"/>
      <c r="W56" s="2"/>
      <c r="X56" s="2"/>
      <c r="Y56" s="2"/>
      <c r="Z56" s="2"/>
      <c r="AA56" s="2"/>
      <c r="AB56" s="2"/>
      <c r="AD56" s="2"/>
      <c r="AE56" s="2"/>
      <c r="AF56" s="2"/>
      <c r="AG56" s="2"/>
      <c r="AH56" s="2"/>
      <c r="AI56" s="2"/>
    </row>
    <row r="57" spans="2:43" x14ac:dyDescent="0.2">
      <c r="B57" s="2" t="s">
        <v>14</v>
      </c>
      <c r="C57" s="2">
        <v>216</v>
      </c>
      <c r="D57" s="2"/>
      <c r="E57" s="2"/>
      <c r="F57" s="2"/>
      <c r="G57" s="2"/>
      <c r="I57" s="2" t="s">
        <v>14</v>
      </c>
      <c r="J57" s="2">
        <v>216</v>
      </c>
      <c r="K57" s="2"/>
      <c r="L57" s="2"/>
      <c r="M57" s="2"/>
      <c r="N57" s="2"/>
      <c r="P57" s="2" t="s">
        <v>14</v>
      </c>
      <c r="Q57" s="2">
        <v>216</v>
      </c>
      <c r="R57" s="2"/>
      <c r="S57" s="2"/>
      <c r="T57" s="2"/>
      <c r="U57" s="2"/>
      <c r="W57" s="2" t="s">
        <v>14</v>
      </c>
      <c r="X57" s="2">
        <v>216</v>
      </c>
      <c r="Y57" s="2"/>
      <c r="Z57" s="2"/>
      <c r="AA57" s="2"/>
      <c r="AB57" s="2"/>
      <c r="AD57" s="2" t="s">
        <v>14</v>
      </c>
      <c r="AE57" s="2">
        <v>216</v>
      </c>
      <c r="AF57" s="2"/>
      <c r="AG57" s="2"/>
      <c r="AH57" s="2"/>
      <c r="AI57" s="2"/>
    </row>
    <row r="58" spans="2:43" x14ac:dyDescent="0.2">
      <c r="B58" s="2"/>
      <c r="C58" s="2"/>
      <c r="D58" s="2"/>
      <c r="E58" s="2"/>
      <c r="F58" s="2"/>
      <c r="G58" s="2"/>
      <c r="I58" s="2"/>
      <c r="J58" s="2"/>
      <c r="K58" s="2"/>
      <c r="L58" s="2"/>
      <c r="M58" s="2"/>
      <c r="N58" s="2"/>
      <c r="P58" s="2"/>
      <c r="Q58" s="2"/>
      <c r="R58" s="2"/>
      <c r="S58" s="2"/>
      <c r="T58" s="2"/>
      <c r="U58" s="2"/>
      <c r="W58" s="2"/>
      <c r="X58" s="2"/>
      <c r="Y58" s="2"/>
      <c r="Z58" s="2"/>
      <c r="AA58" s="2"/>
      <c r="AB58" s="2"/>
      <c r="AD58" s="2"/>
      <c r="AE58" s="2"/>
      <c r="AF58" s="2"/>
      <c r="AG58" s="2"/>
      <c r="AH58" s="2"/>
      <c r="AI58" s="2"/>
    </row>
    <row r="59" spans="2:43" x14ac:dyDescent="0.2">
      <c r="B59" t="s">
        <v>18</v>
      </c>
      <c r="C59" s="2" t="s">
        <v>11</v>
      </c>
      <c r="D59" s="2">
        <v>20</v>
      </c>
      <c r="E59" s="2"/>
      <c r="F59" s="2"/>
      <c r="G59" s="2"/>
      <c r="I59" t="s">
        <v>25</v>
      </c>
      <c r="J59" s="2" t="s">
        <v>11</v>
      </c>
      <c r="K59" s="2">
        <v>32</v>
      </c>
      <c r="L59" s="2"/>
      <c r="M59" s="2"/>
      <c r="N59" s="2"/>
      <c r="P59" t="s">
        <v>26</v>
      </c>
      <c r="Q59" s="2" t="s">
        <v>11</v>
      </c>
      <c r="R59" s="2">
        <v>36</v>
      </c>
      <c r="S59" s="2"/>
      <c r="T59" s="2"/>
      <c r="U59" s="2"/>
      <c r="W59" t="s">
        <v>23</v>
      </c>
      <c r="X59" s="2" t="s">
        <v>11</v>
      </c>
      <c r="Y59" s="2">
        <v>48</v>
      </c>
      <c r="Z59" s="2"/>
      <c r="AA59" s="2"/>
      <c r="AB59" s="2"/>
      <c r="AD59" t="s">
        <v>24</v>
      </c>
      <c r="AE59" s="2" t="s">
        <v>11</v>
      </c>
      <c r="AF59" s="2">
        <v>52</v>
      </c>
      <c r="AG59" s="2"/>
      <c r="AH59" s="2"/>
      <c r="AI59" s="2"/>
    </row>
    <row r="60" spans="2:43" x14ac:dyDescent="0.2">
      <c r="B60" s="2"/>
      <c r="C60" s="2"/>
      <c r="D60" s="2"/>
      <c r="E60" s="2"/>
      <c r="F60" s="2"/>
      <c r="G60" s="2"/>
      <c r="I60" s="2"/>
      <c r="J60" s="2"/>
      <c r="K60" s="2"/>
      <c r="L60" s="2"/>
      <c r="M60" s="2"/>
      <c r="N60" s="2"/>
      <c r="P60" s="2"/>
      <c r="Q60" s="2"/>
      <c r="R60" s="2"/>
      <c r="S60" s="2"/>
      <c r="T60" s="2"/>
      <c r="U60" s="2"/>
      <c r="W60" s="2"/>
      <c r="X60" s="2"/>
      <c r="Y60" s="2"/>
      <c r="Z60" s="2"/>
      <c r="AA60" s="2"/>
      <c r="AB60" s="2"/>
      <c r="AD60" s="2"/>
      <c r="AE60" s="2"/>
      <c r="AF60" s="2"/>
      <c r="AG60" s="2"/>
      <c r="AH60" s="2"/>
      <c r="AI60" s="2"/>
    </row>
    <row r="61" spans="2:43" x14ac:dyDescent="0.2">
      <c r="B61" s="2" t="s">
        <v>8</v>
      </c>
      <c r="C61" s="2" t="s">
        <v>3</v>
      </c>
      <c r="D61" s="2" t="s">
        <v>4</v>
      </c>
      <c r="E61" s="2" t="s">
        <v>5</v>
      </c>
      <c r="F61" s="2" t="s">
        <v>6</v>
      </c>
      <c r="G61" s="2" t="s">
        <v>7</v>
      </c>
      <c r="I61" s="2" t="s">
        <v>8</v>
      </c>
      <c r="J61" s="2" t="s">
        <v>3</v>
      </c>
      <c r="K61" s="2" t="s">
        <v>4</v>
      </c>
      <c r="L61" s="2" t="s">
        <v>5</v>
      </c>
      <c r="M61" s="2" t="s">
        <v>6</v>
      </c>
      <c r="N61" s="2" t="s">
        <v>7</v>
      </c>
      <c r="P61" s="2" t="s">
        <v>8</v>
      </c>
      <c r="Q61" s="2" t="s">
        <v>3</v>
      </c>
      <c r="R61" s="2" t="s">
        <v>4</v>
      </c>
      <c r="S61" s="2" t="s">
        <v>5</v>
      </c>
      <c r="T61" s="2" t="s">
        <v>6</v>
      </c>
      <c r="U61" s="2" t="s">
        <v>7</v>
      </c>
      <c r="W61" s="2" t="s">
        <v>8</v>
      </c>
      <c r="X61" s="2" t="s">
        <v>3</v>
      </c>
      <c r="Y61" s="2" t="s">
        <v>4</v>
      </c>
      <c r="Z61" s="2" t="s">
        <v>5</v>
      </c>
      <c r="AA61" s="2" t="s">
        <v>6</v>
      </c>
      <c r="AB61" s="2" t="s">
        <v>7</v>
      </c>
      <c r="AD61" s="2" t="s">
        <v>8</v>
      </c>
      <c r="AE61" s="2" t="s">
        <v>3</v>
      </c>
      <c r="AF61" s="2" t="s">
        <v>4</v>
      </c>
      <c r="AG61" s="2" t="s">
        <v>5</v>
      </c>
      <c r="AH61" s="2" t="s">
        <v>6</v>
      </c>
      <c r="AI61" s="2" t="s">
        <v>7</v>
      </c>
    </row>
    <row r="62" spans="2:43" x14ac:dyDescent="0.2">
      <c r="B62" s="2"/>
      <c r="C62" s="2">
        <v>-2406.0223999999998</v>
      </c>
      <c r="D62" s="2">
        <v>4339.3900000000003</v>
      </c>
      <c r="E62" s="2">
        <v>16.825086329000001</v>
      </c>
      <c r="F62" s="2">
        <v>17.531550682999999</v>
      </c>
      <c r="G62" s="2">
        <v>14.711311642</v>
      </c>
      <c r="I62" s="2"/>
      <c r="J62" s="2">
        <v>-2405.9978999999998</v>
      </c>
      <c r="K62" s="2">
        <v>4335.97</v>
      </c>
      <c r="L62" s="2">
        <v>16.828160194999999</v>
      </c>
      <c r="M62" s="2">
        <v>17.524058818</v>
      </c>
      <c r="N62" s="2">
        <v>14.703319368000001</v>
      </c>
      <c r="P62" s="2"/>
      <c r="Q62" s="2">
        <v>-2405.9236999999998</v>
      </c>
      <c r="R62" s="2">
        <v>4338.3500000000004</v>
      </c>
      <c r="S62" s="2">
        <v>16.828647512</v>
      </c>
      <c r="T62" s="2">
        <v>17.523273597999999</v>
      </c>
      <c r="U62" s="2">
        <v>14.711598875</v>
      </c>
      <c r="W62" s="2"/>
      <c r="X62" s="2"/>
      <c r="Y62" s="2"/>
      <c r="Z62" s="2"/>
      <c r="AA62" s="2"/>
      <c r="AB62" s="2"/>
      <c r="AD62" s="2"/>
      <c r="AE62" s="2">
        <v>-2405.9553000000001</v>
      </c>
      <c r="AF62" s="2">
        <v>4333.97</v>
      </c>
      <c r="AG62" s="2">
        <v>16.813196675</v>
      </c>
      <c r="AH62" s="2">
        <v>17.527433794</v>
      </c>
      <c r="AI62" s="2">
        <v>14.706783485000001</v>
      </c>
    </row>
    <row r="63" spans="2:43" x14ac:dyDescent="0.2">
      <c r="B63" s="2"/>
      <c r="C63" s="2">
        <f>C62/$J$18</f>
        <v>-11.138992592592592</v>
      </c>
      <c r="D63" s="2">
        <f>D62/$J$18</f>
        <v>20.089768518518522</v>
      </c>
      <c r="E63" s="2">
        <f>E62/6</f>
        <v>2.8041810548333337</v>
      </c>
      <c r="F63" s="2">
        <f>F62/3</f>
        <v>5.8438502276666666</v>
      </c>
      <c r="G63" s="2">
        <f>G62/3</f>
        <v>4.9037705473333331</v>
      </c>
      <c r="I63" s="2"/>
      <c r="J63" s="2">
        <f>J62/$J$18</f>
        <v>-11.138879166666666</v>
      </c>
      <c r="K63" s="2">
        <f>K62/$J$18</f>
        <v>20.073935185185185</v>
      </c>
      <c r="L63" s="2">
        <f>L62/6</f>
        <v>2.8046933658333333</v>
      </c>
      <c r="M63" s="2">
        <f>M62/3</f>
        <v>5.8413529393333334</v>
      </c>
      <c r="N63" s="2">
        <f>N62/3</f>
        <v>4.9011064559999999</v>
      </c>
      <c r="P63" s="2"/>
      <c r="Q63" s="2">
        <f>Q62/$J$18</f>
        <v>-11.138535648148148</v>
      </c>
      <c r="R63" s="2">
        <f>R62/$J$18</f>
        <v>20.084953703703704</v>
      </c>
      <c r="S63" s="2">
        <f>S62/6</f>
        <v>2.8047745853333335</v>
      </c>
      <c r="T63" s="2">
        <f>T62/3</f>
        <v>5.8410911993333334</v>
      </c>
      <c r="U63" s="2">
        <f>U62/3</f>
        <v>4.9038662916666667</v>
      </c>
      <c r="W63" s="2"/>
      <c r="X63" s="2">
        <f>X62/$J$18</f>
        <v>0</v>
      </c>
      <c r="Y63" s="2">
        <f>Y62/$J$18</f>
        <v>0</v>
      </c>
      <c r="Z63" s="2">
        <f>Z62/6</f>
        <v>0</v>
      </c>
      <c r="AA63" s="2">
        <f>AA62/3</f>
        <v>0</v>
      </c>
      <c r="AB63" s="2">
        <f>AB62/3</f>
        <v>0</v>
      </c>
      <c r="AD63" s="2"/>
      <c r="AE63" s="2">
        <f>AE62/$J$18</f>
        <v>-11.138681944444444</v>
      </c>
      <c r="AF63" s="2">
        <f>AF62/$J$18</f>
        <v>20.064675925925926</v>
      </c>
      <c r="AG63" s="2">
        <f>AG62/6</f>
        <v>2.8021994458333332</v>
      </c>
      <c r="AH63" s="2">
        <f>AH62/3</f>
        <v>5.8424779313333337</v>
      </c>
      <c r="AI63" s="2">
        <f>AI62/3</f>
        <v>4.9022611616666669</v>
      </c>
    </row>
    <row r="65" spans="2:35" x14ac:dyDescent="0.2">
      <c r="B65" t="s">
        <v>15</v>
      </c>
      <c r="C65">
        <v>252</v>
      </c>
      <c r="I65" t="s">
        <v>15</v>
      </c>
      <c r="J65">
        <v>252</v>
      </c>
      <c r="P65" t="s">
        <v>15</v>
      </c>
      <c r="Q65">
        <v>252</v>
      </c>
      <c r="W65" t="s">
        <v>15</v>
      </c>
      <c r="X65">
        <v>252</v>
      </c>
      <c r="AD65" t="s">
        <v>15</v>
      </c>
      <c r="AE65">
        <v>252</v>
      </c>
    </row>
    <row r="67" spans="2:35" x14ac:dyDescent="0.2">
      <c r="B67" t="s">
        <v>18</v>
      </c>
      <c r="C67" t="s">
        <v>27</v>
      </c>
      <c r="D67" s="2">
        <v>20</v>
      </c>
      <c r="I67" t="s">
        <v>25</v>
      </c>
      <c r="J67" t="s">
        <v>27</v>
      </c>
      <c r="K67" s="2">
        <v>32</v>
      </c>
      <c r="P67" t="s">
        <v>26</v>
      </c>
      <c r="Q67" t="s">
        <v>27</v>
      </c>
      <c r="R67" s="2">
        <v>36</v>
      </c>
      <c r="W67" t="s">
        <v>23</v>
      </c>
      <c r="X67" t="s">
        <v>27</v>
      </c>
      <c r="Y67" s="2">
        <v>48</v>
      </c>
      <c r="AD67" t="s">
        <v>24</v>
      </c>
      <c r="AE67" t="s">
        <v>27</v>
      </c>
      <c r="AF67" s="2">
        <v>52</v>
      </c>
    </row>
    <row r="69" spans="2:35" x14ac:dyDescent="0.2">
      <c r="B69" t="s">
        <v>8</v>
      </c>
      <c r="C69" t="s">
        <v>3</v>
      </c>
      <c r="D69" t="s">
        <v>4</v>
      </c>
      <c r="E69" t="s">
        <v>5</v>
      </c>
      <c r="F69" t="s">
        <v>6</v>
      </c>
      <c r="G69" t="s">
        <v>7</v>
      </c>
      <c r="I69" t="s">
        <v>8</v>
      </c>
      <c r="J69" t="s">
        <v>3</v>
      </c>
      <c r="K69" t="s">
        <v>4</v>
      </c>
      <c r="L69" t="s">
        <v>5</v>
      </c>
      <c r="M69" t="s">
        <v>6</v>
      </c>
      <c r="N69" t="s">
        <v>7</v>
      </c>
      <c r="P69" t="s">
        <v>8</v>
      </c>
      <c r="Q69" t="s">
        <v>3</v>
      </c>
      <c r="R69" t="s">
        <v>4</v>
      </c>
      <c r="S69" t="s">
        <v>5</v>
      </c>
      <c r="T69" t="s">
        <v>6</v>
      </c>
      <c r="U69" t="s">
        <v>7</v>
      </c>
      <c r="W69" t="s">
        <v>8</v>
      </c>
      <c r="X69" t="s">
        <v>3</v>
      </c>
      <c r="Y69" t="s">
        <v>4</v>
      </c>
      <c r="Z69" t="s">
        <v>5</v>
      </c>
      <c r="AA69" t="s">
        <v>6</v>
      </c>
      <c r="AB69" t="s">
        <v>7</v>
      </c>
      <c r="AD69" t="s">
        <v>8</v>
      </c>
      <c r="AE69" t="s">
        <v>3</v>
      </c>
      <c r="AF69" t="s">
        <v>4</v>
      </c>
      <c r="AG69" t="s">
        <v>5</v>
      </c>
      <c r="AH69" t="s">
        <v>6</v>
      </c>
      <c r="AI69" t="s">
        <v>7</v>
      </c>
    </row>
    <row r="70" spans="2:35" x14ac:dyDescent="0.2">
      <c r="B70" s="2"/>
      <c r="C70" s="2">
        <v>-2807.0614</v>
      </c>
      <c r="D70" s="2">
        <v>5059.46</v>
      </c>
      <c r="E70" s="2">
        <v>19.624131642999998</v>
      </c>
      <c r="F70" s="2">
        <v>17.520575767</v>
      </c>
      <c r="G70" s="2">
        <v>14.715161937</v>
      </c>
      <c r="I70" s="2"/>
      <c r="J70" s="2">
        <v>-2806.9609</v>
      </c>
      <c r="K70" s="2">
        <v>5058.83</v>
      </c>
      <c r="L70" s="2">
        <v>19.621201984999999</v>
      </c>
      <c r="M70" s="2">
        <v>17.545372442000001</v>
      </c>
      <c r="N70" s="2">
        <v>14.694726798</v>
      </c>
      <c r="P70" s="2"/>
      <c r="Q70" s="2">
        <v>-2806.9438</v>
      </c>
      <c r="R70" s="2">
        <v>5058.83</v>
      </c>
      <c r="S70" s="2">
        <v>19.621201984999999</v>
      </c>
      <c r="T70" s="2">
        <v>17.545372442000001</v>
      </c>
      <c r="U70" s="2">
        <v>14.694726798</v>
      </c>
      <c r="W70" s="2"/>
      <c r="X70" s="2">
        <v>-2806.9371999999998</v>
      </c>
      <c r="Y70" s="2">
        <v>5058.83</v>
      </c>
      <c r="Z70" s="2">
        <v>19.621201984999999</v>
      </c>
      <c r="AA70" s="2">
        <v>17.545372442000001</v>
      </c>
      <c r="AB70" s="2">
        <v>14.694726798</v>
      </c>
      <c r="AD70" s="2"/>
      <c r="AE70" s="2">
        <v>-2806.9722999999999</v>
      </c>
      <c r="AF70" s="2">
        <v>5058.83</v>
      </c>
      <c r="AG70" s="2">
        <v>19.621201984999999</v>
      </c>
      <c r="AH70" s="2">
        <v>17.545372442000001</v>
      </c>
      <c r="AI70" s="2">
        <v>14.694726798</v>
      </c>
    </row>
    <row r="71" spans="2:35" x14ac:dyDescent="0.2">
      <c r="B71" s="2"/>
      <c r="C71" s="2">
        <f>C70/$Q$4</f>
        <v>-11.13913253968254</v>
      </c>
      <c r="D71" s="2">
        <f>D70/$Q$4</f>
        <v>20.077222222222222</v>
      </c>
      <c r="E71" s="2">
        <f>E70/7</f>
        <v>2.8034473775714281</v>
      </c>
      <c r="F71" s="2">
        <f>F70/3</f>
        <v>5.8401919223333332</v>
      </c>
      <c r="G71" s="2">
        <f>G70/3</f>
        <v>4.9050539789999998</v>
      </c>
      <c r="I71" s="2"/>
      <c r="J71" s="2">
        <f>J70/$Q$4</f>
        <v>-11.13873373015873</v>
      </c>
      <c r="K71" s="2">
        <f>K70/$Q$4</f>
        <v>20.074722222222221</v>
      </c>
      <c r="L71" s="2">
        <f>L70/7</f>
        <v>2.803028855</v>
      </c>
      <c r="M71" s="2">
        <f>M70/3</f>
        <v>5.8484574806666672</v>
      </c>
      <c r="N71" s="2">
        <f>N70/3</f>
        <v>4.8982422659999996</v>
      </c>
      <c r="P71" s="2"/>
      <c r="Q71" s="2">
        <f>Q70/$Q$4</f>
        <v>-11.138665873015873</v>
      </c>
      <c r="R71" s="2">
        <f>R70/$Q$4</f>
        <v>20.074722222222221</v>
      </c>
      <c r="S71" s="2">
        <f>S70/7</f>
        <v>2.803028855</v>
      </c>
      <c r="T71" s="2">
        <f>T70/3</f>
        <v>5.8484574806666672</v>
      </c>
      <c r="U71" s="2">
        <f>U70/3</f>
        <v>4.8982422659999996</v>
      </c>
      <c r="W71" s="2"/>
      <c r="X71" s="2">
        <f>X70/$Q$4</f>
        <v>-11.138639682539681</v>
      </c>
      <c r="Y71" s="2">
        <f>Y70/$Q$4</f>
        <v>20.074722222222221</v>
      </c>
      <c r="Z71" s="2">
        <f>Z70/7</f>
        <v>2.803028855</v>
      </c>
      <c r="AA71" s="2">
        <f>AA70/3</f>
        <v>5.8484574806666672</v>
      </c>
      <c r="AB71" s="2">
        <f>AB70/3</f>
        <v>4.8982422659999996</v>
      </c>
      <c r="AD71" s="2"/>
      <c r="AE71" s="2">
        <f>AE70/$Q$4</f>
        <v>-11.138778968253968</v>
      </c>
      <c r="AF71" s="2">
        <f>AF70/$Q$4</f>
        <v>20.074722222222221</v>
      </c>
      <c r="AG71" s="2">
        <f>AG70/7</f>
        <v>2.803028855</v>
      </c>
      <c r="AH71" s="2">
        <f>AH70/3</f>
        <v>5.8484574806666672</v>
      </c>
      <c r="AI71" s="2">
        <f>AI70/3</f>
        <v>4.8982422659999996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AC6D-F1C9-874D-BE4C-EB74DFFC030C}">
  <dimension ref="B2:V45"/>
  <sheetViews>
    <sheetView tabSelected="1" workbookViewId="0">
      <selection activeCell="G33" sqref="G33"/>
    </sheetView>
  </sheetViews>
  <sheetFormatPr baseColWidth="10" defaultRowHeight="16" x14ac:dyDescent="0.2"/>
  <sheetData>
    <row r="2" spans="2:22" x14ac:dyDescent="0.2">
      <c r="B2" t="s">
        <v>0</v>
      </c>
    </row>
    <row r="3" spans="2:22" x14ac:dyDescent="0.2">
      <c r="N3" t="s">
        <v>16</v>
      </c>
      <c r="S3" t="s">
        <v>19</v>
      </c>
    </row>
    <row r="4" spans="2:22" x14ac:dyDescent="0.2">
      <c r="B4" t="s">
        <v>1</v>
      </c>
      <c r="C4">
        <v>96</v>
      </c>
      <c r="F4" t="s">
        <v>13</v>
      </c>
      <c r="G4">
        <v>180</v>
      </c>
      <c r="J4" t="s">
        <v>15</v>
      </c>
      <c r="K4">
        <v>252</v>
      </c>
      <c r="O4" t="s">
        <v>8</v>
      </c>
      <c r="P4" t="s">
        <v>9</v>
      </c>
      <c r="Q4" t="s">
        <v>10</v>
      </c>
      <c r="T4" t="s">
        <v>8</v>
      </c>
      <c r="U4" t="s">
        <v>9</v>
      </c>
      <c r="V4" t="s">
        <v>10</v>
      </c>
    </row>
    <row r="5" spans="2:22" x14ac:dyDescent="0.2">
      <c r="N5">
        <v>96</v>
      </c>
      <c r="O5" s="2">
        <v>-11.138784375</v>
      </c>
      <c r="P5" s="2">
        <v>-11.138589583333333</v>
      </c>
      <c r="Q5" s="2">
        <v>-11.137794791666666</v>
      </c>
      <c r="R5" s="1"/>
      <c r="S5">
        <v>96</v>
      </c>
      <c r="T5" s="2">
        <v>1.8471156250002423</v>
      </c>
      <c r="U5" s="2">
        <v>2.0474104166667075</v>
      </c>
      <c r="V5" s="2">
        <v>1.8418052083331986</v>
      </c>
    </row>
    <row r="6" spans="2:22" x14ac:dyDescent="0.2">
      <c r="B6" t="s">
        <v>2</v>
      </c>
      <c r="C6" t="s">
        <v>11</v>
      </c>
      <c r="D6">
        <v>16</v>
      </c>
      <c r="F6" t="s">
        <v>2</v>
      </c>
      <c r="G6" t="s">
        <v>11</v>
      </c>
      <c r="H6">
        <v>16</v>
      </c>
      <c r="J6" t="s">
        <v>2</v>
      </c>
      <c r="K6" t="s">
        <v>11</v>
      </c>
      <c r="L6">
        <v>16</v>
      </c>
      <c r="N6">
        <v>120</v>
      </c>
      <c r="O6" s="2">
        <v>-11.1381725</v>
      </c>
      <c r="P6" s="2">
        <v>-11.138273333333332</v>
      </c>
      <c r="Q6" s="2">
        <v>-11.138783333333333</v>
      </c>
      <c r="R6" s="1"/>
      <c r="S6">
        <v>120</v>
      </c>
      <c r="T6" s="2">
        <v>2.1257274999998117</v>
      </c>
      <c r="U6" s="2">
        <v>1.7253266666666605</v>
      </c>
      <c r="V6" s="2">
        <v>1.785416666666606</v>
      </c>
    </row>
    <row r="7" spans="2:22" x14ac:dyDescent="0.2">
      <c r="N7">
        <v>180</v>
      </c>
      <c r="O7" s="2">
        <v>-11.138305555555556</v>
      </c>
      <c r="P7" s="2">
        <v>-11.138311666666667</v>
      </c>
      <c r="Q7" s="2">
        <v>-11.138303888888888</v>
      </c>
      <c r="R7" s="1"/>
      <c r="S7">
        <v>180</v>
      </c>
      <c r="T7" s="2">
        <v>1.7706944444444161</v>
      </c>
      <c r="U7" s="2"/>
      <c r="V7" s="2"/>
    </row>
    <row r="8" spans="2:22" x14ac:dyDescent="0.2">
      <c r="B8" t="s">
        <v>8</v>
      </c>
      <c r="C8" t="s">
        <v>3</v>
      </c>
      <c r="D8" t="s">
        <v>16</v>
      </c>
      <c r="F8" t="s">
        <v>8</v>
      </c>
      <c r="G8" t="s">
        <v>3</v>
      </c>
      <c r="H8" t="s">
        <v>16</v>
      </c>
      <c r="J8" t="s">
        <v>8</v>
      </c>
      <c r="K8" t="s">
        <v>3</v>
      </c>
      <c r="L8" t="s">
        <v>16</v>
      </c>
      <c r="N8">
        <v>216</v>
      </c>
      <c r="O8" s="2">
        <v>-11.138470833333335</v>
      </c>
      <c r="P8" s="2">
        <v>-11.138463425925927</v>
      </c>
      <c r="Q8" s="2">
        <v>-11.138388888888889</v>
      </c>
      <c r="S8">
        <v>216</v>
      </c>
      <c r="T8" s="2">
        <v>1.8443291666671939</v>
      </c>
      <c r="U8" s="2"/>
      <c r="V8" s="2"/>
    </row>
    <row r="9" spans="2:22" x14ac:dyDescent="0.2">
      <c r="C9" s="2">
        <v>-1056.3373999999999</v>
      </c>
      <c r="D9" s="2">
        <f>C9/($C$4-1)</f>
        <v>-11.119341052631578</v>
      </c>
      <c r="G9" s="1">
        <v>-1991.9860000000001</v>
      </c>
      <c r="H9" s="2">
        <f>G9/($G$4-1)</f>
        <v>-11.128413407821229</v>
      </c>
      <c r="K9" s="1">
        <v>-2793.9780999999998</v>
      </c>
      <c r="L9" s="2">
        <f>K9/($K$4-1)</f>
        <v>-11.131386852589641</v>
      </c>
      <c r="N9">
        <v>252</v>
      </c>
      <c r="O9" s="2">
        <v>-11.138221428571429</v>
      </c>
      <c r="P9" s="2">
        <v>-11.138205158730157</v>
      </c>
      <c r="Q9" s="2"/>
      <c r="S9">
        <v>252</v>
      </c>
      <c r="T9" s="2">
        <v>1.7154785714287755</v>
      </c>
      <c r="U9" s="2"/>
      <c r="V9" s="2"/>
    </row>
    <row r="10" spans="2:22" x14ac:dyDescent="0.2">
      <c r="C10" s="2">
        <f>C9-($C$4-1)*$O$5</f>
        <v>1.8471156250002423</v>
      </c>
      <c r="D10" s="2"/>
      <c r="G10" s="2">
        <f>G9-($G$4-1)*$O$7</f>
        <v>1.7706944444444161</v>
      </c>
      <c r="H10" s="1"/>
      <c r="K10" s="2">
        <f>K9-($K$4-1)*$O$9</f>
        <v>1.7154785714287755</v>
      </c>
      <c r="L10" s="1"/>
    </row>
    <row r="11" spans="2:22" x14ac:dyDescent="0.2">
      <c r="B11" t="s">
        <v>9</v>
      </c>
      <c r="F11" t="s">
        <v>9</v>
      </c>
      <c r="J11" t="s">
        <v>9</v>
      </c>
    </row>
    <row r="12" spans="2:22" x14ac:dyDescent="0.2">
      <c r="C12" s="1">
        <v>-1056.1186</v>
      </c>
      <c r="D12" s="2">
        <f>C12/($C$4-1)</f>
        <v>-11.117037894736843</v>
      </c>
      <c r="G12" s="1"/>
      <c r="H12" s="2">
        <f>G12/($G$4-1)</f>
        <v>0</v>
      </c>
      <c r="K12" s="1"/>
      <c r="L12" s="2">
        <f>K12/($K$4-1)</f>
        <v>0</v>
      </c>
    </row>
    <row r="13" spans="2:22" x14ac:dyDescent="0.2">
      <c r="C13" s="2">
        <f>C12-($C$4-1)*$P$5</f>
        <v>2.0474104166667075</v>
      </c>
      <c r="D13" s="1"/>
      <c r="G13" s="2">
        <f>G12-($G$4-1)*$O$7</f>
        <v>1993.7566944444445</v>
      </c>
      <c r="H13" s="1"/>
      <c r="K13" s="2">
        <f>K12-($K$4-1)*$O$9</f>
        <v>2795.6935785714286</v>
      </c>
      <c r="L13" s="1"/>
      <c r="O13" s="2"/>
      <c r="P13" s="2"/>
      <c r="Q13" s="2"/>
    </row>
    <row r="14" spans="2:22" x14ac:dyDescent="0.2">
      <c r="B14" t="s">
        <v>10</v>
      </c>
      <c r="F14" t="s">
        <v>10</v>
      </c>
      <c r="J14" t="s">
        <v>10</v>
      </c>
      <c r="O14" s="2"/>
      <c r="P14" s="2"/>
      <c r="Q14" s="2"/>
    </row>
    <row r="15" spans="2:22" x14ac:dyDescent="0.2">
      <c r="C15" s="1">
        <v>-1056.2487000000001</v>
      </c>
      <c r="D15" s="2">
        <f>C15/($C$4-1)</f>
        <v>-11.118407368421053</v>
      </c>
      <c r="G15" s="1"/>
      <c r="H15" s="2">
        <f>G15/($G$4-1)</f>
        <v>0</v>
      </c>
      <c r="K15" s="1"/>
      <c r="L15" s="2">
        <f>K15/($K$4-1)</f>
        <v>0</v>
      </c>
      <c r="O15" s="2"/>
      <c r="P15" s="2"/>
      <c r="Q15" s="2"/>
    </row>
    <row r="16" spans="2:22" x14ac:dyDescent="0.2">
      <c r="C16" s="2">
        <f>C15-($C$4-1)*$Q$5</f>
        <v>1.8418052083331986</v>
      </c>
      <c r="D16" s="1"/>
      <c r="G16" s="2">
        <f>G15-($G$4-1)*$O$7</f>
        <v>1993.7566944444445</v>
      </c>
      <c r="H16" s="1"/>
      <c r="K16" s="2">
        <f>K15-($K$4-1)*$O$9</f>
        <v>2795.6935785714286</v>
      </c>
      <c r="L16" s="1"/>
      <c r="O16" s="2"/>
      <c r="P16" s="2"/>
      <c r="Q16" s="2"/>
    </row>
    <row r="17" spans="2:17" x14ac:dyDescent="0.2">
      <c r="O17" s="2"/>
      <c r="P17" s="2"/>
      <c r="Q17" s="2"/>
    </row>
    <row r="18" spans="2:17" x14ac:dyDescent="0.2">
      <c r="B18" t="s">
        <v>12</v>
      </c>
      <c r="C18">
        <v>120</v>
      </c>
      <c r="F18" t="s">
        <v>14</v>
      </c>
      <c r="G18">
        <v>216</v>
      </c>
    </row>
    <row r="20" spans="2:17" x14ac:dyDescent="0.2">
      <c r="B20" t="s">
        <v>2</v>
      </c>
      <c r="C20" t="s">
        <v>11</v>
      </c>
      <c r="F20" t="s">
        <v>2</v>
      </c>
      <c r="G20" t="s">
        <v>11</v>
      </c>
    </row>
    <row r="22" spans="2:17" x14ac:dyDescent="0.2">
      <c r="B22" t="s">
        <v>8</v>
      </c>
      <c r="C22" t="s">
        <v>3</v>
      </c>
      <c r="D22" t="s">
        <v>16</v>
      </c>
      <c r="F22" t="s">
        <v>8</v>
      </c>
      <c r="G22" t="s">
        <v>3</v>
      </c>
      <c r="H22" t="s">
        <v>16</v>
      </c>
    </row>
    <row r="23" spans="2:17" x14ac:dyDescent="0.2">
      <c r="C23" s="2">
        <v>-1323.3168000000001</v>
      </c>
      <c r="D23" s="2">
        <f>C23/($C$4-1)</f>
        <v>-13.92965052631579</v>
      </c>
      <c r="G23" s="1">
        <v>-2392.9268999999999</v>
      </c>
      <c r="H23" s="2">
        <f>G23/($G$18-1)</f>
        <v>-11.129892558139534</v>
      </c>
    </row>
    <row r="24" spans="2:17" x14ac:dyDescent="0.2">
      <c r="C24" s="2">
        <f>C23-($C$18-1)*$O$6</f>
        <v>2.1257274999998117</v>
      </c>
      <c r="D24" s="2"/>
      <c r="G24" s="2">
        <f>G23-($G$18-1)*$O$8</f>
        <v>1.8443291666671939</v>
      </c>
      <c r="H24" s="1"/>
    </row>
    <row r="25" spans="2:17" x14ac:dyDescent="0.2">
      <c r="B25" t="s">
        <v>9</v>
      </c>
      <c r="F25" t="s">
        <v>9</v>
      </c>
    </row>
    <row r="26" spans="2:17" x14ac:dyDescent="0.2">
      <c r="C26" s="2">
        <v>-1323.7292</v>
      </c>
      <c r="D26" s="2">
        <f>C26/($C$4-1)</f>
        <v>-13.933991578947369</v>
      </c>
      <c r="G26" s="1"/>
      <c r="H26" s="2">
        <f>G26/($G$18-1)</f>
        <v>0</v>
      </c>
    </row>
    <row r="27" spans="2:17" x14ac:dyDescent="0.2">
      <c r="C27" s="2">
        <f>C26-($C$18-1)*$P$6</f>
        <v>1.7253266666666605</v>
      </c>
      <c r="D27" s="2"/>
      <c r="G27" s="2">
        <f>G26-($G$18-1)*$O$8</f>
        <v>2394.7712291666671</v>
      </c>
      <c r="H27" s="1"/>
    </row>
    <row r="28" spans="2:17" x14ac:dyDescent="0.2">
      <c r="B28" t="s">
        <v>10</v>
      </c>
      <c r="F28" t="s">
        <v>10</v>
      </c>
    </row>
    <row r="29" spans="2:17" x14ac:dyDescent="0.2">
      <c r="C29" s="2">
        <v>-1323.7298000000001</v>
      </c>
      <c r="D29" s="2">
        <f>C29/($C$4-1)</f>
        <v>-13.933997894736843</v>
      </c>
      <c r="G29" s="1"/>
      <c r="H29" s="2">
        <f>G29/($G$18-1)</f>
        <v>0</v>
      </c>
    </row>
    <row r="30" spans="2:17" x14ac:dyDescent="0.2">
      <c r="C30" s="2">
        <f>C29-($C$18-1)*$Q$6</f>
        <v>1.785416666666606</v>
      </c>
      <c r="D30" s="2"/>
      <c r="G30" s="2">
        <f>G29-($G$18-1)*$O$8</f>
        <v>2394.7712291666671</v>
      </c>
      <c r="H30" s="1"/>
    </row>
    <row r="38" spans="3:4" x14ac:dyDescent="0.2">
      <c r="C38" s="1"/>
    </row>
    <row r="39" spans="3:4" x14ac:dyDescent="0.2">
      <c r="C39" s="1"/>
      <c r="D39" s="1"/>
    </row>
    <row r="41" spans="3:4" x14ac:dyDescent="0.2">
      <c r="C41" s="1"/>
    </row>
    <row r="42" spans="3:4" x14ac:dyDescent="0.2">
      <c r="C42" s="1"/>
      <c r="D42" s="1"/>
    </row>
    <row r="44" spans="3:4" x14ac:dyDescent="0.2">
      <c r="C44" s="1"/>
    </row>
    <row r="45" spans="3:4" x14ac:dyDescent="0.2">
      <c r="C45" s="1"/>
      <c r="D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bulk</vt:lpstr>
      <vt:lpstr>vac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2020-07-06T19:23:32Z</dcterms:created>
  <dcterms:modified xsi:type="dcterms:W3CDTF">2020-07-17T15:04:21Z</dcterms:modified>
</cp:coreProperties>
</file>