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TTM/"/>
    </mc:Choice>
  </mc:AlternateContent>
  <xr:revisionPtr revIDLastSave="0" documentId="13_ncr:1_{7D63FE51-A99D-E24A-B4DF-11A424626F19}" xr6:coauthVersionLast="47" xr6:coauthVersionMax="47" xr10:uidLastSave="{00000000-0000-0000-0000-000000000000}"/>
  <bookViews>
    <workbookView xWindow="3980" yWindow="700" windowWidth="27640" windowHeight="16940" xr2:uid="{A7F8A34F-04BC-E04F-8319-EC50493C9996}"/>
  </bookViews>
  <sheets>
    <sheet name="ke_U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77" i="2" l="1"/>
  <c r="U377" i="2"/>
  <c r="Y386" i="2"/>
  <c r="X377" i="2"/>
  <c r="W377" i="2"/>
  <c r="Y400" i="2"/>
  <c r="Y607" i="2"/>
  <c r="Y606" i="2"/>
  <c r="Y604" i="2"/>
  <c r="J591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590" i="2"/>
  <c r="A591" i="2"/>
  <c r="A592" i="2"/>
  <c r="A589" i="2"/>
  <c r="U602" i="2"/>
  <c r="V602" i="2"/>
  <c r="W602" i="2" s="1"/>
  <c r="X602" i="2" s="1"/>
  <c r="Y602" i="2" s="1"/>
  <c r="V601" i="2"/>
  <c r="U601" i="2"/>
  <c r="V600" i="2"/>
  <c r="W600" i="2" s="1"/>
  <c r="X600" i="2" s="1"/>
  <c r="Y600" i="2" s="1"/>
  <c r="U600" i="2"/>
  <c r="V599" i="2"/>
  <c r="U599" i="2"/>
  <c r="V598" i="2"/>
  <c r="U598" i="2"/>
  <c r="V597" i="2"/>
  <c r="L591" i="2"/>
  <c r="M591" i="2" s="1"/>
  <c r="J592" i="2"/>
  <c r="A533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67" i="2"/>
  <c r="A566" i="2"/>
  <c r="A565" i="2"/>
  <c r="A564" i="2"/>
  <c r="A563" i="2"/>
  <c r="A562" i="2"/>
  <c r="A561" i="2"/>
  <c r="V560" i="2"/>
  <c r="W560" i="2" s="1"/>
  <c r="X560" i="2" s="1"/>
  <c r="Y560" i="2" s="1"/>
  <c r="U560" i="2"/>
  <c r="A560" i="2"/>
  <c r="V559" i="2"/>
  <c r="W559" i="2" s="1"/>
  <c r="U559" i="2"/>
  <c r="A559" i="2"/>
  <c r="V558" i="2"/>
  <c r="W558" i="2" s="1"/>
  <c r="U558" i="2"/>
  <c r="A558" i="2"/>
  <c r="V557" i="2"/>
  <c r="U557" i="2"/>
  <c r="A557" i="2"/>
  <c r="V556" i="2"/>
  <c r="W556" i="2" s="1"/>
  <c r="X556" i="2" s="1"/>
  <c r="U556" i="2"/>
  <c r="A556" i="2"/>
  <c r="V555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V543" i="2"/>
  <c r="W543" i="2" s="1"/>
  <c r="U543" i="2"/>
  <c r="A543" i="2"/>
  <c r="V542" i="2"/>
  <c r="A542" i="2"/>
  <c r="A541" i="2"/>
  <c r="A540" i="2"/>
  <c r="A539" i="2"/>
  <c r="A538" i="2"/>
  <c r="A537" i="2"/>
  <c r="L536" i="2"/>
  <c r="M536" i="2" s="1"/>
  <c r="J536" i="2"/>
  <c r="J537" i="2" s="1"/>
  <c r="A536" i="2"/>
  <c r="A535" i="2"/>
  <c r="A534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13" i="2"/>
  <c r="A314" i="2"/>
  <c r="A315" i="2"/>
  <c r="A316" i="2"/>
  <c r="A317" i="2"/>
  <c r="A318" i="2"/>
  <c r="A319" i="2"/>
  <c r="A320" i="2"/>
  <c r="A321" i="2"/>
  <c r="A322" i="2"/>
  <c r="A323" i="2"/>
  <c r="A312" i="2"/>
  <c r="Y326" i="2"/>
  <c r="Y322" i="2"/>
  <c r="X322" i="2"/>
  <c r="W322" i="2"/>
  <c r="V322" i="2"/>
  <c r="U322" i="2"/>
  <c r="Y80" i="2"/>
  <c r="U17" i="2"/>
  <c r="U16" i="2"/>
  <c r="U8" i="2"/>
  <c r="T8" i="2"/>
  <c r="S8" i="2"/>
  <c r="R8" i="2"/>
  <c r="Q8" i="2"/>
  <c r="R7" i="2"/>
  <c r="R10" i="2"/>
  <c r="Q10" i="2"/>
  <c r="R9" i="2"/>
  <c r="Q9" i="2"/>
  <c r="J18" i="2"/>
  <c r="K18" i="2" s="1"/>
  <c r="H18" i="2"/>
  <c r="H19" i="2" s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6" i="2"/>
  <c r="W599" i="2" l="1"/>
  <c r="X599" i="2" s="1"/>
  <c r="Y599" i="2" s="1"/>
  <c r="W601" i="2"/>
  <c r="X601" i="2"/>
  <c r="Y601" i="2" s="1"/>
  <c r="W598" i="2"/>
  <c r="X598" i="2" s="1"/>
  <c r="Y598" i="2" s="1"/>
  <c r="X559" i="2"/>
  <c r="Y559" i="2" s="1"/>
  <c r="X558" i="2"/>
  <c r="Y558" i="2" s="1"/>
  <c r="Y556" i="2"/>
  <c r="Y562" i="2" s="1"/>
  <c r="Y566" i="2" s="1"/>
  <c r="Y567" i="2" s="1"/>
  <c r="W557" i="2"/>
  <c r="X557" i="2" s="1"/>
  <c r="Y557" i="2" s="1"/>
  <c r="X543" i="2"/>
  <c r="Y543" i="2" s="1"/>
  <c r="S9" i="2"/>
  <c r="T9" i="2" s="1"/>
  <c r="U9" i="2" s="1"/>
  <c r="S10" i="2"/>
  <c r="T10" i="2" s="1"/>
  <c r="U10" i="2" s="1"/>
  <c r="U12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479" i="2"/>
  <c r="A480" i="2"/>
  <c r="A481" i="2"/>
  <c r="A482" i="2"/>
  <c r="A483" i="2"/>
  <c r="A484" i="2"/>
  <c r="A478" i="2"/>
  <c r="V505" i="2"/>
  <c r="U505" i="2"/>
  <c r="V504" i="2"/>
  <c r="U504" i="2"/>
  <c r="V503" i="2"/>
  <c r="W503" i="2" s="1"/>
  <c r="U503" i="2"/>
  <c r="V502" i="2"/>
  <c r="U502" i="2"/>
  <c r="V501" i="2"/>
  <c r="U501" i="2"/>
  <c r="V500" i="2"/>
  <c r="V488" i="2"/>
  <c r="U488" i="2"/>
  <c r="V487" i="2"/>
  <c r="L481" i="2"/>
  <c r="J481" i="2"/>
  <c r="J482" i="2" s="1"/>
  <c r="Y549" i="2" l="1"/>
  <c r="Y551" i="2" s="1"/>
  <c r="Y552" i="2" s="1"/>
  <c r="M481" i="2"/>
  <c r="W502" i="2"/>
  <c r="X502" i="2" s="1"/>
  <c r="Y502" i="2" s="1"/>
  <c r="W504" i="2"/>
  <c r="X504" i="2" s="1"/>
  <c r="Y504" i="2" s="1"/>
  <c r="W501" i="2"/>
  <c r="X501" i="2" s="1"/>
  <c r="Y501" i="2" s="1"/>
  <c r="W488" i="2"/>
  <c r="X488" i="2" s="1"/>
  <c r="Y488" i="2" s="1"/>
  <c r="Y492" i="2" s="1"/>
  <c r="Y496" i="2" s="1"/>
  <c r="Y497" i="2" s="1"/>
  <c r="X503" i="2"/>
  <c r="Y503" i="2" s="1"/>
  <c r="W505" i="2"/>
  <c r="X505" i="2" s="1"/>
  <c r="Y505" i="2" s="1"/>
  <c r="Y507" i="2" l="1"/>
  <c r="Y511" i="2" s="1"/>
  <c r="Y512" i="2" s="1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22" i="2"/>
  <c r="V449" i="2"/>
  <c r="U449" i="2"/>
  <c r="V448" i="2"/>
  <c r="U448" i="2"/>
  <c r="V447" i="2"/>
  <c r="U447" i="2"/>
  <c r="V446" i="2"/>
  <c r="U446" i="2"/>
  <c r="V445" i="2"/>
  <c r="U445" i="2"/>
  <c r="V444" i="2"/>
  <c r="V432" i="2"/>
  <c r="U432" i="2"/>
  <c r="V431" i="2"/>
  <c r="L425" i="2"/>
  <c r="J425" i="2"/>
  <c r="J426" i="2" s="1"/>
  <c r="V394" i="2"/>
  <c r="U394" i="2"/>
  <c r="V393" i="2"/>
  <c r="U393" i="2"/>
  <c r="V392" i="2"/>
  <c r="U392" i="2"/>
  <c r="V391" i="2"/>
  <c r="U391" i="2"/>
  <c r="V390" i="2"/>
  <c r="U390" i="2"/>
  <c r="V389" i="2"/>
  <c r="V284" i="2"/>
  <c r="U284" i="2"/>
  <c r="V283" i="2"/>
  <c r="U283" i="2"/>
  <c r="V282" i="2"/>
  <c r="U282" i="2"/>
  <c r="V281" i="2"/>
  <c r="U281" i="2"/>
  <c r="V280" i="2"/>
  <c r="U280" i="2"/>
  <c r="V279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257" i="2"/>
  <c r="A117" i="2"/>
  <c r="V145" i="2"/>
  <c r="U145" i="2"/>
  <c r="V144" i="2"/>
  <c r="U144" i="2"/>
  <c r="V143" i="2"/>
  <c r="U143" i="2"/>
  <c r="V142" i="2"/>
  <c r="U142" i="2"/>
  <c r="V141" i="2"/>
  <c r="U141" i="2"/>
  <c r="V140" i="2"/>
  <c r="V200" i="2"/>
  <c r="U200" i="2"/>
  <c r="U197" i="2"/>
  <c r="V197" i="2"/>
  <c r="U198" i="2"/>
  <c r="V198" i="2"/>
  <c r="U199" i="2"/>
  <c r="V199" i="2"/>
  <c r="V196" i="2"/>
  <c r="U196" i="2"/>
  <c r="V195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378" i="2"/>
  <c r="A368" i="2"/>
  <c r="A369" i="2"/>
  <c r="A370" i="2"/>
  <c r="A371" i="2"/>
  <c r="A372" i="2"/>
  <c r="A373" i="2"/>
  <c r="A374" i="2"/>
  <c r="A375" i="2"/>
  <c r="A376" i="2"/>
  <c r="A377" i="2"/>
  <c r="A367" i="2"/>
  <c r="V376" i="2"/>
  <c r="L370" i="2"/>
  <c r="J370" i="2"/>
  <c r="J371" i="2" s="1"/>
  <c r="U182" i="2"/>
  <c r="J175" i="2"/>
  <c r="J176" i="2" s="1"/>
  <c r="W445" i="2" l="1"/>
  <c r="W447" i="2"/>
  <c r="X447" i="2" s="1"/>
  <c r="Y447" i="2" s="1"/>
  <c r="W200" i="2"/>
  <c r="X200" i="2" s="1"/>
  <c r="Y200" i="2" s="1"/>
  <c r="W197" i="2"/>
  <c r="X197" i="2" s="1"/>
  <c r="Y197" i="2" s="1"/>
  <c r="W196" i="2"/>
  <c r="X196" i="2" s="1"/>
  <c r="Y196" i="2" s="1"/>
  <c r="M425" i="2"/>
  <c r="W198" i="2"/>
  <c r="X198" i="2" s="1"/>
  <c r="Y198" i="2" s="1"/>
  <c r="W391" i="2"/>
  <c r="X391" i="2" s="1"/>
  <c r="Y391" i="2" s="1"/>
  <c r="W393" i="2"/>
  <c r="X393" i="2" s="1"/>
  <c r="Y393" i="2" s="1"/>
  <c r="W448" i="2"/>
  <c r="X448" i="2" s="1"/>
  <c r="Y448" i="2" s="1"/>
  <c r="W199" i="2"/>
  <c r="X199" i="2" s="1"/>
  <c r="Y199" i="2" s="1"/>
  <c r="X445" i="2"/>
  <c r="Y445" i="2" s="1"/>
  <c r="W449" i="2"/>
  <c r="X449" i="2" s="1"/>
  <c r="Y449" i="2" s="1"/>
  <c r="W281" i="2"/>
  <c r="X281" i="2" s="1"/>
  <c r="Y281" i="2" s="1"/>
  <c r="W283" i="2"/>
  <c r="X283" i="2" s="1"/>
  <c r="Y283" i="2" s="1"/>
  <c r="W446" i="2"/>
  <c r="X446" i="2" s="1"/>
  <c r="Y446" i="2" s="1"/>
  <c r="W432" i="2"/>
  <c r="X432" i="2" s="1"/>
  <c r="Y432" i="2" s="1"/>
  <c r="Y436" i="2" s="1"/>
  <c r="Y440" i="2" s="1"/>
  <c r="W392" i="2"/>
  <c r="X392" i="2" s="1"/>
  <c r="Y392" i="2" s="1"/>
  <c r="W390" i="2"/>
  <c r="X390" i="2" s="1"/>
  <c r="Y390" i="2" s="1"/>
  <c r="W394" i="2"/>
  <c r="X394" i="2" s="1"/>
  <c r="Y394" i="2" s="1"/>
  <c r="W282" i="2"/>
  <c r="X282" i="2" s="1"/>
  <c r="Y282" i="2" s="1"/>
  <c r="W284" i="2"/>
  <c r="X284" i="2" s="1"/>
  <c r="Y284" i="2" s="1"/>
  <c r="W280" i="2"/>
  <c r="X280" i="2" s="1"/>
  <c r="Y280" i="2" s="1"/>
  <c r="W141" i="2"/>
  <c r="X141" i="2" s="1"/>
  <c r="Y141" i="2" s="1"/>
  <c r="W143" i="2"/>
  <c r="X143" i="2" s="1"/>
  <c r="Y143" i="2" s="1"/>
  <c r="W145" i="2"/>
  <c r="X145" i="2" s="1"/>
  <c r="Y145" i="2" s="1"/>
  <c r="W144" i="2"/>
  <c r="X144" i="2" s="1"/>
  <c r="Y144" i="2" s="1"/>
  <c r="W142" i="2"/>
  <c r="X142" i="2" s="1"/>
  <c r="Y142" i="2" s="1"/>
  <c r="M370" i="2"/>
  <c r="Y377" i="2"/>
  <c r="Y381" i="2" s="1"/>
  <c r="Y385" i="2" s="1"/>
  <c r="Y441" i="2" l="1"/>
  <c r="Y451" i="2"/>
  <c r="Y455" i="2" s="1"/>
  <c r="Y456" i="2" s="1"/>
  <c r="Y202" i="2"/>
  <c r="Y206" i="2" s="1"/>
  <c r="Y286" i="2"/>
  <c r="Y396" i="2"/>
  <c r="Y401" i="2" s="1"/>
  <c r="Y147" i="2"/>
  <c r="V324" i="2" l="1"/>
  <c r="U324" i="2"/>
  <c r="V323" i="2"/>
  <c r="U323" i="2"/>
  <c r="V321" i="2"/>
  <c r="L315" i="2"/>
  <c r="J315" i="2"/>
  <c r="J316" i="2" s="1"/>
  <c r="Y330" i="2" s="1"/>
  <c r="V269" i="2"/>
  <c r="U269" i="2"/>
  <c r="V268" i="2"/>
  <c r="U268" i="2"/>
  <c r="V267" i="2"/>
  <c r="U267" i="2"/>
  <c r="V266" i="2"/>
  <c r="W266" i="2" s="1"/>
  <c r="U266" i="2"/>
  <c r="L260" i="2"/>
  <c r="J260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172" i="2"/>
  <c r="V182" i="2"/>
  <c r="V181" i="2"/>
  <c r="L175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U126" i="2"/>
  <c r="V129" i="2"/>
  <c r="U129" i="2"/>
  <c r="V128" i="2"/>
  <c r="U128" i="2"/>
  <c r="V127" i="2"/>
  <c r="U127" i="2"/>
  <c r="V126" i="2"/>
  <c r="L120" i="2"/>
  <c r="J120" i="2"/>
  <c r="J121" i="2" s="1"/>
  <c r="Y151" i="2" s="1"/>
  <c r="L65" i="2"/>
  <c r="J65" i="2"/>
  <c r="M120" i="2" l="1"/>
  <c r="Y152" i="2" s="1"/>
  <c r="W324" i="2"/>
  <c r="X324" i="2" s="1"/>
  <c r="Y324" i="2" s="1"/>
  <c r="M315" i="2"/>
  <c r="W128" i="2"/>
  <c r="X128" i="2" s="1"/>
  <c r="Y128" i="2" s="1"/>
  <c r="W182" i="2"/>
  <c r="X182" i="2" s="1"/>
  <c r="Y182" i="2" s="1"/>
  <c r="Y186" i="2" s="1"/>
  <c r="X266" i="2"/>
  <c r="Y266" i="2" s="1"/>
  <c r="Y271" i="2" s="1"/>
  <c r="M65" i="2"/>
  <c r="W127" i="2"/>
  <c r="X127" i="2" s="1"/>
  <c r="Y127" i="2" s="1"/>
  <c r="W126" i="2"/>
  <c r="X126" i="2" s="1"/>
  <c r="Y126" i="2" s="1"/>
  <c r="Y131" i="2" s="1"/>
  <c r="Y135" i="2" s="1"/>
  <c r="Y136" i="2" s="1"/>
  <c r="W267" i="2"/>
  <c r="X267" i="2" s="1"/>
  <c r="Y267" i="2" s="1"/>
  <c r="W269" i="2"/>
  <c r="X269" i="2" s="1"/>
  <c r="Y269" i="2" s="1"/>
  <c r="W323" i="2"/>
  <c r="X323" i="2" s="1"/>
  <c r="Y323" i="2" s="1"/>
  <c r="M260" i="2"/>
  <c r="J261" i="2"/>
  <c r="Y290" i="2" s="1"/>
  <c r="Y291" i="2" s="1"/>
  <c r="M175" i="2"/>
  <c r="Y207" i="2" s="1"/>
  <c r="W268" i="2"/>
  <c r="X268" i="2" s="1"/>
  <c r="Y268" i="2" s="1"/>
  <c r="W129" i="2"/>
  <c r="X129" i="2" s="1"/>
  <c r="Y129" i="2" s="1"/>
  <c r="Y331" i="2" l="1"/>
  <c r="Y275" i="2"/>
  <c r="Y276" i="2" s="1"/>
  <c r="Y190" i="2"/>
  <c r="Y191" i="2" s="1"/>
  <c r="A62" i="2"/>
  <c r="A63" i="2"/>
  <c r="A64" i="2"/>
  <c r="A65" i="2"/>
  <c r="J66" i="2"/>
  <c r="A66" i="2"/>
  <c r="A67" i="2"/>
  <c r="A68" i="2"/>
  <c r="A69" i="2"/>
  <c r="A70" i="2"/>
  <c r="A71" i="2"/>
  <c r="V71" i="2"/>
  <c r="A72" i="2"/>
  <c r="U72" i="2"/>
  <c r="V72" i="2"/>
  <c r="A73" i="2"/>
  <c r="U73" i="2"/>
  <c r="V73" i="2"/>
  <c r="A74" i="2"/>
  <c r="U74" i="2"/>
  <c r="V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W74" i="2" l="1"/>
  <c r="X74" i="2" s="1"/>
  <c r="Y74" i="2" s="1"/>
  <c r="W72" i="2"/>
  <c r="X72" i="2" s="1"/>
  <c r="Y72" i="2" s="1"/>
  <c r="W73" i="2"/>
  <c r="X73" i="2" s="1"/>
  <c r="Y73" i="2" s="1"/>
  <c r="Y76" i="2" l="1"/>
  <c r="Y81" i="2" s="1"/>
</calcChain>
</file>

<file path=xl/sharedStrings.xml><?xml version="1.0" encoding="utf-8"?>
<sst xmlns="http://schemas.openxmlformats.org/spreadsheetml/2006/main" count="455" uniqueCount="60">
  <si>
    <t>ke_U1</t>
  </si>
  <si>
    <t>slope</t>
  </si>
  <si>
    <t>K/Ang</t>
  </si>
  <si>
    <t>K/m</t>
  </si>
  <si>
    <t>eV to J</t>
  </si>
  <si>
    <t>ps to s</t>
  </si>
  <si>
    <t>ang^2 to m^2</t>
  </si>
  <si>
    <t>TimeStep</t>
  </si>
  <si>
    <t>v_T</t>
  </si>
  <si>
    <t>v_E</t>
  </si>
  <si>
    <t>v_P</t>
  </si>
  <si>
    <t>v_V</t>
  </si>
  <si>
    <t>v_Lx</t>
  </si>
  <si>
    <t>v_Ly</t>
  </si>
  <si>
    <t>v_Lz</t>
  </si>
  <si>
    <t>f_2</t>
  </si>
  <si>
    <t>f_3</t>
  </si>
  <si>
    <t>DT (ps)</t>
  </si>
  <si>
    <t>Eavg  eV</t>
  </si>
  <si>
    <t>dE eV</t>
  </si>
  <si>
    <t>Flux (eV/Ang^2/ps)</t>
  </si>
  <si>
    <t>Flux (J/m^2/s) (W/m^2)</t>
  </si>
  <si>
    <t>avg</t>
  </si>
  <si>
    <t>J=-k dT/dx</t>
  </si>
  <si>
    <t>k</t>
  </si>
  <si>
    <t>W/m-K</t>
  </si>
  <si>
    <t>ke_U2</t>
  </si>
  <si>
    <t>lx=300a0</t>
  </si>
  <si>
    <t>delT=200K</t>
  </si>
  <si>
    <t>stdev</t>
  </si>
  <si>
    <t>frac</t>
  </si>
  <si>
    <t>Resultant</t>
  </si>
  <si>
    <t>Average</t>
  </si>
  <si>
    <t>Matrix:</t>
  </si>
  <si>
    <t>80 bins</t>
  </si>
  <si>
    <t>ke_U3</t>
  </si>
  <si>
    <t>ke_U4</t>
  </si>
  <si>
    <t>lx=500a0</t>
  </si>
  <si>
    <t>50 bins</t>
  </si>
  <si>
    <t>ke_U5</t>
  </si>
  <si>
    <t>thinner heat generation region</t>
  </si>
  <si>
    <t>T=400 K</t>
  </si>
  <si>
    <t>same as U2 otherwise</t>
  </si>
  <si>
    <t>U3 Alt averaging</t>
  </si>
  <si>
    <t>flux.out</t>
  </si>
  <si>
    <t>from A thermo</t>
  </si>
  <si>
    <t>from thermo</t>
  </si>
  <si>
    <t>these are preliminary results</t>
  </si>
  <si>
    <t>ke_U6</t>
  </si>
  <si>
    <t>fix ttm/mod</t>
  </si>
  <si>
    <t>preliminary results</t>
  </si>
  <si>
    <t>ke_U7</t>
  </si>
  <si>
    <t>ke_U8</t>
  </si>
  <si>
    <t>modified ttparams</t>
  </si>
  <si>
    <t>TTM/MOD is not delivering any heat into the electronic subsystem!</t>
  </si>
  <si>
    <t>Slope</t>
  </si>
  <si>
    <t>K/ang</t>
  </si>
  <si>
    <t>no_ttmC</t>
  </si>
  <si>
    <t>too short</t>
  </si>
  <si>
    <t>ke_U9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</si>
</sst>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ke_U1!$A$62:$A$111</c:f>
              <c:numCache>
                <c:formatCode>General</c:formatCode>
                <c:ptCount val="50"/>
                <c:pt idx="0">
                  <c:v>6.86632</c:v>
                </c:pt>
                <c:pt idx="1">
                  <c:v>13.73264</c:v>
                </c:pt>
                <c:pt idx="2">
                  <c:v>20.598959999999998</c:v>
                </c:pt>
                <c:pt idx="3">
                  <c:v>27.46528</c:v>
                </c:pt>
                <c:pt idx="4">
                  <c:v>34.331600000000002</c:v>
                </c:pt>
                <c:pt idx="5">
                  <c:v>41.197919999999996</c:v>
                </c:pt>
                <c:pt idx="6">
                  <c:v>48.064239999999998</c:v>
                </c:pt>
                <c:pt idx="7">
                  <c:v>54.93056</c:v>
                </c:pt>
                <c:pt idx="8">
                  <c:v>61.796879999999994</c:v>
                </c:pt>
                <c:pt idx="9">
                  <c:v>68.663200000000003</c:v>
                </c:pt>
                <c:pt idx="10">
                  <c:v>75.529519999999991</c:v>
                </c:pt>
                <c:pt idx="11">
                  <c:v>82.395839999999993</c:v>
                </c:pt>
                <c:pt idx="12">
                  <c:v>89.262159999999994</c:v>
                </c:pt>
                <c:pt idx="13">
                  <c:v>96.128479999999996</c:v>
                </c:pt>
                <c:pt idx="14">
                  <c:v>102.99479999999998</c:v>
                </c:pt>
                <c:pt idx="15">
                  <c:v>109.86112</c:v>
                </c:pt>
                <c:pt idx="16">
                  <c:v>116.72744</c:v>
                </c:pt>
                <c:pt idx="17">
                  <c:v>123.59375999999999</c:v>
                </c:pt>
                <c:pt idx="18">
                  <c:v>130.46008</c:v>
                </c:pt>
                <c:pt idx="19">
                  <c:v>137.32640000000001</c:v>
                </c:pt>
                <c:pt idx="20">
                  <c:v>144.19271999999998</c:v>
                </c:pt>
                <c:pt idx="21">
                  <c:v>151.05903999999998</c:v>
                </c:pt>
                <c:pt idx="22">
                  <c:v>157.92535999999998</c:v>
                </c:pt>
                <c:pt idx="23">
                  <c:v>164.79167999999999</c:v>
                </c:pt>
                <c:pt idx="24">
                  <c:v>171.65799999999999</c:v>
                </c:pt>
                <c:pt idx="25">
                  <c:v>178.52431999999999</c:v>
                </c:pt>
                <c:pt idx="26">
                  <c:v>185.39063999999999</c:v>
                </c:pt>
                <c:pt idx="27">
                  <c:v>192.25695999999999</c:v>
                </c:pt>
                <c:pt idx="28">
                  <c:v>199.12327999999997</c:v>
                </c:pt>
                <c:pt idx="29">
                  <c:v>205.98959999999997</c:v>
                </c:pt>
                <c:pt idx="30">
                  <c:v>212.85591999999997</c:v>
                </c:pt>
                <c:pt idx="31">
                  <c:v>219.72224</c:v>
                </c:pt>
                <c:pt idx="32">
                  <c:v>226.58856</c:v>
                </c:pt>
                <c:pt idx="33">
                  <c:v>233.45488</c:v>
                </c:pt>
                <c:pt idx="34">
                  <c:v>240.32119999999998</c:v>
                </c:pt>
                <c:pt idx="35">
                  <c:v>247.18751999999998</c:v>
                </c:pt>
                <c:pt idx="36">
                  <c:v>254.05383999999998</c:v>
                </c:pt>
                <c:pt idx="37">
                  <c:v>260.92016000000001</c:v>
                </c:pt>
                <c:pt idx="38">
                  <c:v>267.78647999999998</c:v>
                </c:pt>
                <c:pt idx="39">
                  <c:v>274.65280000000001</c:v>
                </c:pt>
                <c:pt idx="40">
                  <c:v>281.51911999999999</c:v>
                </c:pt>
                <c:pt idx="41">
                  <c:v>288.38543999999996</c:v>
                </c:pt>
                <c:pt idx="42">
                  <c:v>295.25175999999999</c:v>
                </c:pt>
                <c:pt idx="43">
                  <c:v>302.11807999999996</c:v>
                </c:pt>
                <c:pt idx="44">
                  <c:v>308.98439999999999</c:v>
                </c:pt>
                <c:pt idx="45">
                  <c:v>315.85071999999997</c:v>
                </c:pt>
                <c:pt idx="46">
                  <c:v>322.71703999999994</c:v>
                </c:pt>
                <c:pt idx="47">
                  <c:v>329.58335999999997</c:v>
                </c:pt>
                <c:pt idx="48">
                  <c:v>336.44967999999994</c:v>
                </c:pt>
                <c:pt idx="49">
                  <c:v>343.31599999999997</c:v>
                </c:pt>
              </c:numCache>
            </c:numRef>
          </c:xVal>
          <c:yVal>
            <c:numRef>
              <c:f>ke_U1!$C$62:$C$111</c:f>
              <c:numCache>
                <c:formatCode>General</c:formatCode>
                <c:ptCount val="50"/>
                <c:pt idx="0">
                  <c:v>1041.01</c:v>
                </c:pt>
                <c:pt idx="1">
                  <c:v>997.26</c:v>
                </c:pt>
                <c:pt idx="2">
                  <c:v>980.58100000000002</c:v>
                </c:pt>
                <c:pt idx="3">
                  <c:v>983.20500000000004</c:v>
                </c:pt>
                <c:pt idx="4">
                  <c:v>1047.43</c:v>
                </c:pt>
                <c:pt idx="5">
                  <c:v>1131.18</c:v>
                </c:pt>
                <c:pt idx="6">
                  <c:v>1162.47</c:v>
                </c:pt>
                <c:pt idx="7">
                  <c:v>1168.95</c:v>
                </c:pt>
                <c:pt idx="8">
                  <c:v>1180.8699999999999</c:v>
                </c:pt>
                <c:pt idx="9">
                  <c:v>1181.08</c:v>
                </c:pt>
                <c:pt idx="10">
                  <c:v>1183.08</c:v>
                </c:pt>
                <c:pt idx="11">
                  <c:v>1195.21</c:v>
                </c:pt>
                <c:pt idx="12">
                  <c:v>1197.3800000000001</c:v>
                </c:pt>
                <c:pt idx="13">
                  <c:v>1206.5899999999999</c:v>
                </c:pt>
                <c:pt idx="14">
                  <c:v>1195.49</c:v>
                </c:pt>
                <c:pt idx="15">
                  <c:v>1201.42</c:v>
                </c:pt>
                <c:pt idx="16">
                  <c:v>1200.27</c:v>
                </c:pt>
                <c:pt idx="17">
                  <c:v>1203.4000000000001</c:v>
                </c:pt>
                <c:pt idx="18">
                  <c:v>1214.93</c:v>
                </c:pt>
                <c:pt idx="19">
                  <c:v>1221.8800000000001</c:v>
                </c:pt>
                <c:pt idx="20">
                  <c:v>1224.3699999999999</c:v>
                </c:pt>
                <c:pt idx="21">
                  <c:v>1233.8399999999999</c:v>
                </c:pt>
                <c:pt idx="22">
                  <c:v>1236.0999999999999</c:v>
                </c:pt>
                <c:pt idx="23">
                  <c:v>1247.7</c:v>
                </c:pt>
                <c:pt idx="24">
                  <c:v>1281.82</c:v>
                </c:pt>
                <c:pt idx="25">
                  <c:v>1367.48</c:v>
                </c:pt>
                <c:pt idx="26">
                  <c:v>1416.06</c:v>
                </c:pt>
                <c:pt idx="27">
                  <c:v>1419.1</c:v>
                </c:pt>
                <c:pt idx="28">
                  <c:v>1401.64</c:v>
                </c:pt>
                <c:pt idx="29">
                  <c:v>1313.01</c:v>
                </c:pt>
                <c:pt idx="30">
                  <c:v>1251.6199999999999</c:v>
                </c:pt>
                <c:pt idx="31">
                  <c:v>1237.1500000000001</c:v>
                </c:pt>
                <c:pt idx="32">
                  <c:v>1229.26</c:v>
                </c:pt>
                <c:pt idx="33">
                  <c:v>1221.04</c:v>
                </c:pt>
                <c:pt idx="34">
                  <c:v>1225.24</c:v>
                </c:pt>
                <c:pt idx="35">
                  <c:v>1211.3399999999999</c:v>
                </c:pt>
                <c:pt idx="36">
                  <c:v>1211.3699999999999</c:v>
                </c:pt>
                <c:pt idx="37">
                  <c:v>1215.8599999999999</c:v>
                </c:pt>
                <c:pt idx="38">
                  <c:v>1216.21</c:v>
                </c:pt>
                <c:pt idx="39">
                  <c:v>1199.3</c:v>
                </c:pt>
                <c:pt idx="40">
                  <c:v>1190.26</c:v>
                </c:pt>
                <c:pt idx="41">
                  <c:v>1187.5999999999999</c:v>
                </c:pt>
                <c:pt idx="42">
                  <c:v>1190.1300000000001</c:v>
                </c:pt>
                <c:pt idx="43">
                  <c:v>1187.8499999999999</c:v>
                </c:pt>
                <c:pt idx="44">
                  <c:v>1183.8800000000001</c:v>
                </c:pt>
                <c:pt idx="45">
                  <c:v>1181.5</c:v>
                </c:pt>
                <c:pt idx="46">
                  <c:v>1174.1600000000001</c:v>
                </c:pt>
                <c:pt idx="47">
                  <c:v>1161.03</c:v>
                </c:pt>
                <c:pt idx="48">
                  <c:v>1152.4100000000001</c:v>
                </c:pt>
                <c:pt idx="49">
                  <c:v>1102.67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1-B043-A5DD-A5F0CE3FC1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ke_U1!$A$62:$A$111</c:f>
              <c:numCache>
                <c:formatCode>General</c:formatCode>
                <c:ptCount val="50"/>
                <c:pt idx="0">
                  <c:v>6.86632</c:v>
                </c:pt>
                <c:pt idx="1">
                  <c:v>13.73264</c:v>
                </c:pt>
                <c:pt idx="2">
                  <c:v>20.598959999999998</c:v>
                </c:pt>
                <c:pt idx="3">
                  <c:v>27.46528</c:v>
                </c:pt>
                <c:pt idx="4">
                  <c:v>34.331600000000002</c:v>
                </c:pt>
                <c:pt idx="5">
                  <c:v>41.197919999999996</c:v>
                </c:pt>
                <c:pt idx="6">
                  <c:v>48.064239999999998</c:v>
                </c:pt>
                <c:pt idx="7">
                  <c:v>54.93056</c:v>
                </c:pt>
                <c:pt idx="8">
                  <c:v>61.796879999999994</c:v>
                </c:pt>
                <c:pt idx="9">
                  <c:v>68.663200000000003</c:v>
                </c:pt>
                <c:pt idx="10">
                  <c:v>75.529519999999991</c:v>
                </c:pt>
                <c:pt idx="11">
                  <c:v>82.395839999999993</c:v>
                </c:pt>
                <c:pt idx="12">
                  <c:v>89.262159999999994</c:v>
                </c:pt>
                <c:pt idx="13">
                  <c:v>96.128479999999996</c:v>
                </c:pt>
                <c:pt idx="14">
                  <c:v>102.99479999999998</c:v>
                </c:pt>
                <c:pt idx="15">
                  <c:v>109.86112</c:v>
                </c:pt>
                <c:pt idx="16">
                  <c:v>116.72744</c:v>
                </c:pt>
                <c:pt idx="17">
                  <c:v>123.59375999999999</c:v>
                </c:pt>
                <c:pt idx="18">
                  <c:v>130.46008</c:v>
                </c:pt>
                <c:pt idx="19">
                  <c:v>137.32640000000001</c:v>
                </c:pt>
                <c:pt idx="20">
                  <c:v>144.19271999999998</c:v>
                </c:pt>
                <c:pt idx="21">
                  <c:v>151.05903999999998</c:v>
                </c:pt>
                <c:pt idx="22">
                  <c:v>157.92535999999998</c:v>
                </c:pt>
                <c:pt idx="23">
                  <c:v>164.79167999999999</c:v>
                </c:pt>
                <c:pt idx="24">
                  <c:v>171.65799999999999</c:v>
                </c:pt>
                <c:pt idx="25">
                  <c:v>178.52431999999999</c:v>
                </c:pt>
                <c:pt idx="26">
                  <c:v>185.39063999999999</c:v>
                </c:pt>
                <c:pt idx="27">
                  <c:v>192.25695999999999</c:v>
                </c:pt>
                <c:pt idx="28">
                  <c:v>199.12327999999997</c:v>
                </c:pt>
                <c:pt idx="29">
                  <c:v>205.98959999999997</c:v>
                </c:pt>
                <c:pt idx="30">
                  <c:v>212.85591999999997</c:v>
                </c:pt>
                <c:pt idx="31">
                  <c:v>219.72224</c:v>
                </c:pt>
                <c:pt idx="32">
                  <c:v>226.58856</c:v>
                </c:pt>
                <c:pt idx="33">
                  <c:v>233.45488</c:v>
                </c:pt>
                <c:pt idx="34">
                  <c:v>240.32119999999998</c:v>
                </c:pt>
                <c:pt idx="35">
                  <c:v>247.18751999999998</c:v>
                </c:pt>
                <c:pt idx="36">
                  <c:v>254.05383999999998</c:v>
                </c:pt>
                <c:pt idx="37">
                  <c:v>260.92016000000001</c:v>
                </c:pt>
                <c:pt idx="38">
                  <c:v>267.78647999999998</c:v>
                </c:pt>
                <c:pt idx="39">
                  <c:v>274.65280000000001</c:v>
                </c:pt>
                <c:pt idx="40">
                  <c:v>281.51911999999999</c:v>
                </c:pt>
                <c:pt idx="41">
                  <c:v>288.38543999999996</c:v>
                </c:pt>
                <c:pt idx="42">
                  <c:v>295.25175999999999</c:v>
                </c:pt>
                <c:pt idx="43">
                  <c:v>302.11807999999996</c:v>
                </c:pt>
                <c:pt idx="44">
                  <c:v>308.98439999999999</c:v>
                </c:pt>
                <c:pt idx="45">
                  <c:v>315.85071999999997</c:v>
                </c:pt>
                <c:pt idx="46">
                  <c:v>322.71703999999994</c:v>
                </c:pt>
                <c:pt idx="47">
                  <c:v>329.58335999999997</c:v>
                </c:pt>
                <c:pt idx="48">
                  <c:v>336.44967999999994</c:v>
                </c:pt>
                <c:pt idx="49">
                  <c:v>343.31599999999997</c:v>
                </c:pt>
              </c:numCache>
            </c:numRef>
          </c:xVal>
          <c:yVal>
            <c:numRef>
              <c:f>ke_U1!$E$62:$E$111</c:f>
              <c:numCache>
                <c:formatCode>General</c:formatCode>
                <c:ptCount val="50"/>
                <c:pt idx="0">
                  <c:v>1042.2</c:v>
                </c:pt>
                <c:pt idx="1">
                  <c:v>997.18299999999999</c:v>
                </c:pt>
                <c:pt idx="2">
                  <c:v>975.56600000000003</c:v>
                </c:pt>
                <c:pt idx="3">
                  <c:v>987.23699999999997</c:v>
                </c:pt>
                <c:pt idx="4">
                  <c:v>1057.6199999999999</c:v>
                </c:pt>
                <c:pt idx="5">
                  <c:v>1137.53</c:v>
                </c:pt>
                <c:pt idx="6">
                  <c:v>1159.22</c:v>
                </c:pt>
                <c:pt idx="7">
                  <c:v>1170.57</c:v>
                </c:pt>
                <c:pt idx="8">
                  <c:v>1171.4100000000001</c:v>
                </c:pt>
                <c:pt idx="9">
                  <c:v>1183.82</c:v>
                </c:pt>
                <c:pt idx="10">
                  <c:v>1183.8399999999999</c:v>
                </c:pt>
                <c:pt idx="11">
                  <c:v>1190.98</c:v>
                </c:pt>
                <c:pt idx="12">
                  <c:v>1203.1400000000001</c:v>
                </c:pt>
                <c:pt idx="13">
                  <c:v>1208.9000000000001</c:v>
                </c:pt>
                <c:pt idx="14">
                  <c:v>1200.24</c:v>
                </c:pt>
                <c:pt idx="15">
                  <c:v>1204.76</c:v>
                </c:pt>
                <c:pt idx="16">
                  <c:v>1214.32</c:v>
                </c:pt>
                <c:pt idx="17">
                  <c:v>1223.8800000000001</c:v>
                </c:pt>
                <c:pt idx="18">
                  <c:v>1220.47</c:v>
                </c:pt>
                <c:pt idx="19">
                  <c:v>1218.51</c:v>
                </c:pt>
                <c:pt idx="20">
                  <c:v>1225.51</c:v>
                </c:pt>
                <c:pt idx="21">
                  <c:v>1231.9000000000001</c:v>
                </c:pt>
                <c:pt idx="22">
                  <c:v>1230.5899999999999</c:v>
                </c:pt>
                <c:pt idx="23">
                  <c:v>1254.72</c:v>
                </c:pt>
                <c:pt idx="24">
                  <c:v>1292.46</c:v>
                </c:pt>
                <c:pt idx="25">
                  <c:v>1376.59</c:v>
                </c:pt>
                <c:pt idx="26">
                  <c:v>1417.42</c:v>
                </c:pt>
                <c:pt idx="27">
                  <c:v>1418.91</c:v>
                </c:pt>
                <c:pt idx="28">
                  <c:v>1394.22</c:v>
                </c:pt>
                <c:pt idx="29">
                  <c:v>1301.46</c:v>
                </c:pt>
                <c:pt idx="30">
                  <c:v>1261.18</c:v>
                </c:pt>
                <c:pt idx="31">
                  <c:v>1240.26</c:v>
                </c:pt>
                <c:pt idx="32">
                  <c:v>1234.3599999999999</c:v>
                </c:pt>
                <c:pt idx="33">
                  <c:v>1225.9000000000001</c:v>
                </c:pt>
                <c:pt idx="34">
                  <c:v>1223.78</c:v>
                </c:pt>
                <c:pt idx="35">
                  <c:v>1218.26</c:v>
                </c:pt>
                <c:pt idx="36">
                  <c:v>1208.44</c:v>
                </c:pt>
                <c:pt idx="37">
                  <c:v>1204.48</c:v>
                </c:pt>
                <c:pt idx="38">
                  <c:v>1196.68</c:v>
                </c:pt>
                <c:pt idx="39">
                  <c:v>1196.1099999999999</c:v>
                </c:pt>
                <c:pt idx="40">
                  <c:v>1193.3399999999999</c:v>
                </c:pt>
                <c:pt idx="41">
                  <c:v>1192.95</c:v>
                </c:pt>
                <c:pt idx="42">
                  <c:v>1186.97</c:v>
                </c:pt>
                <c:pt idx="43">
                  <c:v>1185.79</c:v>
                </c:pt>
                <c:pt idx="44">
                  <c:v>1180.51</c:v>
                </c:pt>
                <c:pt idx="45">
                  <c:v>1179.1400000000001</c:v>
                </c:pt>
                <c:pt idx="46">
                  <c:v>1171.72</c:v>
                </c:pt>
                <c:pt idx="47">
                  <c:v>1168.74</c:v>
                </c:pt>
                <c:pt idx="48">
                  <c:v>1145.81</c:v>
                </c:pt>
                <c:pt idx="49">
                  <c:v>1098.42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1-B043-A5DD-A5F0CE3F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76176"/>
        <c:axId val="583402224"/>
      </c:scatterChart>
      <c:valAx>
        <c:axId val="4119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02224"/>
        <c:crosses val="autoZero"/>
        <c:crossBetween val="midCat"/>
      </c:valAx>
      <c:valAx>
        <c:axId val="583402224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ke_U1!$A$257:$A$306</c:f>
              <c:numCache>
                <c:formatCode>General</c:formatCode>
                <c:ptCount val="50"/>
                <c:pt idx="0">
                  <c:v>34.331800000000001</c:v>
                </c:pt>
                <c:pt idx="1">
                  <c:v>68.663600000000002</c:v>
                </c:pt>
                <c:pt idx="2">
                  <c:v>102.99539999999999</c:v>
                </c:pt>
                <c:pt idx="3">
                  <c:v>137.3272</c:v>
                </c:pt>
                <c:pt idx="4">
                  <c:v>171.65899999999999</c:v>
                </c:pt>
                <c:pt idx="5">
                  <c:v>205.99079999999998</c:v>
                </c:pt>
                <c:pt idx="6">
                  <c:v>240.32260000000002</c:v>
                </c:pt>
                <c:pt idx="7">
                  <c:v>274.65440000000001</c:v>
                </c:pt>
                <c:pt idx="8">
                  <c:v>308.9862</c:v>
                </c:pt>
                <c:pt idx="9">
                  <c:v>343.31799999999998</c:v>
                </c:pt>
                <c:pt idx="10">
                  <c:v>377.64979999999997</c:v>
                </c:pt>
                <c:pt idx="11">
                  <c:v>411.98159999999996</c:v>
                </c:pt>
                <c:pt idx="12">
                  <c:v>446.3134</c:v>
                </c:pt>
                <c:pt idx="13">
                  <c:v>480.64520000000005</c:v>
                </c:pt>
                <c:pt idx="14">
                  <c:v>514.97699999999998</c:v>
                </c:pt>
                <c:pt idx="15">
                  <c:v>549.30880000000002</c:v>
                </c:pt>
                <c:pt idx="16">
                  <c:v>583.64060000000006</c:v>
                </c:pt>
                <c:pt idx="17">
                  <c:v>617.97239999999999</c:v>
                </c:pt>
                <c:pt idx="18">
                  <c:v>652.30419999999992</c:v>
                </c:pt>
                <c:pt idx="19">
                  <c:v>686.63599999999997</c:v>
                </c:pt>
                <c:pt idx="20">
                  <c:v>720.9677999999999</c:v>
                </c:pt>
                <c:pt idx="21">
                  <c:v>755.29959999999994</c:v>
                </c:pt>
                <c:pt idx="22">
                  <c:v>789.63139999999999</c:v>
                </c:pt>
                <c:pt idx="23">
                  <c:v>823.96319999999992</c:v>
                </c:pt>
                <c:pt idx="24">
                  <c:v>858.29499999999996</c:v>
                </c:pt>
                <c:pt idx="25">
                  <c:v>892.6268</c:v>
                </c:pt>
                <c:pt idx="26">
                  <c:v>926.95860000000005</c:v>
                </c:pt>
                <c:pt idx="27">
                  <c:v>961.29040000000009</c:v>
                </c:pt>
                <c:pt idx="28">
                  <c:v>995.62219999999991</c:v>
                </c:pt>
                <c:pt idx="29">
                  <c:v>1029.954</c:v>
                </c:pt>
                <c:pt idx="30">
                  <c:v>1064.2857999999999</c:v>
                </c:pt>
                <c:pt idx="31">
                  <c:v>1098.6176</c:v>
                </c:pt>
                <c:pt idx="32">
                  <c:v>1132.9494</c:v>
                </c:pt>
                <c:pt idx="33">
                  <c:v>1167.2812000000001</c:v>
                </c:pt>
                <c:pt idx="34">
                  <c:v>1201.6129999999998</c:v>
                </c:pt>
                <c:pt idx="35">
                  <c:v>1235.9448</c:v>
                </c:pt>
                <c:pt idx="36">
                  <c:v>1270.2765999999999</c:v>
                </c:pt>
                <c:pt idx="37">
                  <c:v>1304.6083999999998</c:v>
                </c:pt>
                <c:pt idx="38">
                  <c:v>1338.9402</c:v>
                </c:pt>
                <c:pt idx="39">
                  <c:v>1373.2719999999999</c:v>
                </c:pt>
                <c:pt idx="40">
                  <c:v>1407.6037999999999</c:v>
                </c:pt>
                <c:pt idx="41">
                  <c:v>1441.9355999999998</c:v>
                </c:pt>
                <c:pt idx="42">
                  <c:v>1476.2674</c:v>
                </c:pt>
                <c:pt idx="43">
                  <c:v>1510.5991999999999</c:v>
                </c:pt>
                <c:pt idx="44">
                  <c:v>1544.931</c:v>
                </c:pt>
                <c:pt idx="45">
                  <c:v>1579.2628</c:v>
                </c:pt>
                <c:pt idx="46">
                  <c:v>1613.5945999999999</c:v>
                </c:pt>
                <c:pt idx="47">
                  <c:v>1647.9263999999998</c:v>
                </c:pt>
                <c:pt idx="48">
                  <c:v>1682.2582</c:v>
                </c:pt>
                <c:pt idx="49">
                  <c:v>1716.59</c:v>
                </c:pt>
              </c:numCache>
            </c:numRef>
          </c:xVal>
          <c:yVal>
            <c:numRef>
              <c:f>ke_U1!$C$257:$C$306</c:f>
              <c:numCache>
                <c:formatCode>General</c:formatCode>
                <c:ptCount val="50"/>
                <c:pt idx="0">
                  <c:v>1101.69</c:v>
                </c:pt>
                <c:pt idx="1">
                  <c:v>1100.72</c:v>
                </c:pt>
                <c:pt idx="2">
                  <c:v>1097.5</c:v>
                </c:pt>
                <c:pt idx="3">
                  <c:v>1098.6099999999999</c:v>
                </c:pt>
                <c:pt idx="4">
                  <c:v>1112.78</c:v>
                </c:pt>
                <c:pt idx="5">
                  <c:v>1132.28</c:v>
                </c:pt>
                <c:pt idx="6">
                  <c:v>1135.83</c:v>
                </c:pt>
                <c:pt idx="7">
                  <c:v>1146.3699999999999</c:v>
                </c:pt>
                <c:pt idx="8">
                  <c:v>1151.58</c:v>
                </c:pt>
                <c:pt idx="9">
                  <c:v>1158.67</c:v>
                </c:pt>
                <c:pt idx="10">
                  <c:v>1167.98</c:v>
                </c:pt>
                <c:pt idx="11">
                  <c:v>1175.1099999999999</c:v>
                </c:pt>
                <c:pt idx="12">
                  <c:v>1185.68</c:v>
                </c:pt>
                <c:pt idx="13">
                  <c:v>1188.42</c:v>
                </c:pt>
                <c:pt idx="14">
                  <c:v>1195.24</c:v>
                </c:pt>
                <c:pt idx="15">
                  <c:v>1205.01</c:v>
                </c:pt>
                <c:pt idx="16">
                  <c:v>1213.48</c:v>
                </c:pt>
                <c:pt idx="17">
                  <c:v>1223.3399999999999</c:v>
                </c:pt>
                <c:pt idx="18">
                  <c:v>1226.51</c:v>
                </c:pt>
                <c:pt idx="19">
                  <c:v>1235.23</c:v>
                </c:pt>
                <c:pt idx="20">
                  <c:v>1244.06</c:v>
                </c:pt>
                <c:pt idx="21">
                  <c:v>1249.98</c:v>
                </c:pt>
                <c:pt idx="22">
                  <c:v>1257.0999999999999</c:v>
                </c:pt>
                <c:pt idx="23">
                  <c:v>1267.1099999999999</c:v>
                </c:pt>
                <c:pt idx="24">
                  <c:v>1274.53</c:v>
                </c:pt>
                <c:pt idx="25">
                  <c:v>1294.97</c:v>
                </c:pt>
                <c:pt idx="26">
                  <c:v>1304.47</c:v>
                </c:pt>
                <c:pt idx="27">
                  <c:v>1301.8599999999999</c:v>
                </c:pt>
                <c:pt idx="28">
                  <c:v>1297.32</c:v>
                </c:pt>
                <c:pt idx="29">
                  <c:v>1275.25</c:v>
                </c:pt>
                <c:pt idx="30">
                  <c:v>1267.17</c:v>
                </c:pt>
                <c:pt idx="31">
                  <c:v>1257.6300000000001</c:v>
                </c:pt>
                <c:pt idx="32">
                  <c:v>1245.83</c:v>
                </c:pt>
                <c:pt idx="33">
                  <c:v>1241.31</c:v>
                </c:pt>
                <c:pt idx="34">
                  <c:v>1231.18</c:v>
                </c:pt>
                <c:pt idx="35">
                  <c:v>1227.8499999999999</c:v>
                </c:pt>
                <c:pt idx="36">
                  <c:v>1218.29</c:v>
                </c:pt>
                <c:pt idx="37">
                  <c:v>1213.18</c:v>
                </c:pt>
                <c:pt idx="38">
                  <c:v>1206.5899999999999</c:v>
                </c:pt>
                <c:pt idx="39">
                  <c:v>1197.3699999999999</c:v>
                </c:pt>
                <c:pt idx="40">
                  <c:v>1189.3599999999999</c:v>
                </c:pt>
                <c:pt idx="41">
                  <c:v>1182.77</c:v>
                </c:pt>
                <c:pt idx="42">
                  <c:v>1178.07</c:v>
                </c:pt>
                <c:pt idx="43">
                  <c:v>1164.8399999999999</c:v>
                </c:pt>
                <c:pt idx="44">
                  <c:v>1159.6600000000001</c:v>
                </c:pt>
                <c:pt idx="45">
                  <c:v>1147.77</c:v>
                </c:pt>
                <c:pt idx="46">
                  <c:v>1140.06</c:v>
                </c:pt>
                <c:pt idx="47">
                  <c:v>1134.46</c:v>
                </c:pt>
                <c:pt idx="48">
                  <c:v>1128.93</c:v>
                </c:pt>
                <c:pt idx="49">
                  <c:v>1121.57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B-EE47-95D4-F64469B83A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ke_U1!$A$257:$A$306</c:f>
              <c:numCache>
                <c:formatCode>General</c:formatCode>
                <c:ptCount val="50"/>
                <c:pt idx="0">
                  <c:v>34.331800000000001</c:v>
                </c:pt>
                <c:pt idx="1">
                  <c:v>68.663600000000002</c:v>
                </c:pt>
                <c:pt idx="2">
                  <c:v>102.99539999999999</c:v>
                </c:pt>
                <c:pt idx="3">
                  <c:v>137.3272</c:v>
                </c:pt>
                <c:pt idx="4">
                  <c:v>171.65899999999999</c:v>
                </c:pt>
                <c:pt idx="5">
                  <c:v>205.99079999999998</c:v>
                </c:pt>
                <c:pt idx="6">
                  <c:v>240.32260000000002</c:v>
                </c:pt>
                <c:pt idx="7">
                  <c:v>274.65440000000001</c:v>
                </c:pt>
                <c:pt idx="8">
                  <c:v>308.9862</c:v>
                </c:pt>
                <c:pt idx="9">
                  <c:v>343.31799999999998</c:v>
                </c:pt>
                <c:pt idx="10">
                  <c:v>377.64979999999997</c:v>
                </c:pt>
                <c:pt idx="11">
                  <c:v>411.98159999999996</c:v>
                </c:pt>
                <c:pt idx="12">
                  <c:v>446.3134</c:v>
                </c:pt>
                <c:pt idx="13">
                  <c:v>480.64520000000005</c:v>
                </c:pt>
                <c:pt idx="14">
                  <c:v>514.97699999999998</c:v>
                </c:pt>
                <c:pt idx="15">
                  <c:v>549.30880000000002</c:v>
                </c:pt>
                <c:pt idx="16">
                  <c:v>583.64060000000006</c:v>
                </c:pt>
                <c:pt idx="17">
                  <c:v>617.97239999999999</c:v>
                </c:pt>
                <c:pt idx="18">
                  <c:v>652.30419999999992</c:v>
                </c:pt>
                <c:pt idx="19">
                  <c:v>686.63599999999997</c:v>
                </c:pt>
                <c:pt idx="20">
                  <c:v>720.9677999999999</c:v>
                </c:pt>
                <c:pt idx="21">
                  <c:v>755.29959999999994</c:v>
                </c:pt>
                <c:pt idx="22">
                  <c:v>789.63139999999999</c:v>
                </c:pt>
                <c:pt idx="23">
                  <c:v>823.96319999999992</c:v>
                </c:pt>
                <c:pt idx="24">
                  <c:v>858.29499999999996</c:v>
                </c:pt>
                <c:pt idx="25">
                  <c:v>892.6268</c:v>
                </c:pt>
                <c:pt idx="26">
                  <c:v>926.95860000000005</c:v>
                </c:pt>
                <c:pt idx="27">
                  <c:v>961.29040000000009</c:v>
                </c:pt>
                <c:pt idx="28">
                  <c:v>995.62219999999991</c:v>
                </c:pt>
                <c:pt idx="29">
                  <c:v>1029.954</c:v>
                </c:pt>
                <c:pt idx="30">
                  <c:v>1064.2857999999999</c:v>
                </c:pt>
                <c:pt idx="31">
                  <c:v>1098.6176</c:v>
                </c:pt>
                <c:pt idx="32">
                  <c:v>1132.9494</c:v>
                </c:pt>
                <c:pt idx="33">
                  <c:v>1167.2812000000001</c:v>
                </c:pt>
                <c:pt idx="34">
                  <c:v>1201.6129999999998</c:v>
                </c:pt>
                <c:pt idx="35">
                  <c:v>1235.9448</c:v>
                </c:pt>
                <c:pt idx="36">
                  <c:v>1270.2765999999999</c:v>
                </c:pt>
                <c:pt idx="37">
                  <c:v>1304.6083999999998</c:v>
                </c:pt>
                <c:pt idx="38">
                  <c:v>1338.9402</c:v>
                </c:pt>
                <c:pt idx="39">
                  <c:v>1373.2719999999999</c:v>
                </c:pt>
                <c:pt idx="40">
                  <c:v>1407.6037999999999</c:v>
                </c:pt>
                <c:pt idx="41">
                  <c:v>1441.9355999999998</c:v>
                </c:pt>
                <c:pt idx="42">
                  <c:v>1476.2674</c:v>
                </c:pt>
                <c:pt idx="43">
                  <c:v>1510.5991999999999</c:v>
                </c:pt>
                <c:pt idx="44">
                  <c:v>1544.931</c:v>
                </c:pt>
                <c:pt idx="45">
                  <c:v>1579.2628</c:v>
                </c:pt>
                <c:pt idx="46">
                  <c:v>1613.5945999999999</c:v>
                </c:pt>
                <c:pt idx="47">
                  <c:v>1647.9263999999998</c:v>
                </c:pt>
                <c:pt idx="48">
                  <c:v>1682.2582</c:v>
                </c:pt>
                <c:pt idx="49">
                  <c:v>1716.59</c:v>
                </c:pt>
              </c:numCache>
            </c:numRef>
          </c:xVal>
          <c:yVal>
            <c:numRef>
              <c:f>ke_U1!$G$257:$G$306</c:f>
              <c:numCache>
                <c:formatCode>General</c:formatCode>
                <c:ptCount val="50"/>
                <c:pt idx="0">
                  <c:v>1119.44</c:v>
                </c:pt>
                <c:pt idx="1">
                  <c:v>1117.8599999999999</c:v>
                </c:pt>
                <c:pt idx="2">
                  <c:v>1119.31</c:v>
                </c:pt>
                <c:pt idx="3">
                  <c:v>1120.68</c:v>
                </c:pt>
                <c:pt idx="4">
                  <c:v>1126.1199999999999</c:v>
                </c:pt>
                <c:pt idx="5">
                  <c:v>1137.76</c:v>
                </c:pt>
                <c:pt idx="6">
                  <c:v>1140.27</c:v>
                </c:pt>
                <c:pt idx="7">
                  <c:v>1151.03</c:v>
                </c:pt>
                <c:pt idx="8">
                  <c:v>1154.58</c:v>
                </c:pt>
                <c:pt idx="9">
                  <c:v>1160.53</c:v>
                </c:pt>
                <c:pt idx="10">
                  <c:v>1163.02</c:v>
                </c:pt>
                <c:pt idx="11">
                  <c:v>1175.28</c:v>
                </c:pt>
                <c:pt idx="12">
                  <c:v>1181.3800000000001</c:v>
                </c:pt>
                <c:pt idx="13">
                  <c:v>1188.8</c:v>
                </c:pt>
                <c:pt idx="14">
                  <c:v>1199.4000000000001</c:v>
                </c:pt>
                <c:pt idx="15">
                  <c:v>1208.8499999999999</c:v>
                </c:pt>
                <c:pt idx="16">
                  <c:v>1219.6099999999999</c:v>
                </c:pt>
                <c:pt idx="17">
                  <c:v>1227.95</c:v>
                </c:pt>
                <c:pt idx="18">
                  <c:v>1234.17</c:v>
                </c:pt>
                <c:pt idx="19">
                  <c:v>1236.67</c:v>
                </c:pt>
                <c:pt idx="20">
                  <c:v>1247.51</c:v>
                </c:pt>
                <c:pt idx="21">
                  <c:v>1251.4000000000001</c:v>
                </c:pt>
                <c:pt idx="22">
                  <c:v>1263</c:v>
                </c:pt>
                <c:pt idx="23">
                  <c:v>1268.3699999999999</c:v>
                </c:pt>
                <c:pt idx="24">
                  <c:v>1272.83</c:v>
                </c:pt>
                <c:pt idx="25">
                  <c:v>1279.2</c:v>
                </c:pt>
                <c:pt idx="26">
                  <c:v>1285.79</c:v>
                </c:pt>
                <c:pt idx="27">
                  <c:v>1293.3800000000001</c:v>
                </c:pt>
                <c:pt idx="28">
                  <c:v>1280.8599999999999</c:v>
                </c:pt>
                <c:pt idx="29">
                  <c:v>1272.6600000000001</c:v>
                </c:pt>
                <c:pt idx="30">
                  <c:v>1262.3699999999999</c:v>
                </c:pt>
                <c:pt idx="31">
                  <c:v>1257.58</c:v>
                </c:pt>
                <c:pt idx="32">
                  <c:v>1247.46</c:v>
                </c:pt>
                <c:pt idx="33">
                  <c:v>1236.73</c:v>
                </c:pt>
                <c:pt idx="34">
                  <c:v>1228.05</c:v>
                </c:pt>
                <c:pt idx="35">
                  <c:v>1219.51</c:v>
                </c:pt>
                <c:pt idx="36">
                  <c:v>1216.99</c:v>
                </c:pt>
                <c:pt idx="37">
                  <c:v>1214.45</c:v>
                </c:pt>
                <c:pt idx="38">
                  <c:v>1208.19</c:v>
                </c:pt>
                <c:pt idx="39">
                  <c:v>1202.74</c:v>
                </c:pt>
                <c:pt idx="40">
                  <c:v>1193.48</c:v>
                </c:pt>
                <c:pt idx="41">
                  <c:v>1187.27</c:v>
                </c:pt>
                <c:pt idx="42">
                  <c:v>1177.51</c:v>
                </c:pt>
                <c:pt idx="43">
                  <c:v>1173.8699999999999</c:v>
                </c:pt>
                <c:pt idx="44">
                  <c:v>1167.6500000000001</c:v>
                </c:pt>
                <c:pt idx="45">
                  <c:v>1158.21</c:v>
                </c:pt>
                <c:pt idx="46">
                  <c:v>1151.4100000000001</c:v>
                </c:pt>
                <c:pt idx="47">
                  <c:v>1140.18</c:v>
                </c:pt>
                <c:pt idx="48">
                  <c:v>1130.6500000000001</c:v>
                </c:pt>
                <c:pt idx="49">
                  <c:v>1125.3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2B-EE47-95D4-F64469B83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468575"/>
        <c:axId val="1635242895"/>
      </c:scatterChart>
      <c:valAx>
        <c:axId val="123646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42895"/>
        <c:crosses val="autoZero"/>
        <c:crossBetween val="midCat"/>
      </c:valAx>
      <c:valAx>
        <c:axId val="16352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6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ke_U1!$A$422:$A$471</c:f>
              <c:numCache>
                <c:formatCode>General</c:formatCode>
                <c:ptCount val="50"/>
                <c:pt idx="0">
                  <c:v>20.403600000000001</c:v>
                </c:pt>
                <c:pt idx="1">
                  <c:v>40.807200000000002</c:v>
                </c:pt>
                <c:pt idx="2">
                  <c:v>61.210799999999992</c:v>
                </c:pt>
                <c:pt idx="3">
                  <c:v>81.614400000000003</c:v>
                </c:pt>
                <c:pt idx="4">
                  <c:v>102.018</c:v>
                </c:pt>
                <c:pt idx="5">
                  <c:v>122.42159999999998</c:v>
                </c:pt>
                <c:pt idx="6">
                  <c:v>142.8252</c:v>
                </c:pt>
                <c:pt idx="7">
                  <c:v>163.22880000000001</c:v>
                </c:pt>
                <c:pt idx="8">
                  <c:v>183.63239999999999</c:v>
                </c:pt>
                <c:pt idx="9">
                  <c:v>204.036</c:v>
                </c:pt>
                <c:pt idx="10">
                  <c:v>224.43959999999998</c:v>
                </c:pt>
                <c:pt idx="11">
                  <c:v>244.84319999999997</c:v>
                </c:pt>
                <c:pt idx="12">
                  <c:v>265.24680000000001</c:v>
                </c:pt>
                <c:pt idx="13">
                  <c:v>285.65039999999999</c:v>
                </c:pt>
                <c:pt idx="14">
                  <c:v>306.05399999999997</c:v>
                </c:pt>
                <c:pt idx="15">
                  <c:v>326.45760000000001</c:v>
                </c:pt>
                <c:pt idx="16">
                  <c:v>346.8612</c:v>
                </c:pt>
                <c:pt idx="17">
                  <c:v>367.26479999999998</c:v>
                </c:pt>
                <c:pt idx="18">
                  <c:v>387.66839999999996</c:v>
                </c:pt>
                <c:pt idx="19">
                  <c:v>408.072</c:v>
                </c:pt>
                <c:pt idx="20">
                  <c:v>428.47559999999999</c:v>
                </c:pt>
                <c:pt idx="21">
                  <c:v>448.87919999999997</c:v>
                </c:pt>
                <c:pt idx="22">
                  <c:v>469.28280000000001</c:v>
                </c:pt>
                <c:pt idx="23">
                  <c:v>489.68639999999994</c:v>
                </c:pt>
                <c:pt idx="24">
                  <c:v>510.09</c:v>
                </c:pt>
                <c:pt idx="25">
                  <c:v>530.49360000000001</c:v>
                </c:pt>
                <c:pt idx="26">
                  <c:v>550.8972</c:v>
                </c:pt>
                <c:pt idx="27">
                  <c:v>571.30079999999998</c:v>
                </c:pt>
                <c:pt idx="28">
                  <c:v>591.70439999999996</c:v>
                </c:pt>
                <c:pt idx="29">
                  <c:v>612.10799999999995</c:v>
                </c:pt>
                <c:pt idx="30">
                  <c:v>632.51159999999993</c:v>
                </c:pt>
                <c:pt idx="31">
                  <c:v>652.91520000000003</c:v>
                </c:pt>
                <c:pt idx="32">
                  <c:v>673.31880000000001</c:v>
                </c:pt>
                <c:pt idx="33">
                  <c:v>693.72239999999999</c:v>
                </c:pt>
                <c:pt idx="34">
                  <c:v>714.12599999999998</c:v>
                </c:pt>
                <c:pt idx="35">
                  <c:v>734.52959999999996</c:v>
                </c:pt>
                <c:pt idx="36">
                  <c:v>754.93319999999994</c:v>
                </c:pt>
                <c:pt idx="37">
                  <c:v>775.33679999999993</c:v>
                </c:pt>
                <c:pt idx="38">
                  <c:v>795.74040000000002</c:v>
                </c:pt>
                <c:pt idx="39">
                  <c:v>816.14400000000001</c:v>
                </c:pt>
                <c:pt idx="40">
                  <c:v>836.54759999999987</c:v>
                </c:pt>
                <c:pt idx="41">
                  <c:v>856.95119999999997</c:v>
                </c:pt>
                <c:pt idx="42">
                  <c:v>877.35479999999995</c:v>
                </c:pt>
                <c:pt idx="43">
                  <c:v>897.75839999999994</c:v>
                </c:pt>
                <c:pt idx="44">
                  <c:v>918.16199999999992</c:v>
                </c:pt>
                <c:pt idx="45">
                  <c:v>938.56560000000002</c:v>
                </c:pt>
                <c:pt idx="46">
                  <c:v>958.96919999999989</c:v>
                </c:pt>
                <c:pt idx="47">
                  <c:v>979.37279999999987</c:v>
                </c:pt>
                <c:pt idx="48">
                  <c:v>999.77639999999997</c:v>
                </c:pt>
                <c:pt idx="49">
                  <c:v>1020.18</c:v>
                </c:pt>
              </c:numCache>
            </c:numRef>
          </c:xVal>
          <c:yVal>
            <c:numRef>
              <c:f>ke_U1!$C$422:$C$471</c:f>
              <c:numCache>
                <c:formatCode>General</c:formatCode>
                <c:ptCount val="50"/>
                <c:pt idx="0">
                  <c:v>314.75099999999998</c:v>
                </c:pt>
                <c:pt idx="1">
                  <c:v>304.27999999999997</c:v>
                </c:pt>
                <c:pt idx="2">
                  <c:v>291.87599999999998</c:v>
                </c:pt>
                <c:pt idx="3">
                  <c:v>293.69200000000001</c:v>
                </c:pt>
                <c:pt idx="4">
                  <c:v>306.99599999999998</c:v>
                </c:pt>
                <c:pt idx="5">
                  <c:v>324.608</c:v>
                </c:pt>
                <c:pt idx="6">
                  <c:v>337.23099999999999</c:v>
                </c:pt>
                <c:pt idx="7">
                  <c:v>353.45600000000002</c:v>
                </c:pt>
                <c:pt idx="8">
                  <c:v>367.077</c:v>
                </c:pt>
                <c:pt idx="9">
                  <c:v>376.98899999999998</c:v>
                </c:pt>
                <c:pt idx="10">
                  <c:v>383.875</c:v>
                </c:pt>
                <c:pt idx="11">
                  <c:v>385.44200000000001</c:v>
                </c:pt>
                <c:pt idx="12">
                  <c:v>389.47199999999998</c:v>
                </c:pt>
                <c:pt idx="13">
                  <c:v>392.43</c:v>
                </c:pt>
                <c:pt idx="14">
                  <c:v>397.99200000000002</c:v>
                </c:pt>
                <c:pt idx="15">
                  <c:v>400.274</c:v>
                </c:pt>
                <c:pt idx="16">
                  <c:v>404.33300000000003</c:v>
                </c:pt>
                <c:pt idx="17">
                  <c:v>407.87400000000002</c:v>
                </c:pt>
                <c:pt idx="18">
                  <c:v>414.15600000000001</c:v>
                </c:pt>
                <c:pt idx="19">
                  <c:v>419.36399999999998</c:v>
                </c:pt>
                <c:pt idx="20">
                  <c:v>421.89299999999997</c:v>
                </c:pt>
                <c:pt idx="21">
                  <c:v>426.36099999999999</c:v>
                </c:pt>
                <c:pt idx="22">
                  <c:v>442.30399999999997</c:v>
                </c:pt>
                <c:pt idx="23">
                  <c:v>459.19200000000001</c:v>
                </c:pt>
                <c:pt idx="24">
                  <c:v>469.42099999999999</c:v>
                </c:pt>
                <c:pt idx="25">
                  <c:v>493.20299999999997</c:v>
                </c:pt>
                <c:pt idx="26">
                  <c:v>504.69</c:v>
                </c:pt>
                <c:pt idx="27">
                  <c:v>505.44799999999998</c:v>
                </c:pt>
                <c:pt idx="28">
                  <c:v>495.43200000000002</c:v>
                </c:pt>
                <c:pt idx="29">
                  <c:v>478.74</c:v>
                </c:pt>
                <c:pt idx="30">
                  <c:v>464.86200000000002</c:v>
                </c:pt>
                <c:pt idx="31">
                  <c:v>448.92</c:v>
                </c:pt>
                <c:pt idx="32">
                  <c:v>441.84800000000001</c:v>
                </c:pt>
                <c:pt idx="33">
                  <c:v>429.36399999999998</c:v>
                </c:pt>
                <c:pt idx="34">
                  <c:v>419.48899999999998</c:v>
                </c:pt>
                <c:pt idx="35">
                  <c:v>411.13200000000001</c:v>
                </c:pt>
                <c:pt idx="36">
                  <c:v>405.07</c:v>
                </c:pt>
                <c:pt idx="37">
                  <c:v>401.32100000000003</c:v>
                </c:pt>
                <c:pt idx="38">
                  <c:v>399.41199999999998</c:v>
                </c:pt>
                <c:pt idx="39">
                  <c:v>400.31799999999998</c:v>
                </c:pt>
                <c:pt idx="40">
                  <c:v>400.209</c:v>
                </c:pt>
                <c:pt idx="41">
                  <c:v>399.23399999999998</c:v>
                </c:pt>
                <c:pt idx="42">
                  <c:v>391.84699999999998</c:v>
                </c:pt>
                <c:pt idx="43">
                  <c:v>385.387</c:v>
                </c:pt>
                <c:pt idx="44">
                  <c:v>377.72699999999998</c:v>
                </c:pt>
                <c:pt idx="45">
                  <c:v>369.10599999999999</c:v>
                </c:pt>
                <c:pt idx="46">
                  <c:v>362.55099999999999</c:v>
                </c:pt>
                <c:pt idx="47">
                  <c:v>352.62200000000001</c:v>
                </c:pt>
                <c:pt idx="48">
                  <c:v>336.48700000000002</c:v>
                </c:pt>
                <c:pt idx="49">
                  <c:v>323.55500000000001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8-8A4E-8E99-9A85B21D76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ke_U1!$A$422:$A$471</c:f>
              <c:numCache>
                <c:formatCode>General</c:formatCode>
                <c:ptCount val="50"/>
                <c:pt idx="0">
                  <c:v>20.403600000000001</c:v>
                </c:pt>
                <c:pt idx="1">
                  <c:v>40.807200000000002</c:v>
                </c:pt>
                <c:pt idx="2">
                  <c:v>61.210799999999992</c:v>
                </c:pt>
                <c:pt idx="3">
                  <c:v>81.614400000000003</c:v>
                </c:pt>
                <c:pt idx="4">
                  <c:v>102.018</c:v>
                </c:pt>
                <c:pt idx="5">
                  <c:v>122.42159999999998</c:v>
                </c:pt>
                <c:pt idx="6">
                  <c:v>142.8252</c:v>
                </c:pt>
                <c:pt idx="7">
                  <c:v>163.22880000000001</c:v>
                </c:pt>
                <c:pt idx="8">
                  <c:v>183.63239999999999</c:v>
                </c:pt>
                <c:pt idx="9">
                  <c:v>204.036</c:v>
                </c:pt>
                <c:pt idx="10">
                  <c:v>224.43959999999998</c:v>
                </c:pt>
                <c:pt idx="11">
                  <c:v>244.84319999999997</c:v>
                </c:pt>
                <c:pt idx="12">
                  <c:v>265.24680000000001</c:v>
                </c:pt>
                <c:pt idx="13">
                  <c:v>285.65039999999999</c:v>
                </c:pt>
                <c:pt idx="14">
                  <c:v>306.05399999999997</c:v>
                </c:pt>
                <c:pt idx="15">
                  <c:v>326.45760000000001</c:v>
                </c:pt>
                <c:pt idx="16">
                  <c:v>346.8612</c:v>
                </c:pt>
                <c:pt idx="17">
                  <c:v>367.26479999999998</c:v>
                </c:pt>
                <c:pt idx="18">
                  <c:v>387.66839999999996</c:v>
                </c:pt>
                <c:pt idx="19">
                  <c:v>408.072</c:v>
                </c:pt>
                <c:pt idx="20">
                  <c:v>428.47559999999999</c:v>
                </c:pt>
                <c:pt idx="21">
                  <c:v>448.87919999999997</c:v>
                </c:pt>
                <c:pt idx="22">
                  <c:v>469.28280000000001</c:v>
                </c:pt>
                <c:pt idx="23">
                  <c:v>489.68639999999994</c:v>
                </c:pt>
                <c:pt idx="24">
                  <c:v>510.09</c:v>
                </c:pt>
                <c:pt idx="25">
                  <c:v>530.49360000000001</c:v>
                </c:pt>
                <c:pt idx="26">
                  <c:v>550.8972</c:v>
                </c:pt>
                <c:pt idx="27">
                  <c:v>571.30079999999998</c:v>
                </c:pt>
                <c:pt idx="28">
                  <c:v>591.70439999999996</c:v>
                </c:pt>
                <c:pt idx="29">
                  <c:v>612.10799999999995</c:v>
                </c:pt>
                <c:pt idx="30">
                  <c:v>632.51159999999993</c:v>
                </c:pt>
                <c:pt idx="31">
                  <c:v>652.91520000000003</c:v>
                </c:pt>
                <c:pt idx="32">
                  <c:v>673.31880000000001</c:v>
                </c:pt>
                <c:pt idx="33">
                  <c:v>693.72239999999999</c:v>
                </c:pt>
                <c:pt idx="34">
                  <c:v>714.12599999999998</c:v>
                </c:pt>
                <c:pt idx="35">
                  <c:v>734.52959999999996</c:v>
                </c:pt>
                <c:pt idx="36">
                  <c:v>754.93319999999994</c:v>
                </c:pt>
                <c:pt idx="37">
                  <c:v>775.33679999999993</c:v>
                </c:pt>
                <c:pt idx="38">
                  <c:v>795.74040000000002</c:v>
                </c:pt>
                <c:pt idx="39">
                  <c:v>816.14400000000001</c:v>
                </c:pt>
                <c:pt idx="40">
                  <c:v>836.54759999999987</c:v>
                </c:pt>
                <c:pt idx="41">
                  <c:v>856.95119999999997</c:v>
                </c:pt>
                <c:pt idx="42">
                  <c:v>877.35479999999995</c:v>
                </c:pt>
                <c:pt idx="43">
                  <c:v>897.75839999999994</c:v>
                </c:pt>
                <c:pt idx="44">
                  <c:v>918.16199999999992</c:v>
                </c:pt>
                <c:pt idx="45">
                  <c:v>938.56560000000002</c:v>
                </c:pt>
                <c:pt idx="46">
                  <c:v>958.96919999999989</c:v>
                </c:pt>
                <c:pt idx="47">
                  <c:v>979.37279999999987</c:v>
                </c:pt>
                <c:pt idx="48">
                  <c:v>999.77639999999997</c:v>
                </c:pt>
                <c:pt idx="49">
                  <c:v>1020.18</c:v>
                </c:pt>
              </c:numCache>
            </c:numRef>
          </c:xVal>
          <c:yVal>
            <c:numRef>
              <c:f>ke_U1!$G$422:$G$471</c:f>
              <c:numCache>
                <c:formatCode>General</c:formatCode>
                <c:ptCount val="50"/>
                <c:pt idx="0">
                  <c:v>315.75</c:v>
                </c:pt>
                <c:pt idx="1">
                  <c:v>315.7</c:v>
                </c:pt>
                <c:pt idx="2">
                  <c:v>316.02999999999997</c:v>
                </c:pt>
                <c:pt idx="3">
                  <c:v>315.89999999999998</c:v>
                </c:pt>
                <c:pt idx="4">
                  <c:v>315.72000000000003</c:v>
                </c:pt>
                <c:pt idx="5">
                  <c:v>315.60000000000002</c:v>
                </c:pt>
                <c:pt idx="6">
                  <c:v>315.52</c:v>
                </c:pt>
                <c:pt idx="7">
                  <c:v>315.45</c:v>
                </c:pt>
                <c:pt idx="8">
                  <c:v>315.39999999999998</c:v>
                </c:pt>
                <c:pt idx="9">
                  <c:v>315.33999999999997</c:v>
                </c:pt>
                <c:pt idx="10">
                  <c:v>315.29000000000002</c:v>
                </c:pt>
                <c:pt idx="11">
                  <c:v>315.25</c:v>
                </c:pt>
                <c:pt idx="12">
                  <c:v>315.22000000000003</c:v>
                </c:pt>
                <c:pt idx="13">
                  <c:v>315.19</c:v>
                </c:pt>
                <c:pt idx="14">
                  <c:v>315.17</c:v>
                </c:pt>
                <c:pt idx="15">
                  <c:v>315.14999999999998</c:v>
                </c:pt>
                <c:pt idx="16">
                  <c:v>315.14</c:v>
                </c:pt>
                <c:pt idx="17">
                  <c:v>315.13</c:v>
                </c:pt>
                <c:pt idx="18">
                  <c:v>315.12</c:v>
                </c:pt>
                <c:pt idx="19">
                  <c:v>315.12</c:v>
                </c:pt>
                <c:pt idx="20">
                  <c:v>315.12</c:v>
                </c:pt>
                <c:pt idx="21">
                  <c:v>315.12</c:v>
                </c:pt>
                <c:pt idx="22">
                  <c:v>315.12</c:v>
                </c:pt>
                <c:pt idx="23">
                  <c:v>315.12</c:v>
                </c:pt>
                <c:pt idx="24">
                  <c:v>315.12</c:v>
                </c:pt>
                <c:pt idx="25">
                  <c:v>315.12</c:v>
                </c:pt>
                <c:pt idx="26">
                  <c:v>315.12</c:v>
                </c:pt>
                <c:pt idx="27">
                  <c:v>315.12</c:v>
                </c:pt>
                <c:pt idx="28">
                  <c:v>315.12</c:v>
                </c:pt>
                <c:pt idx="29">
                  <c:v>315.12</c:v>
                </c:pt>
                <c:pt idx="30">
                  <c:v>315.12</c:v>
                </c:pt>
                <c:pt idx="31">
                  <c:v>315.12</c:v>
                </c:pt>
                <c:pt idx="32">
                  <c:v>315.12</c:v>
                </c:pt>
                <c:pt idx="33">
                  <c:v>315.13</c:v>
                </c:pt>
                <c:pt idx="34">
                  <c:v>315.14</c:v>
                </c:pt>
                <c:pt idx="35">
                  <c:v>315.14999999999998</c:v>
                </c:pt>
                <c:pt idx="36">
                  <c:v>315.17</c:v>
                </c:pt>
                <c:pt idx="37">
                  <c:v>315.19</c:v>
                </c:pt>
                <c:pt idx="38">
                  <c:v>315.22000000000003</c:v>
                </c:pt>
                <c:pt idx="39">
                  <c:v>315.25</c:v>
                </c:pt>
                <c:pt idx="40">
                  <c:v>315.29000000000002</c:v>
                </c:pt>
                <c:pt idx="41">
                  <c:v>315.33999999999997</c:v>
                </c:pt>
                <c:pt idx="42">
                  <c:v>315.39999999999998</c:v>
                </c:pt>
                <c:pt idx="43">
                  <c:v>315.45</c:v>
                </c:pt>
                <c:pt idx="44">
                  <c:v>315.52</c:v>
                </c:pt>
                <c:pt idx="45">
                  <c:v>315.60000000000002</c:v>
                </c:pt>
                <c:pt idx="46">
                  <c:v>315.72000000000003</c:v>
                </c:pt>
                <c:pt idx="47">
                  <c:v>315.89999999999998</c:v>
                </c:pt>
                <c:pt idx="48">
                  <c:v>316.02999999999997</c:v>
                </c:pt>
                <c:pt idx="49">
                  <c:v>315.7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8-8A4E-8E99-9A85B21D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63599"/>
        <c:axId val="783394927"/>
      </c:scatterChart>
      <c:valAx>
        <c:axId val="100676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94927"/>
        <c:crosses val="autoZero"/>
        <c:crossBetween val="midCat"/>
      </c:valAx>
      <c:valAx>
        <c:axId val="7833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6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ke_U1!$A$478:$A$527</c:f>
              <c:numCache>
                <c:formatCode>General</c:formatCode>
                <c:ptCount val="50"/>
                <c:pt idx="0">
                  <c:v>20.403600000000001</c:v>
                </c:pt>
                <c:pt idx="1">
                  <c:v>40.807200000000002</c:v>
                </c:pt>
                <c:pt idx="2">
                  <c:v>61.210799999999992</c:v>
                </c:pt>
                <c:pt idx="3">
                  <c:v>81.614400000000003</c:v>
                </c:pt>
                <c:pt idx="4">
                  <c:v>102.018</c:v>
                </c:pt>
                <c:pt idx="5">
                  <c:v>122.42159999999998</c:v>
                </c:pt>
                <c:pt idx="6">
                  <c:v>142.8252</c:v>
                </c:pt>
                <c:pt idx="7">
                  <c:v>163.22880000000001</c:v>
                </c:pt>
                <c:pt idx="8">
                  <c:v>183.63239999999999</c:v>
                </c:pt>
                <c:pt idx="9">
                  <c:v>204.036</c:v>
                </c:pt>
                <c:pt idx="10">
                  <c:v>224.43959999999998</c:v>
                </c:pt>
                <c:pt idx="11">
                  <c:v>244.84319999999997</c:v>
                </c:pt>
                <c:pt idx="12">
                  <c:v>265.24680000000001</c:v>
                </c:pt>
                <c:pt idx="13">
                  <c:v>285.65039999999999</c:v>
                </c:pt>
                <c:pt idx="14">
                  <c:v>306.05399999999997</c:v>
                </c:pt>
                <c:pt idx="15">
                  <c:v>326.45760000000001</c:v>
                </c:pt>
                <c:pt idx="16">
                  <c:v>346.8612</c:v>
                </c:pt>
                <c:pt idx="17">
                  <c:v>367.26479999999998</c:v>
                </c:pt>
                <c:pt idx="18">
                  <c:v>387.66839999999996</c:v>
                </c:pt>
                <c:pt idx="19">
                  <c:v>408.072</c:v>
                </c:pt>
                <c:pt idx="20">
                  <c:v>428.47559999999999</c:v>
                </c:pt>
                <c:pt idx="21">
                  <c:v>448.87919999999997</c:v>
                </c:pt>
                <c:pt idx="22">
                  <c:v>469.28280000000001</c:v>
                </c:pt>
                <c:pt idx="23">
                  <c:v>489.68639999999994</c:v>
                </c:pt>
                <c:pt idx="24">
                  <c:v>510.09</c:v>
                </c:pt>
                <c:pt idx="25">
                  <c:v>530.49360000000001</c:v>
                </c:pt>
                <c:pt idx="26">
                  <c:v>550.8972</c:v>
                </c:pt>
                <c:pt idx="27">
                  <c:v>571.30079999999998</c:v>
                </c:pt>
                <c:pt idx="28">
                  <c:v>591.70439999999996</c:v>
                </c:pt>
                <c:pt idx="29">
                  <c:v>612.10799999999995</c:v>
                </c:pt>
                <c:pt idx="30">
                  <c:v>632.51159999999993</c:v>
                </c:pt>
                <c:pt idx="31">
                  <c:v>652.91520000000003</c:v>
                </c:pt>
                <c:pt idx="32">
                  <c:v>673.31880000000001</c:v>
                </c:pt>
                <c:pt idx="33">
                  <c:v>693.72239999999999</c:v>
                </c:pt>
                <c:pt idx="34">
                  <c:v>714.12599999999998</c:v>
                </c:pt>
                <c:pt idx="35">
                  <c:v>734.52959999999996</c:v>
                </c:pt>
                <c:pt idx="36">
                  <c:v>754.93319999999994</c:v>
                </c:pt>
                <c:pt idx="37">
                  <c:v>775.33679999999993</c:v>
                </c:pt>
                <c:pt idx="38">
                  <c:v>795.74040000000002</c:v>
                </c:pt>
                <c:pt idx="39">
                  <c:v>816.14400000000001</c:v>
                </c:pt>
                <c:pt idx="40">
                  <c:v>836.54759999999987</c:v>
                </c:pt>
                <c:pt idx="41">
                  <c:v>856.95119999999997</c:v>
                </c:pt>
                <c:pt idx="42">
                  <c:v>877.35479999999995</c:v>
                </c:pt>
                <c:pt idx="43">
                  <c:v>897.75839999999994</c:v>
                </c:pt>
                <c:pt idx="44">
                  <c:v>918.16199999999992</c:v>
                </c:pt>
                <c:pt idx="45">
                  <c:v>938.56560000000002</c:v>
                </c:pt>
                <c:pt idx="46">
                  <c:v>958.96919999999989</c:v>
                </c:pt>
                <c:pt idx="47">
                  <c:v>979.37279999999987</c:v>
                </c:pt>
                <c:pt idx="48">
                  <c:v>999.77639999999997</c:v>
                </c:pt>
                <c:pt idx="49">
                  <c:v>1020.18</c:v>
                </c:pt>
              </c:numCache>
            </c:numRef>
          </c:xVal>
          <c:yVal>
            <c:numRef>
              <c:f>ke_U1!$C$478:$C$527</c:f>
              <c:numCache>
                <c:formatCode>General</c:formatCode>
                <c:ptCount val="50"/>
                <c:pt idx="0">
                  <c:v>306.928</c:v>
                </c:pt>
                <c:pt idx="1">
                  <c:v>299.32400000000001</c:v>
                </c:pt>
                <c:pt idx="2">
                  <c:v>296.63400000000001</c:v>
                </c:pt>
                <c:pt idx="3">
                  <c:v>299.053</c:v>
                </c:pt>
                <c:pt idx="4">
                  <c:v>304.81700000000001</c:v>
                </c:pt>
                <c:pt idx="5">
                  <c:v>315.69400000000002</c:v>
                </c:pt>
                <c:pt idx="6">
                  <c:v>330.214</c:v>
                </c:pt>
                <c:pt idx="7">
                  <c:v>339.13099999999997</c:v>
                </c:pt>
                <c:pt idx="8">
                  <c:v>345.63099999999997</c:v>
                </c:pt>
                <c:pt idx="9">
                  <c:v>352.50799999999998</c:v>
                </c:pt>
                <c:pt idx="10">
                  <c:v>361.67599999999999</c:v>
                </c:pt>
                <c:pt idx="11">
                  <c:v>368.88400000000001</c:v>
                </c:pt>
                <c:pt idx="12">
                  <c:v>381.87400000000002</c:v>
                </c:pt>
                <c:pt idx="13">
                  <c:v>391.27</c:v>
                </c:pt>
                <c:pt idx="14">
                  <c:v>403.39499999999998</c:v>
                </c:pt>
                <c:pt idx="15">
                  <c:v>407.68599999999998</c:v>
                </c:pt>
                <c:pt idx="16">
                  <c:v>416.04199999999997</c:v>
                </c:pt>
                <c:pt idx="17">
                  <c:v>424.31099999999998</c:v>
                </c:pt>
                <c:pt idx="18">
                  <c:v>427.93</c:v>
                </c:pt>
                <c:pt idx="19">
                  <c:v>440.14299999999997</c:v>
                </c:pt>
                <c:pt idx="20">
                  <c:v>446.42500000000001</c:v>
                </c:pt>
                <c:pt idx="21">
                  <c:v>456.32299999999998</c:v>
                </c:pt>
                <c:pt idx="22">
                  <c:v>467.94099999999997</c:v>
                </c:pt>
                <c:pt idx="23">
                  <c:v>480.10399999999998</c:v>
                </c:pt>
                <c:pt idx="24">
                  <c:v>488.99599999999998</c:v>
                </c:pt>
                <c:pt idx="25">
                  <c:v>497.25</c:v>
                </c:pt>
                <c:pt idx="26">
                  <c:v>502.15600000000001</c:v>
                </c:pt>
                <c:pt idx="27">
                  <c:v>500.00900000000001</c:v>
                </c:pt>
                <c:pt idx="28">
                  <c:v>500.14100000000002</c:v>
                </c:pt>
                <c:pt idx="29">
                  <c:v>490.10399999999998</c:v>
                </c:pt>
                <c:pt idx="30">
                  <c:v>478.17599999999999</c:v>
                </c:pt>
                <c:pt idx="31">
                  <c:v>471.84800000000001</c:v>
                </c:pt>
                <c:pt idx="32">
                  <c:v>459.16300000000001</c:v>
                </c:pt>
                <c:pt idx="33">
                  <c:v>449.99</c:v>
                </c:pt>
                <c:pt idx="34">
                  <c:v>441.76799999999997</c:v>
                </c:pt>
                <c:pt idx="35">
                  <c:v>432.017</c:v>
                </c:pt>
                <c:pt idx="36">
                  <c:v>419.93799999999999</c:v>
                </c:pt>
                <c:pt idx="37">
                  <c:v>411.11</c:v>
                </c:pt>
                <c:pt idx="38">
                  <c:v>404.85599999999999</c:v>
                </c:pt>
                <c:pt idx="39">
                  <c:v>399.66699999999997</c:v>
                </c:pt>
                <c:pt idx="40">
                  <c:v>398.55500000000001</c:v>
                </c:pt>
                <c:pt idx="41">
                  <c:v>394.22500000000002</c:v>
                </c:pt>
                <c:pt idx="42">
                  <c:v>383.76</c:v>
                </c:pt>
                <c:pt idx="43">
                  <c:v>374.32900000000001</c:v>
                </c:pt>
                <c:pt idx="44">
                  <c:v>363.20400000000001</c:v>
                </c:pt>
                <c:pt idx="45">
                  <c:v>352.30099999999999</c:v>
                </c:pt>
                <c:pt idx="46">
                  <c:v>342.87</c:v>
                </c:pt>
                <c:pt idx="47">
                  <c:v>329.11799999999999</c:v>
                </c:pt>
                <c:pt idx="48">
                  <c:v>319.82299999999998</c:v>
                </c:pt>
                <c:pt idx="49">
                  <c:v>312.19299999999998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3-B44A-963C-75D6BCBFC9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ke_U1!$A$478:$A$527</c:f>
              <c:numCache>
                <c:formatCode>General</c:formatCode>
                <c:ptCount val="50"/>
                <c:pt idx="0">
                  <c:v>20.403600000000001</c:v>
                </c:pt>
                <c:pt idx="1">
                  <c:v>40.807200000000002</c:v>
                </c:pt>
                <c:pt idx="2">
                  <c:v>61.210799999999992</c:v>
                </c:pt>
                <c:pt idx="3">
                  <c:v>81.614400000000003</c:v>
                </c:pt>
                <c:pt idx="4">
                  <c:v>102.018</c:v>
                </c:pt>
                <c:pt idx="5">
                  <c:v>122.42159999999998</c:v>
                </c:pt>
                <c:pt idx="6">
                  <c:v>142.8252</c:v>
                </c:pt>
                <c:pt idx="7">
                  <c:v>163.22880000000001</c:v>
                </c:pt>
                <c:pt idx="8">
                  <c:v>183.63239999999999</c:v>
                </c:pt>
                <c:pt idx="9">
                  <c:v>204.036</c:v>
                </c:pt>
                <c:pt idx="10">
                  <c:v>224.43959999999998</c:v>
                </c:pt>
                <c:pt idx="11">
                  <c:v>244.84319999999997</c:v>
                </c:pt>
                <c:pt idx="12">
                  <c:v>265.24680000000001</c:v>
                </c:pt>
                <c:pt idx="13">
                  <c:v>285.65039999999999</c:v>
                </c:pt>
                <c:pt idx="14">
                  <c:v>306.05399999999997</c:v>
                </c:pt>
                <c:pt idx="15">
                  <c:v>326.45760000000001</c:v>
                </c:pt>
                <c:pt idx="16">
                  <c:v>346.8612</c:v>
                </c:pt>
                <c:pt idx="17">
                  <c:v>367.26479999999998</c:v>
                </c:pt>
                <c:pt idx="18">
                  <c:v>387.66839999999996</c:v>
                </c:pt>
                <c:pt idx="19">
                  <c:v>408.072</c:v>
                </c:pt>
                <c:pt idx="20">
                  <c:v>428.47559999999999</c:v>
                </c:pt>
                <c:pt idx="21">
                  <c:v>448.87919999999997</c:v>
                </c:pt>
                <c:pt idx="22">
                  <c:v>469.28280000000001</c:v>
                </c:pt>
                <c:pt idx="23">
                  <c:v>489.68639999999994</c:v>
                </c:pt>
                <c:pt idx="24">
                  <c:v>510.09</c:v>
                </c:pt>
                <c:pt idx="25">
                  <c:v>530.49360000000001</c:v>
                </c:pt>
                <c:pt idx="26">
                  <c:v>550.8972</c:v>
                </c:pt>
                <c:pt idx="27">
                  <c:v>571.30079999999998</c:v>
                </c:pt>
                <c:pt idx="28">
                  <c:v>591.70439999999996</c:v>
                </c:pt>
                <c:pt idx="29">
                  <c:v>612.10799999999995</c:v>
                </c:pt>
                <c:pt idx="30">
                  <c:v>632.51159999999993</c:v>
                </c:pt>
                <c:pt idx="31">
                  <c:v>652.91520000000003</c:v>
                </c:pt>
                <c:pt idx="32">
                  <c:v>673.31880000000001</c:v>
                </c:pt>
                <c:pt idx="33">
                  <c:v>693.72239999999999</c:v>
                </c:pt>
                <c:pt idx="34">
                  <c:v>714.12599999999998</c:v>
                </c:pt>
                <c:pt idx="35">
                  <c:v>734.52959999999996</c:v>
                </c:pt>
                <c:pt idx="36">
                  <c:v>754.93319999999994</c:v>
                </c:pt>
                <c:pt idx="37">
                  <c:v>775.33679999999993</c:v>
                </c:pt>
                <c:pt idx="38">
                  <c:v>795.74040000000002</c:v>
                </c:pt>
                <c:pt idx="39">
                  <c:v>816.14400000000001</c:v>
                </c:pt>
                <c:pt idx="40">
                  <c:v>836.54759999999987</c:v>
                </c:pt>
                <c:pt idx="41">
                  <c:v>856.95119999999997</c:v>
                </c:pt>
                <c:pt idx="42">
                  <c:v>877.35479999999995</c:v>
                </c:pt>
                <c:pt idx="43">
                  <c:v>897.75839999999994</c:v>
                </c:pt>
                <c:pt idx="44">
                  <c:v>918.16199999999992</c:v>
                </c:pt>
                <c:pt idx="45">
                  <c:v>938.56560000000002</c:v>
                </c:pt>
                <c:pt idx="46">
                  <c:v>958.96919999999989</c:v>
                </c:pt>
                <c:pt idx="47">
                  <c:v>979.37279999999987</c:v>
                </c:pt>
                <c:pt idx="48">
                  <c:v>999.77639999999997</c:v>
                </c:pt>
                <c:pt idx="49">
                  <c:v>1020.18</c:v>
                </c:pt>
              </c:numCache>
            </c:numRef>
          </c:xVal>
          <c:yVal>
            <c:numRef>
              <c:f>ke_U1!$G$478:$G$527</c:f>
              <c:numCache>
                <c:formatCode>General</c:formatCode>
                <c:ptCount val="50"/>
                <c:pt idx="0">
                  <c:v>309.97000000000003</c:v>
                </c:pt>
                <c:pt idx="1">
                  <c:v>311.83</c:v>
                </c:pt>
                <c:pt idx="2">
                  <c:v>311.11</c:v>
                </c:pt>
                <c:pt idx="3">
                  <c:v>310.86</c:v>
                </c:pt>
                <c:pt idx="4">
                  <c:v>310.94</c:v>
                </c:pt>
                <c:pt idx="5">
                  <c:v>311.11</c:v>
                </c:pt>
                <c:pt idx="6">
                  <c:v>311.27999999999997</c:v>
                </c:pt>
                <c:pt idx="7">
                  <c:v>311.42</c:v>
                </c:pt>
                <c:pt idx="8">
                  <c:v>311.51</c:v>
                </c:pt>
                <c:pt idx="9">
                  <c:v>311.57</c:v>
                </c:pt>
                <c:pt idx="10">
                  <c:v>311.60000000000002</c:v>
                </c:pt>
                <c:pt idx="11">
                  <c:v>311.62</c:v>
                </c:pt>
                <c:pt idx="12">
                  <c:v>311.63</c:v>
                </c:pt>
                <c:pt idx="13">
                  <c:v>311.63</c:v>
                </c:pt>
                <c:pt idx="14">
                  <c:v>311.63</c:v>
                </c:pt>
                <c:pt idx="15">
                  <c:v>311.64</c:v>
                </c:pt>
                <c:pt idx="16">
                  <c:v>311.64</c:v>
                </c:pt>
                <c:pt idx="17">
                  <c:v>311.64</c:v>
                </c:pt>
                <c:pt idx="18">
                  <c:v>311.64</c:v>
                </c:pt>
                <c:pt idx="19">
                  <c:v>311.64</c:v>
                </c:pt>
                <c:pt idx="20">
                  <c:v>311.64999999999998</c:v>
                </c:pt>
                <c:pt idx="21">
                  <c:v>311.64999999999998</c:v>
                </c:pt>
                <c:pt idx="22">
                  <c:v>311.64999999999998</c:v>
                </c:pt>
                <c:pt idx="23">
                  <c:v>311.64999999999998</c:v>
                </c:pt>
                <c:pt idx="24">
                  <c:v>311.64999999999998</c:v>
                </c:pt>
                <c:pt idx="25">
                  <c:v>311.64999999999998</c:v>
                </c:pt>
                <c:pt idx="26">
                  <c:v>311.64999999999998</c:v>
                </c:pt>
                <c:pt idx="27">
                  <c:v>311.64999999999998</c:v>
                </c:pt>
                <c:pt idx="28">
                  <c:v>311.64999999999998</c:v>
                </c:pt>
                <c:pt idx="29">
                  <c:v>311.64999999999998</c:v>
                </c:pt>
                <c:pt idx="30">
                  <c:v>311.64999999999998</c:v>
                </c:pt>
                <c:pt idx="31">
                  <c:v>311.64</c:v>
                </c:pt>
                <c:pt idx="32">
                  <c:v>311.64</c:v>
                </c:pt>
                <c:pt idx="33">
                  <c:v>311.64</c:v>
                </c:pt>
                <c:pt idx="34">
                  <c:v>311.64</c:v>
                </c:pt>
                <c:pt idx="35">
                  <c:v>311.64</c:v>
                </c:pt>
                <c:pt idx="36">
                  <c:v>311.63</c:v>
                </c:pt>
                <c:pt idx="37">
                  <c:v>311.63</c:v>
                </c:pt>
                <c:pt idx="38">
                  <c:v>311.63</c:v>
                </c:pt>
                <c:pt idx="39">
                  <c:v>311.62</c:v>
                </c:pt>
                <c:pt idx="40">
                  <c:v>311.60000000000002</c:v>
                </c:pt>
                <c:pt idx="41">
                  <c:v>311.57</c:v>
                </c:pt>
                <c:pt idx="42">
                  <c:v>311.51</c:v>
                </c:pt>
                <c:pt idx="43">
                  <c:v>311.42</c:v>
                </c:pt>
                <c:pt idx="44">
                  <c:v>311.27999999999997</c:v>
                </c:pt>
                <c:pt idx="45">
                  <c:v>311.11</c:v>
                </c:pt>
                <c:pt idx="46">
                  <c:v>310.94</c:v>
                </c:pt>
                <c:pt idx="47">
                  <c:v>310.86</c:v>
                </c:pt>
                <c:pt idx="48">
                  <c:v>311.11</c:v>
                </c:pt>
                <c:pt idx="49">
                  <c:v>311.83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3-B44A-963C-75D6BCBFC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386480"/>
        <c:axId val="567557984"/>
      </c:scatterChart>
      <c:valAx>
        <c:axId val="12173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7984"/>
        <c:crosses val="autoZero"/>
        <c:crossBetween val="midCat"/>
      </c:valAx>
      <c:valAx>
        <c:axId val="567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8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ke_U1!$A$478:$A$527</c:f>
              <c:numCache>
                <c:formatCode>General</c:formatCode>
                <c:ptCount val="50"/>
                <c:pt idx="0">
                  <c:v>20.403600000000001</c:v>
                </c:pt>
                <c:pt idx="1">
                  <c:v>40.807200000000002</c:v>
                </c:pt>
                <c:pt idx="2">
                  <c:v>61.210799999999992</c:v>
                </c:pt>
                <c:pt idx="3">
                  <c:v>81.614400000000003</c:v>
                </c:pt>
                <c:pt idx="4">
                  <c:v>102.018</c:v>
                </c:pt>
                <c:pt idx="5">
                  <c:v>122.42159999999998</c:v>
                </c:pt>
                <c:pt idx="6">
                  <c:v>142.8252</c:v>
                </c:pt>
                <c:pt idx="7">
                  <c:v>163.22880000000001</c:v>
                </c:pt>
                <c:pt idx="8">
                  <c:v>183.63239999999999</c:v>
                </c:pt>
                <c:pt idx="9">
                  <c:v>204.036</c:v>
                </c:pt>
                <c:pt idx="10">
                  <c:v>224.43959999999998</c:v>
                </c:pt>
                <c:pt idx="11">
                  <c:v>244.84319999999997</c:v>
                </c:pt>
                <c:pt idx="12">
                  <c:v>265.24680000000001</c:v>
                </c:pt>
                <c:pt idx="13">
                  <c:v>285.65039999999999</c:v>
                </c:pt>
                <c:pt idx="14">
                  <c:v>306.05399999999997</c:v>
                </c:pt>
                <c:pt idx="15">
                  <c:v>326.45760000000001</c:v>
                </c:pt>
                <c:pt idx="16">
                  <c:v>346.8612</c:v>
                </c:pt>
                <c:pt idx="17">
                  <c:v>367.26479999999998</c:v>
                </c:pt>
                <c:pt idx="18">
                  <c:v>387.66839999999996</c:v>
                </c:pt>
                <c:pt idx="19">
                  <c:v>408.072</c:v>
                </c:pt>
                <c:pt idx="20">
                  <c:v>428.47559999999999</c:v>
                </c:pt>
                <c:pt idx="21">
                  <c:v>448.87919999999997</c:v>
                </c:pt>
                <c:pt idx="22">
                  <c:v>469.28280000000001</c:v>
                </c:pt>
                <c:pt idx="23">
                  <c:v>489.68639999999994</c:v>
                </c:pt>
                <c:pt idx="24">
                  <c:v>510.09</c:v>
                </c:pt>
                <c:pt idx="25">
                  <c:v>530.49360000000001</c:v>
                </c:pt>
                <c:pt idx="26">
                  <c:v>550.8972</c:v>
                </c:pt>
                <c:pt idx="27">
                  <c:v>571.30079999999998</c:v>
                </c:pt>
                <c:pt idx="28">
                  <c:v>591.70439999999996</c:v>
                </c:pt>
                <c:pt idx="29">
                  <c:v>612.10799999999995</c:v>
                </c:pt>
                <c:pt idx="30">
                  <c:v>632.51159999999993</c:v>
                </c:pt>
                <c:pt idx="31">
                  <c:v>652.91520000000003</c:v>
                </c:pt>
                <c:pt idx="32">
                  <c:v>673.31880000000001</c:v>
                </c:pt>
                <c:pt idx="33">
                  <c:v>693.72239999999999</c:v>
                </c:pt>
                <c:pt idx="34">
                  <c:v>714.12599999999998</c:v>
                </c:pt>
                <c:pt idx="35">
                  <c:v>734.52959999999996</c:v>
                </c:pt>
                <c:pt idx="36">
                  <c:v>754.93319999999994</c:v>
                </c:pt>
                <c:pt idx="37">
                  <c:v>775.33679999999993</c:v>
                </c:pt>
                <c:pt idx="38">
                  <c:v>795.74040000000002</c:v>
                </c:pt>
                <c:pt idx="39">
                  <c:v>816.14400000000001</c:v>
                </c:pt>
                <c:pt idx="40">
                  <c:v>836.54759999999987</c:v>
                </c:pt>
                <c:pt idx="41">
                  <c:v>856.95119999999997</c:v>
                </c:pt>
                <c:pt idx="42">
                  <c:v>877.35479999999995</c:v>
                </c:pt>
                <c:pt idx="43">
                  <c:v>897.75839999999994</c:v>
                </c:pt>
                <c:pt idx="44">
                  <c:v>918.16199999999992</c:v>
                </c:pt>
                <c:pt idx="45">
                  <c:v>938.56560000000002</c:v>
                </c:pt>
                <c:pt idx="46">
                  <c:v>958.96919999999989</c:v>
                </c:pt>
                <c:pt idx="47">
                  <c:v>979.37279999999987</c:v>
                </c:pt>
                <c:pt idx="48">
                  <c:v>999.77639999999997</c:v>
                </c:pt>
                <c:pt idx="49">
                  <c:v>1020.18</c:v>
                </c:pt>
              </c:numCache>
            </c:numRef>
          </c:xVal>
          <c:yVal>
            <c:numRef>
              <c:f>ke_U1!$G$478:$G$527</c:f>
              <c:numCache>
                <c:formatCode>General</c:formatCode>
                <c:ptCount val="50"/>
                <c:pt idx="0">
                  <c:v>309.97000000000003</c:v>
                </c:pt>
                <c:pt idx="1">
                  <c:v>311.83</c:v>
                </c:pt>
                <c:pt idx="2">
                  <c:v>311.11</c:v>
                </c:pt>
                <c:pt idx="3">
                  <c:v>310.86</c:v>
                </c:pt>
                <c:pt idx="4">
                  <c:v>310.94</c:v>
                </c:pt>
                <c:pt idx="5">
                  <c:v>311.11</c:v>
                </c:pt>
                <c:pt idx="6">
                  <c:v>311.27999999999997</c:v>
                </c:pt>
                <c:pt idx="7">
                  <c:v>311.42</c:v>
                </c:pt>
                <c:pt idx="8">
                  <c:v>311.51</c:v>
                </c:pt>
                <c:pt idx="9">
                  <c:v>311.57</c:v>
                </c:pt>
                <c:pt idx="10">
                  <c:v>311.60000000000002</c:v>
                </c:pt>
                <c:pt idx="11">
                  <c:v>311.62</c:v>
                </c:pt>
                <c:pt idx="12">
                  <c:v>311.63</c:v>
                </c:pt>
                <c:pt idx="13">
                  <c:v>311.63</c:v>
                </c:pt>
                <c:pt idx="14">
                  <c:v>311.63</c:v>
                </c:pt>
                <c:pt idx="15">
                  <c:v>311.64</c:v>
                </c:pt>
                <c:pt idx="16">
                  <c:v>311.64</c:v>
                </c:pt>
                <c:pt idx="17">
                  <c:v>311.64</c:v>
                </c:pt>
                <c:pt idx="18">
                  <c:v>311.64</c:v>
                </c:pt>
                <c:pt idx="19">
                  <c:v>311.64</c:v>
                </c:pt>
                <c:pt idx="20">
                  <c:v>311.64999999999998</c:v>
                </c:pt>
                <c:pt idx="21">
                  <c:v>311.64999999999998</c:v>
                </c:pt>
                <c:pt idx="22">
                  <c:v>311.64999999999998</c:v>
                </c:pt>
                <c:pt idx="23">
                  <c:v>311.64999999999998</c:v>
                </c:pt>
                <c:pt idx="24">
                  <c:v>311.64999999999998</c:v>
                </c:pt>
                <c:pt idx="25">
                  <c:v>311.64999999999998</c:v>
                </c:pt>
                <c:pt idx="26">
                  <c:v>311.64999999999998</c:v>
                </c:pt>
                <c:pt idx="27">
                  <c:v>311.64999999999998</c:v>
                </c:pt>
                <c:pt idx="28">
                  <c:v>311.64999999999998</c:v>
                </c:pt>
                <c:pt idx="29">
                  <c:v>311.64999999999998</c:v>
                </c:pt>
                <c:pt idx="30">
                  <c:v>311.64999999999998</c:v>
                </c:pt>
                <c:pt idx="31">
                  <c:v>311.64</c:v>
                </c:pt>
                <c:pt idx="32">
                  <c:v>311.64</c:v>
                </c:pt>
                <c:pt idx="33">
                  <c:v>311.64</c:v>
                </c:pt>
                <c:pt idx="34">
                  <c:v>311.64</c:v>
                </c:pt>
                <c:pt idx="35">
                  <c:v>311.64</c:v>
                </c:pt>
                <c:pt idx="36">
                  <c:v>311.63</c:v>
                </c:pt>
                <c:pt idx="37">
                  <c:v>311.63</c:v>
                </c:pt>
                <c:pt idx="38">
                  <c:v>311.63</c:v>
                </c:pt>
                <c:pt idx="39">
                  <c:v>311.62</c:v>
                </c:pt>
                <c:pt idx="40">
                  <c:v>311.60000000000002</c:v>
                </c:pt>
                <c:pt idx="41">
                  <c:v>311.57</c:v>
                </c:pt>
                <c:pt idx="42">
                  <c:v>311.51</c:v>
                </c:pt>
                <c:pt idx="43">
                  <c:v>311.42</c:v>
                </c:pt>
                <c:pt idx="44">
                  <c:v>311.27999999999997</c:v>
                </c:pt>
                <c:pt idx="45">
                  <c:v>311.11</c:v>
                </c:pt>
                <c:pt idx="46">
                  <c:v>310.94</c:v>
                </c:pt>
                <c:pt idx="47">
                  <c:v>310.86</c:v>
                </c:pt>
                <c:pt idx="48">
                  <c:v>311.11</c:v>
                </c:pt>
                <c:pt idx="49">
                  <c:v>311.83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FD-444C-BBB6-B62C97B3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386480"/>
        <c:axId val="567557984"/>
      </c:scatterChart>
      <c:valAx>
        <c:axId val="12173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7984"/>
        <c:crosses val="autoZero"/>
        <c:crossBetween val="midCat"/>
      </c:valAx>
      <c:valAx>
        <c:axId val="567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8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ke_U1!$A$422:$A$471</c:f>
              <c:numCache>
                <c:formatCode>General</c:formatCode>
                <c:ptCount val="50"/>
                <c:pt idx="0">
                  <c:v>20.403600000000001</c:v>
                </c:pt>
                <c:pt idx="1">
                  <c:v>40.807200000000002</c:v>
                </c:pt>
                <c:pt idx="2">
                  <c:v>61.210799999999992</c:v>
                </c:pt>
                <c:pt idx="3">
                  <c:v>81.614400000000003</c:v>
                </c:pt>
                <c:pt idx="4">
                  <c:v>102.018</c:v>
                </c:pt>
                <c:pt idx="5">
                  <c:v>122.42159999999998</c:v>
                </c:pt>
                <c:pt idx="6">
                  <c:v>142.8252</c:v>
                </c:pt>
                <c:pt idx="7">
                  <c:v>163.22880000000001</c:v>
                </c:pt>
                <c:pt idx="8">
                  <c:v>183.63239999999999</c:v>
                </c:pt>
                <c:pt idx="9">
                  <c:v>204.036</c:v>
                </c:pt>
                <c:pt idx="10">
                  <c:v>224.43959999999998</c:v>
                </c:pt>
                <c:pt idx="11">
                  <c:v>244.84319999999997</c:v>
                </c:pt>
                <c:pt idx="12">
                  <c:v>265.24680000000001</c:v>
                </c:pt>
                <c:pt idx="13">
                  <c:v>285.65039999999999</c:v>
                </c:pt>
                <c:pt idx="14">
                  <c:v>306.05399999999997</c:v>
                </c:pt>
                <c:pt idx="15">
                  <c:v>326.45760000000001</c:v>
                </c:pt>
                <c:pt idx="16">
                  <c:v>346.8612</c:v>
                </c:pt>
                <c:pt idx="17">
                  <c:v>367.26479999999998</c:v>
                </c:pt>
                <c:pt idx="18">
                  <c:v>387.66839999999996</c:v>
                </c:pt>
                <c:pt idx="19">
                  <c:v>408.072</c:v>
                </c:pt>
                <c:pt idx="20">
                  <c:v>428.47559999999999</c:v>
                </c:pt>
                <c:pt idx="21">
                  <c:v>448.87919999999997</c:v>
                </c:pt>
                <c:pt idx="22">
                  <c:v>469.28280000000001</c:v>
                </c:pt>
                <c:pt idx="23">
                  <c:v>489.68639999999994</c:v>
                </c:pt>
                <c:pt idx="24">
                  <c:v>510.09</c:v>
                </c:pt>
                <c:pt idx="25">
                  <c:v>530.49360000000001</c:v>
                </c:pt>
                <c:pt idx="26">
                  <c:v>550.8972</c:v>
                </c:pt>
                <c:pt idx="27">
                  <c:v>571.30079999999998</c:v>
                </c:pt>
                <c:pt idx="28">
                  <c:v>591.70439999999996</c:v>
                </c:pt>
                <c:pt idx="29">
                  <c:v>612.10799999999995</c:v>
                </c:pt>
                <c:pt idx="30">
                  <c:v>632.51159999999993</c:v>
                </c:pt>
                <c:pt idx="31">
                  <c:v>652.91520000000003</c:v>
                </c:pt>
                <c:pt idx="32">
                  <c:v>673.31880000000001</c:v>
                </c:pt>
                <c:pt idx="33">
                  <c:v>693.72239999999999</c:v>
                </c:pt>
                <c:pt idx="34">
                  <c:v>714.12599999999998</c:v>
                </c:pt>
                <c:pt idx="35">
                  <c:v>734.52959999999996</c:v>
                </c:pt>
                <c:pt idx="36">
                  <c:v>754.93319999999994</c:v>
                </c:pt>
                <c:pt idx="37">
                  <c:v>775.33679999999993</c:v>
                </c:pt>
                <c:pt idx="38">
                  <c:v>795.74040000000002</c:v>
                </c:pt>
                <c:pt idx="39">
                  <c:v>816.14400000000001</c:v>
                </c:pt>
                <c:pt idx="40">
                  <c:v>836.54759999999987</c:v>
                </c:pt>
                <c:pt idx="41">
                  <c:v>856.95119999999997</c:v>
                </c:pt>
                <c:pt idx="42">
                  <c:v>877.35479999999995</c:v>
                </c:pt>
                <c:pt idx="43">
                  <c:v>897.75839999999994</c:v>
                </c:pt>
                <c:pt idx="44">
                  <c:v>918.16199999999992</c:v>
                </c:pt>
                <c:pt idx="45">
                  <c:v>938.56560000000002</c:v>
                </c:pt>
                <c:pt idx="46">
                  <c:v>958.96919999999989</c:v>
                </c:pt>
                <c:pt idx="47">
                  <c:v>979.37279999999987</c:v>
                </c:pt>
                <c:pt idx="48">
                  <c:v>999.77639999999997</c:v>
                </c:pt>
                <c:pt idx="49">
                  <c:v>1020.18</c:v>
                </c:pt>
              </c:numCache>
            </c:numRef>
          </c:xVal>
          <c:yVal>
            <c:numRef>
              <c:f>ke_U1!$G$422:$G$471</c:f>
              <c:numCache>
                <c:formatCode>General</c:formatCode>
                <c:ptCount val="50"/>
                <c:pt idx="0">
                  <c:v>315.75</c:v>
                </c:pt>
                <c:pt idx="1">
                  <c:v>315.7</c:v>
                </c:pt>
                <c:pt idx="2">
                  <c:v>316.02999999999997</c:v>
                </c:pt>
                <c:pt idx="3">
                  <c:v>315.89999999999998</c:v>
                </c:pt>
                <c:pt idx="4">
                  <c:v>315.72000000000003</c:v>
                </c:pt>
                <c:pt idx="5">
                  <c:v>315.60000000000002</c:v>
                </c:pt>
                <c:pt idx="6">
                  <c:v>315.52</c:v>
                </c:pt>
                <c:pt idx="7">
                  <c:v>315.45</c:v>
                </c:pt>
                <c:pt idx="8">
                  <c:v>315.39999999999998</c:v>
                </c:pt>
                <c:pt idx="9">
                  <c:v>315.33999999999997</c:v>
                </c:pt>
                <c:pt idx="10">
                  <c:v>315.29000000000002</c:v>
                </c:pt>
                <c:pt idx="11">
                  <c:v>315.25</c:v>
                </c:pt>
                <c:pt idx="12">
                  <c:v>315.22000000000003</c:v>
                </c:pt>
                <c:pt idx="13">
                  <c:v>315.19</c:v>
                </c:pt>
                <c:pt idx="14">
                  <c:v>315.17</c:v>
                </c:pt>
                <c:pt idx="15">
                  <c:v>315.14999999999998</c:v>
                </c:pt>
                <c:pt idx="16">
                  <c:v>315.14</c:v>
                </c:pt>
                <c:pt idx="17">
                  <c:v>315.13</c:v>
                </c:pt>
                <c:pt idx="18">
                  <c:v>315.12</c:v>
                </c:pt>
                <c:pt idx="19">
                  <c:v>315.12</c:v>
                </c:pt>
                <c:pt idx="20">
                  <c:v>315.12</c:v>
                </c:pt>
                <c:pt idx="21">
                  <c:v>315.12</c:v>
                </c:pt>
                <c:pt idx="22">
                  <c:v>315.12</c:v>
                </c:pt>
                <c:pt idx="23">
                  <c:v>315.12</c:v>
                </c:pt>
                <c:pt idx="24">
                  <c:v>315.12</c:v>
                </c:pt>
                <c:pt idx="25">
                  <c:v>315.12</c:v>
                </c:pt>
                <c:pt idx="26">
                  <c:v>315.12</c:v>
                </c:pt>
                <c:pt idx="27">
                  <c:v>315.12</c:v>
                </c:pt>
                <c:pt idx="28">
                  <c:v>315.12</c:v>
                </c:pt>
                <c:pt idx="29">
                  <c:v>315.12</c:v>
                </c:pt>
                <c:pt idx="30">
                  <c:v>315.12</c:v>
                </c:pt>
                <c:pt idx="31">
                  <c:v>315.12</c:v>
                </c:pt>
                <c:pt idx="32">
                  <c:v>315.12</c:v>
                </c:pt>
                <c:pt idx="33">
                  <c:v>315.13</c:v>
                </c:pt>
                <c:pt idx="34">
                  <c:v>315.14</c:v>
                </c:pt>
                <c:pt idx="35">
                  <c:v>315.14999999999998</c:v>
                </c:pt>
                <c:pt idx="36">
                  <c:v>315.17</c:v>
                </c:pt>
                <c:pt idx="37">
                  <c:v>315.19</c:v>
                </c:pt>
                <c:pt idx="38">
                  <c:v>315.22000000000003</c:v>
                </c:pt>
                <c:pt idx="39">
                  <c:v>315.25</c:v>
                </c:pt>
                <c:pt idx="40">
                  <c:v>315.29000000000002</c:v>
                </c:pt>
                <c:pt idx="41">
                  <c:v>315.33999999999997</c:v>
                </c:pt>
                <c:pt idx="42">
                  <c:v>315.39999999999998</c:v>
                </c:pt>
                <c:pt idx="43">
                  <c:v>315.45</c:v>
                </c:pt>
                <c:pt idx="44">
                  <c:v>315.52</c:v>
                </c:pt>
                <c:pt idx="45">
                  <c:v>315.60000000000002</c:v>
                </c:pt>
                <c:pt idx="46">
                  <c:v>315.72000000000003</c:v>
                </c:pt>
                <c:pt idx="47">
                  <c:v>315.89999999999998</c:v>
                </c:pt>
                <c:pt idx="48">
                  <c:v>316.02999999999997</c:v>
                </c:pt>
                <c:pt idx="49">
                  <c:v>315.7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6-3441-A1AF-752C1F804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63599"/>
        <c:axId val="783394927"/>
      </c:scatterChart>
      <c:valAx>
        <c:axId val="100676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94927"/>
        <c:crosses val="autoZero"/>
        <c:crossBetween val="midCat"/>
      </c:valAx>
      <c:valAx>
        <c:axId val="7833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6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ke_U1!$A$6:$A$55</c:f>
              <c:numCache>
                <c:formatCode>General</c:formatCode>
                <c:ptCount val="50"/>
                <c:pt idx="0">
                  <c:v>6.86632</c:v>
                </c:pt>
                <c:pt idx="1">
                  <c:v>13.73264</c:v>
                </c:pt>
                <c:pt idx="2">
                  <c:v>20.598959999999998</c:v>
                </c:pt>
                <c:pt idx="3">
                  <c:v>27.46528</c:v>
                </c:pt>
                <c:pt idx="4">
                  <c:v>34.331600000000002</c:v>
                </c:pt>
                <c:pt idx="5">
                  <c:v>41.197919999999996</c:v>
                </c:pt>
                <c:pt idx="6">
                  <c:v>48.064239999999998</c:v>
                </c:pt>
                <c:pt idx="7">
                  <c:v>54.93056</c:v>
                </c:pt>
                <c:pt idx="8">
                  <c:v>61.796879999999994</c:v>
                </c:pt>
                <c:pt idx="9">
                  <c:v>68.663200000000003</c:v>
                </c:pt>
                <c:pt idx="10">
                  <c:v>75.529519999999991</c:v>
                </c:pt>
                <c:pt idx="11">
                  <c:v>82.395839999999993</c:v>
                </c:pt>
                <c:pt idx="12">
                  <c:v>89.262159999999994</c:v>
                </c:pt>
                <c:pt idx="13">
                  <c:v>96.128479999999996</c:v>
                </c:pt>
                <c:pt idx="14">
                  <c:v>102.99479999999998</c:v>
                </c:pt>
                <c:pt idx="15">
                  <c:v>109.86112</c:v>
                </c:pt>
                <c:pt idx="16">
                  <c:v>116.72744</c:v>
                </c:pt>
                <c:pt idx="17">
                  <c:v>123.59375999999999</c:v>
                </c:pt>
                <c:pt idx="18">
                  <c:v>130.46008</c:v>
                </c:pt>
                <c:pt idx="19">
                  <c:v>137.32640000000001</c:v>
                </c:pt>
                <c:pt idx="20">
                  <c:v>144.19271999999998</c:v>
                </c:pt>
                <c:pt idx="21">
                  <c:v>151.05903999999998</c:v>
                </c:pt>
                <c:pt idx="22">
                  <c:v>157.92535999999998</c:v>
                </c:pt>
                <c:pt idx="23">
                  <c:v>164.79167999999999</c:v>
                </c:pt>
                <c:pt idx="24">
                  <c:v>171.65799999999999</c:v>
                </c:pt>
                <c:pt idx="25">
                  <c:v>178.52431999999999</c:v>
                </c:pt>
                <c:pt idx="26">
                  <c:v>185.39063999999999</c:v>
                </c:pt>
                <c:pt idx="27">
                  <c:v>192.25695999999999</c:v>
                </c:pt>
                <c:pt idx="28">
                  <c:v>199.12327999999997</c:v>
                </c:pt>
                <c:pt idx="29">
                  <c:v>205.98959999999997</c:v>
                </c:pt>
                <c:pt idx="30">
                  <c:v>212.85591999999997</c:v>
                </c:pt>
                <c:pt idx="31">
                  <c:v>219.72224</c:v>
                </c:pt>
                <c:pt idx="32">
                  <c:v>226.58856</c:v>
                </c:pt>
                <c:pt idx="33">
                  <c:v>233.45488</c:v>
                </c:pt>
                <c:pt idx="34">
                  <c:v>240.32119999999998</c:v>
                </c:pt>
                <c:pt idx="35">
                  <c:v>247.18751999999998</c:v>
                </c:pt>
                <c:pt idx="36">
                  <c:v>254.05383999999998</c:v>
                </c:pt>
                <c:pt idx="37">
                  <c:v>260.92016000000001</c:v>
                </c:pt>
                <c:pt idx="38">
                  <c:v>267.78647999999998</c:v>
                </c:pt>
                <c:pt idx="39">
                  <c:v>274.65280000000001</c:v>
                </c:pt>
                <c:pt idx="40">
                  <c:v>281.51911999999999</c:v>
                </c:pt>
                <c:pt idx="41">
                  <c:v>288.38543999999996</c:v>
                </c:pt>
                <c:pt idx="42">
                  <c:v>295.25175999999999</c:v>
                </c:pt>
                <c:pt idx="43">
                  <c:v>302.11807999999996</c:v>
                </c:pt>
                <c:pt idx="44">
                  <c:v>308.98439999999999</c:v>
                </c:pt>
                <c:pt idx="45">
                  <c:v>315.85071999999997</c:v>
                </c:pt>
                <c:pt idx="46">
                  <c:v>322.71703999999994</c:v>
                </c:pt>
                <c:pt idx="47">
                  <c:v>329.58335999999997</c:v>
                </c:pt>
                <c:pt idx="48">
                  <c:v>336.44967999999994</c:v>
                </c:pt>
                <c:pt idx="49">
                  <c:v>343.31599999999997</c:v>
                </c:pt>
              </c:numCache>
            </c:numRef>
          </c:xVal>
          <c:yVal>
            <c:numRef>
              <c:f>ke_U1!$C$6:$C$55</c:f>
              <c:numCache>
                <c:formatCode>General</c:formatCode>
                <c:ptCount val="50"/>
                <c:pt idx="0">
                  <c:v>1014.39</c:v>
                </c:pt>
                <c:pt idx="1">
                  <c:v>998.42</c:v>
                </c:pt>
                <c:pt idx="2">
                  <c:v>992.12800000000004</c:v>
                </c:pt>
                <c:pt idx="3">
                  <c:v>995.12300000000005</c:v>
                </c:pt>
                <c:pt idx="4">
                  <c:v>1010.85</c:v>
                </c:pt>
                <c:pt idx="5">
                  <c:v>1035.83</c:v>
                </c:pt>
                <c:pt idx="6">
                  <c:v>1053.3599999999999</c:v>
                </c:pt>
                <c:pt idx="7">
                  <c:v>1076.53</c:v>
                </c:pt>
                <c:pt idx="8">
                  <c:v>1095.92</c:v>
                </c:pt>
                <c:pt idx="9">
                  <c:v>1113.26</c:v>
                </c:pt>
                <c:pt idx="10">
                  <c:v>1132.74</c:v>
                </c:pt>
                <c:pt idx="11">
                  <c:v>1150.71</c:v>
                </c:pt>
                <c:pt idx="12">
                  <c:v>1169.01</c:v>
                </c:pt>
                <c:pt idx="13">
                  <c:v>1191.1400000000001</c:v>
                </c:pt>
                <c:pt idx="14">
                  <c:v>1211.8599999999999</c:v>
                </c:pt>
                <c:pt idx="15">
                  <c:v>1228.24</c:v>
                </c:pt>
                <c:pt idx="16">
                  <c:v>1251.72</c:v>
                </c:pt>
                <c:pt idx="17">
                  <c:v>1267.6500000000001</c:v>
                </c:pt>
                <c:pt idx="18">
                  <c:v>1283.67</c:v>
                </c:pt>
                <c:pt idx="19">
                  <c:v>1296.69</c:v>
                </c:pt>
                <c:pt idx="20">
                  <c:v>1312.52</c:v>
                </c:pt>
                <c:pt idx="21">
                  <c:v>1324.87</c:v>
                </c:pt>
                <c:pt idx="22">
                  <c:v>1341.34</c:v>
                </c:pt>
                <c:pt idx="23">
                  <c:v>1358.27</c:v>
                </c:pt>
                <c:pt idx="24">
                  <c:v>1372.15</c:v>
                </c:pt>
                <c:pt idx="25">
                  <c:v>1387.39</c:v>
                </c:pt>
                <c:pt idx="26">
                  <c:v>1398.54</c:v>
                </c:pt>
                <c:pt idx="27">
                  <c:v>1406.62</c:v>
                </c:pt>
                <c:pt idx="28">
                  <c:v>1404.56</c:v>
                </c:pt>
                <c:pt idx="29">
                  <c:v>1383.79</c:v>
                </c:pt>
                <c:pt idx="30">
                  <c:v>1355.7</c:v>
                </c:pt>
                <c:pt idx="31">
                  <c:v>1340.84</c:v>
                </c:pt>
                <c:pt idx="32">
                  <c:v>1322.55</c:v>
                </c:pt>
                <c:pt idx="33">
                  <c:v>1295.04</c:v>
                </c:pt>
                <c:pt idx="34">
                  <c:v>1281.83</c:v>
                </c:pt>
                <c:pt idx="35">
                  <c:v>1260.8900000000001</c:v>
                </c:pt>
                <c:pt idx="36">
                  <c:v>1243.6600000000001</c:v>
                </c:pt>
                <c:pt idx="37">
                  <c:v>1222.04</c:v>
                </c:pt>
                <c:pt idx="38">
                  <c:v>1207.1099999999999</c:v>
                </c:pt>
                <c:pt idx="39">
                  <c:v>1184.28</c:v>
                </c:pt>
                <c:pt idx="40">
                  <c:v>1173.6400000000001</c:v>
                </c:pt>
                <c:pt idx="41">
                  <c:v>1159.71</c:v>
                </c:pt>
                <c:pt idx="42">
                  <c:v>1146.0999999999999</c:v>
                </c:pt>
                <c:pt idx="43">
                  <c:v>1122.83</c:v>
                </c:pt>
                <c:pt idx="44">
                  <c:v>1107.1199999999999</c:v>
                </c:pt>
                <c:pt idx="45">
                  <c:v>1093.8</c:v>
                </c:pt>
                <c:pt idx="46">
                  <c:v>1073.6400000000001</c:v>
                </c:pt>
                <c:pt idx="47">
                  <c:v>1053.0999999999999</c:v>
                </c:pt>
                <c:pt idx="48">
                  <c:v>1032.74</c:v>
                </c:pt>
                <c:pt idx="49">
                  <c:v>1021.18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5-1C48-83DE-5AED31E94D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ke_U1!$A$6:$A$55</c:f>
              <c:numCache>
                <c:formatCode>General</c:formatCode>
                <c:ptCount val="50"/>
                <c:pt idx="0">
                  <c:v>6.86632</c:v>
                </c:pt>
                <c:pt idx="1">
                  <c:v>13.73264</c:v>
                </c:pt>
                <c:pt idx="2">
                  <c:v>20.598959999999998</c:v>
                </c:pt>
                <c:pt idx="3">
                  <c:v>27.46528</c:v>
                </c:pt>
                <c:pt idx="4">
                  <c:v>34.331600000000002</c:v>
                </c:pt>
                <c:pt idx="5">
                  <c:v>41.197919999999996</c:v>
                </c:pt>
                <c:pt idx="6">
                  <c:v>48.064239999999998</c:v>
                </c:pt>
                <c:pt idx="7">
                  <c:v>54.93056</c:v>
                </c:pt>
                <c:pt idx="8">
                  <c:v>61.796879999999994</c:v>
                </c:pt>
                <c:pt idx="9">
                  <c:v>68.663200000000003</c:v>
                </c:pt>
                <c:pt idx="10">
                  <c:v>75.529519999999991</c:v>
                </c:pt>
                <c:pt idx="11">
                  <c:v>82.395839999999993</c:v>
                </c:pt>
                <c:pt idx="12">
                  <c:v>89.262159999999994</c:v>
                </c:pt>
                <c:pt idx="13">
                  <c:v>96.128479999999996</c:v>
                </c:pt>
                <c:pt idx="14">
                  <c:v>102.99479999999998</c:v>
                </c:pt>
                <c:pt idx="15">
                  <c:v>109.86112</c:v>
                </c:pt>
                <c:pt idx="16">
                  <c:v>116.72744</c:v>
                </c:pt>
                <c:pt idx="17">
                  <c:v>123.59375999999999</c:v>
                </c:pt>
                <c:pt idx="18">
                  <c:v>130.46008</c:v>
                </c:pt>
                <c:pt idx="19">
                  <c:v>137.32640000000001</c:v>
                </c:pt>
                <c:pt idx="20">
                  <c:v>144.19271999999998</c:v>
                </c:pt>
                <c:pt idx="21">
                  <c:v>151.05903999999998</c:v>
                </c:pt>
                <c:pt idx="22">
                  <c:v>157.92535999999998</c:v>
                </c:pt>
                <c:pt idx="23">
                  <c:v>164.79167999999999</c:v>
                </c:pt>
                <c:pt idx="24">
                  <c:v>171.65799999999999</c:v>
                </c:pt>
                <c:pt idx="25">
                  <c:v>178.52431999999999</c:v>
                </c:pt>
                <c:pt idx="26">
                  <c:v>185.39063999999999</c:v>
                </c:pt>
                <c:pt idx="27">
                  <c:v>192.25695999999999</c:v>
                </c:pt>
                <c:pt idx="28">
                  <c:v>199.12327999999997</c:v>
                </c:pt>
                <c:pt idx="29">
                  <c:v>205.98959999999997</c:v>
                </c:pt>
                <c:pt idx="30">
                  <c:v>212.85591999999997</c:v>
                </c:pt>
                <c:pt idx="31">
                  <c:v>219.72224</c:v>
                </c:pt>
                <c:pt idx="32">
                  <c:v>226.58856</c:v>
                </c:pt>
                <c:pt idx="33">
                  <c:v>233.45488</c:v>
                </c:pt>
                <c:pt idx="34">
                  <c:v>240.32119999999998</c:v>
                </c:pt>
                <c:pt idx="35">
                  <c:v>247.18751999999998</c:v>
                </c:pt>
                <c:pt idx="36">
                  <c:v>254.05383999999998</c:v>
                </c:pt>
                <c:pt idx="37">
                  <c:v>260.92016000000001</c:v>
                </c:pt>
                <c:pt idx="38">
                  <c:v>267.78647999999998</c:v>
                </c:pt>
                <c:pt idx="39">
                  <c:v>274.65280000000001</c:v>
                </c:pt>
                <c:pt idx="40">
                  <c:v>281.51911999999999</c:v>
                </c:pt>
                <c:pt idx="41">
                  <c:v>288.38543999999996</c:v>
                </c:pt>
                <c:pt idx="42">
                  <c:v>295.25175999999999</c:v>
                </c:pt>
                <c:pt idx="43">
                  <c:v>302.11807999999996</c:v>
                </c:pt>
                <c:pt idx="44">
                  <c:v>308.98439999999999</c:v>
                </c:pt>
                <c:pt idx="45">
                  <c:v>315.85071999999997</c:v>
                </c:pt>
                <c:pt idx="46">
                  <c:v>322.71703999999994</c:v>
                </c:pt>
                <c:pt idx="47">
                  <c:v>329.58335999999997</c:v>
                </c:pt>
                <c:pt idx="48">
                  <c:v>336.44967999999994</c:v>
                </c:pt>
                <c:pt idx="49">
                  <c:v>343.31599999999997</c:v>
                </c:pt>
              </c:numCache>
            </c:numRef>
          </c:xVal>
          <c:yVal>
            <c:numRef>
              <c:f>ke_U1!$E$6:$E$55</c:f>
              <c:numCache>
                <c:formatCode>General</c:formatCode>
                <c:ptCount val="50"/>
                <c:pt idx="0">
                  <c:v>1019.07</c:v>
                </c:pt>
                <c:pt idx="1">
                  <c:v>1006.09</c:v>
                </c:pt>
                <c:pt idx="2">
                  <c:v>997.15899999999999</c:v>
                </c:pt>
                <c:pt idx="3">
                  <c:v>995.774</c:v>
                </c:pt>
                <c:pt idx="4">
                  <c:v>1000.58</c:v>
                </c:pt>
                <c:pt idx="5">
                  <c:v>1010.49</c:v>
                </c:pt>
                <c:pt idx="6">
                  <c:v>1029.29</c:v>
                </c:pt>
                <c:pt idx="7">
                  <c:v>1048.54</c:v>
                </c:pt>
                <c:pt idx="8">
                  <c:v>1069.69</c:v>
                </c:pt>
                <c:pt idx="9">
                  <c:v>1089.33</c:v>
                </c:pt>
                <c:pt idx="10">
                  <c:v>1101.1300000000001</c:v>
                </c:pt>
                <c:pt idx="11">
                  <c:v>1123.42</c:v>
                </c:pt>
                <c:pt idx="12">
                  <c:v>1139.6500000000001</c:v>
                </c:pt>
                <c:pt idx="13">
                  <c:v>1162.47</c:v>
                </c:pt>
                <c:pt idx="14">
                  <c:v>1177.77</c:v>
                </c:pt>
                <c:pt idx="15">
                  <c:v>1186.7</c:v>
                </c:pt>
                <c:pt idx="16">
                  <c:v>1193.1199999999999</c:v>
                </c:pt>
                <c:pt idx="17">
                  <c:v>1211.81</c:v>
                </c:pt>
                <c:pt idx="18">
                  <c:v>1230.8699999999999</c:v>
                </c:pt>
                <c:pt idx="19">
                  <c:v>1257.1500000000001</c:v>
                </c:pt>
                <c:pt idx="20">
                  <c:v>1281.3399999999999</c:v>
                </c:pt>
                <c:pt idx="21">
                  <c:v>1297.48</c:v>
                </c:pt>
                <c:pt idx="22">
                  <c:v>1312.64</c:v>
                </c:pt>
                <c:pt idx="23">
                  <c:v>1336.96</c:v>
                </c:pt>
                <c:pt idx="24">
                  <c:v>1361.89</c:v>
                </c:pt>
                <c:pt idx="25">
                  <c:v>1394.66</c:v>
                </c:pt>
                <c:pt idx="26">
                  <c:v>1400.34</c:v>
                </c:pt>
                <c:pt idx="27">
                  <c:v>1407.1</c:v>
                </c:pt>
                <c:pt idx="28">
                  <c:v>1403.17</c:v>
                </c:pt>
                <c:pt idx="29">
                  <c:v>1383.77</c:v>
                </c:pt>
                <c:pt idx="30">
                  <c:v>1370.21</c:v>
                </c:pt>
                <c:pt idx="31">
                  <c:v>1347.9</c:v>
                </c:pt>
                <c:pt idx="32">
                  <c:v>1322.36</c:v>
                </c:pt>
                <c:pt idx="33">
                  <c:v>1307.1099999999999</c:v>
                </c:pt>
                <c:pt idx="34">
                  <c:v>1300.3800000000001</c:v>
                </c:pt>
                <c:pt idx="35">
                  <c:v>1284.3499999999999</c:v>
                </c:pt>
                <c:pt idx="36">
                  <c:v>1263.97</c:v>
                </c:pt>
                <c:pt idx="37">
                  <c:v>1246.3</c:v>
                </c:pt>
                <c:pt idx="38">
                  <c:v>1237</c:v>
                </c:pt>
                <c:pt idx="39">
                  <c:v>1215.0899999999999</c:v>
                </c:pt>
                <c:pt idx="40">
                  <c:v>1203.97</c:v>
                </c:pt>
                <c:pt idx="41">
                  <c:v>1189.45</c:v>
                </c:pt>
                <c:pt idx="42">
                  <c:v>1177.6300000000001</c:v>
                </c:pt>
                <c:pt idx="43">
                  <c:v>1162.03</c:v>
                </c:pt>
                <c:pt idx="44">
                  <c:v>1137.02</c:v>
                </c:pt>
                <c:pt idx="45">
                  <c:v>1109.83</c:v>
                </c:pt>
                <c:pt idx="46">
                  <c:v>1082.6300000000001</c:v>
                </c:pt>
                <c:pt idx="47">
                  <c:v>1063.51</c:v>
                </c:pt>
                <c:pt idx="48">
                  <c:v>1043.1400000000001</c:v>
                </c:pt>
                <c:pt idx="49">
                  <c:v>1032.9000000000001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5-1C48-83DE-5AED31E94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687520"/>
        <c:axId val="1228275680"/>
      </c:scatterChart>
      <c:valAx>
        <c:axId val="120868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75680"/>
        <c:crosses val="autoZero"/>
        <c:crossBetween val="midCat"/>
      </c:valAx>
      <c:valAx>
        <c:axId val="12282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8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ke_U1!$A$36:$A$55</c:f>
              <c:numCache>
                <c:formatCode>General</c:formatCode>
                <c:ptCount val="20"/>
                <c:pt idx="0">
                  <c:v>212.85591999999997</c:v>
                </c:pt>
                <c:pt idx="1">
                  <c:v>219.72224</c:v>
                </c:pt>
                <c:pt idx="2">
                  <c:v>226.58856</c:v>
                </c:pt>
                <c:pt idx="3">
                  <c:v>233.45488</c:v>
                </c:pt>
                <c:pt idx="4">
                  <c:v>240.32119999999998</c:v>
                </c:pt>
                <c:pt idx="5">
                  <c:v>247.18751999999998</c:v>
                </c:pt>
                <c:pt idx="6">
                  <c:v>254.05383999999998</c:v>
                </c:pt>
                <c:pt idx="7">
                  <c:v>260.92016000000001</c:v>
                </c:pt>
                <c:pt idx="8">
                  <c:v>267.78647999999998</c:v>
                </c:pt>
                <c:pt idx="9">
                  <c:v>274.65280000000001</c:v>
                </c:pt>
                <c:pt idx="10">
                  <c:v>281.51911999999999</c:v>
                </c:pt>
                <c:pt idx="11">
                  <c:v>288.38543999999996</c:v>
                </c:pt>
                <c:pt idx="12">
                  <c:v>295.25175999999999</c:v>
                </c:pt>
                <c:pt idx="13">
                  <c:v>302.11807999999996</c:v>
                </c:pt>
                <c:pt idx="14">
                  <c:v>308.98439999999999</c:v>
                </c:pt>
                <c:pt idx="15">
                  <c:v>315.85071999999997</c:v>
                </c:pt>
                <c:pt idx="16">
                  <c:v>322.71703999999994</c:v>
                </c:pt>
                <c:pt idx="17">
                  <c:v>329.58335999999997</c:v>
                </c:pt>
                <c:pt idx="18">
                  <c:v>336.44967999999994</c:v>
                </c:pt>
                <c:pt idx="19">
                  <c:v>343.31599999999997</c:v>
                </c:pt>
              </c:numCache>
            </c:numRef>
          </c:xVal>
          <c:yVal>
            <c:numRef>
              <c:f>ke_U1!$C$36:$C$55</c:f>
              <c:numCache>
                <c:formatCode>General</c:formatCode>
                <c:ptCount val="20"/>
                <c:pt idx="0">
                  <c:v>1355.7</c:v>
                </c:pt>
                <c:pt idx="1">
                  <c:v>1340.84</c:v>
                </c:pt>
                <c:pt idx="2">
                  <c:v>1322.55</c:v>
                </c:pt>
                <c:pt idx="3">
                  <c:v>1295.04</c:v>
                </c:pt>
                <c:pt idx="4">
                  <c:v>1281.83</c:v>
                </c:pt>
                <c:pt idx="5">
                  <c:v>1260.8900000000001</c:v>
                </c:pt>
                <c:pt idx="6">
                  <c:v>1243.6600000000001</c:v>
                </c:pt>
                <c:pt idx="7">
                  <c:v>1222.04</c:v>
                </c:pt>
                <c:pt idx="8">
                  <c:v>1207.1099999999999</c:v>
                </c:pt>
                <c:pt idx="9">
                  <c:v>1184.28</c:v>
                </c:pt>
                <c:pt idx="10">
                  <c:v>1173.6400000000001</c:v>
                </c:pt>
                <c:pt idx="11">
                  <c:v>1159.71</c:v>
                </c:pt>
                <c:pt idx="12">
                  <c:v>1146.0999999999999</c:v>
                </c:pt>
                <c:pt idx="13">
                  <c:v>1122.83</c:v>
                </c:pt>
                <c:pt idx="14">
                  <c:v>1107.1199999999999</c:v>
                </c:pt>
                <c:pt idx="15">
                  <c:v>1093.8</c:v>
                </c:pt>
                <c:pt idx="16">
                  <c:v>1073.6400000000001</c:v>
                </c:pt>
                <c:pt idx="17">
                  <c:v>1053.0999999999999</c:v>
                </c:pt>
                <c:pt idx="18">
                  <c:v>1032.74</c:v>
                </c:pt>
                <c:pt idx="19">
                  <c:v>1021.18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A-ED45-B69B-A3942EE968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ke_U1!$A$10:$A$31</c:f>
              <c:numCache>
                <c:formatCode>General</c:formatCode>
                <c:ptCount val="22"/>
                <c:pt idx="0">
                  <c:v>34.331600000000002</c:v>
                </c:pt>
                <c:pt idx="1">
                  <c:v>41.197919999999996</c:v>
                </c:pt>
                <c:pt idx="2">
                  <c:v>48.064239999999998</c:v>
                </c:pt>
                <c:pt idx="3">
                  <c:v>54.93056</c:v>
                </c:pt>
                <c:pt idx="4">
                  <c:v>61.796879999999994</c:v>
                </c:pt>
                <c:pt idx="5">
                  <c:v>68.663200000000003</c:v>
                </c:pt>
                <c:pt idx="6">
                  <c:v>75.529519999999991</c:v>
                </c:pt>
                <c:pt idx="7">
                  <c:v>82.395839999999993</c:v>
                </c:pt>
                <c:pt idx="8">
                  <c:v>89.262159999999994</c:v>
                </c:pt>
                <c:pt idx="9">
                  <c:v>96.128479999999996</c:v>
                </c:pt>
                <c:pt idx="10">
                  <c:v>102.99479999999998</c:v>
                </c:pt>
                <c:pt idx="11">
                  <c:v>109.86112</c:v>
                </c:pt>
                <c:pt idx="12">
                  <c:v>116.72744</c:v>
                </c:pt>
                <c:pt idx="13">
                  <c:v>123.59375999999999</c:v>
                </c:pt>
                <c:pt idx="14">
                  <c:v>130.46008</c:v>
                </c:pt>
                <c:pt idx="15">
                  <c:v>137.32640000000001</c:v>
                </c:pt>
                <c:pt idx="16">
                  <c:v>144.19271999999998</c:v>
                </c:pt>
                <c:pt idx="17">
                  <c:v>151.05903999999998</c:v>
                </c:pt>
                <c:pt idx="18">
                  <c:v>157.92535999999998</c:v>
                </c:pt>
                <c:pt idx="19">
                  <c:v>164.79167999999999</c:v>
                </c:pt>
                <c:pt idx="20">
                  <c:v>171.65799999999999</c:v>
                </c:pt>
                <c:pt idx="21">
                  <c:v>178.52431999999999</c:v>
                </c:pt>
              </c:numCache>
            </c:numRef>
          </c:xVal>
          <c:yVal>
            <c:numRef>
              <c:f>ke_U1!$E$10:$E$31</c:f>
              <c:numCache>
                <c:formatCode>General</c:formatCode>
                <c:ptCount val="22"/>
                <c:pt idx="0">
                  <c:v>1000.58</c:v>
                </c:pt>
                <c:pt idx="1">
                  <c:v>1010.49</c:v>
                </c:pt>
                <c:pt idx="2">
                  <c:v>1029.29</c:v>
                </c:pt>
                <c:pt idx="3">
                  <c:v>1048.54</c:v>
                </c:pt>
                <c:pt idx="4">
                  <c:v>1069.69</c:v>
                </c:pt>
                <c:pt idx="5">
                  <c:v>1089.33</c:v>
                </c:pt>
                <c:pt idx="6">
                  <c:v>1101.1300000000001</c:v>
                </c:pt>
                <c:pt idx="7">
                  <c:v>1123.42</c:v>
                </c:pt>
                <c:pt idx="8">
                  <c:v>1139.6500000000001</c:v>
                </c:pt>
                <c:pt idx="9">
                  <c:v>1162.47</c:v>
                </c:pt>
                <c:pt idx="10">
                  <c:v>1177.77</c:v>
                </c:pt>
                <c:pt idx="11">
                  <c:v>1186.7</c:v>
                </c:pt>
                <c:pt idx="12">
                  <c:v>1193.1199999999999</c:v>
                </c:pt>
                <c:pt idx="13">
                  <c:v>1211.81</c:v>
                </c:pt>
                <c:pt idx="14">
                  <c:v>1230.8699999999999</c:v>
                </c:pt>
                <c:pt idx="15">
                  <c:v>1257.1500000000001</c:v>
                </c:pt>
                <c:pt idx="16">
                  <c:v>1281.3399999999999</c:v>
                </c:pt>
                <c:pt idx="17">
                  <c:v>1297.48</c:v>
                </c:pt>
                <c:pt idx="18">
                  <c:v>1312.64</c:v>
                </c:pt>
                <c:pt idx="19">
                  <c:v>1336.96</c:v>
                </c:pt>
                <c:pt idx="20">
                  <c:v>1361.89</c:v>
                </c:pt>
                <c:pt idx="21">
                  <c:v>1394.66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AA-ED45-B69B-A3942EE96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687520"/>
        <c:axId val="1228275680"/>
      </c:scatterChart>
      <c:valAx>
        <c:axId val="120868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75680"/>
        <c:crosses val="autoZero"/>
        <c:crossBetween val="midCat"/>
      </c:valAx>
      <c:valAx>
        <c:axId val="12282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8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ke_U1!$A$312:$A$361</c:f>
              <c:numCache>
                <c:formatCode>General</c:formatCode>
                <c:ptCount val="50"/>
                <c:pt idx="0">
                  <c:v>34.331800000000001</c:v>
                </c:pt>
                <c:pt idx="1">
                  <c:v>68.663600000000002</c:v>
                </c:pt>
                <c:pt idx="2">
                  <c:v>102.99539999999999</c:v>
                </c:pt>
                <c:pt idx="3">
                  <c:v>137.3272</c:v>
                </c:pt>
                <c:pt idx="4">
                  <c:v>171.65899999999999</c:v>
                </c:pt>
                <c:pt idx="5">
                  <c:v>205.99079999999998</c:v>
                </c:pt>
                <c:pt idx="6">
                  <c:v>240.32260000000002</c:v>
                </c:pt>
                <c:pt idx="7">
                  <c:v>274.65440000000001</c:v>
                </c:pt>
                <c:pt idx="8">
                  <c:v>308.9862</c:v>
                </c:pt>
                <c:pt idx="9">
                  <c:v>343.31799999999998</c:v>
                </c:pt>
                <c:pt idx="10">
                  <c:v>377.64979999999997</c:v>
                </c:pt>
                <c:pt idx="11">
                  <c:v>411.98159999999996</c:v>
                </c:pt>
                <c:pt idx="12">
                  <c:v>446.3134</c:v>
                </c:pt>
                <c:pt idx="13">
                  <c:v>480.64520000000005</c:v>
                </c:pt>
                <c:pt idx="14">
                  <c:v>514.97699999999998</c:v>
                </c:pt>
                <c:pt idx="15">
                  <c:v>549.30880000000002</c:v>
                </c:pt>
                <c:pt idx="16">
                  <c:v>583.64060000000006</c:v>
                </c:pt>
                <c:pt idx="17">
                  <c:v>617.97239999999999</c:v>
                </c:pt>
                <c:pt idx="18">
                  <c:v>652.30419999999992</c:v>
                </c:pt>
                <c:pt idx="19">
                  <c:v>686.63599999999997</c:v>
                </c:pt>
                <c:pt idx="20">
                  <c:v>720.9677999999999</c:v>
                </c:pt>
                <c:pt idx="21">
                  <c:v>755.29959999999994</c:v>
                </c:pt>
                <c:pt idx="22">
                  <c:v>789.63139999999999</c:v>
                </c:pt>
                <c:pt idx="23">
                  <c:v>823.96319999999992</c:v>
                </c:pt>
                <c:pt idx="24">
                  <c:v>858.29499999999996</c:v>
                </c:pt>
                <c:pt idx="25">
                  <c:v>892.6268</c:v>
                </c:pt>
                <c:pt idx="26">
                  <c:v>926.95860000000005</c:v>
                </c:pt>
                <c:pt idx="27">
                  <c:v>961.29040000000009</c:v>
                </c:pt>
                <c:pt idx="28">
                  <c:v>995.62219999999991</c:v>
                </c:pt>
                <c:pt idx="29">
                  <c:v>1029.954</c:v>
                </c:pt>
                <c:pt idx="30">
                  <c:v>1064.2857999999999</c:v>
                </c:pt>
                <c:pt idx="31">
                  <c:v>1098.6176</c:v>
                </c:pt>
                <c:pt idx="32">
                  <c:v>1132.9494</c:v>
                </c:pt>
                <c:pt idx="33">
                  <c:v>1167.2812000000001</c:v>
                </c:pt>
                <c:pt idx="34">
                  <c:v>1201.6129999999998</c:v>
                </c:pt>
                <c:pt idx="35">
                  <c:v>1235.9448</c:v>
                </c:pt>
                <c:pt idx="36">
                  <c:v>1270.2765999999999</c:v>
                </c:pt>
                <c:pt idx="37">
                  <c:v>1304.6083999999998</c:v>
                </c:pt>
                <c:pt idx="38">
                  <c:v>1338.9402</c:v>
                </c:pt>
                <c:pt idx="39">
                  <c:v>1373.2719999999999</c:v>
                </c:pt>
                <c:pt idx="40">
                  <c:v>1407.6037999999999</c:v>
                </c:pt>
                <c:pt idx="41">
                  <c:v>1441.9355999999998</c:v>
                </c:pt>
                <c:pt idx="42">
                  <c:v>1476.2674</c:v>
                </c:pt>
                <c:pt idx="43">
                  <c:v>1510.5991999999999</c:v>
                </c:pt>
                <c:pt idx="44">
                  <c:v>1544.931</c:v>
                </c:pt>
                <c:pt idx="45">
                  <c:v>1579.2628</c:v>
                </c:pt>
                <c:pt idx="46">
                  <c:v>1613.5945999999999</c:v>
                </c:pt>
                <c:pt idx="47">
                  <c:v>1647.9263999999998</c:v>
                </c:pt>
                <c:pt idx="48">
                  <c:v>1682.2582</c:v>
                </c:pt>
                <c:pt idx="49">
                  <c:v>1716.59</c:v>
                </c:pt>
              </c:numCache>
            </c:numRef>
          </c:xVal>
          <c:yVal>
            <c:numRef>
              <c:f>ke_U1!$C$312:$C$361</c:f>
              <c:numCache>
                <c:formatCode>General</c:formatCode>
                <c:ptCount val="50"/>
                <c:pt idx="0">
                  <c:v>1099</c:v>
                </c:pt>
                <c:pt idx="1">
                  <c:v>1097.03</c:v>
                </c:pt>
                <c:pt idx="2">
                  <c:v>1120.69</c:v>
                </c:pt>
                <c:pt idx="3">
                  <c:v>1137.54</c:v>
                </c:pt>
                <c:pt idx="4">
                  <c:v>1140.3800000000001</c:v>
                </c:pt>
                <c:pt idx="5">
                  <c:v>1150.31</c:v>
                </c:pt>
                <c:pt idx="6">
                  <c:v>1155.58</c:v>
                </c:pt>
                <c:pt idx="7">
                  <c:v>1162.82</c:v>
                </c:pt>
                <c:pt idx="8">
                  <c:v>1166.96</c:v>
                </c:pt>
                <c:pt idx="9">
                  <c:v>1174.1500000000001</c:v>
                </c:pt>
                <c:pt idx="10">
                  <c:v>1182.93</c:v>
                </c:pt>
                <c:pt idx="11">
                  <c:v>1187.57</c:v>
                </c:pt>
                <c:pt idx="12">
                  <c:v>1190.2</c:v>
                </c:pt>
                <c:pt idx="13">
                  <c:v>1202.29</c:v>
                </c:pt>
                <c:pt idx="14">
                  <c:v>1207.69</c:v>
                </c:pt>
                <c:pt idx="15">
                  <c:v>1211.0999999999999</c:v>
                </c:pt>
                <c:pt idx="16">
                  <c:v>1221.44</c:v>
                </c:pt>
                <c:pt idx="17">
                  <c:v>1226.72</c:v>
                </c:pt>
                <c:pt idx="18">
                  <c:v>1233.3499999999999</c:v>
                </c:pt>
                <c:pt idx="19">
                  <c:v>1239.19</c:v>
                </c:pt>
                <c:pt idx="20">
                  <c:v>1246.32</c:v>
                </c:pt>
                <c:pt idx="21">
                  <c:v>1251.33</c:v>
                </c:pt>
                <c:pt idx="22">
                  <c:v>1258.98</c:v>
                </c:pt>
                <c:pt idx="23">
                  <c:v>1265.0999999999999</c:v>
                </c:pt>
                <c:pt idx="24">
                  <c:v>1270.4100000000001</c:v>
                </c:pt>
                <c:pt idx="25">
                  <c:v>1301.76</c:v>
                </c:pt>
                <c:pt idx="26">
                  <c:v>1297.6500000000001</c:v>
                </c:pt>
                <c:pt idx="27">
                  <c:v>1275.1199999999999</c:v>
                </c:pt>
                <c:pt idx="28">
                  <c:v>1261.3699999999999</c:v>
                </c:pt>
                <c:pt idx="29">
                  <c:v>1258.82</c:v>
                </c:pt>
                <c:pt idx="30">
                  <c:v>1248.52</c:v>
                </c:pt>
                <c:pt idx="31">
                  <c:v>1244.17</c:v>
                </c:pt>
                <c:pt idx="32">
                  <c:v>1233.1500000000001</c:v>
                </c:pt>
                <c:pt idx="33">
                  <c:v>1233.1199999999999</c:v>
                </c:pt>
                <c:pt idx="34">
                  <c:v>1223.6099999999999</c:v>
                </c:pt>
                <c:pt idx="35">
                  <c:v>1220.1300000000001</c:v>
                </c:pt>
                <c:pt idx="36">
                  <c:v>1214.02</c:v>
                </c:pt>
                <c:pt idx="37">
                  <c:v>1207.71</c:v>
                </c:pt>
                <c:pt idx="38">
                  <c:v>1199.24</c:v>
                </c:pt>
                <c:pt idx="39">
                  <c:v>1195.76</c:v>
                </c:pt>
                <c:pt idx="40">
                  <c:v>1188.57</c:v>
                </c:pt>
                <c:pt idx="41">
                  <c:v>1185.9000000000001</c:v>
                </c:pt>
                <c:pt idx="42">
                  <c:v>1177.3499999999999</c:v>
                </c:pt>
                <c:pt idx="43">
                  <c:v>1168.3900000000001</c:v>
                </c:pt>
                <c:pt idx="44">
                  <c:v>1160.52</c:v>
                </c:pt>
                <c:pt idx="45">
                  <c:v>1155.6400000000001</c:v>
                </c:pt>
                <c:pt idx="46">
                  <c:v>1150.5999999999999</c:v>
                </c:pt>
                <c:pt idx="47">
                  <c:v>1144.8399999999999</c:v>
                </c:pt>
                <c:pt idx="48">
                  <c:v>1136.6199999999999</c:v>
                </c:pt>
                <c:pt idx="49">
                  <c:v>1124.45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1-7141-85C8-9BCB9AEB3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59344"/>
        <c:axId val="748167424"/>
      </c:scatterChart>
      <c:valAx>
        <c:axId val="90625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67424"/>
        <c:crosses val="autoZero"/>
        <c:crossBetween val="midCat"/>
      </c:valAx>
      <c:valAx>
        <c:axId val="7481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5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ke_U1!$A$316:$A$336</c:f>
              <c:numCache>
                <c:formatCode>General</c:formatCode>
                <c:ptCount val="21"/>
                <c:pt idx="0">
                  <c:v>171.65899999999999</c:v>
                </c:pt>
                <c:pt idx="1">
                  <c:v>205.99079999999998</c:v>
                </c:pt>
                <c:pt idx="2">
                  <c:v>240.32260000000002</c:v>
                </c:pt>
                <c:pt idx="3">
                  <c:v>274.65440000000001</c:v>
                </c:pt>
                <c:pt idx="4">
                  <c:v>308.9862</c:v>
                </c:pt>
                <c:pt idx="5">
                  <c:v>343.31799999999998</c:v>
                </c:pt>
                <c:pt idx="6">
                  <c:v>377.64979999999997</c:v>
                </c:pt>
                <c:pt idx="7">
                  <c:v>411.98159999999996</c:v>
                </c:pt>
                <c:pt idx="8">
                  <c:v>446.3134</c:v>
                </c:pt>
                <c:pt idx="9">
                  <c:v>480.64520000000005</c:v>
                </c:pt>
                <c:pt idx="10">
                  <c:v>514.97699999999998</c:v>
                </c:pt>
                <c:pt idx="11">
                  <c:v>549.30880000000002</c:v>
                </c:pt>
                <c:pt idx="12">
                  <c:v>583.64060000000006</c:v>
                </c:pt>
                <c:pt idx="13">
                  <c:v>617.97239999999999</c:v>
                </c:pt>
                <c:pt idx="14">
                  <c:v>652.30419999999992</c:v>
                </c:pt>
                <c:pt idx="15">
                  <c:v>686.63599999999997</c:v>
                </c:pt>
                <c:pt idx="16">
                  <c:v>720.9677999999999</c:v>
                </c:pt>
                <c:pt idx="17">
                  <c:v>755.29959999999994</c:v>
                </c:pt>
                <c:pt idx="18">
                  <c:v>789.63139999999999</c:v>
                </c:pt>
                <c:pt idx="19">
                  <c:v>823.96319999999992</c:v>
                </c:pt>
                <c:pt idx="20">
                  <c:v>858.29499999999996</c:v>
                </c:pt>
              </c:numCache>
            </c:numRef>
          </c:xVal>
          <c:yVal>
            <c:numRef>
              <c:f>ke_U1!$C$316:$C$336</c:f>
              <c:numCache>
                <c:formatCode>General</c:formatCode>
                <c:ptCount val="21"/>
                <c:pt idx="0">
                  <c:v>1140.3800000000001</c:v>
                </c:pt>
                <c:pt idx="1">
                  <c:v>1150.31</c:v>
                </c:pt>
                <c:pt idx="2">
                  <c:v>1155.58</c:v>
                </c:pt>
                <c:pt idx="3">
                  <c:v>1162.82</c:v>
                </c:pt>
                <c:pt idx="4">
                  <c:v>1166.96</c:v>
                </c:pt>
                <c:pt idx="5">
                  <c:v>1174.1500000000001</c:v>
                </c:pt>
                <c:pt idx="6">
                  <c:v>1182.93</c:v>
                </c:pt>
                <c:pt idx="7">
                  <c:v>1187.57</c:v>
                </c:pt>
                <c:pt idx="8">
                  <c:v>1190.2</c:v>
                </c:pt>
                <c:pt idx="9">
                  <c:v>1202.29</c:v>
                </c:pt>
                <c:pt idx="10">
                  <c:v>1207.69</c:v>
                </c:pt>
                <c:pt idx="11">
                  <c:v>1211.0999999999999</c:v>
                </c:pt>
                <c:pt idx="12">
                  <c:v>1221.44</c:v>
                </c:pt>
                <c:pt idx="13">
                  <c:v>1226.72</c:v>
                </c:pt>
                <c:pt idx="14">
                  <c:v>1233.3499999999999</c:v>
                </c:pt>
                <c:pt idx="15">
                  <c:v>1239.19</c:v>
                </c:pt>
                <c:pt idx="16">
                  <c:v>1246.32</c:v>
                </c:pt>
                <c:pt idx="17">
                  <c:v>1251.33</c:v>
                </c:pt>
                <c:pt idx="18">
                  <c:v>1258.98</c:v>
                </c:pt>
                <c:pt idx="19">
                  <c:v>1265.0999999999999</c:v>
                </c:pt>
                <c:pt idx="20">
                  <c:v>1270.4100000000001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E-1E48-801F-2198285CC2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ke_U1!$A$339:$A$360</c:f>
              <c:numCache>
                <c:formatCode>General</c:formatCode>
                <c:ptCount val="22"/>
                <c:pt idx="0">
                  <c:v>961.29040000000009</c:v>
                </c:pt>
                <c:pt idx="1">
                  <c:v>995.62219999999991</c:v>
                </c:pt>
                <c:pt idx="2">
                  <c:v>1029.954</c:v>
                </c:pt>
                <c:pt idx="3">
                  <c:v>1064.2857999999999</c:v>
                </c:pt>
                <c:pt idx="4">
                  <c:v>1098.6176</c:v>
                </c:pt>
                <c:pt idx="5">
                  <c:v>1132.9494</c:v>
                </c:pt>
                <c:pt idx="6">
                  <c:v>1167.2812000000001</c:v>
                </c:pt>
                <c:pt idx="7">
                  <c:v>1201.6129999999998</c:v>
                </c:pt>
                <c:pt idx="8">
                  <c:v>1235.9448</c:v>
                </c:pt>
                <c:pt idx="9">
                  <c:v>1270.2765999999999</c:v>
                </c:pt>
                <c:pt idx="10">
                  <c:v>1304.6083999999998</c:v>
                </c:pt>
                <c:pt idx="11">
                  <c:v>1338.9402</c:v>
                </c:pt>
                <c:pt idx="12">
                  <c:v>1373.2719999999999</c:v>
                </c:pt>
                <c:pt idx="13">
                  <c:v>1407.6037999999999</c:v>
                </c:pt>
                <c:pt idx="14">
                  <c:v>1441.9355999999998</c:v>
                </c:pt>
                <c:pt idx="15">
                  <c:v>1476.2674</c:v>
                </c:pt>
                <c:pt idx="16">
                  <c:v>1510.5991999999999</c:v>
                </c:pt>
                <c:pt idx="17">
                  <c:v>1544.931</c:v>
                </c:pt>
                <c:pt idx="18">
                  <c:v>1579.2628</c:v>
                </c:pt>
                <c:pt idx="19">
                  <c:v>1613.5945999999999</c:v>
                </c:pt>
                <c:pt idx="20">
                  <c:v>1647.9263999999998</c:v>
                </c:pt>
                <c:pt idx="21">
                  <c:v>1682.2582</c:v>
                </c:pt>
              </c:numCache>
            </c:numRef>
          </c:xVal>
          <c:yVal>
            <c:numRef>
              <c:f>ke_U1!$C$339:$C$360</c:f>
              <c:numCache>
                <c:formatCode>General</c:formatCode>
                <c:ptCount val="22"/>
                <c:pt idx="0">
                  <c:v>1275.1199999999999</c:v>
                </c:pt>
                <c:pt idx="1">
                  <c:v>1261.3699999999999</c:v>
                </c:pt>
                <c:pt idx="2">
                  <c:v>1258.82</c:v>
                </c:pt>
                <c:pt idx="3">
                  <c:v>1248.52</c:v>
                </c:pt>
                <c:pt idx="4">
                  <c:v>1244.17</c:v>
                </c:pt>
                <c:pt idx="5">
                  <c:v>1233.1500000000001</c:v>
                </c:pt>
                <c:pt idx="6">
                  <c:v>1233.1199999999999</c:v>
                </c:pt>
                <c:pt idx="7">
                  <c:v>1223.6099999999999</c:v>
                </c:pt>
                <c:pt idx="8">
                  <c:v>1220.1300000000001</c:v>
                </c:pt>
                <c:pt idx="9">
                  <c:v>1214.02</c:v>
                </c:pt>
                <c:pt idx="10">
                  <c:v>1207.71</c:v>
                </c:pt>
                <c:pt idx="11">
                  <c:v>1199.24</c:v>
                </c:pt>
                <c:pt idx="12">
                  <c:v>1195.76</c:v>
                </c:pt>
                <c:pt idx="13">
                  <c:v>1188.57</c:v>
                </c:pt>
                <c:pt idx="14">
                  <c:v>1185.9000000000001</c:v>
                </c:pt>
                <c:pt idx="15">
                  <c:v>1177.3499999999999</c:v>
                </c:pt>
                <c:pt idx="16">
                  <c:v>1168.3900000000001</c:v>
                </c:pt>
                <c:pt idx="17">
                  <c:v>1160.52</c:v>
                </c:pt>
                <c:pt idx="18">
                  <c:v>1155.6400000000001</c:v>
                </c:pt>
                <c:pt idx="19">
                  <c:v>1150.5999999999999</c:v>
                </c:pt>
                <c:pt idx="20">
                  <c:v>1144.8399999999999</c:v>
                </c:pt>
                <c:pt idx="21">
                  <c:v>1136.6199999999999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E-1E48-801F-2198285C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259344"/>
        <c:axId val="748167424"/>
      </c:scatterChart>
      <c:valAx>
        <c:axId val="90625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167424"/>
        <c:crosses val="autoZero"/>
        <c:crossBetween val="midCat"/>
      </c:valAx>
      <c:valAx>
        <c:axId val="7481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25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ke_U1!$A$533:$A$582</c:f>
              <c:numCache>
                <c:formatCode>General</c:formatCode>
                <c:ptCount val="50"/>
                <c:pt idx="0">
                  <c:v>20.402999999999999</c:v>
                </c:pt>
                <c:pt idx="1">
                  <c:v>40.807200000000002</c:v>
                </c:pt>
                <c:pt idx="2">
                  <c:v>61.210799999999992</c:v>
                </c:pt>
                <c:pt idx="3">
                  <c:v>81.614400000000003</c:v>
                </c:pt>
                <c:pt idx="4">
                  <c:v>102.018</c:v>
                </c:pt>
                <c:pt idx="5">
                  <c:v>122.42159999999998</c:v>
                </c:pt>
                <c:pt idx="6">
                  <c:v>142.8252</c:v>
                </c:pt>
                <c:pt idx="7">
                  <c:v>163.22880000000001</c:v>
                </c:pt>
                <c:pt idx="8">
                  <c:v>183.63239999999999</c:v>
                </c:pt>
                <c:pt idx="9">
                  <c:v>204.036</c:v>
                </c:pt>
                <c:pt idx="10">
                  <c:v>224.43959999999998</c:v>
                </c:pt>
                <c:pt idx="11">
                  <c:v>244.84319999999997</c:v>
                </c:pt>
                <c:pt idx="12">
                  <c:v>265.24680000000001</c:v>
                </c:pt>
                <c:pt idx="13">
                  <c:v>285.65039999999999</c:v>
                </c:pt>
                <c:pt idx="14">
                  <c:v>306.05399999999997</c:v>
                </c:pt>
                <c:pt idx="15">
                  <c:v>326.45760000000001</c:v>
                </c:pt>
                <c:pt idx="16">
                  <c:v>346.8612</c:v>
                </c:pt>
                <c:pt idx="17">
                  <c:v>367.26479999999998</c:v>
                </c:pt>
                <c:pt idx="18">
                  <c:v>387.66839999999996</c:v>
                </c:pt>
                <c:pt idx="19">
                  <c:v>408.072</c:v>
                </c:pt>
                <c:pt idx="20">
                  <c:v>428.47559999999999</c:v>
                </c:pt>
                <c:pt idx="21">
                  <c:v>448.87919999999997</c:v>
                </c:pt>
                <c:pt idx="22">
                  <c:v>469.28280000000001</c:v>
                </c:pt>
                <c:pt idx="23">
                  <c:v>489.68639999999994</c:v>
                </c:pt>
                <c:pt idx="24">
                  <c:v>510.09</c:v>
                </c:pt>
                <c:pt idx="25">
                  <c:v>530.49360000000001</c:v>
                </c:pt>
                <c:pt idx="26">
                  <c:v>550.8972</c:v>
                </c:pt>
                <c:pt idx="27">
                  <c:v>571.30079999999998</c:v>
                </c:pt>
                <c:pt idx="28">
                  <c:v>591.70439999999996</c:v>
                </c:pt>
                <c:pt idx="29">
                  <c:v>612.10799999999995</c:v>
                </c:pt>
                <c:pt idx="30">
                  <c:v>632.51159999999993</c:v>
                </c:pt>
                <c:pt idx="31">
                  <c:v>652.91520000000003</c:v>
                </c:pt>
                <c:pt idx="32">
                  <c:v>673.31880000000001</c:v>
                </c:pt>
                <c:pt idx="33">
                  <c:v>693.72239999999999</c:v>
                </c:pt>
                <c:pt idx="34">
                  <c:v>714.12599999999998</c:v>
                </c:pt>
                <c:pt idx="35">
                  <c:v>734.52959999999996</c:v>
                </c:pt>
                <c:pt idx="36">
                  <c:v>754.93319999999994</c:v>
                </c:pt>
                <c:pt idx="37">
                  <c:v>775.33679999999993</c:v>
                </c:pt>
                <c:pt idx="38">
                  <c:v>795.74040000000002</c:v>
                </c:pt>
                <c:pt idx="39">
                  <c:v>816.14400000000001</c:v>
                </c:pt>
                <c:pt idx="40">
                  <c:v>836.54759999999987</c:v>
                </c:pt>
                <c:pt idx="41">
                  <c:v>856.95119999999997</c:v>
                </c:pt>
                <c:pt idx="42">
                  <c:v>877.35479999999995</c:v>
                </c:pt>
                <c:pt idx="43">
                  <c:v>897.75839999999994</c:v>
                </c:pt>
                <c:pt idx="44">
                  <c:v>918.16199999999992</c:v>
                </c:pt>
                <c:pt idx="45">
                  <c:v>938.56560000000002</c:v>
                </c:pt>
                <c:pt idx="46">
                  <c:v>958.96919999999989</c:v>
                </c:pt>
                <c:pt idx="47">
                  <c:v>979.37279999999987</c:v>
                </c:pt>
                <c:pt idx="48">
                  <c:v>999.77639999999997</c:v>
                </c:pt>
                <c:pt idx="49">
                  <c:v>1020.18</c:v>
                </c:pt>
              </c:numCache>
            </c:numRef>
          </c:xVal>
          <c:yVal>
            <c:numRef>
              <c:f>ke_U1!$C$533:$C$582</c:f>
              <c:numCache>
                <c:formatCode>General</c:formatCode>
                <c:ptCount val="50"/>
                <c:pt idx="0">
                  <c:v>346.46899999999999</c:v>
                </c:pt>
                <c:pt idx="1">
                  <c:v>320.93099999999998</c:v>
                </c:pt>
                <c:pt idx="2">
                  <c:v>280.55500000000001</c:v>
                </c:pt>
                <c:pt idx="3">
                  <c:v>270.44</c:v>
                </c:pt>
                <c:pt idx="4">
                  <c:v>287.51600000000002</c:v>
                </c:pt>
                <c:pt idx="5">
                  <c:v>312.87200000000001</c:v>
                </c:pt>
                <c:pt idx="6">
                  <c:v>337.34100000000001</c:v>
                </c:pt>
                <c:pt idx="7">
                  <c:v>358.77800000000002</c:v>
                </c:pt>
                <c:pt idx="8">
                  <c:v>370.89800000000002</c:v>
                </c:pt>
                <c:pt idx="9">
                  <c:v>373.20699999999999</c:v>
                </c:pt>
                <c:pt idx="10">
                  <c:v>388.03</c:v>
                </c:pt>
                <c:pt idx="11">
                  <c:v>388.35500000000002</c:v>
                </c:pt>
                <c:pt idx="12">
                  <c:v>388.04199999999997</c:v>
                </c:pt>
                <c:pt idx="13">
                  <c:v>391.20699999999999</c:v>
                </c:pt>
                <c:pt idx="14">
                  <c:v>398.61700000000002</c:v>
                </c:pt>
                <c:pt idx="15">
                  <c:v>401.79599999999999</c:v>
                </c:pt>
                <c:pt idx="16">
                  <c:v>400.85500000000002</c:v>
                </c:pt>
                <c:pt idx="17">
                  <c:v>408.72</c:v>
                </c:pt>
                <c:pt idx="18">
                  <c:v>410.83300000000003</c:v>
                </c:pt>
                <c:pt idx="19">
                  <c:v>413.76400000000001</c:v>
                </c:pt>
                <c:pt idx="20">
                  <c:v>417.83300000000003</c:v>
                </c:pt>
                <c:pt idx="21">
                  <c:v>423.50400000000002</c:v>
                </c:pt>
                <c:pt idx="22">
                  <c:v>439.59199999999998</c:v>
                </c:pt>
                <c:pt idx="23">
                  <c:v>452.36099999999999</c:v>
                </c:pt>
                <c:pt idx="24">
                  <c:v>479.971</c:v>
                </c:pt>
                <c:pt idx="25">
                  <c:v>491.86099999999999</c:v>
                </c:pt>
                <c:pt idx="26">
                  <c:v>506.38799999999998</c:v>
                </c:pt>
                <c:pt idx="27">
                  <c:v>505.30099999999999</c:v>
                </c:pt>
                <c:pt idx="28">
                  <c:v>495.30799999999999</c:v>
                </c:pt>
                <c:pt idx="29">
                  <c:v>468.14400000000001</c:v>
                </c:pt>
                <c:pt idx="30">
                  <c:v>453.83800000000002</c:v>
                </c:pt>
                <c:pt idx="31">
                  <c:v>444.99900000000002</c:v>
                </c:pt>
                <c:pt idx="32">
                  <c:v>429.84500000000003</c:v>
                </c:pt>
                <c:pt idx="33">
                  <c:v>416.476</c:v>
                </c:pt>
                <c:pt idx="34">
                  <c:v>408.41899999999998</c:v>
                </c:pt>
                <c:pt idx="35">
                  <c:v>408.18700000000001</c:v>
                </c:pt>
                <c:pt idx="36">
                  <c:v>404.71899999999999</c:v>
                </c:pt>
                <c:pt idx="37">
                  <c:v>401.18299999999999</c:v>
                </c:pt>
                <c:pt idx="38">
                  <c:v>396.91699999999997</c:v>
                </c:pt>
                <c:pt idx="39">
                  <c:v>392.06099999999998</c:v>
                </c:pt>
                <c:pt idx="40">
                  <c:v>393.07400000000001</c:v>
                </c:pt>
                <c:pt idx="41">
                  <c:v>397.26299999999998</c:v>
                </c:pt>
                <c:pt idx="42">
                  <c:v>392.99799999999999</c:v>
                </c:pt>
                <c:pt idx="43">
                  <c:v>396.67200000000003</c:v>
                </c:pt>
                <c:pt idx="44">
                  <c:v>390.50299999999999</c:v>
                </c:pt>
                <c:pt idx="45">
                  <c:v>395.90600000000001</c:v>
                </c:pt>
                <c:pt idx="46">
                  <c:v>378.38799999999998</c:v>
                </c:pt>
                <c:pt idx="47">
                  <c:v>365.09699999999998</c:v>
                </c:pt>
                <c:pt idx="48">
                  <c:v>361.02600000000001</c:v>
                </c:pt>
                <c:pt idx="49">
                  <c:v>348.62400000000002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A-8B49-8ECA-1D4781BD54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ke_U1!$A$533:$A$582</c:f>
              <c:numCache>
                <c:formatCode>General</c:formatCode>
                <c:ptCount val="50"/>
                <c:pt idx="0">
                  <c:v>20.402999999999999</c:v>
                </c:pt>
                <c:pt idx="1">
                  <c:v>40.807200000000002</c:v>
                </c:pt>
                <c:pt idx="2">
                  <c:v>61.210799999999992</c:v>
                </c:pt>
                <c:pt idx="3">
                  <c:v>81.614400000000003</c:v>
                </c:pt>
                <c:pt idx="4">
                  <c:v>102.018</c:v>
                </c:pt>
                <c:pt idx="5">
                  <c:v>122.42159999999998</c:v>
                </c:pt>
                <c:pt idx="6">
                  <c:v>142.8252</c:v>
                </c:pt>
                <c:pt idx="7">
                  <c:v>163.22880000000001</c:v>
                </c:pt>
                <c:pt idx="8">
                  <c:v>183.63239999999999</c:v>
                </c:pt>
                <c:pt idx="9">
                  <c:v>204.036</c:v>
                </c:pt>
                <c:pt idx="10">
                  <c:v>224.43959999999998</c:v>
                </c:pt>
                <c:pt idx="11">
                  <c:v>244.84319999999997</c:v>
                </c:pt>
                <c:pt idx="12">
                  <c:v>265.24680000000001</c:v>
                </c:pt>
                <c:pt idx="13">
                  <c:v>285.65039999999999</c:v>
                </c:pt>
                <c:pt idx="14">
                  <c:v>306.05399999999997</c:v>
                </c:pt>
                <c:pt idx="15">
                  <c:v>326.45760000000001</c:v>
                </c:pt>
                <c:pt idx="16">
                  <c:v>346.8612</c:v>
                </c:pt>
                <c:pt idx="17">
                  <c:v>367.26479999999998</c:v>
                </c:pt>
                <c:pt idx="18">
                  <c:v>387.66839999999996</c:v>
                </c:pt>
                <c:pt idx="19">
                  <c:v>408.072</c:v>
                </c:pt>
                <c:pt idx="20">
                  <c:v>428.47559999999999</c:v>
                </c:pt>
                <c:pt idx="21">
                  <c:v>448.87919999999997</c:v>
                </c:pt>
                <c:pt idx="22">
                  <c:v>469.28280000000001</c:v>
                </c:pt>
                <c:pt idx="23">
                  <c:v>489.68639999999994</c:v>
                </c:pt>
                <c:pt idx="24">
                  <c:v>510.09</c:v>
                </c:pt>
                <c:pt idx="25">
                  <c:v>530.49360000000001</c:v>
                </c:pt>
                <c:pt idx="26">
                  <c:v>550.8972</c:v>
                </c:pt>
                <c:pt idx="27">
                  <c:v>571.30079999999998</c:v>
                </c:pt>
                <c:pt idx="28">
                  <c:v>591.70439999999996</c:v>
                </c:pt>
                <c:pt idx="29">
                  <c:v>612.10799999999995</c:v>
                </c:pt>
                <c:pt idx="30">
                  <c:v>632.51159999999993</c:v>
                </c:pt>
                <c:pt idx="31">
                  <c:v>652.91520000000003</c:v>
                </c:pt>
                <c:pt idx="32">
                  <c:v>673.31880000000001</c:v>
                </c:pt>
                <c:pt idx="33">
                  <c:v>693.72239999999999</c:v>
                </c:pt>
                <c:pt idx="34">
                  <c:v>714.12599999999998</c:v>
                </c:pt>
                <c:pt idx="35">
                  <c:v>734.52959999999996</c:v>
                </c:pt>
                <c:pt idx="36">
                  <c:v>754.93319999999994</c:v>
                </c:pt>
                <c:pt idx="37">
                  <c:v>775.33679999999993</c:v>
                </c:pt>
                <c:pt idx="38">
                  <c:v>795.74040000000002</c:v>
                </c:pt>
                <c:pt idx="39">
                  <c:v>816.14400000000001</c:v>
                </c:pt>
                <c:pt idx="40">
                  <c:v>836.54759999999987</c:v>
                </c:pt>
                <c:pt idx="41">
                  <c:v>856.95119999999997</c:v>
                </c:pt>
                <c:pt idx="42">
                  <c:v>877.35479999999995</c:v>
                </c:pt>
                <c:pt idx="43">
                  <c:v>897.75839999999994</c:v>
                </c:pt>
                <c:pt idx="44">
                  <c:v>918.16199999999992</c:v>
                </c:pt>
                <c:pt idx="45">
                  <c:v>938.56560000000002</c:v>
                </c:pt>
                <c:pt idx="46">
                  <c:v>958.96919999999989</c:v>
                </c:pt>
                <c:pt idx="47">
                  <c:v>979.37279999999987</c:v>
                </c:pt>
                <c:pt idx="48">
                  <c:v>999.77639999999997</c:v>
                </c:pt>
                <c:pt idx="49">
                  <c:v>1020.18</c:v>
                </c:pt>
              </c:numCache>
            </c:numRef>
          </c:xVal>
          <c:yVal>
            <c:numRef>
              <c:f>ke_U1!$G$533:$G$582</c:f>
              <c:numCache>
                <c:formatCode>General</c:formatCode>
                <c:ptCount val="50"/>
                <c:pt idx="0">
                  <c:v>388.32971486958297</c:v>
                </c:pt>
                <c:pt idx="1">
                  <c:v>368.49259069170199</c:v>
                </c:pt>
                <c:pt idx="2">
                  <c:v>357.53423924796601</c:v>
                </c:pt>
                <c:pt idx="3">
                  <c:v>351.52320250540998</c:v>
                </c:pt>
                <c:pt idx="4">
                  <c:v>349.44853537839998</c:v>
                </c:pt>
                <c:pt idx="5">
                  <c:v>349.63841408194003</c:v>
                </c:pt>
                <c:pt idx="6">
                  <c:v>350.75875351783702</c:v>
                </c:pt>
                <c:pt idx="7">
                  <c:v>351.98180269622202</c:v>
                </c:pt>
                <c:pt idx="8">
                  <c:v>352.96653306983802</c:v>
                </c:pt>
                <c:pt idx="9">
                  <c:v>353.66604313629898</c:v>
                </c:pt>
                <c:pt idx="10">
                  <c:v>354.14695602936803</c:v>
                </c:pt>
                <c:pt idx="11">
                  <c:v>354.49048184767702</c:v>
                </c:pt>
                <c:pt idx="12">
                  <c:v>354.75727053353899</c:v>
                </c:pt>
                <c:pt idx="13">
                  <c:v>354.98332307340502</c:v>
                </c:pt>
                <c:pt idx="14">
                  <c:v>355.18613937982002</c:v>
                </c:pt>
                <c:pt idx="15">
                  <c:v>355.37201676721003</c:v>
                </c:pt>
                <c:pt idx="16">
                  <c:v>355.54164494990499</c:v>
                </c:pt>
                <c:pt idx="17">
                  <c:v>355.69364517806798</c:v>
                </c:pt>
                <c:pt idx="18">
                  <c:v>355.82648095284799</c:v>
                </c:pt>
                <c:pt idx="19">
                  <c:v>355.93928446325202</c:v>
                </c:pt>
                <c:pt idx="20">
                  <c:v>356.03204471721102</c:v>
                </c:pt>
                <c:pt idx="21">
                  <c:v>356.10546547105798</c:v>
                </c:pt>
                <c:pt idx="22">
                  <c:v>356.16068482842297</c:v>
                </c:pt>
                <c:pt idx="23">
                  <c:v>356.19896736904701</c:v>
                </c:pt>
                <c:pt idx="24">
                  <c:v>356.22142922859098</c:v>
                </c:pt>
                <c:pt idx="25">
                  <c:v>356.22882747680399</c:v>
                </c:pt>
                <c:pt idx="26">
                  <c:v>356.22142922859098</c:v>
                </c:pt>
                <c:pt idx="27">
                  <c:v>356.19896736904701</c:v>
                </c:pt>
                <c:pt idx="28">
                  <c:v>356.16068482842297</c:v>
                </c:pt>
                <c:pt idx="29">
                  <c:v>356.10546547105798</c:v>
                </c:pt>
                <c:pt idx="30">
                  <c:v>356.03204471721102</c:v>
                </c:pt>
                <c:pt idx="31">
                  <c:v>355.93928446325202</c:v>
                </c:pt>
                <c:pt idx="32">
                  <c:v>355.82648095284799</c:v>
                </c:pt>
                <c:pt idx="33">
                  <c:v>355.69364517806798</c:v>
                </c:pt>
                <c:pt idx="34">
                  <c:v>355.54164494990499</c:v>
                </c:pt>
                <c:pt idx="35">
                  <c:v>355.37201676721003</c:v>
                </c:pt>
                <c:pt idx="36">
                  <c:v>355.18613937982002</c:v>
                </c:pt>
                <c:pt idx="37">
                  <c:v>354.98332307340502</c:v>
                </c:pt>
                <c:pt idx="38">
                  <c:v>354.75727053353899</c:v>
                </c:pt>
                <c:pt idx="39">
                  <c:v>354.49048184767702</c:v>
                </c:pt>
                <c:pt idx="40">
                  <c:v>354.14695602936803</c:v>
                </c:pt>
                <c:pt idx="41">
                  <c:v>353.66604313629898</c:v>
                </c:pt>
                <c:pt idx="42">
                  <c:v>352.96653306983802</c:v>
                </c:pt>
                <c:pt idx="43">
                  <c:v>351.98180269622202</c:v>
                </c:pt>
                <c:pt idx="44">
                  <c:v>350.75875351783702</c:v>
                </c:pt>
                <c:pt idx="45">
                  <c:v>349.63841408194003</c:v>
                </c:pt>
                <c:pt idx="46">
                  <c:v>349.44853537839998</c:v>
                </c:pt>
                <c:pt idx="47">
                  <c:v>351.52320250540998</c:v>
                </c:pt>
                <c:pt idx="48">
                  <c:v>357.53423924796601</c:v>
                </c:pt>
                <c:pt idx="49">
                  <c:v>368.49259069170199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A-8B49-8ECA-1D4781BD5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386480"/>
        <c:axId val="567557984"/>
      </c:scatterChart>
      <c:valAx>
        <c:axId val="12173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7984"/>
        <c:crosses val="autoZero"/>
        <c:crossBetween val="midCat"/>
      </c:valAx>
      <c:valAx>
        <c:axId val="567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8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562091338582672"/>
                  <c:y val="-2.55437425160564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ke_U1!$A$68:$A$83</c:f>
              <c:numCache>
                <c:formatCode>General</c:formatCode>
                <c:ptCount val="16"/>
                <c:pt idx="0">
                  <c:v>48.064239999999998</c:v>
                </c:pt>
                <c:pt idx="1">
                  <c:v>54.93056</c:v>
                </c:pt>
                <c:pt idx="2">
                  <c:v>61.796879999999994</c:v>
                </c:pt>
                <c:pt idx="3">
                  <c:v>68.663200000000003</c:v>
                </c:pt>
                <c:pt idx="4">
                  <c:v>75.529519999999991</c:v>
                </c:pt>
                <c:pt idx="5">
                  <c:v>82.395839999999993</c:v>
                </c:pt>
                <c:pt idx="6">
                  <c:v>89.262159999999994</c:v>
                </c:pt>
                <c:pt idx="7">
                  <c:v>96.128479999999996</c:v>
                </c:pt>
                <c:pt idx="8">
                  <c:v>102.99479999999998</c:v>
                </c:pt>
                <c:pt idx="9">
                  <c:v>109.86112</c:v>
                </c:pt>
                <c:pt idx="10">
                  <c:v>116.72744</c:v>
                </c:pt>
                <c:pt idx="11">
                  <c:v>123.59375999999999</c:v>
                </c:pt>
                <c:pt idx="12">
                  <c:v>130.46008</c:v>
                </c:pt>
                <c:pt idx="13">
                  <c:v>137.32640000000001</c:v>
                </c:pt>
                <c:pt idx="14">
                  <c:v>144.19271999999998</c:v>
                </c:pt>
                <c:pt idx="15">
                  <c:v>151.05903999999998</c:v>
                </c:pt>
              </c:numCache>
            </c:numRef>
          </c:xVal>
          <c:yVal>
            <c:numRef>
              <c:f>ke_U1!$E$68:$E$83</c:f>
              <c:numCache>
                <c:formatCode>General</c:formatCode>
                <c:ptCount val="16"/>
                <c:pt idx="0">
                  <c:v>1159.22</c:v>
                </c:pt>
                <c:pt idx="1">
                  <c:v>1170.57</c:v>
                </c:pt>
                <c:pt idx="2">
                  <c:v>1171.4100000000001</c:v>
                </c:pt>
                <c:pt idx="3">
                  <c:v>1183.82</c:v>
                </c:pt>
                <c:pt idx="4">
                  <c:v>1183.8399999999999</c:v>
                </c:pt>
                <c:pt idx="5">
                  <c:v>1190.98</c:v>
                </c:pt>
                <c:pt idx="6">
                  <c:v>1203.1400000000001</c:v>
                </c:pt>
                <c:pt idx="7">
                  <c:v>1208.9000000000001</c:v>
                </c:pt>
                <c:pt idx="8">
                  <c:v>1200.24</c:v>
                </c:pt>
                <c:pt idx="9">
                  <c:v>1204.76</c:v>
                </c:pt>
                <c:pt idx="10">
                  <c:v>1214.32</c:v>
                </c:pt>
                <c:pt idx="11">
                  <c:v>1223.8800000000001</c:v>
                </c:pt>
                <c:pt idx="12">
                  <c:v>1220.47</c:v>
                </c:pt>
                <c:pt idx="13">
                  <c:v>1218.51</c:v>
                </c:pt>
                <c:pt idx="14">
                  <c:v>1225.51</c:v>
                </c:pt>
                <c:pt idx="15">
                  <c:v>1231.9000000000001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B-2145-A312-A535C70BA7AA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ke_U1!$A$93:$A$109</c:f>
              <c:numCache>
                <c:formatCode>General</c:formatCode>
                <c:ptCount val="17"/>
                <c:pt idx="0">
                  <c:v>219.72224</c:v>
                </c:pt>
                <c:pt idx="1">
                  <c:v>226.58856</c:v>
                </c:pt>
                <c:pt idx="2">
                  <c:v>233.45488</c:v>
                </c:pt>
                <c:pt idx="3">
                  <c:v>240.32119999999998</c:v>
                </c:pt>
                <c:pt idx="4">
                  <c:v>247.18751999999998</c:v>
                </c:pt>
                <c:pt idx="5">
                  <c:v>254.05383999999998</c:v>
                </c:pt>
                <c:pt idx="6">
                  <c:v>260.92016000000001</c:v>
                </c:pt>
                <c:pt idx="7">
                  <c:v>267.78647999999998</c:v>
                </c:pt>
                <c:pt idx="8">
                  <c:v>274.65280000000001</c:v>
                </c:pt>
                <c:pt idx="9">
                  <c:v>281.51911999999999</c:v>
                </c:pt>
                <c:pt idx="10">
                  <c:v>288.38543999999996</c:v>
                </c:pt>
                <c:pt idx="11">
                  <c:v>295.25175999999999</c:v>
                </c:pt>
                <c:pt idx="12">
                  <c:v>302.11807999999996</c:v>
                </c:pt>
                <c:pt idx="13">
                  <c:v>308.98439999999999</c:v>
                </c:pt>
                <c:pt idx="14">
                  <c:v>315.85071999999997</c:v>
                </c:pt>
                <c:pt idx="15">
                  <c:v>322.71703999999994</c:v>
                </c:pt>
                <c:pt idx="16">
                  <c:v>329.58335999999997</c:v>
                </c:pt>
              </c:numCache>
            </c:numRef>
          </c:xVal>
          <c:yVal>
            <c:numRef>
              <c:f>ke_U1!$E$93:$E$109</c:f>
              <c:numCache>
                <c:formatCode>General</c:formatCode>
                <c:ptCount val="17"/>
                <c:pt idx="0">
                  <c:v>1240.26</c:v>
                </c:pt>
                <c:pt idx="1">
                  <c:v>1234.3599999999999</c:v>
                </c:pt>
                <c:pt idx="2">
                  <c:v>1225.9000000000001</c:v>
                </c:pt>
                <c:pt idx="3">
                  <c:v>1223.78</c:v>
                </c:pt>
                <c:pt idx="4">
                  <c:v>1218.26</c:v>
                </c:pt>
                <c:pt idx="5">
                  <c:v>1208.44</c:v>
                </c:pt>
                <c:pt idx="6">
                  <c:v>1204.48</c:v>
                </c:pt>
                <c:pt idx="7">
                  <c:v>1196.68</c:v>
                </c:pt>
                <c:pt idx="8">
                  <c:v>1196.1099999999999</c:v>
                </c:pt>
                <c:pt idx="9">
                  <c:v>1193.3399999999999</c:v>
                </c:pt>
                <c:pt idx="10">
                  <c:v>1192.95</c:v>
                </c:pt>
                <c:pt idx="11">
                  <c:v>1186.97</c:v>
                </c:pt>
                <c:pt idx="12">
                  <c:v>1185.79</c:v>
                </c:pt>
                <c:pt idx="13">
                  <c:v>1180.51</c:v>
                </c:pt>
                <c:pt idx="14">
                  <c:v>1179.1400000000001</c:v>
                </c:pt>
                <c:pt idx="15">
                  <c:v>1171.72</c:v>
                </c:pt>
                <c:pt idx="16">
                  <c:v>1168.74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B-2145-A312-A535C70BA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76176"/>
        <c:axId val="583402224"/>
      </c:scatterChart>
      <c:valAx>
        <c:axId val="4119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02224"/>
        <c:crosses val="autoZero"/>
        <c:crossBetween val="midCat"/>
      </c:valAx>
      <c:valAx>
        <c:axId val="583402224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ke_U1!$A$533:$A$582</c:f>
              <c:numCache>
                <c:formatCode>General</c:formatCode>
                <c:ptCount val="50"/>
                <c:pt idx="0">
                  <c:v>20.402999999999999</c:v>
                </c:pt>
                <c:pt idx="1">
                  <c:v>40.807200000000002</c:v>
                </c:pt>
                <c:pt idx="2">
                  <c:v>61.210799999999992</c:v>
                </c:pt>
                <c:pt idx="3">
                  <c:v>81.614400000000003</c:v>
                </c:pt>
                <c:pt idx="4">
                  <c:v>102.018</c:v>
                </c:pt>
                <c:pt idx="5">
                  <c:v>122.42159999999998</c:v>
                </c:pt>
                <c:pt idx="6">
                  <c:v>142.8252</c:v>
                </c:pt>
                <c:pt idx="7">
                  <c:v>163.22880000000001</c:v>
                </c:pt>
                <c:pt idx="8">
                  <c:v>183.63239999999999</c:v>
                </c:pt>
                <c:pt idx="9">
                  <c:v>204.036</c:v>
                </c:pt>
                <c:pt idx="10">
                  <c:v>224.43959999999998</c:v>
                </c:pt>
                <c:pt idx="11">
                  <c:v>244.84319999999997</c:v>
                </c:pt>
                <c:pt idx="12">
                  <c:v>265.24680000000001</c:v>
                </c:pt>
                <c:pt idx="13">
                  <c:v>285.65039999999999</c:v>
                </c:pt>
                <c:pt idx="14">
                  <c:v>306.05399999999997</c:v>
                </c:pt>
                <c:pt idx="15">
                  <c:v>326.45760000000001</c:v>
                </c:pt>
                <c:pt idx="16">
                  <c:v>346.8612</c:v>
                </c:pt>
                <c:pt idx="17">
                  <c:v>367.26479999999998</c:v>
                </c:pt>
                <c:pt idx="18">
                  <c:v>387.66839999999996</c:v>
                </c:pt>
                <c:pt idx="19">
                  <c:v>408.072</c:v>
                </c:pt>
                <c:pt idx="20">
                  <c:v>428.47559999999999</c:v>
                </c:pt>
                <c:pt idx="21">
                  <c:v>448.87919999999997</c:v>
                </c:pt>
                <c:pt idx="22">
                  <c:v>469.28280000000001</c:v>
                </c:pt>
                <c:pt idx="23">
                  <c:v>489.68639999999994</c:v>
                </c:pt>
                <c:pt idx="24">
                  <c:v>510.09</c:v>
                </c:pt>
                <c:pt idx="25">
                  <c:v>530.49360000000001</c:v>
                </c:pt>
                <c:pt idx="26">
                  <c:v>550.8972</c:v>
                </c:pt>
                <c:pt idx="27">
                  <c:v>571.30079999999998</c:v>
                </c:pt>
                <c:pt idx="28">
                  <c:v>591.70439999999996</c:v>
                </c:pt>
                <c:pt idx="29">
                  <c:v>612.10799999999995</c:v>
                </c:pt>
                <c:pt idx="30">
                  <c:v>632.51159999999993</c:v>
                </c:pt>
                <c:pt idx="31">
                  <c:v>652.91520000000003</c:v>
                </c:pt>
                <c:pt idx="32">
                  <c:v>673.31880000000001</c:v>
                </c:pt>
                <c:pt idx="33">
                  <c:v>693.72239999999999</c:v>
                </c:pt>
                <c:pt idx="34">
                  <c:v>714.12599999999998</c:v>
                </c:pt>
                <c:pt idx="35">
                  <c:v>734.52959999999996</c:v>
                </c:pt>
                <c:pt idx="36">
                  <c:v>754.93319999999994</c:v>
                </c:pt>
                <c:pt idx="37">
                  <c:v>775.33679999999993</c:v>
                </c:pt>
                <c:pt idx="38">
                  <c:v>795.74040000000002</c:v>
                </c:pt>
                <c:pt idx="39">
                  <c:v>816.14400000000001</c:v>
                </c:pt>
                <c:pt idx="40">
                  <c:v>836.54759999999987</c:v>
                </c:pt>
                <c:pt idx="41">
                  <c:v>856.95119999999997</c:v>
                </c:pt>
                <c:pt idx="42">
                  <c:v>877.35479999999995</c:v>
                </c:pt>
                <c:pt idx="43">
                  <c:v>897.75839999999994</c:v>
                </c:pt>
                <c:pt idx="44">
                  <c:v>918.16199999999992</c:v>
                </c:pt>
                <c:pt idx="45">
                  <c:v>938.56560000000002</c:v>
                </c:pt>
                <c:pt idx="46">
                  <c:v>958.96919999999989</c:v>
                </c:pt>
                <c:pt idx="47">
                  <c:v>979.37279999999987</c:v>
                </c:pt>
                <c:pt idx="48">
                  <c:v>999.77639999999997</c:v>
                </c:pt>
                <c:pt idx="49">
                  <c:v>1020.18</c:v>
                </c:pt>
              </c:numCache>
            </c:numRef>
          </c:xVal>
          <c:yVal>
            <c:numRef>
              <c:f>ke_U1!$G$533:$G$582</c:f>
              <c:numCache>
                <c:formatCode>General</c:formatCode>
                <c:ptCount val="50"/>
                <c:pt idx="0">
                  <c:v>388.32971486958297</c:v>
                </c:pt>
                <c:pt idx="1">
                  <c:v>368.49259069170199</c:v>
                </c:pt>
                <c:pt idx="2">
                  <c:v>357.53423924796601</c:v>
                </c:pt>
                <c:pt idx="3">
                  <c:v>351.52320250540998</c:v>
                </c:pt>
                <c:pt idx="4">
                  <c:v>349.44853537839998</c:v>
                </c:pt>
                <c:pt idx="5">
                  <c:v>349.63841408194003</c:v>
                </c:pt>
                <c:pt idx="6">
                  <c:v>350.75875351783702</c:v>
                </c:pt>
                <c:pt idx="7">
                  <c:v>351.98180269622202</c:v>
                </c:pt>
                <c:pt idx="8">
                  <c:v>352.96653306983802</c:v>
                </c:pt>
                <c:pt idx="9">
                  <c:v>353.66604313629898</c:v>
                </c:pt>
                <c:pt idx="10">
                  <c:v>354.14695602936803</c:v>
                </c:pt>
                <c:pt idx="11">
                  <c:v>354.49048184767702</c:v>
                </c:pt>
                <c:pt idx="12">
                  <c:v>354.75727053353899</c:v>
                </c:pt>
                <c:pt idx="13">
                  <c:v>354.98332307340502</c:v>
                </c:pt>
                <c:pt idx="14">
                  <c:v>355.18613937982002</c:v>
                </c:pt>
                <c:pt idx="15">
                  <c:v>355.37201676721003</c:v>
                </c:pt>
                <c:pt idx="16">
                  <c:v>355.54164494990499</c:v>
                </c:pt>
                <c:pt idx="17">
                  <c:v>355.69364517806798</c:v>
                </c:pt>
                <c:pt idx="18">
                  <c:v>355.82648095284799</c:v>
                </c:pt>
                <c:pt idx="19">
                  <c:v>355.93928446325202</c:v>
                </c:pt>
                <c:pt idx="20">
                  <c:v>356.03204471721102</c:v>
                </c:pt>
                <c:pt idx="21">
                  <c:v>356.10546547105798</c:v>
                </c:pt>
                <c:pt idx="22">
                  <c:v>356.16068482842297</c:v>
                </c:pt>
                <c:pt idx="23">
                  <c:v>356.19896736904701</c:v>
                </c:pt>
                <c:pt idx="24">
                  <c:v>356.22142922859098</c:v>
                </c:pt>
                <c:pt idx="25">
                  <c:v>356.22882747680399</c:v>
                </c:pt>
                <c:pt idx="26">
                  <c:v>356.22142922859098</c:v>
                </c:pt>
                <c:pt idx="27">
                  <c:v>356.19896736904701</c:v>
                </c:pt>
                <c:pt idx="28">
                  <c:v>356.16068482842297</c:v>
                </c:pt>
                <c:pt idx="29">
                  <c:v>356.10546547105798</c:v>
                </c:pt>
                <c:pt idx="30">
                  <c:v>356.03204471721102</c:v>
                </c:pt>
                <c:pt idx="31">
                  <c:v>355.93928446325202</c:v>
                </c:pt>
                <c:pt idx="32">
                  <c:v>355.82648095284799</c:v>
                </c:pt>
                <c:pt idx="33">
                  <c:v>355.69364517806798</c:v>
                </c:pt>
                <c:pt idx="34">
                  <c:v>355.54164494990499</c:v>
                </c:pt>
                <c:pt idx="35">
                  <c:v>355.37201676721003</c:v>
                </c:pt>
                <c:pt idx="36">
                  <c:v>355.18613937982002</c:v>
                </c:pt>
                <c:pt idx="37">
                  <c:v>354.98332307340502</c:v>
                </c:pt>
                <c:pt idx="38">
                  <c:v>354.75727053353899</c:v>
                </c:pt>
                <c:pt idx="39">
                  <c:v>354.49048184767702</c:v>
                </c:pt>
                <c:pt idx="40">
                  <c:v>354.14695602936803</c:v>
                </c:pt>
                <c:pt idx="41">
                  <c:v>353.66604313629898</c:v>
                </c:pt>
                <c:pt idx="42">
                  <c:v>352.96653306983802</c:v>
                </c:pt>
                <c:pt idx="43">
                  <c:v>351.98180269622202</c:v>
                </c:pt>
                <c:pt idx="44">
                  <c:v>350.75875351783702</c:v>
                </c:pt>
                <c:pt idx="45">
                  <c:v>349.63841408194003</c:v>
                </c:pt>
                <c:pt idx="46">
                  <c:v>349.44853537839998</c:v>
                </c:pt>
                <c:pt idx="47">
                  <c:v>351.52320250540998</c:v>
                </c:pt>
                <c:pt idx="48">
                  <c:v>357.53423924796601</c:v>
                </c:pt>
                <c:pt idx="49">
                  <c:v>368.49259069170199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0-0E40-BCD7-25DF1911A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386480"/>
        <c:axId val="567557984"/>
      </c:scatterChart>
      <c:valAx>
        <c:axId val="12173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7984"/>
        <c:crosses val="autoZero"/>
        <c:crossBetween val="midCat"/>
      </c:valAx>
      <c:valAx>
        <c:axId val="567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8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ke_U1!$A$589:$A$638</c:f>
              <c:numCache>
                <c:formatCode>General</c:formatCode>
                <c:ptCount val="50"/>
                <c:pt idx="0">
                  <c:v>20.404800000000002</c:v>
                </c:pt>
                <c:pt idx="1">
                  <c:v>40.809600000000003</c:v>
                </c:pt>
                <c:pt idx="2">
                  <c:v>61.214399999999998</c:v>
                </c:pt>
                <c:pt idx="3">
                  <c:v>81.619200000000006</c:v>
                </c:pt>
                <c:pt idx="4">
                  <c:v>102.024</c:v>
                </c:pt>
                <c:pt idx="5">
                  <c:v>122.4288</c:v>
                </c:pt>
                <c:pt idx="6">
                  <c:v>142.83360000000002</c:v>
                </c:pt>
                <c:pt idx="7">
                  <c:v>163.23840000000001</c:v>
                </c:pt>
                <c:pt idx="8">
                  <c:v>183.64320000000001</c:v>
                </c:pt>
                <c:pt idx="9">
                  <c:v>204.048</c:v>
                </c:pt>
                <c:pt idx="10">
                  <c:v>224.4528</c:v>
                </c:pt>
                <c:pt idx="11">
                  <c:v>244.85759999999999</c:v>
                </c:pt>
                <c:pt idx="12">
                  <c:v>265.26240000000001</c:v>
                </c:pt>
                <c:pt idx="13">
                  <c:v>285.66720000000004</c:v>
                </c:pt>
                <c:pt idx="14">
                  <c:v>306.072</c:v>
                </c:pt>
                <c:pt idx="15">
                  <c:v>326.47680000000003</c:v>
                </c:pt>
                <c:pt idx="16">
                  <c:v>346.88160000000005</c:v>
                </c:pt>
                <c:pt idx="17">
                  <c:v>367.28640000000001</c:v>
                </c:pt>
                <c:pt idx="18">
                  <c:v>387.69119999999998</c:v>
                </c:pt>
                <c:pt idx="19">
                  <c:v>408.096</c:v>
                </c:pt>
                <c:pt idx="20">
                  <c:v>428.50079999999997</c:v>
                </c:pt>
                <c:pt idx="21">
                  <c:v>448.90559999999999</c:v>
                </c:pt>
                <c:pt idx="22">
                  <c:v>469.31040000000002</c:v>
                </c:pt>
                <c:pt idx="23">
                  <c:v>489.71519999999998</c:v>
                </c:pt>
                <c:pt idx="24">
                  <c:v>510.12</c:v>
                </c:pt>
                <c:pt idx="25">
                  <c:v>530.52480000000003</c:v>
                </c:pt>
                <c:pt idx="26">
                  <c:v>550.92960000000005</c:v>
                </c:pt>
                <c:pt idx="27">
                  <c:v>571.33440000000007</c:v>
                </c:pt>
                <c:pt idx="28">
                  <c:v>591.73919999999998</c:v>
                </c:pt>
                <c:pt idx="29">
                  <c:v>612.14400000000001</c:v>
                </c:pt>
                <c:pt idx="30">
                  <c:v>632.54880000000003</c:v>
                </c:pt>
                <c:pt idx="31">
                  <c:v>652.95360000000005</c:v>
                </c:pt>
                <c:pt idx="32">
                  <c:v>673.35840000000007</c:v>
                </c:pt>
                <c:pt idx="33">
                  <c:v>693.7632000000001</c:v>
                </c:pt>
                <c:pt idx="34">
                  <c:v>714.16800000000001</c:v>
                </c:pt>
                <c:pt idx="35">
                  <c:v>734.57280000000003</c:v>
                </c:pt>
                <c:pt idx="36">
                  <c:v>754.97760000000005</c:v>
                </c:pt>
                <c:pt idx="37">
                  <c:v>775.38239999999996</c:v>
                </c:pt>
                <c:pt idx="38">
                  <c:v>795.78719999999998</c:v>
                </c:pt>
                <c:pt idx="39">
                  <c:v>816.19200000000001</c:v>
                </c:pt>
                <c:pt idx="40">
                  <c:v>836.59679999999992</c:v>
                </c:pt>
                <c:pt idx="41">
                  <c:v>857.00159999999994</c:v>
                </c:pt>
                <c:pt idx="42">
                  <c:v>877.40639999999996</c:v>
                </c:pt>
                <c:pt idx="43">
                  <c:v>897.81119999999999</c:v>
                </c:pt>
                <c:pt idx="44">
                  <c:v>918.21600000000001</c:v>
                </c:pt>
                <c:pt idx="45">
                  <c:v>938.62080000000003</c:v>
                </c:pt>
                <c:pt idx="46">
                  <c:v>959.02559999999994</c:v>
                </c:pt>
                <c:pt idx="47">
                  <c:v>979.43039999999996</c:v>
                </c:pt>
                <c:pt idx="48">
                  <c:v>999.83519999999999</c:v>
                </c:pt>
                <c:pt idx="49">
                  <c:v>1020.24</c:v>
                </c:pt>
              </c:numCache>
            </c:numRef>
          </c:xVal>
          <c:yVal>
            <c:numRef>
              <c:f>ke_U1!$C$589:$C$638</c:f>
              <c:numCache>
                <c:formatCode>General</c:formatCode>
                <c:ptCount val="50"/>
                <c:pt idx="0">
                  <c:v>358.22500000000002</c:v>
                </c:pt>
                <c:pt idx="1">
                  <c:v>328.70400000000001</c:v>
                </c:pt>
                <c:pt idx="2">
                  <c:v>285.17599999999999</c:v>
                </c:pt>
                <c:pt idx="3">
                  <c:v>259.363</c:v>
                </c:pt>
                <c:pt idx="4">
                  <c:v>269.20299999999997</c:v>
                </c:pt>
                <c:pt idx="5">
                  <c:v>287.815</c:v>
                </c:pt>
                <c:pt idx="6">
                  <c:v>305.11099999999999</c:v>
                </c:pt>
                <c:pt idx="7">
                  <c:v>314.36399999999998</c:v>
                </c:pt>
                <c:pt idx="8">
                  <c:v>336.17899999999997</c:v>
                </c:pt>
                <c:pt idx="9">
                  <c:v>343.76799999999997</c:v>
                </c:pt>
                <c:pt idx="10">
                  <c:v>348.33300000000003</c:v>
                </c:pt>
                <c:pt idx="11">
                  <c:v>356.9</c:v>
                </c:pt>
                <c:pt idx="12">
                  <c:v>376.065</c:v>
                </c:pt>
                <c:pt idx="13">
                  <c:v>386.84300000000002</c:v>
                </c:pt>
                <c:pt idx="14">
                  <c:v>391.77100000000002</c:v>
                </c:pt>
                <c:pt idx="15">
                  <c:v>407.18900000000002</c:v>
                </c:pt>
                <c:pt idx="16">
                  <c:v>406.00200000000001</c:v>
                </c:pt>
                <c:pt idx="17">
                  <c:v>414.44099999999997</c:v>
                </c:pt>
                <c:pt idx="18">
                  <c:v>432.30700000000002</c:v>
                </c:pt>
                <c:pt idx="19">
                  <c:v>443.42099999999999</c:v>
                </c:pt>
                <c:pt idx="20">
                  <c:v>440.96899999999999</c:v>
                </c:pt>
                <c:pt idx="21">
                  <c:v>454.923</c:v>
                </c:pt>
                <c:pt idx="22">
                  <c:v>456.52300000000002</c:v>
                </c:pt>
                <c:pt idx="23">
                  <c:v>468.45299999999997</c:v>
                </c:pt>
                <c:pt idx="24">
                  <c:v>485.05900000000003</c:v>
                </c:pt>
                <c:pt idx="25">
                  <c:v>488.39699999999999</c:v>
                </c:pt>
                <c:pt idx="26">
                  <c:v>507.61500000000001</c:v>
                </c:pt>
                <c:pt idx="27">
                  <c:v>497.66199999999998</c:v>
                </c:pt>
                <c:pt idx="28">
                  <c:v>505.00299999999999</c:v>
                </c:pt>
                <c:pt idx="29">
                  <c:v>476.291</c:v>
                </c:pt>
                <c:pt idx="30">
                  <c:v>465.15899999999999</c:v>
                </c:pt>
                <c:pt idx="31">
                  <c:v>456.84</c:v>
                </c:pt>
                <c:pt idx="32">
                  <c:v>452.601</c:v>
                </c:pt>
                <c:pt idx="33">
                  <c:v>447.54899999999998</c:v>
                </c:pt>
                <c:pt idx="34">
                  <c:v>432.35399999999998</c:v>
                </c:pt>
                <c:pt idx="35">
                  <c:v>430.69200000000001</c:v>
                </c:pt>
                <c:pt idx="36">
                  <c:v>424.91</c:v>
                </c:pt>
                <c:pt idx="37">
                  <c:v>422.92500000000001</c:v>
                </c:pt>
                <c:pt idx="38">
                  <c:v>412.73099999999999</c:v>
                </c:pt>
                <c:pt idx="39">
                  <c:v>411.24099999999999</c:v>
                </c:pt>
                <c:pt idx="40">
                  <c:v>403.81400000000002</c:v>
                </c:pt>
                <c:pt idx="41">
                  <c:v>396.93700000000001</c:v>
                </c:pt>
                <c:pt idx="42">
                  <c:v>389.57600000000002</c:v>
                </c:pt>
                <c:pt idx="43">
                  <c:v>388.96199999999999</c:v>
                </c:pt>
                <c:pt idx="44">
                  <c:v>384.21199999999999</c:v>
                </c:pt>
                <c:pt idx="45">
                  <c:v>375.613</c:v>
                </c:pt>
                <c:pt idx="46">
                  <c:v>367.18099999999998</c:v>
                </c:pt>
                <c:pt idx="47">
                  <c:v>364.18400000000003</c:v>
                </c:pt>
                <c:pt idx="48">
                  <c:v>358.52300000000002</c:v>
                </c:pt>
                <c:pt idx="49">
                  <c:v>349.327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7-2748-805B-820A186C4F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ke_U1!$A$589:$A$638</c:f>
              <c:numCache>
                <c:formatCode>General</c:formatCode>
                <c:ptCount val="50"/>
                <c:pt idx="0">
                  <c:v>20.404800000000002</c:v>
                </c:pt>
                <c:pt idx="1">
                  <c:v>40.809600000000003</c:v>
                </c:pt>
                <c:pt idx="2">
                  <c:v>61.214399999999998</c:v>
                </c:pt>
                <c:pt idx="3">
                  <c:v>81.619200000000006</c:v>
                </c:pt>
                <c:pt idx="4">
                  <c:v>102.024</c:v>
                </c:pt>
                <c:pt idx="5">
                  <c:v>122.4288</c:v>
                </c:pt>
                <c:pt idx="6">
                  <c:v>142.83360000000002</c:v>
                </c:pt>
                <c:pt idx="7">
                  <c:v>163.23840000000001</c:v>
                </c:pt>
                <c:pt idx="8">
                  <c:v>183.64320000000001</c:v>
                </c:pt>
                <c:pt idx="9">
                  <c:v>204.048</c:v>
                </c:pt>
                <c:pt idx="10">
                  <c:v>224.4528</c:v>
                </c:pt>
                <c:pt idx="11">
                  <c:v>244.85759999999999</c:v>
                </c:pt>
                <c:pt idx="12">
                  <c:v>265.26240000000001</c:v>
                </c:pt>
                <c:pt idx="13">
                  <c:v>285.66720000000004</c:v>
                </c:pt>
                <c:pt idx="14">
                  <c:v>306.072</c:v>
                </c:pt>
                <c:pt idx="15">
                  <c:v>326.47680000000003</c:v>
                </c:pt>
                <c:pt idx="16">
                  <c:v>346.88160000000005</c:v>
                </c:pt>
                <c:pt idx="17">
                  <c:v>367.28640000000001</c:v>
                </c:pt>
                <c:pt idx="18">
                  <c:v>387.69119999999998</c:v>
                </c:pt>
                <c:pt idx="19">
                  <c:v>408.096</c:v>
                </c:pt>
                <c:pt idx="20">
                  <c:v>428.50079999999997</c:v>
                </c:pt>
                <c:pt idx="21">
                  <c:v>448.90559999999999</c:v>
                </c:pt>
                <c:pt idx="22">
                  <c:v>469.31040000000002</c:v>
                </c:pt>
                <c:pt idx="23">
                  <c:v>489.71519999999998</c:v>
                </c:pt>
                <c:pt idx="24">
                  <c:v>510.12</c:v>
                </c:pt>
                <c:pt idx="25">
                  <c:v>530.52480000000003</c:v>
                </c:pt>
                <c:pt idx="26">
                  <c:v>550.92960000000005</c:v>
                </c:pt>
                <c:pt idx="27">
                  <c:v>571.33440000000007</c:v>
                </c:pt>
                <c:pt idx="28">
                  <c:v>591.73919999999998</c:v>
                </c:pt>
                <c:pt idx="29">
                  <c:v>612.14400000000001</c:v>
                </c:pt>
                <c:pt idx="30">
                  <c:v>632.54880000000003</c:v>
                </c:pt>
                <c:pt idx="31">
                  <c:v>652.95360000000005</c:v>
                </c:pt>
                <c:pt idx="32">
                  <c:v>673.35840000000007</c:v>
                </c:pt>
                <c:pt idx="33">
                  <c:v>693.7632000000001</c:v>
                </c:pt>
                <c:pt idx="34">
                  <c:v>714.16800000000001</c:v>
                </c:pt>
                <c:pt idx="35">
                  <c:v>734.57280000000003</c:v>
                </c:pt>
                <c:pt idx="36">
                  <c:v>754.97760000000005</c:v>
                </c:pt>
                <c:pt idx="37">
                  <c:v>775.38239999999996</c:v>
                </c:pt>
                <c:pt idx="38">
                  <c:v>795.78719999999998</c:v>
                </c:pt>
                <c:pt idx="39">
                  <c:v>816.19200000000001</c:v>
                </c:pt>
                <c:pt idx="40">
                  <c:v>836.59679999999992</c:v>
                </c:pt>
                <c:pt idx="41">
                  <c:v>857.00159999999994</c:v>
                </c:pt>
                <c:pt idx="42">
                  <c:v>877.40639999999996</c:v>
                </c:pt>
                <c:pt idx="43">
                  <c:v>897.81119999999999</c:v>
                </c:pt>
                <c:pt idx="44">
                  <c:v>918.21600000000001</c:v>
                </c:pt>
                <c:pt idx="45">
                  <c:v>938.62080000000003</c:v>
                </c:pt>
                <c:pt idx="46">
                  <c:v>959.02559999999994</c:v>
                </c:pt>
                <c:pt idx="47">
                  <c:v>979.43039999999996</c:v>
                </c:pt>
                <c:pt idx="48">
                  <c:v>999.83519999999999</c:v>
                </c:pt>
                <c:pt idx="49">
                  <c:v>1020.24</c:v>
                </c:pt>
              </c:numCache>
            </c:numRef>
          </c:xVal>
          <c:yVal>
            <c:numRef>
              <c:f>ke_U1!$G$589:$G$638</c:f>
              <c:numCache>
                <c:formatCode>General</c:formatCode>
                <c:ptCount val="50"/>
                <c:pt idx="0">
                  <c:v>329.25658905411098</c:v>
                </c:pt>
                <c:pt idx="1">
                  <c:v>348.16321074673499</c:v>
                </c:pt>
                <c:pt idx="2">
                  <c:v>351.33977599502902</c:v>
                </c:pt>
                <c:pt idx="3">
                  <c:v>358.32691399664299</c:v>
                </c:pt>
                <c:pt idx="4">
                  <c:v>363.278481341271</c:v>
                </c:pt>
                <c:pt idx="5">
                  <c:v>365.42353437416602</c:v>
                </c:pt>
                <c:pt idx="6">
                  <c:v>365.96593506930401</c:v>
                </c:pt>
                <c:pt idx="7">
                  <c:v>365.92405421110601</c:v>
                </c:pt>
                <c:pt idx="8">
                  <c:v>365.78796722258198</c:v>
                </c:pt>
                <c:pt idx="9">
                  <c:v>365.71159487786502</c:v>
                </c:pt>
                <c:pt idx="10">
                  <c:v>365.70593669920902</c:v>
                </c:pt>
                <c:pt idx="11">
                  <c:v>365.74100863928601</c:v>
                </c:pt>
                <c:pt idx="12">
                  <c:v>365.78663772483202</c:v>
                </c:pt>
                <c:pt idx="13">
                  <c:v>365.82427436302299</c:v>
                </c:pt>
                <c:pt idx="14">
                  <c:v>365.84694549230898</c:v>
                </c:pt>
                <c:pt idx="15">
                  <c:v>365.85534904591799</c:v>
                </c:pt>
                <c:pt idx="16">
                  <c:v>365.85373050100299</c:v>
                </c:pt>
                <c:pt idx="17">
                  <c:v>365.846936605385</c:v>
                </c:pt>
                <c:pt idx="18">
                  <c:v>365.838848294321</c:v>
                </c:pt>
                <c:pt idx="19">
                  <c:v>365.83187075369898</c:v>
                </c:pt>
                <c:pt idx="20">
                  <c:v>365.827044590892</c:v>
                </c:pt>
                <c:pt idx="21">
                  <c:v>365.82442313513002</c:v>
                </c:pt>
                <c:pt idx="22">
                  <c:v>365.82349351726498</c:v>
                </c:pt>
                <c:pt idx="23">
                  <c:v>365.82353307603199</c:v>
                </c:pt>
                <c:pt idx="24">
                  <c:v>365.82386716481301</c:v>
                </c:pt>
                <c:pt idx="25">
                  <c:v>365.82403297378403</c:v>
                </c:pt>
                <c:pt idx="26">
                  <c:v>365.82386716481301</c:v>
                </c:pt>
                <c:pt idx="27">
                  <c:v>365.82353307603199</c:v>
                </c:pt>
                <c:pt idx="28">
                  <c:v>365.82349351726498</c:v>
                </c:pt>
                <c:pt idx="29">
                  <c:v>365.82442313513002</c:v>
                </c:pt>
                <c:pt idx="30">
                  <c:v>365.827044590892</c:v>
                </c:pt>
                <c:pt idx="31">
                  <c:v>365.83187075369898</c:v>
                </c:pt>
                <c:pt idx="32">
                  <c:v>365.838848294321</c:v>
                </c:pt>
                <c:pt idx="33">
                  <c:v>365.846936605385</c:v>
                </c:pt>
                <c:pt idx="34">
                  <c:v>365.85373050100299</c:v>
                </c:pt>
                <c:pt idx="35">
                  <c:v>365.85534904591799</c:v>
                </c:pt>
                <c:pt idx="36">
                  <c:v>365.84694549230898</c:v>
                </c:pt>
                <c:pt idx="37">
                  <c:v>365.82427436302299</c:v>
                </c:pt>
                <c:pt idx="38">
                  <c:v>365.78663772483202</c:v>
                </c:pt>
                <c:pt idx="39">
                  <c:v>365.74100863928601</c:v>
                </c:pt>
                <c:pt idx="40">
                  <c:v>365.70593669920902</c:v>
                </c:pt>
                <c:pt idx="41">
                  <c:v>365.71159487786502</c:v>
                </c:pt>
                <c:pt idx="42">
                  <c:v>365.78796722258198</c:v>
                </c:pt>
                <c:pt idx="43">
                  <c:v>365.92405421110601</c:v>
                </c:pt>
                <c:pt idx="44">
                  <c:v>365.96593506930401</c:v>
                </c:pt>
                <c:pt idx="45">
                  <c:v>365.42353437416602</c:v>
                </c:pt>
                <c:pt idx="46">
                  <c:v>363.278481341271</c:v>
                </c:pt>
                <c:pt idx="47">
                  <c:v>358.32691399664299</c:v>
                </c:pt>
                <c:pt idx="48">
                  <c:v>351.33977599502902</c:v>
                </c:pt>
                <c:pt idx="49">
                  <c:v>348.16321074673499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7-2748-805B-820A186C4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386480"/>
        <c:axId val="567557984"/>
      </c:scatterChart>
      <c:valAx>
        <c:axId val="12173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7984"/>
        <c:crosses val="autoZero"/>
        <c:crossBetween val="midCat"/>
      </c:valAx>
      <c:valAx>
        <c:axId val="567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8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ke_U1!$A$620:$A$634</c:f>
              <c:numCache>
                <c:formatCode>General</c:formatCode>
                <c:ptCount val="15"/>
                <c:pt idx="0">
                  <c:v>652.95360000000005</c:v>
                </c:pt>
                <c:pt idx="1">
                  <c:v>673.35840000000007</c:v>
                </c:pt>
                <c:pt idx="2">
                  <c:v>693.7632000000001</c:v>
                </c:pt>
                <c:pt idx="3">
                  <c:v>714.16800000000001</c:v>
                </c:pt>
                <c:pt idx="4">
                  <c:v>734.57280000000003</c:v>
                </c:pt>
                <c:pt idx="5">
                  <c:v>754.97760000000005</c:v>
                </c:pt>
                <c:pt idx="6">
                  <c:v>775.38239999999996</c:v>
                </c:pt>
                <c:pt idx="7">
                  <c:v>795.78719999999998</c:v>
                </c:pt>
                <c:pt idx="8">
                  <c:v>816.19200000000001</c:v>
                </c:pt>
                <c:pt idx="9">
                  <c:v>836.59679999999992</c:v>
                </c:pt>
                <c:pt idx="10">
                  <c:v>857.00159999999994</c:v>
                </c:pt>
                <c:pt idx="11">
                  <c:v>877.40639999999996</c:v>
                </c:pt>
                <c:pt idx="12">
                  <c:v>897.81119999999999</c:v>
                </c:pt>
                <c:pt idx="13">
                  <c:v>918.21600000000001</c:v>
                </c:pt>
                <c:pt idx="14">
                  <c:v>938.62080000000003</c:v>
                </c:pt>
              </c:numCache>
            </c:numRef>
          </c:xVal>
          <c:yVal>
            <c:numRef>
              <c:f>ke_U1!$C$620:$C$634</c:f>
              <c:numCache>
                <c:formatCode>General</c:formatCode>
                <c:ptCount val="15"/>
                <c:pt idx="0">
                  <c:v>456.84</c:v>
                </c:pt>
                <c:pt idx="1">
                  <c:v>452.601</c:v>
                </c:pt>
                <c:pt idx="2">
                  <c:v>447.54899999999998</c:v>
                </c:pt>
                <c:pt idx="3">
                  <c:v>432.35399999999998</c:v>
                </c:pt>
                <c:pt idx="4">
                  <c:v>430.69200000000001</c:v>
                </c:pt>
                <c:pt idx="5">
                  <c:v>424.91</c:v>
                </c:pt>
                <c:pt idx="6">
                  <c:v>422.92500000000001</c:v>
                </c:pt>
                <c:pt idx="7">
                  <c:v>412.73099999999999</c:v>
                </c:pt>
                <c:pt idx="8">
                  <c:v>411.24099999999999</c:v>
                </c:pt>
                <c:pt idx="9">
                  <c:v>403.81400000000002</c:v>
                </c:pt>
                <c:pt idx="10">
                  <c:v>396.93700000000001</c:v>
                </c:pt>
                <c:pt idx="11">
                  <c:v>389.57600000000002</c:v>
                </c:pt>
                <c:pt idx="12">
                  <c:v>388.96199999999999</c:v>
                </c:pt>
                <c:pt idx="13">
                  <c:v>384.21199999999999</c:v>
                </c:pt>
                <c:pt idx="14">
                  <c:v>375.613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5C-1442-A961-85CFB636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7386480"/>
        <c:axId val="567557984"/>
      </c:scatterChart>
      <c:valAx>
        <c:axId val="121738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57984"/>
        <c:crosses val="autoZero"/>
        <c:crossBetween val="midCat"/>
      </c:valAx>
      <c:valAx>
        <c:axId val="567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8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ke_U1!$A$117:$A$166</c:f>
              <c:numCache>
                <c:formatCode>General</c:formatCode>
                <c:ptCount val="50"/>
                <c:pt idx="0">
                  <c:v>20.598800000000001</c:v>
                </c:pt>
                <c:pt idx="1">
                  <c:v>41.197600000000001</c:v>
                </c:pt>
                <c:pt idx="2">
                  <c:v>61.796399999999998</c:v>
                </c:pt>
                <c:pt idx="3">
                  <c:v>82.395200000000003</c:v>
                </c:pt>
                <c:pt idx="4">
                  <c:v>102.99400000000001</c:v>
                </c:pt>
                <c:pt idx="5">
                  <c:v>123.5928</c:v>
                </c:pt>
                <c:pt idx="6">
                  <c:v>144.19160000000002</c:v>
                </c:pt>
                <c:pt idx="7">
                  <c:v>164.79040000000001</c:v>
                </c:pt>
                <c:pt idx="8">
                  <c:v>185.38920000000002</c:v>
                </c:pt>
                <c:pt idx="9">
                  <c:v>205.98800000000003</c:v>
                </c:pt>
                <c:pt idx="10">
                  <c:v>226.58680000000001</c:v>
                </c:pt>
                <c:pt idx="11">
                  <c:v>247.18559999999999</c:v>
                </c:pt>
                <c:pt idx="12">
                  <c:v>267.78440000000001</c:v>
                </c:pt>
                <c:pt idx="13">
                  <c:v>288.38320000000004</c:v>
                </c:pt>
                <c:pt idx="14">
                  <c:v>308.98200000000003</c:v>
                </c:pt>
                <c:pt idx="15">
                  <c:v>329.58080000000001</c:v>
                </c:pt>
                <c:pt idx="16">
                  <c:v>350.17960000000005</c:v>
                </c:pt>
                <c:pt idx="17">
                  <c:v>370.77840000000003</c:v>
                </c:pt>
                <c:pt idx="18">
                  <c:v>391.37720000000002</c:v>
                </c:pt>
                <c:pt idx="19">
                  <c:v>411.97600000000006</c:v>
                </c:pt>
                <c:pt idx="20">
                  <c:v>432.57479999999998</c:v>
                </c:pt>
                <c:pt idx="21">
                  <c:v>453.17360000000002</c:v>
                </c:pt>
                <c:pt idx="22">
                  <c:v>473.77240000000006</c:v>
                </c:pt>
                <c:pt idx="23">
                  <c:v>494.37119999999999</c:v>
                </c:pt>
                <c:pt idx="24">
                  <c:v>514.97</c:v>
                </c:pt>
                <c:pt idx="25">
                  <c:v>535.56880000000001</c:v>
                </c:pt>
                <c:pt idx="26">
                  <c:v>556.16760000000011</c:v>
                </c:pt>
                <c:pt idx="27">
                  <c:v>576.76640000000009</c:v>
                </c:pt>
                <c:pt idx="28">
                  <c:v>597.36519999999996</c:v>
                </c:pt>
                <c:pt idx="29">
                  <c:v>617.96400000000006</c:v>
                </c:pt>
                <c:pt idx="30">
                  <c:v>638.56280000000004</c:v>
                </c:pt>
                <c:pt idx="31">
                  <c:v>659.16160000000002</c:v>
                </c:pt>
                <c:pt idx="32">
                  <c:v>679.76040000000012</c:v>
                </c:pt>
                <c:pt idx="33">
                  <c:v>700.3592000000001</c:v>
                </c:pt>
                <c:pt idx="34">
                  <c:v>720.95799999999997</c:v>
                </c:pt>
                <c:pt idx="35">
                  <c:v>741.55680000000007</c:v>
                </c:pt>
                <c:pt idx="36">
                  <c:v>762.15560000000005</c:v>
                </c:pt>
                <c:pt idx="37">
                  <c:v>782.75440000000003</c:v>
                </c:pt>
                <c:pt idx="38">
                  <c:v>803.35320000000002</c:v>
                </c:pt>
                <c:pt idx="39">
                  <c:v>823.95200000000011</c:v>
                </c:pt>
                <c:pt idx="40">
                  <c:v>844.55079999999998</c:v>
                </c:pt>
                <c:pt idx="41">
                  <c:v>865.14959999999996</c:v>
                </c:pt>
                <c:pt idx="42">
                  <c:v>885.74840000000006</c:v>
                </c:pt>
                <c:pt idx="43">
                  <c:v>906.34720000000004</c:v>
                </c:pt>
                <c:pt idx="44">
                  <c:v>926.94600000000003</c:v>
                </c:pt>
                <c:pt idx="45">
                  <c:v>947.54480000000012</c:v>
                </c:pt>
                <c:pt idx="46">
                  <c:v>968.14359999999999</c:v>
                </c:pt>
                <c:pt idx="47">
                  <c:v>988.74239999999998</c:v>
                </c:pt>
                <c:pt idx="48">
                  <c:v>1009.3412000000001</c:v>
                </c:pt>
                <c:pt idx="49">
                  <c:v>1029.94</c:v>
                </c:pt>
              </c:numCache>
            </c:numRef>
          </c:xVal>
          <c:yVal>
            <c:numRef>
              <c:f>ke_U1!$C$117:$C$166</c:f>
              <c:numCache>
                <c:formatCode>General</c:formatCode>
                <c:ptCount val="50"/>
                <c:pt idx="0">
                  <c:v>1108.78</c:v>
                </c:pt>
                <c:pt idx="1">
                  <c:v>1098.07</c:v>
                </c:pt>
                <c:pt idx="2">
                  <c:v>1094.8</c:v>
                </c:pt>
                <c:pt idx="3">
                  <c:v>1097.92</c:v>
                </c:pt>
                <c:pt idx="4">
                  <c:v>1122.82</c:v>
                </c:pt>
                <c:pt idx="5">
                  <c:v>1147.19</c:v>
                </c:pt>
                <c:pt idx="6">
                  <c:v>1151.6400000000001</c:v>
                </c:pt>
                <c:pt idx="7">
                  <c:v>1159.83</c:v>
                </c:pt>
                <c:pt idx="8">
                  <c:v>1164.93</c:v>
                </c:pt>
                <c:pt idx="9">
                  <c:v>1168.54</c:v>
                </c:pt>
                <c:pt idx="10">
                  <c:v>1175</c:v>
                </c:pt>
                <c:pt idx="11">
                  <c:v>1185.75</c:v>
                </c:pt>
                <c:pt idx="12">
                  <c:v>1184.8</c:v>
                </c:pt>
                <c:pt idx="13">
                  <c:v>1191.98</c:v>
                </c:pt>
                <c:pt idx="14">
                  <c:v>1202.45</c:v>
                </c:pt>
                <c:pt idx="15">
                  <c:v>1208.54</c:v>
                </c:pt>
                <c:pt idx="16">
                  <c:v>1212.78</c:v>
                </c:pt>
                <c:pt idx="17">
                  <c:v>1217.1400000000001</c:v>
                </c:pt>
                <c:pt idx="18">
                  <c:v>1225.04</c:v>
                </c:pt>
                <c:pt idx="19">
                  <c:v>1227.82</c:v>
                </c:pt>
                <c:pt idx="20">
                  <c:v>1235.47</c:v>
                </c:pt>
                <c:pt idx="21">
                  <c:v>1239.94</c:v>
                </c:pt>
                <c:pt idx="22">
                  <c:v>1243.83</c:v>
                </c:pt>
                <c:pt idx="23">
                  <c:v>1249.95</c:v>
                </c:pt>
                <c:pt idx="24">
                  <c:v>1260.06</c:v>
                </c:pt>
                <c:pt idx="25">
                  <c:v>1297.2</c:v>
                </c:pt>
                <c:pt idx="26">
                  <c:v>1301.8699999999999</c:v>
                </c:pt>
                <c:pt idx="27">
                  <c:v>1303.9100000000001</c:v>
                </c:pt>
                <c:pt idx="28">
                  <c:v>1295.8</c:v>
                </c:pt>
                <c:pt idx="29">
                  <c:v>1259.74</c:v>
                </c:pt>
                <c:pt idx="30">
                  <c:v>1252.81</c:v>
                </c:pt>
                <c:pt idx="31">
                  <c:v>1246.78</c:v>
                </c:pt>
                <c:pt idx="32">
                  <c:v>1239.72</c:v>
                </c:pt>
                <c:pt idx="33">
                  <c:v>1234.77</c:v>
                </c:pt>
                <c:pt idx="34">
                  <c:v>1228.75</c:v>
                </c:pt>
                <c:pt idx="35">
                  <c:v>1222.57</c:v>
                </c:pt>
                <c:pt idx="36">
                  <c:v>1214.3399999999999</c:v>
                </c:pt>
                <c:pt idx="37">
                  <c:v>1209.1099999999999</c:v>
                </c:pt>
                <c:pt idx="38">
                  <c:v>1203.6199999999999</c:v>
                </c:pt>
                <c:pt idx="39">
                  <c:v>1196.78</c:v>
                </c:pt>
                <c:pt idx="40">
                  <c:v>1193.08</c:v>
                </c:pt>
                <c:pt idx="41">
                  <c:v>1188.3599999999999</c:v>
                </c:pt>
                <c:pt idx="42">
                  <c:v>1179.27</c:v>
                </c:pt>
                <c:pt idx="43">
                  <c:v>1174.67</c:v>
                </c:pt>
                <c:pt idx="44">
                  <c:v>1168.82</c:v>
                </c:pt>
                <c:pt idx="45">
                  <c:v>1162.29</c:v>
                </c:pt>
                <c:pt idx="46">
                  <c:v>1158.55</c:v>
                </c:pt>
                <c:pt idx="47">
                  <c:v>1152.3699999999999</c:v>
                </c:pt>
                <c:pt idx="48">
                  <c:v>1145.19</c:v>
                </c:pt>
                <c:pt idx="49">
                  <c:v>1134.8800000000001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8-A14E-B422-0C6596276DF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ke_U1!$A$117:$A$166</c:f>
              <c:numCache>
                <c:formatCode>General</c:formatCode>
                <c:ptCount val="50"/>
                <c:pt idx="0">
                  <c:v>20.598800000000001</c:v>
                </c:pt>
                <c:pt idx="1">
                  <c:v>41.197600000000001</c:v>
                </c:pt>
                <c:pt idx="2">
                  <c:v>61.796399999999998</c:v>
                </c:pt>
                <c:pt idx="3">
                  <c:v>82.395200000000003</c:v>
                </c:pt>
                <c:pt idx="4">
                  <c:v>102.99400000000001</c:v>
                </c:pt>
                <c:pt idx="5">
                  <c:v>123.5928</c:v>
                </c:pt>
                <c:pt idx="6">
                  <c:v>144.19160000000002</c:v>
                </c:pt>
                <c:pt idx="7">
                  <c:v>164.79040000000001</c:v>
                </c:pt>
                <c:pt idx="8">
                  <c:v>185.38920000000002</c:v>
                </c:pt>
                <c:pt idx="9">
                  <c:v>205.98800000000003</c:v>
                </c:pt>
                <c:pt idx="10">
                  <c:v>226.58680000000001</c:v>
                </c:pt>
                <c:pt idx="11">
                  <c:v>247.18559999999999</c:v>
                </c:pt>
                <c:pt idx="12">
                  <c:v>267.78440000000001</c:v>
                </c:pt>
                <c:pt idx="13">
                  <c:v>288.38320000000004</c:v>
                </c:pt>
                <c:pt idx="14">
                  <c:v>308.98200000000003</c:v>
                </c:pt>
                <c:pt idx="15">
                  <c:v>329.58080000000001</c:v>
                </c:pt>
                <c:pt idx="16">
                  <c:v>350.17960000000005</c:v>
                </c:pt>
                <c:pt idx="17">
                  <c:v>370.77840000000003</c:v>
                </c:pt>
                <c:pt idx="18">
                  <c:v>391.37720000000002</c:v>
                </c:pt>
                <c:pt idx="19">
                  <c:v>411.97600000000006</c:v>
                </c:pt>
                <c:pt idx="20">
                  <c:v>432.57479999999998</c:v>
                </c:pt>
                <c:pt idx="21">
                  <c:v>453.17360000000002</c:v>
                </c:pt>
                <c:pt idx="22">
                  <c:v>473.77240000000006</c:v>
                </c:pt>
                <c:pt idx="23">
                  <c:v>494.37119999999999</c:v>
                </c:pt>
                <c:pt idx="24">
                  <c:v>514.97</c:v>
                </c:pt>
                <c:pt idx="25">
                  <c:v>535.56880000000001</c:v>
                </c:pt>
                <c:pt idx="26">
                  <c:v>556.16760000000011</c:v>
                </c:pt>
                <c:pt idx="27">
                  <c:v>576.76640000000009</c:v>
                </c:pt>
                <c:pt idx="28">
                  <c:v>597.36519999999996</c:v>
                </c:pt>
                <c:pt idx="29">
                  <c:v>617.96400000000006</c:v>
                </c:pt>
                <c:pt idx="30">
                  <c:v>638.56280000000004</c:v>
                </c:pt>
                <c:pt idx="31">
                  <c:v>659.16160000000002</c:v>
                </c:pt>
                <c:pt idx="32">
                  <c:v>679.76040000000012</c:v>
                </c:pt>
                <c:pt idx="33">
                  <c:v>700.3592000000001</c:v>
                </c:pt>
                <c:pt idx="34">
                  <c:v>720.95799999999997</c:v>
                </c:pt>
                <c:pt idx="35">
                  <c:v>741.55680000000007</c:v>
                </c:pt>
                <c:pt idx="36">
                  <c:v>762.15560000000005</c:v>
                </c:pt>
                <c:pt idx="37">
                  <c:v>782.75440000000003</c:v>
                </c:pt>
                <c:pt idx="38">
                  <c:v>803.35320000000002</c:v>
                </c:pt>
                <c:pt idx="39">
                  <c:v>823.95200000000011</c:v>
                </c:pt>
                <c:pt idx="40">
                  <c:v>844.55079999999998</c:v>
                </c:pt>
                <c:pt idx="41">
                  <c:v>865.14959999999996</c:v>
                </c:pt>
                <c:pt idx="42">
                  <c:v>885.74840000000006</c:v>
                </c:pt>
                <c:pt idx="43">
                  <c:v>906.34720000000004</c:v>
                </c:pt>
                <c:pt idx="44">
                  <c:v>926.94600000000003</c:v>
                </c:pt>
                <c:pt idx="45">
                  <c:v>947.54480000000012</c:v>
                </c:pt>
                <c:pt idx="46">
                  <c:v>968.14359999999999</c:v>
                </c:pt>
                <c:pt idx="47">
                  <c:v>988.74239999999998</c:v>
                </c:pt>
                <c:pt idx="48">
                  <c:v>1009.3412000000001</c:v>
                </c:pt>
                <c:pt idx="49">
                  <c:v>1029.94</c:v>
                </c:pt>
              </c:numCache>
            </c:numRef>
          </c:xVal>
          <c:yVal>
            <c:numRef>
              <c:f>ke_U1!$G$117:$G$166</c:f>
              <c:numCache>
                <c:formatCode>General</c:formatCode>
                <c:ptCount val="50"/>
                <c:pt idx="0">
                  <c:v>1139.45</c:v>
                </c:pt>
                <c:pt idx="1">
                  <c:v>1133.92</c:v>
                </c:pt>
                <c:pt idx="2">
                  <c:v>1135.4000000000001</c:v>
                </c:pt>
                <c:pt idx="3">
                  <c:v>1136.6099999999999</c:v>
                </c:pt>
                <c:pt idx="4">
                  <c:v>1140.52</c:v>
                </c:pt>
                <c:pt idx="5">
                  <c:v>1145.06</c:v>
                </c:pt>
                <c:pt idx="6">
                  <c:v>1153.3599999999999</c:v>
                </c:pt>
                <c:pt idx="7">
                  <c:v>1162.49</c:v>
                </c:pt>
                <c:pt idx="8">
                  <c:v>1171.4000000000001</c:v>
                </c:pt>
                <c:pt idx="9">
                  <c:v>1175.03</c:v>
                </c:pt>
                <c:pt idx="10">
                  <c:v>1183.45</c:v>
                </c:pt>
                <c:pt idx="11">
                  <c:v>1184.21</c:v>
                </c:pt>
                <c:pt idx="12">
                  <c:v>1192.56</c:v>
                </c:pt>
                <c:pt idx="13">
                  <c:v>1197.8900000000001</c:v>
                </c:pt>
                <c:pt idx="14">
                  <c:v>1197.54</c:v>
                </c:pt>
                <c:pt idx="15">
                  <c:v>1201.51</c:v>
                </c:pt>
                <c:pt idx="16">
                  <c:v>1213.46</c:v>
                </c:pt>
                <c:pt idx="17">
                  <c:v>1218.18</c:v>
                </c:pt>
                <c:pt idx="18">
                  <c:v>1225</c:v>
                </c:pt>
                <c:pt idx="19">
                  <c:v>1227.51</c:v>
                </c:pt>
                <c:pt idx="20">
                  <c:v>1226.43</c:v>
                </c:pt>
                <c:pt idx="21">
                  <c:v>1239.53</c:v>
                </c:pt>
                <c:pt idx="22">
                  <c:v>1249.05</c:v>
                </c:pt>
                <c:pt idx="23">
                  <c:v>1255.51</c:v>
                </c:pt>
                <c:pt idx="24">
                  <c:v>1258.52</c:v>
                </c:pt>
                <c:pt idx="25">
                  <c:v>1264.27</c:v>
                </c:pt>
                <c:pt idx="26">
                  <c:v>1268.76</c:v>
                </c:pt>
                <c:pt idx="27">
                  <c:v>1267.0899999999999</c:v>
                </c:pt>
                <c:pt idx="28">
                  <c:v>1270.04</c:v>
                </c:pt>
                <c:pt idx="29">
                  <c:v>1265.27</c:v>
                </c:pt>
                <c:pt idx="30">
                  <c:v>1258.58</c:v>
                </c:pt>
                <c:pt idx="31">
                  <c:v>1248.95</c:v>
                </c:pt>
                <c:pt idx="32">
                  <c:v>1242.04</c:v>
                </c:pt>
                <c:pt idx="33">
                  <c:v>1238.01</c:v>
                </c:pt>
                <c:pt idx="34">
                  <c:v>1226.99</c:v>
                </c:pt>
                <c:pt idx="35">
                  <c:v>1227.32</c:v>
                </c:pt>
                <c:pt idx="36">
                  <c:v>1222.93</c:v>
                </c:pt>
                <c:pt idx="37">
                  <c:v>1216.23</c:v>
                </c:pt>
                <c:pt idx="38">
                  <c:v>1206.04</c:v>
                </c:pt>
                <c:pt idx="39">
                  <c:v>1202.42</c:v>
                </c:pt>
                <c:pt idx="40">
                  <c:v>1192.6099999999999</c:v>
                </c:pt>
                <c:pt idx="41">
                  <c:v>1189.6099999999999</c:v>
                </c:pt>
                <c:pt idx="42">
                  <c:v>1179.42</c:v>
                </c:pt>
                <c:pt idx="43">
                  <c:v>1175.97</c:v>
                </c:pt>
                <c:pt idx="44">
                  <c:v>1170.9000000000001</c:v>
                </c:pt>
                <c:pt idx="45">
                  <c:v>1160.82</c:v>
                </c:pt>
                <c:pt idx="46">
                  <c:v>1157.42</c:v>
                </c:pt>
                <c:pt idx="47">
                  <c:v>1151.32</c:v>
                </c:pt>
                <c:pt idx="48">
                  <c:v>1145.69</c:v>
                </c:pt>
                <c:pt idx="49">
                  <c:v>1142.1300000000001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88-A14E-B422-0C659627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25887"/>
        <c:axId val="940644719"/>
      </c:scatterChart>
      <c:valAx>
        <c:axId val="17777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644719"/>
        <c:crosses val="autoZero"/>
        <c:crossBetween val="midCat"/>
      </c:valAx>
      <c:valAx>
        <c:axId val="94064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2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ke_U1!$A$122:$A$141</c:f>
              <c:numCache>
                <c:formatCode>General</c:formatCode>
                <c:ptCount val="20"/>
                <c:pt idx="0">
                  <c:v>123.5928</c:v>
                </c:pt>
                <c:pt idx="1">
                  <c:v>144.19160000000002</c:v>
                </c:pt>
                <c:pt idx="2">
                  <c:v>164.79040000000001</c:v>
                </c:pt>
                <c:pt idx="3">
                  <c:v>185.38920000000002</c:v>
                </c:pt>
                <c:pt idx="4">
                  <c:v>205.98800000000003</c:v>
                </c:pt>
                <c:pt idx="5">
                  <c:v>226.58680000000001</c:v>
                </c:pt>
                <c:pt idx="6">
                  <c:v>247.18559999999999</c:v>
                </c:pt>
                <c:pt idx="7">
                  <c:v>267.78440000000001</c:v>
                </c:pt>
                <c:pt idx="8">
                  <c:v>288.38320000000004</c:v>
                </c:pt>
                <c:pt idx="9">
                  <c:v>308.98200000000003</c:v>
                </c:pt>
                <c:pt idx="10">
                  <c:v>329.58080000000001</c:v>
                </c:pt>
                <c:pt idx="11">
                  <c:v>350.17960000000005</c:v>
                </c:pt>
                <c:pt idx="12">
                  <c:v>370.77840000000003</c:v>
                </c:pt>
                <c:pt idx="13">
                  <c:v>391.37720000000002</c:v>
                </c:pt>
                <c:pt idx="14">
                  <c:v>411.97600000000006</c:v>
                </c:pt>
                <c:pt idx="15">
                  <c:v>432.57479999999998</c:v>
                </c:pt>
                <c:pt idx="16">
                  <c:v>453.17360000000002</c:v>
                </c:pt>
                <c:pt idx="17">
                  <c:v>473.77240000000006</c:v>
                </c:pt>
                <c:pt idx="18">
                  <c:v>494.37119999999999</c:v>
                </c:pt>
                <c:pt idx="19">
                  <c:v>514.97</c:v>
                </c:pt>
              </c:numCache>
            </c:numRef>
          </c:xVal>
          <c:yVal>
            <c:numRef>
              <c:f>ke_U1!$C$122:$C$141</c:f>
              <c:numCache>
                <c:formatCode>General</c:formatCode>
                <c:ptCount val="20"/>
                <c:pt idx="0">
                  <c:v>1147.19</c:v>
                </c:pt>
                <c:pt idx="1">
                  <c:v>1151.6400000000001</c:v>
                </c:pt>
                <c:pt idx="2">
                  <c:v>1159.83</c:v>
                </c:pt>
                <c:pt idx="3">
                  <c:v>1164.93</c:v>
                </c:pt>
                <c:pt idx="4">
                  <c:v>1168.54</c:v>
                </c:pt>
                <c:pt idx="5">
                  <c:v>1175</c:v>
                </c:pt>
                <c:pt idx="6">
                  <c:v>1185.75</c:v>
                </c:pt>
                <c:pt idx="7">
                  <c:v>1184.8</c:v>
                </c:pt>
                <c:pt idx="8">
                  <c:v>1191.98</c:v>
                </c:pt>
                <c:pt idx="9">
                  <c:v>1202.45</c:v>
                </c:pt>
                <c:pt idx="10">
                  <c:v>1208.54</c:v>
                </c:pt>
                <c:pt idx="11">
                  <c:v>1212.78</c:v>
                </c:pt>
                <c:pt idx="12">
                  <c:v>1217.1400000000001</c:v>
                </c:pt>
                <c:pt idx="13">
                  <c:v>1225.04</c:v>
                </c:pt>
                <c:pt idx="14">
                  <c:v>1227.82</c:v>
                </c:pt>
                <c:pt idx="15">
                  <c:v>1235.47</c:v>
                </c:pt>
                <c:pt idx="16">
                  <c:v>1239.94</c:v>
                </c:pt>
                <c:pt idx="17">
                  <c:v>1243.83</c:v>
                </c:pt>
                <c:pt idx="18">
                  <c:v>1249.95</c:v>
                </c:pt>
                <c:pt idx="19">
                  <c:v>1260.06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1-104A-81F0-66229D798A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ke_U1!$A$146:$A$165</c:f>
              <c:numCache>
                <c:formatCode>General</c:formatCode>
                <c:ptCount val="20"/>
                <c:pt idx="0">
                  <c:v>617.96400000000006</c:v>
                </c:pt>
                <c:pt idx="1">
                  <c:v>638.56280000000004</c:v>
                </c:pt>
                <c:pt idx="2">
                  <c:v>659.16160000000002</c:v>
                </c:pt>
                <c:pt idx="3">
                  <c:v>679.76040000000012</c:v>
                </c:pt>
                <c:pt idx="4">
                  <c:v>700.3592000000001</c:v>
                </c:pt>
                <c:pt idx="5">
                  <c:v>720.95799999999997</c:v>
                </c:pt>
                <c:pt idx="6">
                  <c:v>741.55680000000007</c:v>
                </c:pt>
                <c:pt idx="7">
                  <c:v>762.15560000000005</c:v>
                </c:pt>
                <c:pt idx="8">
                  <c:v>782.75440000000003</c:v>
                </c:pt>
                <c:pt idx="9">
                  <c:v>803.35320000000002</c:v>
                </c:pt>
                <c:pt idx="10">
                  <c:v>823.95200000000011</c:v>
                </c:pt>
                <c:pt idx="11">
                  <c:v>844.55079999999998</c:v>
                </c:pt>
                <c:pt idx="12">
                  <c:v>865.14959999999996</c:v>
                </c:pt>
                <c:pt idx="13">
                  <c:v>885.74840000000006</c:v>
                </c:pt>
                <c:pt idx="14">
                  <c:v>906.34720000000004</c:v>
                </c:pt>
                <c:pt idx="15">
                  <c:v>926.94600000000003</c:v>
                </c:pt>
                <c:pt idx="16">
                  <c:v>947.54480000000012</c:v>
                </c:pt>
                <c:pt idx="17">
                  <c:v>968.14359999999999</c:v>
                </c:pt>
                <c:pt idx="18">
                  <c:v>988.74239999999998</c:v>
                </c:pt>
                <c:pt idx="19">
                  <c:v>1009.3412000000001</c:v>
                </c:pt>
              </c:numCache>
            </c:numRef>
          </c:xVal>
          <c:yVal>
            <c:numRef>
              <c:f>ke_U1!$G$146:$G$165</c:f>
              <c:numCache>
                <c:formatCode>General</c:formatCode>
                <c:ptCount val="20"/>
                <c:pt idx="0">
                  <c:v>1265.27</c:v>
                </c:pt>
                <c:pt idx="1">
                  <c:v>1258.58</c:v>
                </c:pt>
                <c:pt idx="2">
                  <c:v>1248.95</c:v>
                </c:pt>
                <c:pt idx="3">
                  <c:v>1242.04</c:v>
                </c:pt>
                <c:pt idx="4">
                  <c:v>1238.01</c:v>
                </c:pt>
                <c:pt idx="5">
                  <c:v>1226.99</c:v>
                </c:pt>
                <c:pt idx="6">
                  <c:v>1227.32</c:v>
                </c:pt>
                <c:pt idx="7">
                  <c:v>1222.93</c:v>
                </c:pt>
                <c:pt idx="8">
                  <c:v>1216.23</c:v>
                </c:pt>
                <c:pt idx="9">
                  <c:v>1206.04</c:v>
                </c:pt>
                <c:pt idx="10">
                  <c:v>1202.42</c:v>
                </c:pt>
                <c:pt idx="11">
                  <c:v>1192.6099999999999</c:v>
                </c:pt>
                <c:pt idx="12">
                  <c:v>1189.6099999999999</c:v>
                </c:pt>
                <c:pt idx="13">
                  <c:v>1179.42</c:v>
                </c:pt>
                <c:pt idx="14">
                  <c:v>1175.97</c:v>
                </c:pt>
                <c:pt idx="15">
                  <c:v>1170.9000000000001</c:v>
                </c:pt>
                <c:pt idx="16">
                  <c:v>1160.82</c:v>
                </c:pt>
                <c:pt idx="17">
                  <c:v>1157.42</c:v>
                </c:pt>
                <c:pt idx="18">
                  <c:v>1151.32</c:v>
                </c:pt>
                <c:pt idx="19">
                  <c:v>1145.69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1-104A-81F0-66229D798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25887"/>
        <c:axId val="940644719"/>
      </c:scatterChart>
      <c:valAx>
        <c:axId val="17777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644719"/>
        <c:crosses val="autoZero"/>
        <c:crossBetween val="midCat"/>
      </c:valAx>
      <c:valAx>
        <c:axId val="94064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2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ke_U1!$A$172:$A$251</c:f>
              <c:numCache>
                <c:formatCode>General</c:formatCode>
                <c:ptCount val="80"/>
                <c:pt idx="0">
                  <c:v>12.874250000000002</c:v>
                </c:pt>
                <c:pt idx="1">
                  <c:v>25.748500000000003</c:v>
                </c:pt>
                <c:pt idx="2">
                  <c:v>38.622750000000003</c:v>
                </c:pt>
                <c:pt idx="3">
                  <c:v>51.497000000000007</c:v>
                </c:pt>
                <c:pt idx="4">
                  <c:v>64.371250000000003</c:v>
                </c:pt>
                <c:pt idx="5">
                  <c:v>77.245500000000007</c:v>
                </c:pt>
                <c:pt idx="6">
                  <c:v>90.119749999999996</c:v>
                </c:pt>
                <c:pt idx="7">
                  <c:v>102.99400000000001</c:v>
                </c:pt>
                <c:pt idx="8">
                  <c:v>115.86825</c:v>
                </c:pt>
                <c:pt idx="9">
                  <c:v>128.74250000000001</c:v>
                </c:pt>
                <c:pt idx="10">
                  <c:v>141.61675000000002</c:v>
                </c:pt>
                <c:pt idx="11">
                  <c:v>154.49100000000001</c:v>
                </c:pt>
                <c:pt idx="12">
                  <c:v>167.36525</c:v>
                </c:pt>
                <c:pt idx="13">
                  <c:v>180.23949999999999</c:v>
                </c:pt>
                <c:pt idx="14">
                  <c:v>193.11375000000001</c:v>
                </c:pt>
                <c:pt idx="15">
                  <c:v>205.98800000000003</c:v>
                </c:pt>
                <c:pt idx="16">
                  <c:v>218.86225000000002</c:v>
                </c:pt>
                <c:pt idx="17">
                  <c:v>231.73650000000001</c:v>
                </c:pt>
                <c:pt idx="18">
                  <c:v>244.61075</c:v>
                </c:pt>
                <c:pt idx="19">
                  <c:v>257.48500000000001</c:v>
                </c:pt>
                <c:pt idx="20">
                  <c:v>270.35925000000003</c:v>
                </c:pt>
                <c:pt idx="21">
                  <c:v>283.23350000000005</c:v>
                </c:pt>
                <c:pt idx="22">
                  <c:v>296.10775000000001</c:v>
                </c:pt>
                <c:pt idx="23">
                  <c:v>308.98200000000003</c:v>
                </c:pt>
                <c:pt idx="24">
                  <c:v>321.85625000000005</c:v>
                </c:pt>
                <c:pt idx="25">
                  <c:v>334.73050000000001</c:v>
                </c:pt>
                <c:pt idx="26">
                  <c:v>347.60475000000002</c:v>
                </c:pt>
                <c:pt idx="27">
                  <c:v>360.47899999999998</c:v>
                </c:pt>
                <c:pt idx="28">
                  <c:v>373.35325</c:v>
                </c:pt>
                <c:pt idx="29">
                  <c:v>386.22750000000002</c:v>
                </c:pt>
                <c:pt idx="30">
                  <c:v>399.10175000000004</c:v>
                </c:pt>
                <c:pt idx="31">
                  <c:v>411.97600000000006</c:v>
                </c:pt>
                <c:pt idx="32">
                  <c:v>424.85025000000002</c:v>
                </c:pt>
                <c:pt idx="33">
                  <c:v>437.72450000000003</c:v>
                </c:pt>
                <c:pt idx="34">
                  <c:v>450.59875</c:v>
                </c:pt>
                <c:pt idx="35">
                  <c:v>463.47300000000001</c:v>
                </c:pt>
                <c:pt idx="36">
                  <c:v>476.34725000000003</c:v>
                </c:pt>
                <c:pt idx="37">
                  <c:v>489.22149999999999</c:v>
                </c:pt>
                <c:pt idx="38">
                  <c:v>502.09575000000001</c:v>
                </c:pt>
                <c:pt idx="39">
                  <c:v>514.97</c:v>
                </c:pt>
                <c:pt idx="40">
                  <c:v>527.84424999999999</c:v>
                </c:pt>
                <c:pt idx="41">
                  <c:v>540.71850000000006</c:v>
                </c:pt>
                <c:pt idx="42">
                  <c:v>553.59275000000002</c:v>
                </c:pt>
                <c:pt idx="43">
                  <c:v>566.4670000000001</c:v>
                </c:pt>
                <c:pt idx="44">
                  <c:v>579.34125000000006</c:v>
                </c:pt>
                <c:pt idx="45">
                  <c:v>592.21550000000002</c:v>
                </c:pt>
                <c:pt idx="46">
                  <c:v>605.08975000000009</c:v>
                </c:pt>
                <c:pt idx="47">
                  <c:v>617.96400000000006</c:v>
                </c:pt>
                <c:pt idx="48">
                  <c:v>630.83825000000013</c:v>
                </c:pt>
                <c:pt idx="49">
                  <c:v>643.71250000000009</c:v>
                </c:pt>
                <c:pt idx="50">
                  <c:v>656.58674999999994</c:v>
                </c:pt>
                <c:pt idx="51">
                  <c:v>669.46100000000001</c:v>
                </c:pt>
                <c:pt idx="52">
                  <c:v>682.33524999999997</c:v>
                </c:pt>
                <c:pt idx="53">
                  <c:v>695.20950000000005</c:v>
                </c:pt>
                <c:pt idx="54">
                  <c:v>708.08375000000001</c:v>
                </c:pt>
                <c:pt idx="55">
                  <c:v>720.95799999999997</c:v>
                </c:pt>
                <c:pt idx="56">
                  <c:v>733.83225000000004</c:v>
                </c:pt>
                <c:pt idx="57">
                  <c:v>746.70650000000001</c:v>
                </c:pt>
                <c:pt idx="58">
                  <c:v>759.58075000000008</c:v>
                </c:pt>
                <c:pt idx="59">
                  <c:v>772.45500000000004</c:v>
                </c:pt>
                <c:pt idx="60">
                  <c:v>785.32925</c:v>
                </c:pt>
                <c:pt idx="61">
                  <c:v>798.20350000000008</c:v>
                </c:pt>
                <c:pt idx="62">
                  <c:v>811.07775000000004</c:v>
                </c:pt>
                <c:pt idx="63">
                  <c:v>823.95200000000011</c:v>
                </c:pt>
                <c:pt idx="64">
                  <c:v>836.82625000000007</c:v>
                </c:pt>
                <c:pt idx="65">
                  <c:v>849.70050000000003</c:v>
                </c:pt>
                <c:pt idx="66">
                  <c:v>862.57475000000011</c:v>
                </c:pt>
                <c:pt idx="67">
                  <c:v>875.44900000000007</c:v>
                </c:pt>
                <c:pt idx="68">
                  <c:v>888.32325000000014</c:v>
                </c:pt>
                <c:pt idx="69">
                  <c:v>901.19749999999999</c:v>
                </c:pt>
                <c:pt idx="70">
                  <c:v>914.07174999999995</c:v>
                </c:pt>
                <c:pt idx="71">
                  <c:v>926.94600000000003</c:v>
                </c:pt>
                <c:pt idx="72">
                  <c:v>939.82024999999999</c:v>
                </c:pt>
                <c:pt idx="73">
                  <c:v>952.69450000000006</c:v>
                </c:pt>
                <c:pt idx="74">
                  <c:v>965.56875000000002</c:v>
                </c:pt>
                <c:pt idx="75">
                  <c:v>978.44299999999998</c:v>
                </c:pt>
                <c:pt idx="76">
                  <c:v>991.31725000000006</c:v>
                </c:pt>
                <c:pt idx="77">
                  <c:v>1004.1915</c:v>
                </c:pt>
                <c:pt idx="78">
                  <c:v>1017.0657500000001</c:v>
                </c:pt>
                <c:pt idx="79">
                  <c:v>1029.94</c:v>
                </c:pt>
              </c:numCache>
            </c:numRef>
          </c:xVal>
          <c:yVal>
            <c:numRef>
              <c:f>ke_U1!$C$172:$C$251</c:f>
              <c:numCache>
                <c:formatCode>General</c:formatCode>
                <c:ptCount val="80"/>
                <c:pt idx="0">
                  <c:v>1116.03</c:v>
                </c:pt>
                <c:pt idx="1">
                  <c:v>1101.1300000000001</c:v>
                </c:pt>
                <c:pt idx="2">
                  <c:v>1097.77</c:v>
                </c:pt>
                <c:pt idx="3">
                  <c:v>1094.68</c:v>
                </c:pt>
                <c:pt idx="4">
                  <c:v>1106.96</c:v>
                </c:pt>
                <c:pt idx="5">
                  <c:v>1145.3599999999999</c:v>
                </c:pt>
                <c:pt idx="6">
                  <c:v>1149.4100000000001</c:v>
                </c:pt>
                <c:pt idx="7">
                  <c:v>1149.8499999999999</c:v>
                </c:pt>
                <c:pt idx="8">
                  <c:v>1159.8599999999999</c:v>
                </c:pt>
                <c:pt idx="9">
                  <c:v>1158.6099999999999</c:v>
                </c:pt>
                <c:pt idx="10">
                  <c:v>1164.19</c:v>
                </c:pt>
                <c:pt idx="11">
                  <c:v>1170.78</c:v>
                </c:pt>
                <c:pt idx="12">
                  <c:v>1168.18</c:v>
                </c:pt>
                <c:pt idx="13">
                  <c:v>1171.05</c:v>
                </c:pt>
                <c:pt idx="14">
                  <c:v>1175.32</c:v>
                </c:pt>
                <c:pt idx="15">
                  <c:v>1180.8</c:v>
                </c:pt>
                <c:pt idx="16">
                  <c:v>1179.8699999999999</c:v>
                </c:pt>
                <c:pt idx="17">
                  <c:v>1183.4000000000001</c:v>
                </c:pt>
                <c:pt idx="18">
                  <c:v>1192.93</c:v>
                </c:pt>
                <c:pt idx="19">
                  <c:v>1191.93</c:v>
                </c:pt>
                <c:pt idx="20">
                  <c:v>1197.31</c:v>
                </c:pt>
                <c:pt idx="21">
                  <c:v>1197.53</c:v>
                </c:pt>
                <c:pt idx="22">
                  <c:v>1198.3699999999999</c:v>
                </c:pt>
                <c:pt idx="23">
                  <c:v>1204.3900000000001</c:v>
                </c:pt>
                <c:pt idx="24">
                  <c:v>1205.1500000000001</c:v>
                </c:pt>
                <c:pt idx="25">
                  <c:v>1211.52</c:v>
                </c:pt>
                <c:pt idx="26">
                  <c:v>1213.23</c:v>
                </c:pt>
                <c:pt idx="27">
                  <c:v>1215.98</c:v>
                </c:pt>
                <c:pt idx="28">
                  <c:v>1219.5</c:v>
                </c:pt>
                <c:pt idx="29">
                  <c:v>1223.98</c:v>
                </c:pt>
                <c:pt idx="30">
                  <c:v>1226.01</c:v>
                </c:pt>
                <c:pt idx="31">
                  <c:v>1230.76</c:v>
                </c:pt>
                <c:pt idx="32">
                  <c:v>1239.95</c:v>
                </c:pt>
                <c:pt idx="33">
                  <c:v>1230.79</c:v>
                </c:pt>
                <c:pt idx="34">
                  <c:v>1235.24</c:v>
                </c:pt>
                <c:pt idx="35">
                  <c:v>1241.6300000000001</c:v>
                </c:pt>
                <c:pt idx="36">
                  <c:v>1246.21</c:v>
                </c:pt>
                <c:pt idx="37">
                  <c:v>1244.83</c:v>
                </c:pt>
                <c:pt idx="38">
                  <c:v>1250.78</c:v>
                </c:pt>
                <c:pt idx="39">
                  <c:v>1261.18</c:v>
                </c:pt>
                <c:pt idx="40">
                  <c:v>1289.27</c:v>
                </c:pt>
                <c:pt idx="41">
                  <c:v>1306.33</c:v>
                </c:pt>
                <c:pt idx="42">
                  <c:v>1304.06</c:v>
                </c:pt>
                <c:pt idx="43">
                  <c:v>1300.1600000000001</c:v>
                </c:pt>
                <c:pt idx="44">
                  <c:v>1265.32</c:v>
                </c:pt>
                <c:pt idx="45">
                  <c:v>1250.02</c:v>
                </c:pt>
                <c:pt idx="46">
                  <c:v>1244.81</c:v>
                </c:pt>
                <c:pt idx="47">
                  <c:v>1248.77</c:v>
                </c:pt>
                <c:pt idx="48">
                  <c:v>1240.83</c:v>
                </c:pt>
                <c:pt idx="49">
                  <c:v>1234.1099999999999</c:v>
                </c:pt>
                <c:pt idx="50">
                  <c:v>1234.43</c:v>
                </c:pt>
                <c:pt idx="51">
                  <c:v>1230.47</c:v>
                </c:pt>
                <c:pt idx="52">
                  <c:v>1229.3499999999999</c:v>
                </c:pt>
                <c:pt idx="53">
                  <c:v>1223.58</c:v>
                </c:pt>
                <c:pt idx="54">
                  <c:v>1220.32</c:v>
                </c:pt>
                <c:pt idx="55">
                  <c:v>1214.94</c:v>
                </c:pt>
                <c:pt idx="56">
                  <c:v>1211.8800000000001</c:v>
                </c:pt>
                <c:pt idx="57">
                  <c:v>1212.98</c:v>
                </c:pt>
                <c:pt idx="58">
                  <c:v>1212.0899999999999</c:v>
                </c:pt>
                <c:pt idx="59">
                  <c:v>1210.08</c:v>
                </c:pt>
                <c:pt idx="60">
                  <c:v>1201.01</c:v>
                </c:pt>
                <c:pt idx="61">
                  <c:v>1198.8900000000001</c:v>
                </c:pt>
                <c:pt idx="62">
                  <c:v>1196.76</c:v>
                </c:pt>
                <c:pt idx="63">
                  <c:v>1192.22</c:v>
                </c:pt>
                <c:pt idx="64">
                  <c:v>1190.4100000000001</c:v>
                </c:pt>
                <c:pt idx="65">
                  <c:v>1190.8499999999999</c:v>
                </c:pt>
                <c:pt idx="66">
                  <c:v>1184.54</c:v>
                </c:pt>
                <c:pt idx="67">
                  <c:v>1185.4100000000001</c:v>
                </c:pt>
                <c:pt idx="68">
                  <c:v>1178.8900000000001</c:v>
                </c:pt>
                <c:pt idx="69">
                  <c:v>1180.44</c:v>
                </c:pt>
                <c:pt idx="70">
                  <c:v>1170.1199999999999</c:v>
                </c:pt>
                <c:pt idx="71">
                  <c:v>1169.53</c:v>
                </c:pt>
                <c:pt idx="72">
                  <c:v>1166.1199999999999</c:v>
                </c:pt>
                <c:pt idx="73">
                  <c:v>1164.46</c:v>
                </c:pt>
                <c:pt idx="74">
                  <c:v>1163.3699999999999</c:v>
                </c:pt>
                <c:pt idx="75">
                  <c:v>1155.1199999999999</c:v>
                </c:pt>
                <c:pt idx="76">
                  <c:v>1155.33</c:v>
                </c:pt>
                <c:pt idx="77">
                  <c:v>1154.54</c:v>
                </c:pt>
                <c:pt idx="78">
                  <c:v>1147.19</c:v>
                </c:pt>
                <c:pt idx="79">
                  <c:v>1126.7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D2-D34E-ADE6-FE1667D576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ke_U1!$A$172:$A$251</c:f>
              <c:numCache>
                <c:formatCode>General</c:formatCode>
                <c:ptCount val="80"/>
                <c:pt idx="0">
                  <c:v>12.874250000000002</c:v>
                </c:pt>
                <c:pt idx="1">
                  <c:v>25.748500000000003</c:v>
                </c:pt>
                <c:pt idx="2">
                  <c:v>38.622750000000003</c:v>
                </c:pt>
                <c:pt idx="3">
                  <c:v>51.497000000000007</c:v>
                </c:pt>
                <c:pt idx="4">
                  <c:v>64.371250000000003</c:v>
                </c:pt>
                <c:pt idx="5">
                  <c:v>77.245500000000007</c:v>
                </c:pt>
                <c:pt idx="6">
                  <c:v>90.119749999999996</c:v>
                </c:pt>
                <c:pt idx="7">
                  <c:v>102.99400000000001</c:v>
                </c:pt>
                <c:pt idx="8">
                  <c:v>115.86825</c:v>
                </c:pt>
                <c:pt idx="9">
                  <c:v>128.74250000000001</c:v>
                </c:pt>
                <c:pt idx="10">
                  <c:v>141.61675000000002</c:v>
                </c:pt>
                <c:pt idx="11">
                  <c:v>154.49100000000001</c:v>
                </c:pt>
                <c:pt idx="12">
                  <c:v>167.36525</c:v>
                </c:pt>
                <c:pt idx="13">
                  <c:v>180.23949999999999</c:v>
                </c:pt>
                <c:pt idx="14">
                  <c:v>193.11375000000001</c:v>
                </c:pt>
                <c:pt idx="15">
                  <c:v>205.98800000000003</c:v>
                </c:pt>
                <c:pt idx="16">
                  <c:v>218.86225000000002</c:v>
                </c:pt>
                <c:pt idx="17">
                  <c:v>231.73650000000001</c:v>
                </c:pt>
                <c:pt idx="18">
                  <c:v>244.61075</c:v>
                </c:pt>
                <c:pt idx="19">
                  <c:v>257.48500000000001</c:v>
                </c:pt>
                <c:pt idx="20">
                  <c:v>270.35925000000003</c:v>
                </c:pt>
                <c:pt idx="21">
                  <c:v>283.23350000000005</c:v>
                </c:pt>
                <c:pt idx="22">
                  <c:v>296.10775000000001</c:v>
                </c:pt>
                <c:pt idx="23">
                  <c:v>308.98200000000003</c:v>
                </c:pt>
                <c:pt idx="24">
                  <c:v>321.85625000000005</c:v>
                </c:pt>
                <c:pt idx="25">
                  <c:v>334.73050000000001</c:v>
                </c:pt>
                <c:pt idx="26">
                  <c:v>347.60475000000002</c:v>
                </c:pt>
                <c:pt idx="27">
                  <c:v>360.47899999999998</c:v>
                </c:pt>
                <c:pt idx="28">
                  <c:v>373.35325</c:v>
                </c:pt>
                <c:pt idx="29">
                  <c:v>386.22750000000002</c:v>
                </c:pt>
                <c:pt idx="30">
                  <c:v>399.10175000000004</c:v>
                </c:pt>
                <c:pt idx="31">
                  <c:v>411.97600000000006</c:v>
                </c:pt>
                <c:pt idx="32">
                  <c:v>424.85025000000002</c:v>
                </c:pt>
                <c:pt idx="33">
                  <c:v>437.72450000000003</c:v>
                </c:pt>
                <c:pt idx="34">
                  <c:v>450.59875</c:v>
                </c:pt>
                <c:pt idx="35">
                  <c:v>463.47300000000001</c:v>
                </c:pt>
                <c:pt idx="36">
                  <c:v>476.34725000000003</c:v>
                </c:pt>
                <c:pt idx="37">
                  <c:v>489.22149999999999</c:v>
                </c:pt>
                <c:pt idx="38">
                  <c:v>502.09575000000001</c:v>
                </c:pt>
                <c:pt idx="39">
                  <c:v>514.97</c:v>
                </c:pt>
                <c:pt idx="40">
                  <c:v>527.84424999999999</c:v>
                </c:pt>
                <c:pt idx="41">
                  <c:v>540.71850000000006</c:v>
                </c:pt>
                <c:pt idx="42">
                  <c:v>553.59275000000002</c:v>
                </c:pt>
                <c:pt idx="43">
                  <c:v>566.4670000000001</c:v>
                </c:pt>
                <c:pt idx="44">
                  <c:v>579.34125000000006</c:v>
                </c:pt>
                <c:pt idx="45">
                  <c:v>592.21550000000002</c:v>
                </c:pt>
                <c:pt idx="46">
                  <c:v>605.08975000000009</c:v>
                </c:pt>
                <c:pt idx="47">
                  <c:v>617.96400000000006</c:v>
                </c:pt>
                <c:pt idx="48">
                  <c:v>630.83825000000013</c:v>
                </c:pt>
                <c:pt idx="49">
                  <c:v>643.71250000000009</c:v>
                </c:pt>
                <c:pt idx="50">
                  <c:v>656.58674999999994</c:v>
                </c:pt>
                <c:pt idx="51">
                  <c:v>669.46100000000001</c:v>
                </c:pt>
                <c:pt idx="52">
                  <c:v>682.33524999999997</c:v>
                </c:pt>
                <c:pt idx="53">
                  <c:v>695.20950000000005</c:v>
                </c:pt>
                <c:pt idx="54">
                  <c:v>708.08375000000001</c:v>
                </c:pt>
                <c:pt idx="55">
                  <c:v>720.95799999999997</c:v>
                </c:pt>
                <c:pt idx="56">
                  <c:v>733.83225000000004</c:v>
                </c:pt>
                <c:pt idx="57">
                  <c:v>746.70650000000001</c:v>
                </c:pt>
                <c:pt idx="58">
                  <c:v>759.58075000000008</c:v>
                </c:pt>
                <c:pt idx="59">
                  <c:v>772.45500000000004</c:v>
                </c:pt>
                <c:pt idx="60">
                  <c:v>785.32925</c:v>
                </c:pt>
                <c:pt idx="61">
                  <c:v>798.20350000000008</c:v>
                </c:pt>
                <c:pt idx="62">
                  <c:v>811.07775000000004</c:v>
                </c:pt>
                <c:pt idx="63">
                  <c:v>823.95200000000011</c:v>
                </c:pt>
                <c:pt idx="64">
                  <c:v>836.82625000000007</c:v>
                </c:pt>
                <c:pt idx="65">
                  <c:v>849.70050000000003</c:v>
                </c:pt>
                <c:pt idx="66">
                  <c:v>862.57475000000011</c:v>
                </c:pt>
                <c:pt idx="67">
                  <c:v>875.44900000000007</c:v>
                </c:pt>
                <c:pt idx="68">
                  <c:v>888.32325000000014</c:v>
                </c:pt>
                <c:pt idx="69">
                  <c:v>901.19749999999999</c:v>
                </c:pt>
                <c:pt idx="70">
                  <c:v>914.07174999999995</c:v>
                </c:pt>
                <c:pt idx="71">
                  <c:v>926.94600000000003</c:v>
                </c:pt>
                <c:pt idx="72">
                  <c:v>939.82024999999999</c:v>
                </c:pt>
                <c:pt idx="73">
                  <c:v>952.69450000000006</c:v>
                </c:pt>
                <c:pt idx="74">
                  <c:v>965.56875000000002</c:v>
                </c:pt>
                <c:pt idx="75">
                  <c:v>978.44299999999998</c:v>
                </c:pt>
                <c:pt idx="76">
                  <c:v>991.31725000000006</c:v>
                </c:pt>
                <c:pt idx="77">
                  <c:v>1004.1915</c:v>
                </c:pt>
                <c:pt idx="78">
                  <c:v>1017.0657500000001</c:v>
                </c:pt>
                <c:pt idx="79">
                  <c:v>1029.94</c:v>
                </c:pt>
              </c:numCache>
            </c:numRef>
          </c:xVal>
          <c:yVal>
            <c:numRef>
              <c:f>ke_U1!$G$172:$G$251</c:f>
              <c:numCache>
                <c:formatCode>General</c:formatCode>
                <c:ptCount val="80"/>
                <c:pt idx="0">
                  <c:v>1147.43</c:v>
                </c:pt>
                <c:pt idx="1">
                  <c:v>1145.8800000000001</c:v>
                </c:pt>
                <c:pt idx="2">
                  <c:v>1147.6099999999999</c:v>
                </c:pt>
                <c:pt idx="3">
                  <c:v>1147.49</c:v>
                </c:pt>
                <c:pt idx="4">
                  <c:v>1146.27</c:v>
                </c:pt>
                <c:pt idx="5">
                  <c:v>1147.6199999999999</c:v>
                </c:pt>
                <c:pt idx="6">
                  <c:v>1150.3699999999999</c:v>
                </c:pt>
                <c:pt idx="7">
                  <c:v>1151.82</c:v>
                </c:pt>
                <c:pt idx="8">
                  <c:v>1159.56</c:v>
                </c:pt>
                <c:pt idx="9">
                  <c:v>1164.1199999999999</c:v>
                </c:pt>
                <c:pt idx="10">
                  <c:v>1165.97</c:v>
                </c:pt>
                <c:pt idx="11">
                  <c:v>1167.6500000000001</c:v>
                </c:pt>
                <c:pt idx="12">
                  <c:v>1173.08</c:v>
                </c:pt>
                <c:pt idx="13">
                  <c:v>1173.1099999999999</c:v>
                </c:pt>
                <c:pt idx="14">
                  <c:v>1175.4000000000001</c:v>
                </c:pt>
                <c:pt idx="15">
                  <c:v>1178.99</c:v>
                </c:pt>
                <c:pt idx="16">
                  <c:v>1179.1600000000001</c:v>
                </c:pt>
                <c:pt idx="17">
                  <c:v>1184.52</c:v>
                </c:pt>
                <c:pt idx="18">
                  <c:v>1188.6400000000001</c:v>
                </c:pt>
                <c:pt idx="19">
                  <c:v>1190.3900000000001</c:v>
                </c:pt>
                <c:pt idx="20">
                  <c:v>1195.3800000000001</c:v>
                </c:pt>
                <c:pt idx="21">
                  <c:v>1201.6099999999999</c:v>
                </c:pt>
                <c:pt idx="22">
                  <c:v>1203.4100000000001</c:v>
                </c:pt>
                <c:pt idx="23">
                  <c:v>1205.1600000000001</c:v>
                </c:pt>
                <c:pt idx="24">
                  <c:v>1206.68</c:v>
                </c:pt>
                <c:pt idx="25">
                  <c:v>1208.4000000000001</c:v>
                </c:pt>
                <c:pt idx="26">
                  <c:v>1214.3800000000001</c:v>
                </c:pt>
                <c:pt idx="27">
                  <c:v>1218.6199999999999</c:v>
                </c:pt>
                <c:pt idx="28">
                  <c:v>1224.44</c:v>
                </c:pt>
                <c:pt idx="29">
                  <c:v>1220.94</c:v>
                </c:pt>
                <c:pt idx="30">
                  <c:v>1228.67</c:v>
                </c:pt>
                <c:pt idx="31">
                  <c:v>1232.42</c:v>
                </c:pt>
                <c:pt idx="32">
                  <c:v>1232.04</c:v>
                </c:pt>
                <c:pt idx="33">
                  <c:v>1237.57</c:v>
                </c:pt>
                <c:pt idx="34">
                  <c:v>1240.8599999999999</c:v>
                </c:pt>
                <c:pt idx="35">
                  <c:v>1247.49</c:v>
                </c:pt>
                <c:pt idx="36">
                  <c:v>1248.45</c:v>
                </c:pt>
                <c:pt idx="37">
                  <c:v>1252.69</c:v>
                </c:pt>
                <c:pt idx="38">
                  <c:v>1252.47</c:v>
                </c:pt>
                <c:pt idx="39">
                  <c:v>1255.52</c:v>
                </c:pt>
                <c:pt idx="40">
                  <c:v>1260.1500000000001</c:v>
                </c:pt>
                <c:pt idx="41">
                  <c:v>1262.22</c:v>
                </c:pt>
                <c:pt idx="42">
                  <c:v>1262.6300000000001</c:v>
                </c:pt>
                <c:pt idx="43">
                  <c:v>1258.45</c:v>
                </c:pt>
                <c:pt idx="44">
                  <c:v>1254</c:v>
                </c:pt>
                <c:pt idx="45">
                  <c:v>1249.18</c:v>
                </c:pt>
                <c:pt idx="46">
                  <c:v>1246.8499999999999</c:v>
                </c:pt>
                <c:pt idx="47">
                  <c:v>1242.29</c:v>
                </c:pt>
                <c:pt idx="48">
                  <c:v>1240.22</c:v>
                </c:pt>
                <c:pt idx="49">
                  <c:v>1234.8</c:v>
                </c:pt>
                <c:pt idx="50">
                  <c:v>1230.5899999999999</c:v>
                </c:pt>
                <c:pt idx="51">
                  <c:v>1227.46</c:v>
                </c:pt>
                <c:pt idx="52">
                  <c:v>1226.8800000000001</c:v>
                </c:pt>
                <c:pt idx="53">
                  <c:v>1223.51</c:v>
                </c:pt>
                <c:pt idx="54">
                  <c:v>1223.92</c:v>
                </c:pt>
                <c:pt idx="55">
                  <c:v>1225.79</c:v>
                </c:pt>
                <c:pt idx="56">
                  <c:v>1225.68</c:v>
                </c:pt>
                <c:pt idx="57">
                  <c:v>1218.07</c:v>
                </c:pt>
                <c:pt idx="58">
                  <c:v>1217.8900000000001</c:v>
                </c:pt>
                <c:pt idx="59">
                  <c:v>1214.52</c:v>
                </c:pt>
                <c:pt idx="60">
                  <c:v>1209.3499999999999</c:v>
                </c:pt>
                <c:pt idx="61">
                  <c:v>1206.24</c:v>
                </c:pt>
                <c:pt idx="62">
                  <c:v>1198.1500000000001</c:v>
                </c:pt>
                <c:pt idx="63">
                  <c:v>1196.3399999999999</c:v>
                </c:pt>
                <c:pt idx="64">
                  <c:v>1194.1199999999999</c:v>
                </c:pt>
                <c:pt idx="65">
                  <c:v>1191.1500000000001</c:v>
                </c:pt>
                <c:pt idx="66">
                  <c:v>1188.6199999999999</c:v>
                </c:pt>
                <c:pt idx="67">
                  <c:v>1186.32</c:v>
                </c:pt>
                <c:pt idx="68">
                  <c:v>1183.6300000000001</c:v>
                </c:pt>
                <c:pt idx="69">
                  <c:v>1180.1500000000001</c:v>
                </c:pt>
                <c:pt idx="70">
                  <c:v>1180.48</c:v>
                </c:pt>
                <c:pt idx="71">
                  <c:v>1177.27</c:v>
                </c:pt>
                <c:pt idx="72">
                  <c:v>1174.73</c:v>
                </c:pt>
                <c:pt idx="73">
                  <c:v>1169.19</c:v>
                </c:pt>
                <c:pt idx="74">
                  <c:v>1164.78</c:v>
                </c:pt>
                <c:pt idx="75">
                  <c:v>1164.58</c:v>
                </c:pt>
                <c:pt idx="76">
                  <c:v>1157.04</c:v>
                </c:pt>
                <c:pt idx="77">
                  <c:v>1153.8800000000001</c:v>
                </c:pt>
                <c:pt idx="78">
                  <c:v>1152.29</c:v>
                </c:pt>
                <c:pt idx="79">
                  <c:v>1148.2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D2-D34E-ADE6-FE1667D5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34063"/>
        <c:axId val="548271488"/>
      </c:scatterChart>
      <c:valAx>
        <c:axId val="81273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1488"/>
        <c:crosses val="autoZero"/>
        <c:crossBetween val="midCat"/>
      </c:valAx>
      <c:valAx>
        <c:axId val="5482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3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ke_U1!$A$180:$A$208</c:f>
              <c:numCache>
                <c:formatCode>General</c:formatCode>
                <c:ptCount val="29"/>
                <c:pt idx="0">
                  <c:v>115.86825</c:v>
                </c:pt>
                <c:pt idx="1">
                  <c:v>128.74250000000001</c:v>
                </c:pt>
                <c:pt idx="2">
                  <c:v>141.61675000000002</c:v>
                </c:pt>
                <c:pt idx="3">
                  <c:v>154.49100000000001</c:v>
                </c:pt>
                <c:pt idx="4">
                  <c:v>167.36525</c:v>
                </c:pt>
                <c:pt idx="5">
                  <c:v>180.23949999999999</c:v>
                </c:pt>
                <c:pt idx="6">
                  <c:v>193.11375000000001</c:v>
                </c:pt>
                <c:pt idx="7">
                  <c:v>205.98800000000003</c:v>
                </c:pt>
                <c:pt idx="8">
                  <c:v>218.86225000000002</c:v>
                </c:pt>
                <c:pt idx="9">
                  <c:v>231.73650000000001</c:v>
                </c:pt>
                <c:pt idx="10">
                  <c:v>244.61075</c:v>
                </c:pt>
                <c:pt idx="11">
                  <c:v>257.48500000000001</c:v>
                </c:pt>
                <c:pt idx="12">
                  <c:v>270.35925000000003</c:v>
                </c:pt>
                <c:pt idx="13">
                  <c:v>283.23350000000005</c:v>
                </c:pt>
                <c:pt idx="14">
                  <c:v>296.10775000000001</c:v>
                </c:pt>
                <c:pt idx="15">
                  <c:v>308.98200000000003</c:v>
                </c:pt>
                <c:pt idx="16">
                  <c:v>321.85625000000005</c:v>
                </c:pt>
                <c:pt idx="17">
                  <c:v>334.73050000000001</c:v>
                </c:pt>
                <c:pt idx="18">
                  <c:v>347.60475000000002</c:v>
                </c:pt>
                <c:pt idx="19">
                  <c:v>360.47899999999998</c:v>
                </c:pt>
                <c:pt idx="20">
                  <c:v>373.35325</c:v>
                </c:pt>
                <c:pt idx="21">
                  <c:v>386.22750000000002</c:v>
                </c:pt>
                <c:pt idx="22">
                  <c:v>399.10175000000004</c:v>
                </c:pt>
                <c:pt idx="23">
                  <c:v>411.97600000000006</c:v>
                </c:pt>
                <c:pt idx="24">
                  <c:v>424.85025000000002</c:v>
                </c:pt>
                <c:pt idx="25">
                  <c:v>437.72450000000003</c:v>
                </c:pt>
                <c:pt idx="26">
                  <c:v>450.59875</c:v>
                </c:pt>
                <c:pt idx="27">
                  <c:v>463.47300000000001</c:v>
                </c:pt>
                <c:pt idx="28">
                  <c:v>476.34725000000003</c:v>
                </c:pt>
              </c:numCache>
            </c:numRef>
          </c:xVal>
          <c:yVal>
            <c:numRef>
              <c:f>ke_U1!$C$180:$C$208</c:f>
              <c:numCache>
                <c:formatCode>General</c:formatCode>
                <c:ptCount val="29"/>
                <c:pt idx="0">
                  <c:v>1159.8599999999999</c:v>
                </c:pt>
                <c:pt idx="1">
                  <c:v>1158.6099999999999</c:v>
                </c:pt>
                <c:pt idx="2">
                  <c:v>1164.19</c:v>
                </c:pt>
                <c:pt idx="3">
                  <c:v>1170.78</c:v>
                </c:pt>
                <c:pt idx="4">
                  <c:v>1168.18</c:v>
                </c:pt>
                <c:pt idx="5">
                  <c:v>1171.05</c:v>
                </c:pt>
                <c:pt idx="6">
                  <c:v>1175.32</c:v>
                </c:pt>
                <c:pt idx="7">
                  <c:v>1180.8</c:v>
                </c:pt>
                <c:pt idx="8">
                  <c:v>1179.8699999999999</c:v>
                </c:pt>
                <c:pt idx="9">
                  <c:v>1183.4000000000001</c:v>
                </c:pt>
                <c:pt idx="10">
                  <c:v>1192.93</c:v>
                </c:pt>
                <c:pt idx="11">
                  <c:v>1191.93</c:v>
                </c:pt>
                <c:pt idx="12">
                  <c:v>1197.31</c:v>
                </c:pt>
                <c:pt idx="13">
                  <c:v>1197.53</c:v>
                </c:pt>
                <c:pt idx="14">
                  <c:v>1198.3699999999999</c:v>
                </c:pt>
                <c:pt idx="15">
                  <c:v>1204.3900000000001</c:v>
                </c:pt>
                <c:pt idx="16">
                  <c:v>1205.1500000000001</c:v>
                </c:pt>
                <c:pt idx="17">
                  <c:v>1211.52</c:v>
                </c:pt>
                <c:pt idx="18">
                  <c:v>1213.23</c:v>
                </c:pt>
                <c:pt idx="19">
                  <c:v>1215.98</c:v>
                </c:pt>
                <c:pt idx="20">
                  <c:v>1219.5</c:v>
                </c:pt>
                <c:pt idx="21">
                  <c:v>1223.98</c:v>
                </c:pt>
                <c:pt idx="22">
                  <c:v>1226.01</c:v>
                </c:pt>
                <c:pt idx="23">
                  <c:v>1230.76</c:v>
                </c:pt>
                <c:pt idx="24">
                  <c:v>1239.95</c:v>
                </c:pt>
                <c:pt idx="25">
                  <c:v>1230.79</c:v>
                </c:pt>
                <c:pt idx="26">
                  <c:v>1235.24</c:v>
                </c:pt>
                <c:pt idx="27">
                  <c:v>1241.6300000000001</c:v>
                </c:pt>
                <c:pt idx="28">
                  <c:v>1246.21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0-404E-9B14-72CA8A45775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ke_U1!$A$217:$A$246</c:f>
              <c:numCache>
                <c:formatCode>General</c:formatCode>
                <c:ptCount val="30"/>
                <c:pt idx="0">
                  <c:v>592.21550000000002</c:v>
                </c:pt>
                <c:pt idx="1">
                  <c:v>605.08975000000009</c:v>
                </c:pt>
                <c:pt idx="2">
                  <c:v>617.96400000000006</c:v>
                </c:pt>
                <c:pt idx="3">
                  <c:v>630.83825000000013</c:v>
                </c:pt>
                <c:pt idx="4">
                  <c:v>643.71250000000009</c:v>
                </c:pt>
                <c:pt idx="5">
                  <c:v>656.58674999999994</c:v>
                </c:pt>
                <c:pt idx="6">
                  <c:v>669.46100000000001</c:v>
                </c:pt>
                <c:pt idx="7">
                  <c:v>682.33524999999997</c:v>
                </c:pt>
                <c:pt idx="8">
                  <c:v>695.20950000000005</c:v>
                </c:pt>
                <c:pt idx="9">
                  <c:v>708.08375000000001</c:v>
                </c:pt>
                <c:pt idx="10">
                  <c:v>720.95799999999997</c:v>
                </c:pt>
                <c:pt idx="11">
                  <c:v>733.83225000000004</c:v>
                </c:pt>
                <c:pt idx="12">
                  <c:v>746.70650000000001</c:v>
                </c:pt>
                <c:pt idx="13">
                  <c:v>759.58075000000008</c:v>
                </c:pt>
                <c:pt idx="14">
                  <c:v>772.45500000000004</c:v>
                </c:pt>
                <c:pt idx="15">
                  <c:v>785.32925</c:v>
                </c:pt>
                <c:pt idx="16">
                  <c:v>798.20350000000008</c:v>
                </c:pt>
                <c:pt idx="17">
                  <c:v>811.07775000000004</c:v>
                </c:pt>
                <c:pt idx="18">
                  <c:v>823.95200000000011</c:v>
                </c:pt>
                <c:pt idx="19">
                  <c:v>836.82625000000007</c:v>
                </c:pt>
                <c:pt idx="20">
                  <c:v>849.70050000000003</c:v>
                </c:pt>
                <c:pt idx="21">
                  <c:v>862.57475000000011</c:v>
                </c:pt>
                <c:pt idx="22">
                  <c:v>875.44900000000007</c:v>
                </c:pt>
                <c:pt idx="23">
                  <c:v>888.32325000000014</c:v>
                </c:pt>
                <c:pt idx="24">
                  <c:v>901.19749999999999</c:v>
                </c:pt>
                <c:pt idx="25">
                  <c:v>914.07174999999995</c:v>
                </c:pt>
                <c:pt idx="26">
                  <c:v>926.94600000000003</c:v>
                </c:pt>
                <c:pt idx="27">
                  <c:v>939.82024999999999</c:v>
                </c:pt>
                <c:pt idx="28">
                  <c:v>952.69450000000006</c:v>
                </c:pt>
                <c:pt idx="29">
                  <c:v>965.56875000000002</c:v>
                </c:pt>
              </c:numCache>
            </c:numRef>
          </c:xVal>
          <c:yVal>
            <c:numRef>
              <c:f>ke_U1!$C$217:$C$246</c:f>
              <c:numCache>
                <c:formatCode>General</c:formatCode>
                <c:ptCount val="30"/>
                <c:pt idx="0">
                  <c:v>1250.02</c:v>
                </c:pt>
                <c:pt idx="1">
                  <c:v>1244.81</c:v>
                </c:pt>
                <c:pt idx="2">
                  <c:v>1248.77</c:v>
                </c:pt>
                <c:pt idx="3">
                  <c:v>1240.83</c:v>
                </c:pt>
                <c:pt idx="4">
                  <c:v>1234.1099999999999</c:v>
                </c:pt>
                <c:pt idx="5">
                  <c:v>1234.43</c:v>
                </c:pt>
                <c:pt idx="6">
                  <c:v>1230.47</c:v>
                </c:pt>
                <c:pt idx="7">
                  <c:v>1229.3499999999999</c:v>
                </c:pt>
                <c:pt idx="8">
                  <c:v>1223.58</c:v>
                </c:pt>
                <c:pt idx="9">
                  <c:v>1220.32</c:v>
                </c:pt>
                <c:pt idx="10">
                  <c:v>1214.94</c:v>
                </c:pt>
                <c:pt idx="11">
                  <c:v>1211.8800000000001</c:v>
                </c:pt>
                <c:pt idx="12">
                  <c:v>1212.98</c:v>
                </c:pt>
                <c:pt idx="13">
                  <c:v>1212.0899999999999</c:v>
                </c:pt>
                <c:pt idx="14">
                  <c:v>1210.08</c:v>
                </c:pt>
                <c:pt idx="15">
                  <c:v>1201.01</c:v>
                </c:pt>
                <c:pt idx="16">
                  <c:v>1198.8900000000001</c:v>
                </c:pt>
                <c:pt idx="17">
                  <c:v>1196.76</c:v>
                </c:pt>
                <c:pt idx="18">
                  <c:v>1192.22</c:v>
                </c:pt>
                <c:pt idx="19">
                  <c:v>1190.4100000000001</c:v>
                </c:pt>
                <c:pt idx="20">
                  <c:v>1190.8499999999999</c:v>
                </c:pt>
                <c:pt idx="21">
                  <c:v>1184.54</c:v>
                </c:pt>
                <c:pt idx="22">
                  <c:v>1185.4100000000001</c:v>
                </c:pt>
                <c:pt idx="23">
                  <c:v>1178.8900000000001</c:v>
                </c:pt>
                <c:pt idx="24">
                  <c:v>1180.44</c:v>
                </c:pt>
                <c:pt idx="25">
                  <c:v>1170.1199999999999</c:v>
                </c:pt>
                <c:pt idx="26">
                  <c:v>1169.53</c:v>
                </c:pt>
                <c:pt idx="27">
                  <c:v>1166.1199999999999</c:v>
                </c:pt>
                <c:pt idx="28">
                  <c:v>1164.46</c:v>
                </c:pt>
                <c:pt idx="29">
                  <c:v>1163.3699999999999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B0-404E-9B14-72CA8A457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734063"/>
        <c:axId val="548271488"/>
      </c:scatterChart>
      <c:valAx>
        <c:axId val="81273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1488"/>
        <c:crosses val="autoZero"/>
        <c:crossBetween val="midCat"/>
      </c:valAx>
      <c:valAx>
        <c:axId val="5482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734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ke_U1!$A$367:$A$416</c:f>
              <c:numCache>
                <c:formatCode>General</c:formatCode>
                <c:ptCount val="50"/>
                <c:pt idx="0">
                  <c:v>20.403600000000001</c:v>
                </c:pt>
                <c:pt idx="1">
                  <c:v>40.807200000000002</c:v>
                </c:pt>
                <c:pt idx="2">
                  <c:v>61.210799999999992</c:v>
                </c:pt>
                <c:pt idx="3">
                  <c:v>81.614400000000003</c:v>
                </c:pt>
                <c:pt idx="4">
                  <c:v>102.018</c:v>
                </c:pt>
                <c:pt idx="5">
                  <c:v>122.42159999999998</c:v>
                </c:pt>
                <c:pt idx="6">
                  <c:v>142.8252</c:v>
                </c:pt>
                <c:pt idx="7">
                  <c:v>163.22880000000001</c:v>
                </c:pt>
                <c:pt idx="8">
                  <c:v>183.63239999999999</c:v>
                </c:pt>
                <c:pt idx="9">
                  <c:v>204.036</c:v>
                </c:pt>
                <c:pt idx="10">
                  <c:v>224.43959999999998</c:v>
                </c:pt>
                <c:pt idx="11">
                  <c:v>244.84319999999997</c:v>
                </c:pt>
                <c:pt idx="12">
                  <c:v>265.24680000000001</c:v>
                </c:pt>
                <c:pt idx="13">
                  <c:v>285.65039999999999</c:v>
                </c:pt>
                <c:pt idx="14">
                  <c:v>306.05399999999997</c:v>
                </c:pt>
                <c:pt idx="15">
                  <c:v>326.45760000000001</c:v>
                </c:pt>
                <c:pt idx="16">
                  <c:v>346.8612</c:v>
                </c:pt>
                <c:pt idx="17">
                  <c:v>367.26479999999998</c:v>
                </c:pt>
                <c:pt idx="18">
                  <c:v>387.66839999999996</c:v>
                </c:pt>
                <c:pt idx="19">
                  <c:v>408.072</c:v>
                </c:pt>
                <c:pt idx="20">
                  <c:v>428.47559999999999</c:v>
                </c:pt>
                <c:pt idx="21">
                  <c:v>448.87919999999997</c:v>
                </c:pt>
                <c:pt idx="22">
                  <c:v>469.28280000000001</c:v>
                </c:pt>
                <c:pt idx="23">
                  <c:v>489.68639999999994</c:v>
                </c:pt>
                <c:pt idx="24">
                  <c:v>510.09</c:v>
                </c:pt>
                <c:pt idx="25">
                  <c:v>530.49360000000001</c:v>
                </c:pt>
                <c:pt idx="26">
                  <c:v>550.8972</c:v>
                </c:pt>
                <c:pt idx="27">
                  <c:v>571.30079999999998</c:v>
                </c:pt>
                <c:pt idx="28">
                  <c:v>591.70439999999996</c:v>
                </c:pt>
                <c:pt idx="29">
                  <c:v>612.10799999999995</c:v>
                </c:pt>
                <c:pt idx="30">
                  <c:v>632.51159999999993</c:v>
                </c:pt>
                <c:pt idx="31">
                  <c:v>652.91520000000003</c:v>
                </c:pt>
                <c:pt idx="32">
                  <c:v>673.31880000000001</c:v>
                </c:pt>
                <c:pt idx="33">
                  <c:v>693.72239999999999</c:v>
                </c:pt>
                <c:pt idx="34">
                  <c:v>714.12599999999998</c:v>
                </c:pt>
                <c:pt idx="35">
                  <c:v>734.52959999999996</c:v>
                </c:pt>
                <c:pt idx="36">
                  <c:v>754.93319999999994</c:v>
                </c:pt>
                <c:pt idx="37">
                  <c:v>775.33679999999993</c:v>
                </c:pt>
                <c:pt idx="38">
                  <c:v>795.74040000000002</c:v>
                </c:pt>
                <c:pt idx="39">
                  <c:v>816.14400000000001</c:v>
                </c:pt>
                <c:pt idx="40">
                  <c:v>836.54759999999987</c:v>
                </c:pt>
                <c:pt idx="41">
                  <c:v>856.95119999999997</c:v>
                </c:pt>
                <c:pt idx="42">
                  <c:v>877.35479999999995</c:v>
                </c:pt>
                <c:pt idx="43">
                  <c:v>897.75839999999994</c:v>
                </c:pt>
                <c:pt idx="44">
                  <c:v>918.16199999999992</c:v>
                </c:pt>
                <c:pt idx="45">
                  <c:v>938.56560000000002</c:v>
                </c:pt>
                <c:pt idx="46">
                  <c:v>958.96919999999989</c:v>
                </c:pt>
                <c:pt idx="47">
                  <c:v>979.37279999999987</c:v>
                </c:pt>
                <c:pt idx="48">
                  <c:v>999.77639999999997</c:v>
                </c:pt>
                <c:pt idx="49">
                  <c:v>1020.18</c:v>
                </c:pt>
              </c:numCache>
            </c:numRef>
          </c:xVal>
          <c:yVal>
            <c:numRef>
              <c:f>ke_U1!$C$367:$C$416</c:f>
              <c:numCache>
                <c:formatCode>General</c:formatCode>
                <c:ptCount val="50"/>
                <c:pt idx="0">
                  <c:v>305.15699999999998</c:v>
                </c:pt>
                <c:pt idx="1">
                  <c:v>297.66800000000001</c:v>
                </c:pt>
                <c:pt idx="2">
                  <c:v>296.85500000000002</c:v>
                </c:pt>
                <c:pt idx="3">
                  <c:v>299.79500000000002</c:v>
                </c:pt>
                <c:pt idx="4">
                  <c:v>329.755</c:v>
                </c:pt>
                <c:pt idx="5">
                  <c:v>346.93900000000002</c:v>
                </c:pt>
                <c:pt idx="6">
                  <c:v>352.6</c:v>
                </c:pt>
                <c:pt idx="7">
                  <c:v>359.32600000000002</c:v>
                </c:pt>
                <c:pt idx="8">
                  <c:v>364.76499999999999</c:v>
                </c:pt>
                <c:pt idx="9">
                  <c:v>370.54500000000002</c:v>
                </c:pt>
                <c:pt idx="10">
                  <c:v>377.02499999999998</c:v>
                </c:pt>
                <c:pt idx="11">
                  <c:v>382.26799999999997</c:v>
                </c:pt>
                <c:pt idx="12">
                  <c:v>386.97199999999998</c:v>
                </c:pt>
                <c:pt idx="13">
                  <c:v>392.70299999999997</c:v>
                </c:pt>
                <c:pt idx="14">
                  <c:v>399.76799999999997</c:v>
                </c:pt>
                <c:pt idx="15">
                  <c:v>404.71699999999998</c:v>
                </c:pt>
                <c:pt idx="16">
                  <c:v>409.66500000000002</c:v>
                </c:pt>
                <c:pt idx="17">
                  <c:v>415.99700000000001</c:v>
                </c:pt>
                <c:pt idx="18">
                  <c:v>421.50400000000002</c:v>
                </c:pt>
                <c:pt idx="19">
                  <c:v>427.24</c:v>
                </c:pt>
                <c:pt idx="20">
                  <c:v>432.64299999999997</c:v>
                </c:pt>
                <c:pt idx="21">
                  <c:v>437.64600000000002</c:v>
                </c:pt>
                <c:pt idx="22">
                  <c:v>444.35899999999998</c:v>
                </c:pt>
                <c:pt idx="23">
                  <c:v>450.75700000000001</c:v>
                </c:pt>
                <c:pt idx="24">
                  <c:v>461.78100000000001</c:v>
                </c:pt>
                <c:pt idx="25">
                  <c:v>493.77300000000002</c:v>
                </c:pt>
                <c:pt idx="26">
                  <c:v>502.60500000000002</c:v>
                </c:pt>
                <c:pt idx="27">
                  <c:v>505.072</c:v>
                </c:pt>
                <c:pt idx="28">
                  <c:v>495.63600000000002</c:v>
                </c:pt>
                <c:pt idx="29">
                  <c:v>458.65199999999999</c:v>
                </c:pt>
                <c:pt idx="30">
                  <c:v>450.29500000000002</c:v>
                </c:pt>
                <c:pt idx="31">
                  <c:v>444.19600000000003</c:v>
                </c:pt>
                <c:pt idx="32">
                  <c:v>438.81799999999998</c:v>
                </c:pt>
                <c:pt idx="33">
                  <c:v>431.61</c:v>
                </c:pt>
                <c:pt idx="34">
                  <c:v>427.375</c:v>
                </c:pt>
                <c:pt idx="35">
                  <c:v>421.59300000000002</c:v>
                </c:pt>
                <c:pt idx="36">
                  <c:v>415.08</c:v>
                </c:pt>
                <c:pt idx="37">
                  <c:v>409.71699999999998</c:v>
                </c:pt>
                <c:pt idx="38">
                  <c:v>403.38099999999997</c:v>
                </c:pt>
                <c:pt idx="39">
                  <c:v>398.30900000000003</c:v>
                </c:pt>
                <c:pt idx="40">
                  <c:v>393.262</c:v>
                </c:pt>
                <c:pt idx="41">
                  <c:v>388.45299999999997</c:v>
                </c:pt>
                <c:pt idx="42">
                  <c:v>382.91899999999998</c:v>
                </c:pt>
                <c:pt idx="43">
                  <c:v>374.41800000000001</c:v>
                </c:pt>
                <c:pt idx="44">
                  <c:v>369.18400000000003</c:v>
                </c:pt>
                <c:pt idx="45">
                  <c:v>363.15699999999998</c:v>
                </c:pt>
                <c:pt idx="46">
                  <c:v>357.80099999999999</c:v>
                </c:pt>
                <c:pt idx="47">
                  <c:v>352.08199999999999</c:v>
                </c:pt>
                <c:pt idx="48">
                  <c:v>346.66</c:v>
                </c:pt>
                <c:pt idx="49">
                  <c:v>335.39400000000001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7-2649-B6A2-26959D1448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ke_U1!$A$367:$A$416</c:f>
              <c:numCache>
                <c:formatCode>General</c:formatCode>
                <c:ptCount val="50"/>
                <c:pt idx="0">
                  <c:v>20.403600000000001</c:v>
                </c:pt>
                <c:pt idx="1">
                  <c:v>40.807200000000002</c:v>
                </c:pt>
                <c:pt idx="2">
                  <c:v>61.210799999999992</c:v>
                </c:pt>
                <c:pt idx="3">
                  <c:v>81.614400000000003</c:v>
                </c:pt>
                <c:pt idx="4">
                  <c:v>102.018</c:v>
                </c:pt>
                <c:pt idx="5">
                  <c:v>122.42159999999998</c:v>
                </c:pt>
                <c:pt idx="6">
                  <c:v>142.8252</c:v>
                </c:pt>
                <c:pt idx="7">
                  <c:v>163.22880000000001</c:v>
                </c:pt>
                <c:pt idx="8">
                  <c:v>183.63239999999999</c:v>
                </c:pt>
                <c:pt idx="9">
                  <c:v>204.036</c:v>
                </c:pt>
                <c:pt idx="10">
                  <c:v>224.43959999999998</c:v>
                </c:pt>
                <c:pt idx="11">
                  <c:v>244.84319999999997</c:v>
                </c:pt>
                <c:pt idx="12">
                  <c:v>265.24680000000001</c:v>
                </c:pt>
                <c:pt idx="13">
                  <c:v>285.65039999999999</c:v>
                </c:pt>
                <c:pt idx="14">
                  <c:v>306.05399999999997</c:v>
                </c:pt>
                <c:pt idx="15">
                  <c:v>326.45760000000001</c:v>
                </c:pt>
                <c:pt idx="16">
                  <c:v>346.8612</c:v>
                </c:pt>
                <c:pt idx="17">
                  <c:v>367.26479999999998</c:v>
                </c:pt>
                <c:pt idx="18">
                  <c:v>387.66839999999996</c:v>
                </c:pt>
                <c:pt idx="19">
                  <c:v>408.072</c:v>
                </c:pt>
                <c:pt idx="20">
                  <c:v>428.47559999999999</c:v>
                </c:pt>
                <c:pt idx="21">
                  <c:v>448.87919999999997</c:v>
                </c:pt>
                <c:pt idx="22">
                  <c:v>469.28280000000001</c:v>
                </c:pt>
                <c:pt idx="23">
                  <c:v>489.68639999999994</c:v>
                </c:pt>
                <c:pt idx="24">
                  <c:v>510.09</c:v>
                </c:pt>
                <c:pt idx="25">
                  <c:v>530.49360000000001</c:v>
                </c:pt>
                <c:pt idx="26">
                  <c:v>550.8972</c:v>
                </c:pt>
                <c:pt idx="27">
                  <c:v>571.30079999999998</c:v>
                </c:pt>
                <c:pt idx="28">
                  <c:v>591.70439999999996</c:v>
                </c:pt>
                <c:pt idx="29">
                  <c:v>612.10799999999995</c:v>
                </c:pt>
                <c:pt idx="30">
                  <c:v>632.51159999999993</c:v>
                </c:pt>
                <c:pt idx="31">
                  <c:v>652.91520000000003</c:v>
                </c:pt>
                <c:pt idx="32">
                  <c:v>673.31880000000001</c:v>
                </c:pt>
                <c:pt idx="33">
                  <c:v>693.72239999999999</c:v>
                </c:pt>
                <c:pt idx="34">
                  <c:v>714.12599999999998</c:v>
                </c:pt>
                <c:pt idx="35">
                  <c:v>734.52959999999996</c:v>
                </c:pt>
                <c:pt idx="36">
                  <c:v>754.93319999999994</c:v>
                </c:pt>
                <c:pt idx="37">
                  <c:v>775.33679999999993</c:v>
                </c:pt>
                <c:pt idx="38">
                  <c:v>795.74040000000002</c:v>
                </c:pt>
                <c:pt idx="39">
                  <c:v>816.14400000000001</c:v>
                </c:pt>
                <c:pt idx="40">
                  <c:v>836.54759999999987</c:v>
                </c:pt>
                <c:pt idx="41">
                  <c:v>856.95119999999997</c:v>
                </c:pt>
                <c:pt idx="42">
                  <c:v>877.35479999999995</c:v>
                </c:pt>
                <c:pt idx="43">
                  <c:v>897.75839999999994</c:v>
                </c:pt>
                <c:pt idx="44">
                  <c:v>918.16199999999992</c:v>
                </c:pt>
                <c:pt idx="45">
                  <c:v>938.56560000000002</c:v>
                </c:pt>
                <c:pt idx="46">
                  <c:v>958.96919999999989</c:v>
                </c:pt>
                <c:pt idx="47">
                  <c:v>979.37279999999987</c:v>
                </c:pt>
                <c:pt idx="48">
                  <c:v>999.77639999999997</c:v>
                </c:pt>
                <c:pt idx="49">
                  <c:v>1020.18</c:v>
                </c:pt>
              </c:numCache>
            </c:numRef>
          </c:xVal>
          <c:yVal>
            <c:numRef>
              <c:f>ke_U1!$G$367:$G$416</c:f>
              <c:numCache>
                <c:formatCode>General</c:formatCode>
                <c:ptCount val="50"/>
                <c:pt idx="0">
                  <c:v>340.37715081282499</c:v>
                </c:pt>
                <c:pt idx="1">
                  <c:v>334.46276006808</c:v>
                </c:pt>
                <c:pt idx="2">
                  <c:v>330.272003419089</c:v>
                </c:pt>
                <c:pt idx="3">
                  <c:v>338.483249272818</c:v>
                </c:pt>
                <c:pt idx="4">
                  <c:v>342.359167249645</c:v>
                </c:pt>
                <c:pt idx="5">
                  <c:v>347.26893146331503</c:v>
                </c:pt>
                <c:pt idx="6">
                  <c:v>356.34805567444403</c:v>
                </c:pt>
                <c:pt idx="7">
                  <c:v>362.40381205450302</c:v>
                </c:pt>
                <c:pt idx="8">
                  <c:v>365.39833209223201</c:v>
                </c:pt>
                <c:pt idx="9">
                  <c:v>375.08511509015102</c:v>
                </c:pt>
                <c:pt idx="10">
                  <c:v>377.78505737634799</c:v>
                </c:pt>
                <c:pt idx="11">
                  <c:v>377.602095593385</c:v>
                </c:pt>
                <c:pt idx="12">
                  <c:v>382.18184789804297</c:v>
                </c:pt>
                <c:pt idx="13">
                  <c:v>392.36059424950503</c:v>
                </c:pt>
                <c:pt idx="14">
                  <c:v>400.02982783886102</c:v>
                </c:pt>
                <c:pt idx="15">
                  <c:v>401.84765370614701</c:v>
                </c:pt>
                <c:pt idx="16">
                  <c:v>410.56195335654598</c:v>
                </c:pt>
                <c:pt idx="17">
                  <c:v>414.50498610746598</c:v>
                </c:pt>
                <c:pt idx="18">
                  <c:v>417.21037042383398</c:v>
                </c:pt>
                <c:pt idx="19">
                  <c:v>422.89969153785398</c:v>
                </c:pt>
                <c:pt idx="20">
                  <c:v>431.48529177639898</c:v>
                </c:pt>
                <c:pt idx="21">
                  <c:v>438.89380614958702</c:v>
                </c:pt>
                <c:pt idx="22">
                  <c:v>447.08172837003502</c:v>
                </c:pt>
                <c:pt idx="23">
                  <c:v>451.29466812232999</c:v>
                </c:pt>
                <c:pt idx="24">
                  <c:v>453.19040593135003</c:v>
                </c:pt>
                <c:pt idx="25">
                  <c:v>459.45386183645201</c:v>
                </c:pt>
                <c:pt idx="26">
                  <c:v>462.10353442377499</c:v>
                </c:pt>
                <c:pt idx="27">
                  <c:v>462.20674263909802</c:v>
                </c:pt>
                <c:pt idx="28">
                  <c:v>454.16041454386499</c:v>
                </c:pt>
                <c:pt idx="29">
                  <c:v>444.88583524999598</c:v>
                </c:pt>
                <c:pt idx="30">
                  <c:v>439.14548732148398</c:v>
                </c:pt>
                <c:pt idx="31">
                  <c:v>437.14293283101398</c:v>
                </c:pt>
                <c:pt idx="32">
                  <c:v>434.47857283076701</c:v>
                </c:pt>
                <c:pt idx="33">
                  <c:v>426.46318079777302</c:v>
                </c:pt>
                <c:pt idx="34">
                  <c:v>423.75082590620201</c:v>
                </c:pt>
                <c:pt idx="35">
                  <c:v>418.32800498642303</c:v>
                </c:pt>
                <c:pt idx="36">
                  <c:v>417.26117610514802</c:v>
                </c:pt>
                <c:pt idx="37">
                  <c:v>404.77521980516201</c:v>
                </c:pt>
                <c:pt idx="38">
                  <c:v>404.27216280318999</c:v>
                </c:pt>
                <c:pt idx="39">
                  <c:v>401.30975092829601</c:v>
                </c:pt>
                <c:pt idx="40">
                  <c:v>387.864967927414</c:v>
                </c:pt>
                <c:pt idx="41">
                  <c:v>384.92816742577497</c:v>
                </c:pt>
                <c:pt idx="42">
                  <c:v>375.244257930895</c:v>
                </c:pt>
                <c:pt idx="43">
                  <c:v>366.07883744056198</c:v>
                </c:pt>
                <c:pt idx="44">
                  <c:v>362.69258030607301</c:v>
                </c:pt>
                <c:pt idx="45">
                  <c:v>359.90156218073997</c:v>
                </c:pt>
                <c:pt idx="46">
                  <c:v>355.336566511716</c:v>
                </c:pt>
                <c:pt idx="47">
                  <c:v>354.16740089947001</c:v>
                </c:pt>
                <c:pt idx="48">
                  <c:v>347.50824916585998</c:v>
                </c:pt>
                <c:pt idx="49">
                  <c:v>343.475598478189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7-2649-B6A2-26959D14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184"/>
        <c:axId val="564802064"/>
      </c:scatterChart>
      <c:valAx>
        <c:axId val="1573184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02064"/>
        <c:crosses val="autoZero"/>
        <c:crossBetween val="midCat"/>
      </c:valAx>
      <c:valAx>
        <c:axId val="5648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ke_U1!$A$374:$A$390</c:f>
              <c:numCache>
                <c:formatCode>General</c:formatCode>
                <c:ptCount val="17"/>
                <c:pt idx="0">
                  <c:v>163.22880000000001</c:v>
                </c:pt>
                <c:pt idx="1">
                  <c:v>183.63239999999999</c:v>
                </c:pt>
                <c:pt idx="2">
                  <c:v>204.036</c:v>
                </c:pt>
                <c:pt idx="3">
                  <c:v>224.43959999999998</c:v>
                </c:pt>
                <c:pt idx="4">
                  <c:v>244.84319999999997</c:v>
                </c:pt>
                <c:pt idx="5">
                  <c:v>265.24680000000001</c:v>
                </c:pt>
                <c:pt idx="6">
                  <c:v>285.65039999999999</c:v>
                </c:pt>
                <c:pt idx="7">
                  <c:v>306.05399999999997</c:v>
                </c:pt>
                <c:pt idx="8">
                  <c:v>326.45760000000001</c:v>
                </c:pt>
                <c:pt idx="9">
                  <c:v>346.8612</c:v>
                </c:pt>
                <c:pt idx="10">
                  <c:v>367.26479999999998</c:v>
                </c:pt>
                <c:pt idx="11">
                  <c:v>387.66839999999996</c:v>
                </c:pt>
                <c:pt idx="12">
                  <c:v>408.072</c:v>
                </c:pt>
                <c:pt idx="13">
                  <c:v>428.47559999999999</c:v>
                </c:pt>
                <c:pt idx="14">
                  <c:v>448.87919999999997</c:v>
                </c:pt>
                <c:pt idx="15">
                  <c:v>469.28280000000001</c:v>
                </c:pt>
                <c:pt idx="16">
                  <c:v>489.68639999999994</c:v>
                </c:pt>
              </c:numCache>
            </c:numRef>
          </c:xVal>
          <c:yVal>
            <c:numRef>
              <c:f>ke_U1!$C$374:$C$390</c:f>
              <c:numCache>
                <c:formatCode>General</c:formatCode>
                <c:ptCount val="17"/>
                <c:pt idx="0">
                  <c:v>359.32600000000002</c:v>
                </c:pt>
                <c:pt idx="1">
                  <c:v>364.76499999999999</c:v>
                </c:pt>
                <c:pt idx="2">
                  <c:v>370.54500000000002</c:v>
                </c:pt>
                <c:pt idx="3">
                  <c:v>377.02499999999998</c:v>
                </c:pt>
                <c:pt idx="4">
                  <c:v>382.26799999999997</c:v>
                </c:pt>
                <c:pt idx="5">
                  <c:v>386.97199999999998</c:v>
                </c:pt>
                <c:pt idx="6">
                  <c:v>392.70299999999997</c:v>
                </c:pt>
                <c:pt idx="7">
                  <c:v>399.76799999999997</c:v>
                </c:pt>
                <c:pt idx="8">
                  <c:v>404.71699999999998</c:v>
                </c:pt>
                <c:pt idx="9">
                  <c:v>409.66500000000002</c:v>
                </c:pt>
                <c:pt idx="10">
                  <c:v>415.99700000000001</c:v>
                </c:pt>
                <c:pt idx="11">
                  <c:v>421.50400000000002</c:v>
                </c:pt>
                <c:pt idx="12">
                  <c:v>427.24</c:v>
                </c:pt>
                <c:pt idx="13">
                  <c:v>432.64299999999997</c:v>
                </c:pt>
                <c:pt idx="14">
                  <c:v>437.64600000000002</c:v>
                </c:pt>
                <c:pt idx="15">
                  <c:v>444.35899999999998</c:v>
                </c:pt>
                <c:pt idx="16">
                  <c:v>450.75700000000001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E-7F47-B9A1-04396106F15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ke_U1!$A$398:$A$415</c:f>
              <c:numCache>
                <c:formatCode>General</c:formatCode>
                <c:ptCount val="18"/>
                <c:pt idx="0">
                  <c:v>652.91520000000003</c:v>
                </c:pt>
                <c:pt idx="1">
                  <c:v>673.31880000000001</c:v>
                </c:pt>
                <c:pt idx="2">
                  <c:v>693.72239999999999</c:v>
                </c:pt>
                <c:pt idx="3">
                  <c:v>714.12599999999998</c:v>
                </c:pt>
                <c:pt idx="4">
                  <c:v>734.52959999999996</c:v>
                </c:pt>
                <c:pt idx="5">
                  <c:v>754.93319999999994</c:v>
                </c:pt>
                <c:pt idx="6">
                  <c:v>775.33679999999993</c:v>
                </c:pt>
                <c:pt idx="7">
                  <c:v>795.74040000000002</c:v>
                </c:pt>
                <c:pt idx="8">
                  <c:v>816.14400000000001</c:v>
                </c:pt>
                <c:pt idx="9">
                  <c:v>836.54759999999987</c:v>
                </c:pt>
                <c:pt idx="10">
                  <c:v>856.95119999999997</c:v>
                </c:pt>
                <c:pt idx="11">
                  <c:v>877.35479999999995</c:v>
                </c:pt>
                <c:pt idx="12">
                  <c:v>897.75839999999994</c:v>
                </c:pt>
                <c:pt idx="13">
                  <c:v>918.16199999999992</c:v>
                </c:pt>
                <c:pt idx="14">
                  <c:v>938.56560000000002</c:v>
                </c:pt>
                <c:pt idx="15">
                  <c:v>958.96919999999989</c:v>
                </c:pt>
                <c:pt idx="16">
                  <c:v>979.37279999999987</c:v>
                </c:pt>
                <c:pt idx="17">
                  <c:v>999.77639999999997</c:v>
                </c:pt>
              </c:numCache>
            </c:numRef>
          </c:xVal>
          <c:yVal>
            <c:numRef>
              <c:f>ke_U1!$C$398:$C$415</c:f>
              <c:numCache>
                <c:formatCode>General</c:formatCode>
                <c:ptCount val="18"/>
                <c:pt idx="0">
                  <c:v>444.19600000000003</c:v>
                </c:pt>
                <c:pt idx="1">
                  <c:v>438.81799999999998</c:v>
                </c:pt>
                <c:pt idx="2">
                  <c:v>431.61</c:v>
                </c:pt>
                <c:pt idx="3">
                  <c:v>427.375</c:v>
                </c:pt>
                <c:pt idx="4">
                  <c:v>421.59300000000002</c:v>
                </c:pt>
                <c:pt idx="5">
                  <c:v>415.08</c:v>
                </c:pt>
                <c:pt idx="6">
                  <c:v>409.71699999999998</c:v>
                </c:pt>
                <c:pt idx="7">
                  <c:v>403.38099999999997</c:v>
                </c:pt>
                <c:pt idx="8">
                  <c:v>398.30900000000003</c:v>
                </c:pt>
                <c:pt idx="9">
                  <c:v>393.262</c:v>
                </c:pt>
                <c:pt idx="10">
                  <c:v>388.45299999999997</c:v>
                </c:pt>
                <c:pt idx="11">
                  <c:v>382.91899999999998</c:v>
                </c:pt>
                <c:pt idx="12">
                  <c:v>374.41800000000001</c:v>
                </c:pt>
                <c:pt idx="13">
                  <c:v>369.18400000000003</c:v>
                </c:pt>
                <c:pt idx="14">
                  <c:v>363.15699999999998</c:v>
                </c:pt>
                <c:pt idx="15">
                  <c:v>357.80099999999999</c:v>
                </c:pt>
                <c:pt idx="16">
                  <c:v>352.08199999999999</c:v>
                </c:pt>
                <c:pt idx="17">
                  <c:v>346.66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E-7F47-B9A1-04396106F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184"/>
        <c:axId val="564802064"/>
      </c:scatterChart>
      <c:valAx>
        <c:axId val="1573184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02064"/>
        <c:crosses val="autoZero"/>
        <c:crossBetween val="midCat"/>
      </c:valAx>
      <c:valAx>
        <c:axId val="5648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ke_U1!$A$262:$A$281</c:f>
              <c:numCache>
                <c:formatCode>General</c:formatCode>
                <c:ptCount val="20"/>
                <c:pt idx="0">
                  <c:v>205.99079999999998</c:v>
                </c:pt>
                <c:pt idx="1">
                  <c:v>240.32260000000002</c:v>
                </c:pt>
                <c:pt idx="2">
                  <c:v>274.65440000000001</c:v>
                </c:pt>
                <c:pt idx="3">
                  <c:v>308.9862</c:v>
                </c:pt>
                <c:pt idx="4">
                  <c:v>343.31799999999998</c:v>
                </c:pt>
                <c:pt idx="5">
                  <c:v>377.64979999999997</c:v>
                </c:pt>
                <c:pt idx="6">
                  <c:v>411.98159999999996</c:v>
                </c:pt>
                <c:pt idx="7">
                  <c:v>446.3134</c:v>
                </c:pt>
                <c:pt idx="8">
                  <c:v>480.64520000000005</c:v>
                </c:pt>
                <c:pt idx="9">
                  <c:v>514.97699999999998</c:v>
                </c:pt>
                <c:pt idx="10">
                  <c:v>549.30880000000002</c:v>
                </c:pt>
                <c:pt idx="11">
                  <c:v>583.64060000000006</c:v>
                </c:pt>
                <c:pt idx="12">
                  <c:v>617.97239999999999</c:v>
                </c:pt>
                <c:pt idx="13">
                  <c:v>652.30419999999992</c:v>
                </c:pt>
                <c:pt idx="14">
                  <c:v>686.63599999999997</c:v>
                </c:pt>
                <c:pt idx="15">
                  <c:v>720.9677999999999</c:v>
                </c:pt>
                <c:pt idx="16">
                  <c:v>755.29959999999994</c:v>
                </c:pt>
                <c:pt idx="17">
                  <c:v>789.63139999999999</c:v>
                </c:pt>
                <c:pt idx="18">
                  <c:v>823.96319999999992</c:v>
                </c:pt>
                <c:pt idx="19">
                  <c:v>858.29499999999996</c:v>
                </c:pt>
              </c:numCache>
            </c:numRef>
          </c:xVal>
          <c:yVal>
            <c:numRef>
              <c:f>ke_U1!$C$262:$C$281</c:f>
              <c:numCache>
                <c:formatCode>General</c:formatCode>
                <c:ptCount val="20"/>
                <c:pt idx="0">
                  <c:v>1132.28</c:v>
                </c:pt>
                <c:pt idx="1">
                  <c:v>1135.83</c:v>
                </c:pt>
                <c:pt idx="2">
                  <c:v>1146.3699999999999</c:v>
                </c:pt>
                <c:pt idx="3">
                  <c:v>1151.58</c:v>
                </c:pt>
                <c:pt idx="4">
                  <c:v>1158.67</c:v>
                </c:pt>
                <c:pt idx="5">
                  <c:v>1167.98</c:v>
                </c:pt>
                <c:pt idx="6">
                  <c:v>1175.1099999999999</c:v>
                </c:pt>
                <c:pt idx="7">
                  <c:v>1185.68</c:v>
                </c:pt>
                <c:pt idx="8">
                  <c:v>1188.42</c:v>
                </c:pt>
                <c:pt idx="9">
                  <c:v>1195.24</c:v>
                </c:pt>
                <c:pt idx="10">
                  <c:v>1205.01</c:v>
                </c:pt>
                <c:pt idx="11">
                  <c:v>1213.48</c:v>
                </c:pt>
                <c:pt idx="12">
                  <c:v>1223.3399999999999</c:v>
                </c:pt>
                <c:pt idx="13">
                  <c:v>1226.51</c:v>
                </c:pt>
                <c:pt idx="14">
                  <c:v>1235.23</c:v>
                </c:pt>
                <c:pt idx="15">
                  <c:v>1244.06</c:v>
                </c:pt>
                <c:pt idx="16">
                  <c:v>1249.98</c:v>
                </c:pt>
                <c:pt idx="17">
                  <c:v>1257.0999999999999</c:v>
                </c:pt>
                <c:pt idx="18">
                  <c:v>1267.1099999999999</c:v>
                </c:pt>
                <c:pt idx="19">
                  <c:v>1274.53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7-054B-B74A-125D6D0839B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ke_U1!$A$286:$A$304</c:f>
              <c:numCache>
                <c:formatCode>General</c:formatCode>
                <c:ptCount val="19"/>
                <c:pt idx="0">
                  <c:v>1029.954</c:v>
                </c:pt>
                <c:pt idx="1">
                  <c:v>1064.2857999999999</c:v>
                </c:pt>
                <c:pt idx="2">
                  <c:v>1098.6176</c:v>
                </c:pt>
                <c:pt idx="3">
                  <c:v>1132.9494</c:v>
                </c:pt>
                <c:pt idx="4">
                  <c:v>1167.2812000000001</c:v>
                </c:pt>
                <c:pt idx="5">
                  <c:v>1201.6129999999998</c:v>
                </c:pt>
                <c:pt idx="6">
                  <c:v>1235.9448</c:v>
                </c:pt>
                <c:pt idx="7">
                  <c:v>1270.2765999999999</c:v>
                </c:pt>
                <c:pt idx="8">
                  <c:v>1304.6083999999998</c:v>
                </c:pt>
                <c:pt idx="9">
                  <c:v>1338.9402</c:v>
                </c:pt>
                <c:pt idx="10">
                  <c:v>1373.2719999999999</c:v>
                </c:pt>
                <c:pt idx="11">
                  <c:v>1407.6037999999999</c:v>
                </c:pt>
                <c:pt idx="12">
                  <c:v>1441.9355999999998</c:v>
                </c:pt>
                <c:pt idx="13">
                  <c:v>1476.2674</c:v>
                </c:pt>
                <c:pt idx="14">
                  <c:v>1510.5991999999999</c:v>
                </c:pt>
                <c:pt idx="15">
                  <c:v>1544.931</c:v>
                </c:pt>
                <c:pt idx="16">
                  <c:v>1579.2628</c:v>
                </c:pt>
                <c:pt idx="17">
                  <c:v>1613.5945999999999</c:v>
                </c:pt>
                <c:pt idx="18">
                  <c:v>1647.9263999999998</c:v>
                </c:pt>
              </c:numCache>
            </c:numRef>
          </c:xVal>
          <c:yVal>
            <c:numRef>
              <c:f>ke_U1!$C$286:$C$304</c:f>
              <c:numCache>
                <c:formatCode>General</c:formatCode>
                <c:ptCount val="19"/>
                <c:pt idx="0">
                  <c:v>1275.25</c:v>
                </c:pt>
                <c:pt idx="1">
                  <c:v>1267.17</c:v>
                </c:pt>
                <c:pt idx="2">
                  <c:v>1257.6300000000001</c:v>
                </c:pt>
                <c:pt idx="3">
                  <c:v>1245.83</c:v>
                </c:pt>
                <c:pt idx="4">
                  <c:v>1241.31</c:v>
                </c:pt>
                <c:pt idx="5">
                  <c:v>1231.18</c:v>
                </c:pt>
                <c:pt idx="6">
                  <c:v>1227.8499999999999</c:v>
                </c:pt>
                <c:pt idx="7">
                  <c:v>1218.29</c:v>
                </c:pt>
                <c:pt idx="8">
                  <c:v>1213.18</c:v>
                </c:pt>
                <c:pt idx="9">
                  <c:v>1206.5899999999999</c:v>
                </c:pt>
                <c:pt idx="10">
                  <c:v>1197.3699999999999</c:v>
                </c:pt>
                <c:pt idx="11">
                  <c:v>1189.3599999999999</c:v>
                </c:pt>
                <c:pt idx="12">
                  <c:v>1182.77</c:v>
                </c:pt>
                <c:pt idx="13">
                  <c:v>1178.07</c:v>
                </c:pt>
                <c:pt idx="14">
                  <c:v>1164.8399999999999</c:v>
                </c:pt>
                <c:pt idx="15">
                  <c:v>1159.6600000000001</c:v>
                </c:pt>
                <c:pt idx="16">
                  <c:v>1147.77</c:v>
                </c:pt>
                <c:pt idx="17">
                  <c:v>1140.06</c:v>
                </c:pt>
                <c:pt idx="18">
                  <c:v>1134.46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7-054B-B74A-125D6D083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468575"/>
        <c:axId val="1635242895"/>
      </c:scatterChart>
      <c:valAx>
        <c:axId val="123646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42895"/>
        <c:crosses val="autoZero"/>
        <c:crossBetween val="midCat"/>
      </c:valAx>
      <c:valAx>
        <c:axId val="16352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46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62</xdr:row>
      <xdr:rowOff>165100</xdr:rowOff>
    </xdr:from>
    <xdr:to>
      <xdr:col>5</xdr:col>
      <xdr:colOff>438150</xdr:colOff>
      <xdr:row>76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45D9C-6551-9C4D-BC1E-CD1A2125A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698500</xdr:colOff>
      <xdr:row>79</xdr:row>
      <xdr:rowOff>50800</xdr:rowOff>
    </xdr:from>
    <xdr:to>
      <xdr:col>5</xdr:col>
      <xdr:colOff>539750</xdr:colOff>
      <xdr:row>92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2EC32-1534-3843-893E-2F7C9D828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133350</xdr:colOff>
      <xdr:row>123</xdr:row>
      <xdr:rowOff>139700</xdr:rowOff>
    </xdr:from>
    <xdr:to>
      <xdr:col>6</xdr:col>
      <xdr:colOff>577850</xdr:colOff>
      <xdr:row>137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1B8DAF-4DFC-7A17-7E21-74BDF7FD3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203200</xdr:colOff>
      <xdr:row>138</xdr:row>
      <xdr:rowOff>63500</xdr:rowOff>
    </xdr:from>
    <xdr:to>
      <xdr:col>6</xdr:col>
      <xdr:colOff>647700</xdr:colOff>
      <xdr:row>151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3CD036-A549-6E49-B44E-9FDE97513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749300</xdr:colOff>
      <xdr:row>173</xdr:row>
      <xdr:rowOff>152400</xdr:rowOff>
    </xdr:from>
    <xdr:to>
      <xdr:col>8</xdr:col>
      <xdr:colOff>730250</xdr:colOff>
      <xdr:row>187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5A0583-D06F-6DE6-69D4-232E1C27A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188</xdr:row>
      <xdr:rowOff>0</xdr:rowOff>
    </xdr:from>
    <xdr:to>
      <xdr:col>8</xdr:col>
      <xdr:colOff>806450</xdr:colOff>
      <xdr:row>201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9A0705-4DC9-D64C-AD1D-C89A8036E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755650</xdr:colOff>
      <xdr:row>369</xdr:row>
      <xdr:rowOff>127000</xdr:rowOff>
    </xdr:from>
    <xdr:to>
      <xdr:col>8</xdr:col>
      <xdr:colOff>203200</xdr:colOff>
      <xdr:row>385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5867CB-FFDA-7169-621D-A4D943EE2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386</xdr:row>
      <xdr:rowOff>0</xdr:rowOff>
    </xdr:from>
    <xdr:to>
      <xdr:col>8</xdr:col>
      <xdr:colOff>273050</xdr:colOff>
      <xdr:row>401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0C57C9-9C4A-1447-9C4D-34CA2DCF5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323850</xdr:colOff>
      <xdr:row>274</xdr:row>
      <xdr:rowOff>190500</xdr:rowOff>
    </xdr:from>
    <xdr:to>
      <xdr:col>8</xdr:col>
      <xdr:colOff>768350</xdr:colOff>
      <xdr:row>288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A21CE03-5A50-A94A-7068-A3A558821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260</xdr:row>
      <xdr:rowOff>0</xdr:rowOff>
    </xdr:from>
    <xdr:to>
      <xdr:col>8</xdr:col>
      <xdr:colOff>444500</xdr:colOff>
      <xdr:row>273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30CEDE-4BCA-8145-A58F-1E84F6BF9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209550</xdr:colOff>
      <xdr:row>424</xdr:row>
      <xdr:rowOff>177800</xdr:rowOff>
    </xdr:from>
    <xdr:to>
      <xdr:col>7</xdr:col>
      <xdr:colOff>654050</xdr:colOff>
      <xdr:row>438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7328AD-D982-5D4E-6D61-E4143277E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450850</xdr:colOff>
      <xdr:row>484</xdr:row>
      <xdr:rowOff>38100</xdr:rowOff>
    </xdr:from>
    <xdr:to>
      <xdr:col>8</xdr:col>
      <xdr:colOff>69850</xdr:colOff>
      <xdr:row>497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AD29EC-8204-EDFE-C1F0-95D6B47EA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0</xdr:colOff>
      <xdr:row>499</xdr:row>
      <xdr:rowOff>0</xdr:rowOff>
    </xdr:from>
    <xdr:to>
      <xdr:col>8</xdr:col>
      <xdr:colOff>444500</xdr:colOff>
      <xdr:row>512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D15E3C-2E27-794C-8A60-7B8E3648E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440</xdr:row>
      <xdr:rowOff>0</xdr:rowOff>
    </xdr:from>
    <xdr:to>
      <xdr:col>7</xdr:col>
      <xdr:colOff>444500</xdr:colOff>
      <xdr:row>453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C491C0D-7D15-244E-A44B-3F30EE143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781050</xdr:colOff>
      <xdr:row>8</xdr:row>
      <xdr:rowOff>114300</xdr:rowOff>
    </xdr:from>
    <xdr:to>
      <xdr:col>6</xdr:col>
      <xdr:colOff>400050</xdr:colOff>
      <xdr:row>22</xdr:row>
      <xdr:rowOff>12700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D5B34B3-9A1D-AF6B-2AF8-B91FCFF68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203200</xdr:colOff>
      <xdr:row>22</xdr:row>
      <xdr:rowOff>139700</xdr:rowOff>
    </xdr:from>
    <xdr:to>
      <xdr:col>11</xdr:col>
      <xdr:colOff>622300</xdr:colOff>
      <xdr:row>36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BADD83C-E77E-4949-A441-1E168B29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793750</xdr:colOff>
      <xdr:row>314</xdr:row>
      <xdr:rowOff>88900</xdr:rowOff>
    </xdr:from>
    <xdr:to>
      <xdr:col>9</xdr:col>
      <xdr:colOff>412750</xdr:colOff>
      <xdr:row>327</xdr:row>
      <xdr:rowOff>190500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4E203B8-C310-668C-B9FF-17DF4E996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381000</xdr:colOff>
      <xdr:row>329</xdr:row>
      <xdr:rowOff>63500</xdr:rowOff>
    </xdr:from>
    <xdr:to>
      <xdr:col>9</xdr:col>
      <xdr:colOff>825500</xdr:colOff>
      <xdr:row>342</xdr:row>
      <xdr:rowOff>165100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9327312-B88B-234F-B617-F9B9C3E5B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349250</xdr:colOff>
      <xdr:row>537</xdr:row>
      <xdr:rowOff>25400</xdr:rowOff>
    </xdr:from>
    <xdr:to>
      <xdr:col>7</xdr:col>
      <xdr:colOff>793750</xdr:colOff>
      <xdr:row>550</xdr:row>
      <xdr:rowOff>127000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A456403-1AD8-A84D-8417-C2F9A8CD6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317500</xdr:colOff>
      <xdr:row>551</xdr:row>
      <xdr:rowOff>127000</xdr:rowOff>
    </xdr:from>
    <xdr:to>
      <xdr:col>7</xdr:col>
      <xdr:colOff>762000</xdr:colOff>
      <xdr:row>565</xdr:row>
      <xdr:rowOff>25400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E35E513-976D-BE4A-87BF-3BEE3FB68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595</xdr:row>
      <xdr:rowOff>0</xdr:rowOff>
    </xdr:from>
    <xdr:to>
      <xdr:col>7</xdr:col>
      <xdr:colOff>444500</xdr:colOff>
      <xdr:row>608</xdr:row>
      <xdr:rowOff>101600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22AF886-DF80-5F42-BE87-8558B8EFB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254000</xdr:colOff>
      <xdr:row>609</xdr:row>
      <xdr:rowOff>152400</xdr:rowOff>
    </xdr:from>
    <xdr:to>
      <xdr:col>11</xdr:col>
      <xdr:colOff>673100</xdr:colOff>
      <xdr:row>623</xdr:row>
      <xdr:rowOff>50800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3B1C595-8461-F64A-8BCC-CBB63F384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A8C1-D769-F24C-9B93-6825BDFB1308}">
  <dimension ref="A2:Z638"/>
  <sheetViews>
    <sheetView tabSelected="1" topLeftCell="A363" workbookViewId="0">
      <selection activeCell="L380" sqref="L380"/>
    </sheetView>
  </sheetViews>
  <sheetFormatPr baseColWidth="10" defaultRowHeight="16" x14ac:dyDescent="0.2"/>
  <cols>
    <col min="10" max="10" width="11.1640625" bestFit="1" customWidth="1"/>
    <col min="25" max="25" width="16.83203125" bestFit="1" customWidth="1"/>
  </cols>
  <sheetData>
    <row r="2" spans="1:22" x14ac:dyDescent="0.2">
      <c r="T2" t="s">
        <v>4</v>
      </c>
      <c r="U2" s="1">
        <v>1.602E-19</v>
      </c>
    </row>
    <row r="3" spans="1:22" x14ac:dyDescent="0.2">
      <c r="B3" t="s">
        <v>57</v>
      </c>
      <c r="T3" t="s">
        <v>5</v>
      </c>
      <c r="U3" s="1">
        <v>9.9999999999999998E-13</v>
      </c>
    </row>
    <row r="4" spans="1:22" x14ac:dyDescent="0.2">
      <c r="T4" t="s">
        <v>6</v>
      </c>
      <c r="U4" s="1">
        <v>9.9999999999999995E-21</v>
      </c>
    </row>
    <row r="5" spans="1:22" x14ac:dyDescent="0.2">
      <c r="B5">
        <v>1000000</v>
      </c>
      <c r="C5">
        <v>50</v>
      </c>
      <c r="D5">
        <v>4000000</v>
      </c>
      <c r="E5">
        <v>50</v>
      </c>
    </row>
    <row r="6" spans="1:22" x14ac:dyDescent="0.2">
      <c r="A6">
        <f>(B6/$B$55)*$L$7</f>
        <v>6.86632</v>
      </c>
      <c r="B6">
        <v>1</v>
      </c>
      <c r="C6">
        <v>1014.39</v>
      </c>
      <c r="D6">
        <v>1</v>
      </c>
      <c r="E6">
        <v>1019.07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</row>
    <row r="7" spans="1:22" x14ac:dyDescent="0.2">
      <c r="A7">
        <f t="shared" ref="A7:A55" si="0">(B7/$B$55)*$L$7</f>
        <v>13.73264</v>
      </c>
      <c r="B7">
        <v>2</v>
      </c>
      <c r="C7">
        <v>998.42</v>
      </c>
      <c r="D7">
        <v>2</v>
      </c>
      <c r="E7">
        <v>1006.09</v>
      </c>
      <c r="G7">
        <v>1000000</v>
      </c>
      <c r="H7">
        <v>1202.3800000000001</v>
      </c>
      <c r="I7">
        <v>-91014.5</v>
      </c>
      <c r="J7">
        <v>-45.071100000000001</v>
      </c>
      <c r="K7">
        <v>404653</v>
      </c>
      <c r="L7">
        <v>343.31599999999997</v>
      </c>
      <c r="M7">
        <v>34.331600000000002</v>
      </c>
      <c r="N7">
        <v>34.331600000000002</v>
      </c>
      <c r="O7">
        <v>670.41300000000001</v>
      </c>
      <c r="P7">
        <v>-639.40700000000004</v>
      </c>
      <c r="R7">
        <f>(O7-P7)/2</f>
        <v>654.91000000000008</v>
      </c>
    </row>
    <row r="8" spans="1:22" x14ac:dyDescent="0.2">
      <c r="A8">
        <f t="shared" si="0"/>
        <v>20.598959999999998</v>
      </c>
      <c r="B8">
        <v>3</v>
      </c>
      <c r="C8">
        <v>992.12800000000004</v>
      </c>
      <c r="D8">
        <v>3</v>
      </c>
      <c r="E8">
        <v>997.15899999999999</v>
      </c>
      <c r="G8">
        <v>2000000</v>
      </c>
      <c r="H8">
        <v>1201.0999999999999</v>
      </c>
      <c r="I8">
        <v>-91020.2</v>
      </c>
      <c r="J8">
        <v>-135.286</v>
      </c>
      <c r="K8">
        <v>404653</v>
      </c>
      <c r="L8">
        <v>343.31599999999997</v>
      </c>
      <c r="M8">
        <v>34.331600000000002</v>
      </c>
      <c r="N8">
        <v>34.331600000000002</v>
      </c>
      <c r="O8">
        <v>1297.56</v>
      </c>
      <c r="P8">
        <v>-1257.24</v>
      </c>
      <c r="Q8">
        <f>(G8-G7)*0.0005</f>
        <v>500</v>
      </c>
      <c r="R8">
        <f>(O8-P8)/2</f>
        <v>1277.4000000000001</v>
      </c>
      <c r="S8">
        <f>R8-R7</f>
        <v>622.49</v>
      </c>
      <c r="T8">
        <f>S8/Q8/(M8*N8)/2</f>
        <v>5.2813419955451168E-4</v>
      </c>
      <c r="U8" s="1">
        <f>T8*$Y$66/$Y$67/$Y$68</f>
        <v>8460709876.8632774</v>
      </c>
    </row>
    <row r="9" spans="1:22" x14ac:dyDescent="0.2">
      <c r="A9">
        <f t="shared" si="0"/>
        <v>27.46528</v>
      </c>
      <c r="B9">
        <v>4</v>
      </c>
      <c r="C9">
        <v>995.12300000000005</v>
      </c>
      <c r="D9">
        <v>4</v>
      </c>
      <c r="E9">
        <v>995.774</v>
      </c>
      <c r="G9">
        <v>3000000</v>
      </c>
      <c r="H9">
        <v>1202.6300000000001</v>
      </c>
      <c r="I9">
        <v>-91016.4</v>
      </c>
      <c r="J9">
        <v>-63.703699999999998</v>
      </c>
      <c r="K9">
        <v>404653</v>
      </c>
      <c r="L9">
        <v>343.31599999999997</v>
      </c>
      <c r="M9">
        <v>34.331600000000002</v>
      </c>
      <c r="N9">
        <v>34.331600000000002</v>
      </c>
      <c r="O9">
        <v>1903.59</v>
      </c>
      <c r="P9">
        <v>-1870.26</v>
      </c>
      <c r="Q9">
        <f>(G9-G8)*0.0005</f>
        <v>500</v>
      </c>
      <c r="R9">
        <f>(O9-P9)/2</f>
        <v>1886.925</v>
      </c>
      <c r="S9">
        <f>R9-R8</f>
        <v>609.52499999999986</v>
      </c>
      <c r="T9">
        <f>S9/Q9/(M9*N9)/2</f>
        <v>5.17134408558312E-4</v>
      </c>
      <c r="U9" s="1">
        <f>T9*$Y$66/$Y$67/$Y$68</f>
        <v>8284493225.1041594</v>
      </c>
    </row>
    <row r="10" spans="1:22" x14ac:dyDescent="0.2">
      <c r="A10">
        <f t="shared" si="0"/>
        <v>34.331600000000002</v>
      </c>
      <c r="B10">
        <v>5</v>
      </c>
      <c r="C10">
        <v>1010.85</v>
      </c>
      <c r="D10">
        <v>5</v>
      </c>
      <c r="E10">
        <v>1000.58</v>
      </c>
      <c r="G10">
        <v>4000000</v>
      </c>
      <c r="H10">
        <v>1197.6099999999999</v>
      </c>
      <c r="I10">
        <v>-91028.7</v>
      </c>
      <c r="J10">
        <v>-281.59300000000002</v>
      </c>
      <c r="K10">
        <v>404653</v>
      </c>
      <c r="L10">
        <v>343.31599999999997</v>
      </c>
      <c r="M10">
        <v>34.331600000000002</v>
      </c>
      <c r="N10">
        <v>34.331600000000002</v>
      </c>
      <c r="O10">
        <v>2502.1799999999998</v>
      </c>
      <c r="P10">
        <v>-2443.5300000000002</v>
      </c>
      <c r="Q10">
        <f>(G10-G9)*0.0005</f>
        <v>500</v>
      </c>
      <c r="R10">
        <f>(O10-P10)/2</f>
        <v>2472.855</v>
      </c>
      <c r="S10">
        <f>R10-R9</f>
        <v>585.93000000000006</v>
      </c>
      <c r="T10">
        <f>S10/Q10/(M10*N10)/2</f>
        <v>4.9711589189380557E-4</v>
      </c>
      <c r="U10" s="1">
        <f>T10*$Y$66/$Y$67/$Y$68</f>
        <v>7963796588.1387653</v>
      </c>
    </row>
    <row r="11" spans="1:22" x14ac:dyDescent="0.2">
      <c r="A11">
        <f t="shared" si="0"/>
        <v>41.197919999999996</v>
      </c>
      <c r="B11">
        <v>6</v>
      </c>
      <c r="C11">
        <v>1035.83</v>
      </c>
      <c r="D11">
        <v>6</v>
      </c>
      <c r="E11">
        <v>1010.49</v>
      </c>
    </row>
    <row r="12" spans="1:22" x14ac:dyDescent="0.2">
      <c r="A12">
        <f t="shared" si="0"/>
        <v>48.064239999999998</v>
      </c>
      <c r="B12">
        <v>7</v>
      </c>
      <c r="C12">
        <v>1053.3599999999999</v>
      </c>
      <c r="D12">
        <v>7</v>
      </c>
      <c r="E12">
        <v>1029.29</v>
      </c>
      <c r="T12" t="s">
        <v>22</v>
      </c>
      <c r="U12" s="1">
        <f>AVERAGE(U8:U10)</f>
        <v>8236333230.0354004</v>
      </c>
    </row>
    <row r="13" spans="1:22" x14ac:dyDescent="0.2">
      <c r="A13">
        <f t="shared" si="0"/>
        <v>54.93056</v>
      </c>
      <c r="B13">
        <v>8</v>
      </c>
      <c r="C13">
        <v>1076.53</v>
      </c>
      <c r="D13">
        <v>8</v>
      </c>
      <c r="E13">
        <v>1048.54</v>
      </c>
    </row>
    <row r="14" spans="1:22" x14ac:dyDescent="0.2">
      <c r="A14">
        <f t="shared" si="0"/>
        <v>61.796879999999994</v>
      </c>
      <c r="B14">
        <v>9</v>
      </c>
      <c r="C14">
        <v>1095.92</v>
      </c>
      <c r="D14">
        <v>9</v>
      </c>
      <c r="E14">
        <v>1069.69</v>
      </c>
      <c r="H14" t="s">
        <v>55</v>
      </c>
      <c r="T14" t="s">
        <v>23</v>
      </c>
    </row>
    <row r="15" spans="1:22" x14ac:dyDescent="0.2">
      <c r="A15">
        <f t="shared" si="0"/>
        <v>68.663200000000003</v>
      </c>
      <c r="B15">
        <v>10</v>
      </c>
      <c r="C15">
        <v>1113.26</v>
      </c>
      <c r="D15">
        <v>10</v>
      </c>
      <c r="E15">
        <v>1089.33</v>
      </c>
      <c r="H15">
        <v>2.6179999999999999</v>
      </c>
    </row>
    <row r="16" spans="1:22" x14ac:dyDescent="0.2">
      <c r="A16">
        <f t="shared" si="0"/>
        <v>75.529519999999991</v>
      </c>
      <c r="B16">
        <v>11</v>
      </c>
      <c r="C16">
        <v>1132.74</v>
      </c>
      <c r="D16">
        <v>11</v>
      </c>
      <c r="E16">
        <v>1101.1300000000001</v>
      </c>
      <c r="H16">
        <v>2.5562</v>
      </c>
      <c r="T16" t="s">
        <v>24</v>
      </c>
      <c r="U16" s="2">
        <f>U12/H19</f>
        <v>0.31836161068514557</v>
      </c>
      <c r="V16" t="s">
        <v>25</v>
      </c>
    </row>
    <row r="17" spans="1:21" x14ac:dyDescent="0.2">
      <c r="A17">
        <f t="shared" si="0"/>
        <v>82.395839999999993</v>
      </c>
      <c r="B17">
        <v>12</v>
      </c>
      <c r="C17">
        <v>1150.71</v>
      </c>
      <c r="D17">
        <v>12</v>
      </c>
      <c r="E17">
        <v>1123.42</v>
      </c>
      <c r="U17">
        <f>U16*K18</f>
        <v>5.3775066305551157E-3</v>
      </c>
    </row>
    <row r="18" spans="1:21" x14ac:dyDescent="0.2">
      <c r="A18">
        <f t="shared" si="0"/>
        <v>89.262159999999994</v>
      </c>
      <c r="B18">
        <v>13</v>
      </c>
      <c r="C18">
        <v>1169.01</v>
      </c>
      <c r="D18">
        <v>13</v>
      </c>
      <c r="E18">
        <v>1139.6500000000001</v>
      </c>
      <c r="H18">
        <f>AVERAGE(H15:H16)</f>
        <v>2.5871</v>
      </c>
      <c r="I18" t="s">
        <v>56</v>
      </c>
      <c r="J18">
        <f>STDEV(H15:H16)</f>
        <v>4.3699199077328534E-2</v>
      </c>
      <c r="K18">
        <f>J18/H18</f>
        <v>1.6891190552096376E-2</v>
      </c>
    </row>
    <row r="19" spans="1:21" x14ac:dyDescent="0.2">
      <c r="A19">
        <f t="shared" si="0"/>
        <v>96.128479999999996</v>
      </c>
      <c r="B19">
        <v>14</v>
      </c>
      <c r="C19">
        <v>1191.1400000000001</v>
      </c>
      <c r="D19">
        <v>14</v>
      </c>
      <c r="E19">
        <v>1162.47</v>
      </c>
      <c r="H19">
        <f>H18/0.0000000001</f>
        <v>25871000000</v>
      </c>
      <c r="I19" t="s">
        <v>3</v>
      </c>
    </row>
    <row r="20" spans="1:21" x14ac:dyDescent="0.2">
      <c r="A20">
        <f t="shared" si="0"/>
        <v>102.99479999999998</v>
      </c>
      <c r="B20">
        <v>15</v>
      </c>
      <c r="C20">
        <v>1211.8599999999999</v>
      </c>
      <c r="D20">
        <v>15</v>
      </c>
      <c r="E20">
        <v>1177.77</v>
      </c>
    </row>
    <row r="21" spans="1:21" x14ac:dyDescent="0.2">
      <c r="A21">
        <f t="shared" si="0"/>
        <v>109.86112</v>
      </c>
      <c r="B21">
        <v>16</v>
      </c>
      <c r="C21">
        <v>1228.24</v>
      </c>
      <c r="D21">
        <v>16</v>
      </c>
      <c r="E21">
        <v>1186.7</v>
      </c>
    </row>
    <row r="22" spans="1:21" x14ac:dyDescent="0.2">
      <c r="A22">
        <f t="shared" si="0"/>
        <v>116.72744</v>
      </c>
      <c r="B22">
        <v>17</v>
      </c>
      <c r="C22">
        <v>1251.72</v>
      </c>
      <c r="D22">
        <v>17</v>
      </c>
      <c r="E22">
        <v>1193.1199999999999</v>
      </c>
    </row>
    <row r="23" spans="1:21" x14ac:dyDescent="0.2">
      <c r="A23">
        <f t="shared" si="0"/>
        <v>123.59375999999999</v>
      </c>
      <c r="B23">
        <v>18</v>
      </c>
      <c r="C23">
        <v>1267.6500000000001</v>
      </c>
      <c r="D23">
        <v>18</v>
      </c>
      <c r="E23">
        <v>1211.81</v>
      </c>
    </row>
    <row r="24" spans="1:21" x14ac:dyDescent="0.2">
      <c r="A24">
        <f t="shared" si="0"/>
        <v>130.46008</v>
      </c>
      <c r="B24">
        <v>19</v>
      </c>
      <c r="C24">
        <v>1283.67</v>
      </c>
      <c r="D24">
        <v>19</v>
      </c>
      <c r="E24">
        <v>1230.8699999999999</v>
      </c>
    </row>
    <row r="25" spans="1:21" x14ac:dyDescent="0.2">
      <c r="A25">
        <f t="shared" si="0"/>
        <v>137.32640000000001</v>
      </c>
      <c r="B25">
        <v>20</v>
      </c>
      <c r="C25">
        <v>1296.69</v>
      </c>
      <c r="D25">
        <v>20</v>
      </c>
      <c r="E25">
        <v>1257.1500000000001</v>
      </c>
    </row>
    <row r="26" spans="1:21" x14ac:dyDescent="0.2">
      <c r="A26">
        <f t="shared" si="0"/>
        <v>144.19271999999998</v>
      </c>
      <c r="B26">
        <v>21</v>
      </c>
      <c r="C26">
        <v>1312.52</v>
      </c>
      <c r="D26">
        <v>21</v>
      </c>
      <c r="E26">
        <v>1281.3399999999999</v>
      </c>
    </row>
    <row r="27" spans="1:21" x14ac:dyDescent="0.2">
      <c r="A27">
        <f t="shared" si="0"/>
        <v>151.05903999999998</v>
      </c>
      <c r="B27">
        <v>22</v>
      </c>
      <c r="C27">
        <v>1324.87</v>
      </c>
      <c r="D27">
        <v>22</v>
      </c>
      <c r="E27">
        <v>1297.48</v>
      </c>
    </row>
    <row r="28" spans="1:21" x14ac:dyDescent="0.2">
      <c r="A28">
        <f t="shared" si="0"/>
        <v>157.92535999999998</v>
      </c>
      <c r="B28">
        <v>23</v>
      </c>
      <c r="C28">
        <v>1341.34</v>
      </c>
      <c r="D28">
        <v>23</v>
      </c>
      <c r="E28">
        <v>1312.64</v>
      </c>
    </row>
    <row r="29" spans="1:21" x14ac:dyDescent="0.2">
      <c r="A29">
        <f t="shared" si="0"/>
        <v>164.79167999999999</v>
      </c>
      <c r="B29">
        <v>24</v>
      </c>
      <c r="C29">
        <v>1358.27</v>
      </c>
      <c r="D29">
        <v>24</v>
      </c>
      <c r="E29">
        <v>1336.96</v>
      </c>
    </row>
    <row r="30" spans="1:21" x14ac:dyDescent="0.2">
      <c r="A30">
        <f t="shared" si="0"/>
        <v>171.65799999999999</v>
      </c>
      <c r="B30">
        <v>25</v>
      </c>
      <c r="C30">
        <v>1372.15</v>
      </c>
      <c r="D30">
        <v>25</v>
      </c>
      <c r="E30">
        <v>1361.89</v>
      </c>
    </row>
    <row r="31" spans="1:21" x14ac:dyDescent="0.2">
      <c r="A31">
        <f t="shared" si="0"/>
        <v>178.52431999999999</v>
      </c>
      <c r="B31">
        <v>26</v>
      </c>
      <c r="C31">
        <v>1387.39</v>
      </c>
      <c r="D31">
        <v>26</v>
      </c>
      <c r="E31">
        <v>1394.66</v>
      </c>
    </row>
    <row r="32" spans="1:21" x14ac:dyDescent="0.2">
      <c r="A32">
        <f t="shared" si="0"/>
        <v>185.39063999999999</v>
      </c>
      <c r="B32">
        <v>27</v>
      </c>
      <c r="C32">
        <v>1398.54</v>
      </c>
      <c r="D32">
        <v>27</v>
      </c>
      <c r="E32">
        <v>1400.34</v>
      </c>
    </row>
    <row r="33" spans="1:5" x14ac:dyDescent="0.2">
      <c r="A33">
        <f t="shared" si="0"/>
        <v>192.25695999999999</v>
      </c>
      <c r="B33">
        <v>28</v>
      </c>
      <c r="C33">
        <v>1406.62</v>
      </c>
      <c r="D33">
        <v>28</v>
      </c>
      <c r="E33">
        <v>1407.1</v>
      </c>
    </row>
    <row r="34" spans="1:5" x14ac:dyDescent="0.2">
      <c r="A34">
        <f t="shared" si="0"/>
        <v>199.12327999999997</v>
      </c>
      <c r="B34">
        <v>29</v>
      </c>
      <c r="C34">
        <v>1404.56</v>
      </c>
      <c r="D34">
        <v>29</v>
      </c>
      <c r="E34">
        <v>1403.17</v>
      </c>
    </row>
    <row r="35" spans="1:5" x14ac:dyDescent="0.2">
      <c r="A35">
        <f t="shared" si="0"/>
        <v>205.98959999999997</v>
      </c>
      <c r="B35">
        <v>30</v>
      </c>
      <c r="C35">
        <v>1383.79</v>
      </c>
      <c r="D35">
        <v>30</v>
      </c>
      <c r="E35">
        <v>1383.77</v>
      </c>
    </row>
    <row r="36" spans="1:5" x14ac:dyDescent="0.2">
      <c r="A36">
        <f t="shared" si="0"/>
        <v>212.85591999999997</v>
      </c>
      <c r="B36">
        <v>31</v>
      </c>
      <c r="C36">
        <v>1355.7</v>
      </c>
      <c r="D36">
        <v>31</v>
      </c>
      <c r="E36">
        <v>1370.21</v>
      </c>
    </row>
    <row r="37" spans="1:5" x14ac:dyDescent="0.2">
      <c r="A37">
        <f t="shared" si="0"/>
        <v>219.72224</v>
      </c>
      <c r="B37">
        <v>32</v>
      </c>
      <c r="C37">
        <v>1340.84</v>
      </c>
      <c r="D37">
        <v>32</v>
      </c>
      <c r="E37">
        <v>1347.9</v>
      </c>
    </row>
    <row r="38" spans="1:5" x14ac:dyDescent="0.2">
      <c r="A38">
        <f t="shared" si="0"/>
        <v>226.58856</v>
      </c>
      <c r="B38">
        <v>33</v>
      </c>
      <c r="C38">
        <v>1322.55</v>
      </c>
      <c r="D38">
        <v>33</v>
      </c>
      <c r="E38">
        <v>1322.36</v>
      </c>
    </row>
    <row r="39" spans="1:5" x14ac:dyDescent="0.2">
      <c r="A39">
        <f t="shared" si="0"/>
        <v>233.45488</v>
      </c>
      <c r="B39">
        <v>34</v>
      </c>
      <c r="C39">
        <v>1295.04</v>
      </c>
      <c r="D39">
        <v>34</v>
      </c>
      <c r="E39">
        <v>1307.1099999999999</v>
      </c>
    </row>
    <row r="40" spans="1:5" x14ac:dyDescent="0.2">
      <c r="A40">
        <f t="shared" si="0"/>
        <v>240.32119999999998</v>
      </c>
      <c r="B40">
        <v>35</v>
      </c>
      <c r="C40">
        <v>1281.83</v>
      </c>
      <c r="D40">
        <v>35</v>
      </c>
      <c r="E40">
        <v>1300.3800000000001</v>
      </c>
    </row>
    <row r="41" spans="1:5" x14ac:dyDescent="0.2">
      <c r="A41">
        <f t="shared" si="0"/>
        <v>247.18751999999998</v>
      </c>
      <c r="B41">
        <v>36</v>
      </c>
      <c r="C41">
        <v>1260.8900000000001</v>
      </c>
      <c r="D41">
        <v>36</v>
      </c>
      <c r="E41">
        <v>1284.3499999999999</v>
      </c>
    </row>
    <row r="42" spans="1:5" x14ac:dyDescent="0.2">
      <c r="A42">
        <f t="shared" si="0"/>
        <v>254.05383999999998</v>
      </c>
      <c r="B42">
        <v>37</v>
      </c>
      <c r="C42">
        <v>1243.6600000000001</v>
      </c>
      <c r="D42">
        <v>37</v>
      </c>
      <c r="E42">
        <v>1263.97</v>
      </c>
    </row>
    <row r="43" spans="1:5" x14ac:dyDescent="0.2">
      <c r="A43">
        <f t="shared" si="0"/>
        <v>260.92016000000001</v>
      </c>
      <c r="B43">
        <v>38</v>
      </c>
      <c r="C43">
        <v>1222.04</v>
      </c>
      <c r="D43">
        <v>38</v>
      </c>
      <c r="E43">
        <v>1246.3</v>
      </c>
    </row>
    <row r="44" spans="1:5" x14ac:dyDescent="0.2">
      <c r="A44">
        <f t="shared" si="0"/>
        <v>267.78647999999998</v>
      </c>
      <c r="B44">
        <v>39</v>
      </c>
      <c r="C44">
        <v>1207.1099999999999</v>
      </c>
      <c r="D44">
        <v>39</v>
      </c>
      <c r="E44">
        <v>1237</v>
      </c>
    </row>
    <row r="45" spans="1:5" x14ac:dyDescent="0.2">
      <c r="A45">
        <f t="shared" si="0"/>
        <v>274.65280000000001</v>
      </c>
      <c r="B45">
        <v>40</v>
      </c>
      <c r="C45">
        <v>1184.28</v>
      </c>
      <c r="D45">
        <v>40</v>
      </c>
      <c r="E45">
        <v>1215.0899999999999</v>
      </c>
    </row>
    <row r="46" spans="1:5" x14ac:dyDescent="0.2">
      <c r="A46">
        <f t="shared" si="0"/>
        <v>281.51911999999999</v>
      </c>
      <c r="B46">
        <v>41</v>
      </c>
      <c r="C46">
        <v>1173.6400000000001</v>
      </c>
      <c r="D46">
        <v>41</v>
      </c>
      <c r="E46">
        <v>1203.97</v>
      </c>
    </row>
    <row r="47" spans="1:5" x14ac:dyDescent="0.2">
      <c r="A47">
        <f t="shared" si="0"/>
        <v>288.38543999999996</v>
      </c>
      <c r="B47">
        <v>42</v>
      </c>
      <c r="C47">
        <v>1159.71</v>
      </c>
      <c r="D47">
        <v>42</v>
      </c>
      <c r="E47">
        <v>1189.45</v>
      </c>
    </row>
    <row r="48" spans="1:5" x14ac:dyDescent="0.2">
      <c r="A48">
        <f t="shared" si="0"/>
        <v>295.25175999999999</v>
      </c>
      <c r="B48">
        <v>43</v>
      </c>
      <c r="C48">
        <v>1146.0999999999999</v>
      </c>
      <c r="D48">
        <v>43</v>
      </c>
      <c r="E48">
        <v>1177.6300000000001</v>
      </c>
    </row>
    <row r="49" spans="1:13" x14ac:dyDescent="0.2">
      <c r="A49">
        <f t="shared" si="0"/>
        <v>302.11807999999996</v>
      </c>
      <c r="B49">
        <v>44</v>
      </c>
      <c r="C49">
        <v>1122.83</v>
      </c>
      <c r="D49">
        <v>44</v>
      </c>
      <c r="E49">
        <v>1162.03</v>
      </c>
    </row>
    <row r="50" spans="1:13" x14ac:dyDescent="0.2">
      <c r="A50">
        <f t="shared" si="0"/>
        <v>308.98439999999999</v>
      </c>
      <c r="B50">
        <v>45</v>
      </c>
      <c r="C50">
        <v>1107.1199999999999</v>
      </c>
      <c r="D50">
        <v>45</v>
      </c>
      <c r="E50">
        <v>1137.02</v>
      </c>
    </row>
    <row r="51" spans="1:13" x14ac:dyDescent="0.2">
      <c r="A51">
        <f t="shared" si="0"/>
        <v>315.85071999999997</v>
      </c>
      <c r="B51">
        <v>46</v>
      </c>
      <c r="C51">
        <v>1093.8</v>
      </c>
      <c r="D51">
        <v>46</v>
      </c>
      <c r="E51">
        <v>1109.83</v>
      </c>
    </row>
    <row r="52" spans="1:13" x14ac:dyDescent="0.2">
      <c r="A52">
        <f t="shared" si="0"/>
        <v>322.71703999999994</v>
      </c>
      <c r="B52">
        <v>47</v>
      </c>
      <c r="C52">
        <v>1073.6400000000001</v>
      </c>
      <c r="D52">
        <v>47</v>
      </c>
      <c r="E52">
        <v>1082.6300000000001</v>
      </c>
    </row>
    <row r="53" spans="1:13" x14ac:dyDescent="0.2">
      <c r="A53">
        <f t="shared" si="0"/>
        <v>329.58335999999997</v>
      </c>
      <c r="B53">
        <v>48</v>
      </c>
      <c r="C53">
        <v>1053.0999999999999</v>
      </c>
      <c r="D53">
        <v>48</v>
      </c>
      <c r="E53">
        <v>1063.51</v>
      </c>
    </row>
    <row r="54" spans="1:13" x14ac:dyDescent="0.2">
      <c r="A54">
        <f t="shared" si="0"/>
        <v>336.44967999999994</v>
      </c>
      <c r="B54">
        <v>49</v>
      </c>
      <c r="C54">
        <v>1032.74</v>
      </c>
      <c r="D54">
        <v>49</v>
      </c>
      <c r="E54">
        <v>1043.1400000000001</v>
      </c>
    </row>
    <row r="55" spans="1:13" x14ac:dyDescent="0.2">
      <c r="A55">
        <f t="shared" si="0"/>
        <v>343.31599999999997</v>
      </c>
      <c r="B55">
        <v>50</v>
      </c>
      <c r="C55">
        <v>1021.18</v>
      </c>
      <c r="D55">
        <v>50</v>
      </c>
      <c r="E55">
        <v>1032.9000000000001</v>
      </c>
    </row>
    <row r="57" spans="1:13" s="3" customFormat="1" x14ac:dyDescent="0.2"/>
    <row r="58" spans="1:13" x14ac:dyDescent="0.2">
      <c r="A58" t="s">
        <v>0</v>
      </c>
      <c r="C58" t="s">
        <v>58</v>
      </c>
    </row>
    <row r="61" spans="1:13" x14ac:dyDescent="0.2">
      <c r="B61">
        <v>1000000</v>
      </c>
      <c r="C61">
        <v>50</v>
      </c>
      <c r="D61">
        <v>4000000</v>
      </c>
      <c r="E61">
        <v>50</v>
      </c>
      <c r="J61" t="s">
        <v>1</v>
      </c>
    </row>
    <row r="62" spans="1:13" x14ac:dyDescent="0.2">
      <c r="A62">
        <f t="shared" ref="A62:A93" si="1">(B62/$B$111)*$P$71</f>
        <v>6.86632</v>
      </c>
      <c r="B62">
        <v>1</v>
      </c>
      <c r="C62">
        <v>1041.01</v>
      </c>
      <c r="D62">
        <v>1</v>
      </c>
      <c r="E62">
        <v>1042.2</v>
      </c>
      <c r="J62">
        <v>0.65229999999999999</v>
      </c>
    </row>
    <row r="63" spans="1:13" x14ac:dyDescent="0.2">
      <c r="A63">
        <f t="shared" si="1"/>
        <v>13.73264</v>
      </c>
      <c r="B63">
        <v>2</v>
      </c>
      <c r="C63">
        <v>997.26</v>
      </c>
      <c r="D63">
        <v>2</v>
      </c>
      <c r="E63">
        <v>997.18299999999999</v>
      </c>
      <c r="J63">
        <v>0.6169</v>
      </c>
    </row>
    <row r="64" spans="1:13" x14ac:dyDescent="0.2">
      <c r="A64">
        <f t="shared" si="1"/>
        <v>20.598959999999998</v>
      </c>
      <c r="B64">
        <v>3</v>
      </c>
      <c r="C64">
        <v>980.58100000000002</v>
      </c>
      <c r="D64">
        <v>3</v>
      </c>
      <c r="E64">
        <v>975.56600000000003</v>
      </c>
      <c r="L64" t="s">
        <v>29</v>
      </c>
      <c r="M64" t="s">
        <v>30</v>
      </c>
    </row>
    <row r="65" spans="1:26" x14ac:dyDescent="0.2">
      <c r="A65">
        <f t="shared" si="1"/>
        <v>27.46528</v>
      </c>
      <c r="B65">
        <v>4</v>
      </c>
      <c r="C65">
        <v>983.20500000000004</v>
      </c>
      <c r="D65">
        <v>4</v>
      </c>
      <c r="E65">
        <v>987.23699999999997</v>
      </c>
      <c r="J65">
        <f>(J62+J63)/2</f>
        <v>0.63460000000000005</v>
      </c>
      <c r="K65" t="s">
        <v>2</v>
      </c>
      <c r="L65">
        <f>STDEV(J62:J63)</f>
        <v>2.5031580054003771E-2</v>
      </c>
      <c r="M65">
        <f>L65/J65</f>
        <v>3.944465813741533E-2</v>
      </c>
    </row>
    <row r="66" spans="1:26" x14ac:dyDescent="0.2">
      <c r="A66">
        <f t="shared" si="1"/>
        <v>34.331600000000002</v>
      </c>
      <c r="B66">
        <v>5</v>
      </c>
      <c r="C66">
        <v>1047.43</v>
      </c>
      <c r="D66">
        <v>5</v>
      </c>
      <c r="E66">
        <v>1057.6199999999999</v>
      </c>
      <c r="J66">
        <f>J65/0.0000000001</f>
        <v>6346000000</v>
      </c>
      <c r="K66" t="s">
        <v>3</v>
      </c>
      <c r="X66" t="s">
        <v>4</v>
      </c>
      <c r="Y66" s="1">
        <v>1.602E-19</v>
      </c>
    </row>
    <row r="67" spans="1:26" x14ac:dyDescent="0.2">
      <c r="A67">
        <f t="shared" si="1"/>
        <v>41.197919999999996</v>
      </c>
      <c r="B67">
        <v>6</v>
      </c>
      <c r="C67">
        <v>1131.18</v>
      </c>
      <c r="D67">
        <v>6</v>
      </c>
      <c r="E67">
        <v>1137.53</v>
      </c>
      <c r="X67" t="s">
        <v>5</v>
      </c>
      <c r="Y67" s="1">
        <v>9.9999999999999998E-13</v>
      </c>
    </row>
    <row r="68" spans="1:26" x14ac:dyDescent="0.2">
      <c r="A68">
        <f t="shared" si="1"/>
        <v>48.064239999999998</v>
      </c>
      <c r="B68">
        <v>7</v>
      </c>
      <c r="C68">
        <v>1162.47</v>
      </c>
      <c r="D68">
        <v>7</v>
      </c>
      <c r="E68">
        <v>1159.22</v>
      </c>
      <c r="X68" t="s">
        <v>6</v>
      </c>
      <c r="Y68" s="1">
        <v>9.9999999999999995E-21</v>
      </c>
    </row>
    <row r="69" spans="1:26" x14ac:dyDescent="0.2">
      <c r="A69">
        <f t="shared" si="1"/>
        <v>54.93056</v>
      </c>
      <c r="B69">
        <v>8</v>
      </c>
      <c r="C69">
        <v>1168.95</v>
      </c>
      <c r="D69">
        <v>8</v>
      </c>
      <c r="E69">
        <v>1170.57</v>
      </c>
    </row>
    <row r="70" spans="1:26" x14ac:dyDescent="0.2">
      <c r="A70">
        <f t="shared" si="1"/>
        <v>61.796879999999994</v>
      </c>
      <c r="B70">
        <v>9</v>
      </c>
      <c r="C70">
        <v>1180.8699999999999</v>
      </c>
      <c r="D70">
        <v>9</v>
      </c>
      <c r="E70">
        <v>1171.4100000000001</v>
      </c>
      <c r="K70" t="s">
        <v>7</v>
      </c>
      <c r="L70" t="s">
        <v>8</v>
      </c>
      <c r="M70" t="s">
        <v>9</v>
      </c>
      <c r="N70" t="s">
        <v>10</v>
      </c>
      <c r="O70" t="s">
        <v>11</v>
      </c>
      <c r="P70" t="s">
        <v>12</v>
      </c>
      <c r="Q70" t="s">
        <v>13</v>
      </c>
      <c r="R70" t="s">
        <v>14</v>
      </c>
      <c r="S70" t="s">
        <v>15</v>
      </c>
      <c r="T70" t="s">
        <v>16</v>
      </c>
      <c r="U70" t="s">
        <v>17</v>
      </c>
      <c r="V70" t="s">
        <v>18</v>
      </c>
      <c r="W70" t="s">
        <v>19</v>
      </c>
      <c r="X70" t="s">
        <v>20</v>
      </c>
      <c r="Y70" t="s">
        <v>21</v>
      </c>
    </row>
    <row r="71" spans="1:26" x14ac:dyDescent="0.2">
      <c r="A71">
        <f t="shared" si="1"/>
        <v>68.663200000000003</v>
      </c>
      <c r="B71">
        <v>10</v>
      </c>
      <c r="C71">
        <v>1181.08</v>
      </c>
      <c r="D71">
        <v>10</v>
      </c>
      <c r="E71">
        <v>1183.82</v>
      </c>
      <c r="K71">
        <v>1000000</v>
      </c>
      <c r="L71">
        <v>1201.5899999999999</v>
      </c>
      <c r="M71">
        <v>-91021.5</v>
      </c>
      <c r="N71">
        <v>-116.02500000000001</v>
      </c>
      <c r="O71">
        <v>404653</v>
      </c>
      <c r="P71">
        <v>343.31599999999997</v>
      </c>
      <c r="Q71">
        <v>34.331600000000002</v>
      </c>
      <c r="R71">
        <v>34.331600000000002</v>
      </c>
      <c r="S71">
        <v>16551.7</v>
      </c>
      <c r="T71">
        <v>-16497.400000000001</v>
      </c>
      <c r="V71">
        <f>(S71-T71)/2</f>
        <v>16524.550000000003</v>
      </c>
    </row>
    <row r="72" spans="1:26" x14ac:dyDescent="0.2">
      <c r="A72">
        <f t="shared" si="1"/>
        <v>75.529519999999991</v>
      </c>
      <c r="B72">
        <v>11</v>
      </c>
      <c r="C72">
        <v>1183.08</v>
      </c>
      <c r="D72">
        <v>11</v>
      </c>
      <c r="E72">
        <v>1183.8399999999999</v>
      </c>
      <c r="K72">
        <v>2000000</v>
      </c>
      <c r="L72">
        <v>1202.3599999999999</v>
      </c>
      <c r="M72">
        <v>-91020.1</v>
      </c>
      <c r="N72">
        <v>-93.854399999999998</v>
      </c>
      <c r="O72">
        <v>404653</v>
      </c>
      <c r="P72">
        <v>343.31599999999997</v>
      </c>
      <c r="Q72">
        <v>34.331600000000002</v>
      </c>
      <c r="R72">
        <v>34.331600000000002</v>
      </c>
      <c r="S72">
        <v>34696.1</v>
      </c>
      <c r="T72">
        <v>-34628.400000000001</v>
      </c>
      <c r="U72">
        <f>(K72-K71)*0.0005</f>
        <v>500</v>
      </c>
      <c r="V72">
        <f>(S72-T72)/2</f>
        <v>34662.25</v>
      </c>
      <c r="W72">
        <f>V72-V71</f>
        <v>18137.699999999997</v>
      </c>
      <c r="X72">
        <f>W72/U72/(Q72*R72)/2</f>
        <v>1.5388423382319178E-2</v>
      </c>
      <c r="Y72" s="1">
        <f>X72*$Y$66/$Y$67/$Y$68</f>
        <v>246522542584.75323</v>
      </c>
    </row>
    <row r="73" spans="1:26" x14ac:dyDescent="0.2">
      <c r="A73">
        <f t="shared" si="1"/>
        <v>82.395839999999993</v>
      </c>
      <c r="B73">
        <v>12</v>
      </c>
      <c r="C73">
        <v>1195.21</v>
      </c>
      <c r="D73">
        <v>12</v>
      </c>
      <c r="E73">
        <v>1190.98</v>
      </c>
      <c r="K73">
        <v>3000000</v>
      </c>
      <c r="L73">
        <v>1202.4000000000001</v>
      </c>
      <c r="M73">
        <v>-91020</v>
      </c>
      <c r="N73">
        <v>-98.416799999999995</v>
      </c>
      <c r="O73">
        <v>404653</v>
      </c>
      <c r="P73">
        <v>343.31599999999997</v>
      </c>
      <c r="Q73">
        <v>34.331600000000002</v>
      </c>
      <c r="R73">
        <v>34.331600000000002</v>
      </c>
      <c r="S73">
        <v>52665</v>
      </c>
      <c r="T73">
        <v>-52581.5</v>
      </c>
      <c r="U73">
        <f>(K73-K72)*0.0005</f>
        <v>500</v>
      </c>
      <c r="V73">
        <f>(S73-T73)/2</f>
        <v>52623.25</v>
      </c>
      <c r="W73">
        <f>V73-V72</f>
        <v>17961</v>
      </c>
      <c r="X73">
        <f>W73/U73/(Q73*R73)/2</f>
        <v>1.5238507218105645E-2</v>
      </c>
      <c r="Y73" s="1">
        <f>X73*$Y$66/$Y$67/$Y$68</f>
        <v>244120885634.0524</v>
      </c>
    </row>
    <row r="74" spans="1:26" x14ac:dyDescent="0.2">
      <c r="A74">
        <f t="shared" si="1"/>
        <v>89.262159999999994</v>
      </c>
      <c r="B74">
        <v>13</v>
      </c>
      <c r="C74">
        <v>1197.3800000000001</v>
      </c>
      <c r="D74">
        <v>13</v>
      </c>
      <c r="E74">
        <v>1203.1400000000001</v>
      </c>
      <c r="K74">
        <v>4000000</v>
      </c>
      <c r="L74">
        <v>1202.45</v>
      </c>
      <c r="M74">
        <v>-91019.199999999997</v>
      </c>
      <c r="N74">
        <v>-72.520899999999997</v>
      </c>
      <c r="O74">
        <v>404653</v>
      </c>
      <c r="P74">
        <v>343.31599999999997</v>
      </c>
      <c r="Q74">
        <v>34.331600000000002</v>
      </c>
      <c r="R74">
        <v>34.331600000000002</v>
      </c>
      <c r="S74">
        <v>70842.600000000006</v>
      </c>
      <c r="T74">
        <v>-70739.600000000006</v>
      </c>
      <c r="U74">
        <f>(K74-K73)*0.0005</f>
        <v>500</v>
      </c>
      <c r="V74">
        <f>(S74-T74)/2</f>
        <v>70791.100000000006</v>
      </c>
      <c r="W74">
        <f>V74-V73</f>
        <v>18167.850000000006</v>
      </c>
      <c r="X74">
        <f>W74/U74/(Q74*R74)/2</f>
        <v>1.5414003305075481E-2</v>
      </c>
      <c r="Y74" s="1">
        <f>X74*$Y$66/$Y$67/$Y$68</f>
        <v>246932332947.3092</v>
      </c>
    </row>
    <row r="75" spans="1:26" x14ac:dyDescent="0.2">
      <c r="A75">
        <f t="shared" si="1"/>
        <v>96.128479999999996</v>
      </c>
      <c r="B75">
        <v>14</v>
      </c>
      <c r="C75">
        <v>1206.5899999999999</v>
      </c>
      <c r="D75">
        <v>14</v>
      </c>
      <c r="E75">
        <v>1208.9000000000001</v>
      </c>
    </row>
    <row r="76" spans="1:26" x14ac:dyDescent="0.2">
      <c r="A76">
        <f t="shared" si="1"/>
        <v>102.99479999999998</v>
      </c>
      <c r="B76">
        <v>15</v>
      </c>
      <c r="C76">
        <v>1195.49</v>
      </c>
      <c r="D76">
        <v>15</v>
      </c>
      <c r="E76">
        <v>1200.24</v>
      </c>
      <c r="X76" t="s">
        <v>22</v>
      </c>
      <c r="Y76" s="1">
        <f>AVERAGE(Y72:Y74)</f>
        <v>245858587055.37161</v>
      </c>
    </row>
    <row r="77" spans="1:26" x14ac:dyDescent="0.2">
      <c r="A77">
        <f t="shared" si="1"/>
        <v>109.86112</v>
      </c>
      <c r="B77">
        <v>16</v>
      </c>
      <c r="C77">
        <v>1201.42</v>
      </c>
      <c r="D77">
        <v>16</v>
      </c>
      <c r="E77">
        <v>1204.76</v>
      </c>
    </row>
    <row r="78" spans="1:26" x14ac:dyDescent="0.2">
      <c r="A78">
        <f t="shared" si="1"/>
        <v>116.72744</v>
      </c>
      <c r="B78">
        <v>17</v>
      </c>
      <c r="C78">
        <v>1200.27</v>
      </c>
      <c r="D78">
        <v>17</v>
      </c>
      <c r="E78">
        <v>1214.32</v>
      </c>
      <c r="X78" t="s">
        <v>23</v>
      </c>
    </row>
    <row r="79" spans="1:26" x14ac:dyDescent="0.2">
      <c r="A79">
        <f t="shared" si="1"/>
        <v>123.59375999999999</v>
      </c>
      <c r="B79">
        <v>18</v>
      </c>
      <c r="C79">
        <v>1203.4000000000001</v>
      </c>
      <c r="D79">
        <v>18</v>
      </c>
      <c r="E79">
        <v>1223.8800000000001</v>
      </c>
    </row>
    <row r="80" spans="1:26" x14ac:dyDescent="0.2">
      <c r="A80">
        <f t="shared" si="1"/>
        <v>130.46008</v>
      </c>
      <c r="B80">
        <v>19</v>
      </c>
      <c r="C80">
        <v>1214.93</v>
      </c>
      <c r="D80">
        <v>19</v>
      </c>
      <c r="E80">
        <v>1220.47</v>
      </c>
      <c r="X80" t="s">
        <v>24</v>
      </c>
      <c r="Y80" s="2">
        <f>Y76/J66</f>
        <v>38.742292318842047</v>
      </c>
      <c r="Z80" t="s">
        <v>25</v>
      </c>
    </row>
    <row r="81" spans="1:25" x14ac:dyDescent="0.2">
      <c r="A81">
        <f t="shared" si="1"/>
        <v>137.32640000000001</v>
      </c>
      <c r="B81">
        <v>20</v>
      </c>
      <c r="C81">
        <v>1221.8800000000001</v>
      </c>
      <c r="D81">
        <v>20</v>
      </c>
      <c r="E81">
        <v>1218.51</v>
      </c>
      <c r="Y81">
        <f>Y80*M65</f>
        <v>1.5281764759765364</v>
      </c>
    </row>
    <row r="82" spans="1:25" x14ac:dyDescent="0.2">
      <c r="A82">
        <f t="shared" si="1"/>
        <v>144.19271999999998</v>
      </c>
      <c r="B82">
        <v>21</v>
      </c>
      <c r="C82">
        <v>1224.3699999999999</v>
      </c>
      <c r="D82">
        <v>21</v>
      </c>
      <c r="E82">
        <v>1225.51</v>
      </c>
    </row>
    <row r="83" spans="1:25" x14ac:dyDescent="0.2">
      <c r="A83">
        <f t="shared" si="1"/>
        <v>151.05903999999998</v>
      </c>
      <c r="B83">
        <v>22</v>
      </c>
      <c r="C83">
        <v>1233.8399999999999</v>
      </c>
      <c r="D83">
        <v>22</v>
      </c>
      <c r="E83">
        <v>1231.9000000000001</v>
      </c>
    </row>
    <row r="84" spans="1:25" x14ac:dyDescent="0.2">
      <c r="A84">
        <f t="shared" si="1"/>
        <v>157.92535999999998</v>
      </c>
      <c r="B84">
        <v>23</v>
      </c>
      <c r="C84">
        <v>1236.0999999999999</v>
      </c>
      <c r="D84">
        <v>23</v>
      </c>
      <c r="E84">
        <v>1230.5899999999999</v>
      </c>
    </row>
    <row r="85" spans="1:25" x14ac:dyDescent="0.2">
      <c r="A85">
        <f t="shared" si="1"/>
        <v>164.79167999999999</v>
      </c>
      <c r="B85">
        <v>24</v>
      </c>
      <c r="C85">
        <v>1247.7</v>
      </c>
      <c r="D85">
        <v>24</v>
      </c>
      <c r="E85">
        <v>1254.72</v>
      </c>
    </row>
    <row r="86" spans="1:25" x14ac:dyDescent="0.2">
      <c r="A86">
        <f t="shared" si="1"/>
        <v>171.65799999999999</v>
      </c>
      <c r="B86">
        <v>25</v>
      </c>
      <c r="C86">
        <v>1281.82</v>
      </c>
      <c r="D86">
        <v>25</v>
      </c>
      <c r="E86">
        <v>1292.46</v>
      </c>
    </row>
    <row r="87" spans="1:25" x14ac:dyDescent="0.2">
      <c r="A87">
        <f t="shared" si="1"/>
        <v>178.52431999999999</v>
      </c>
      <c r="B87">
        <v>26</v>
      </c>
      <c r="C87">
        <v>1367.48</v>
      </c>
      <c r="D87">
        <v>26</v>
      </c>
      <c r="E87">
        <v>1376.59</v>
      </c>
    </row>
    <row r="88" spans="1:25" x14ac:dyDescent="0.2">
      <c r="A88">
        <f t="shared" si="1"/>
        <v>185.39063999999999</v>
      </c>
      <c r="B88">
        <v>27</v>
      </c>
      <c r="C88">
        <v>1416.06</v>
      </c>
      <c r="D88">
        <v>27</v>
      </c>
      <c r="E88">
        <v>1417.42</v>
      </c>
    </row>
    <row r="89" spans="1:25" x14ac:dyDescent="0.2">
      <c r="A89">
        <f t="shared" si="1"/>
        <v>192.25695999999999</v>
      </c>
      <c r="B89">
        <v>28</v>
      </c>
      <c r="C89">
        <v>1419.1</v>
      </c>
      <c r="D89">
        <v>28</v>
      </c>
      <c r="E89">
        <v>1418.91</v>
      </c>
    </row>
    <row r="90" spans="1:25" x14ac:dyDescent="0.2">
      <c r="A90">
        <f t="shared" si="1"/>
        <v>199.12327999999997</v>
      </c>
      <c r="B90">
        <v>29</v>
      </c>
      <c r="C90">
        <v>1401.64</v>
      </c>
      <c r="D90">
        <v>29</v>
      </c>
      <c r="E90">
        <v>1394.22</v>
      </c>
    </row>
    <row r="91" spans="1:25" x14ac:dyDescent="0.2">
      <c r="A91">
        <f t="shared" si="1"/>
        <v>205.98959999999997</v>
      </c>
      <c r="B91">
        <v>30</v>
      </c>
      <c r="C91">
        <v>1313.01</v>
      </c>
      <c r="D91">
        <v>30</v>
      </c>
      <c r="E91">
        <v>1301.46</v>
      </c>
    </row>
    <row r="92" spans="1:25" x14ac:dyDescent="0.2">
      <c r="A92">
        <f t="shared" si="1"/>
        <v>212.85591999999997</v>
      </c>
      <c r="B92">
        <v>31</v>
      </c>
      <c r="C92">
        <v>1251.6199999999999</v>
      </c>
      <c r="D92">
        <v>31</v>
      </c>
      <c r="E92">
        <v>1261.18</v>
      </c>
    </row>
    <row r="93" spans="1:25" x14ac:dyDescent="0.2">
      <c r="A93">
        <f t="shared" si="1"/>
        <v>219.72224</v>
      </c>
      <c r="B93">
        <v>32</v>
      </c>
      <c r="C93">
        <v>1237.1500000000001</v>
      </c>
      <c r="D93">
        <v>32</v>
      </c>
      <c r="E93">
        <v>1240.26</v>
      </c>
    </row>
    <row r="94" spans="1:25" x14ac:dyDescent="0.2">
      <c r="A94">
        <f t="shared" ref="A94:A111" si="2">(B94/$B$111)*$P$71</f>
        <v>226.58856</v>
      </c>
      <c r="B94">
        <v>33</v>
      </c>
      <c r="C94">
        <v>1229.26</v>
      </c>
      <c r="D94">
        <v>33</v>
      </c>
      <c r="E94">
        <v>1234.3599999999999</v>
      </c>
    </row>
    <row r="95" spans="1:25" x14ac:dyDescent="0.2">
      <c r="A95">
        <f t="shared" si="2"/>
        <v>233.45488</v>
      </c>
      <c r="B95">
        <v>34</v>
      </c>
      <c r="C95">
        <v>1221.04</v>
      </c>
      <c r="D95">
        <v>34</v>
      </c>
      <c r="E95">
        <v>1225.9000000000001</v>
      </c>
    </row>
    <row r="96" spans="1:25" x14ac:dyDescent="0.2">
      <c r="A96">
        <f t="shared" si="2"/>
        <v>240.32119999999998</v>
      </c>
      <c r="B96">
        <v>35</v>
      </c>
      <c r="C96">
        <v>1225.24</v>
      </c>
      <c r="D96">
        <v>35</v>
      </c>
      <c r="E96">
        <v>1223.78</v>
      </c>
    </row>
    <row r="97" spans="1:5" x14ac:dyDescent="0.2">
      <c r="A97">
        <f t="shared" si="2"/>
        <v>247.18751999999998</v>
      </c>
      <c r="B97">
        <v>36</v>
      </c>
      <c r="C97">
        <v>1211.3399999999999</v>
      </c>
      <c r="D97">
        <v>36</v>
      </c>
      <c r="E97">
        <v>1218.26</v>
      </c>
    </row>
    <row r="98" spans="1:5" x14ac:dyDescent="0.2">
      <c r="A98">
        <f t="shared" si="2"/>
        <v>254.05383999999998</v>
      </c>
      <c r="B98">
        <v>37</v>
      </c>
      <c r="C98">
        <v>1211.3699999999999</v>
      </c>
      <c r="D98">
        <v>37</v>
      </c>
      <c r="E98">
        <v>1208.44</v>
      </c>
    </row>
    <row r="99" spans="1:5" x14ac:dyDescent="0.2">
      <c r="A99">
        <f t="shared" si="2"/>
        <v>260.92016000000001</v>
      </c>
      <c r="B99">
        <v>38</v>
      </c>
      <c r="C99">
        <v>1215.8599999999999</v>
      </c>
      <c r="D99">
        <v>38</v>
      </c>
      <c r="E99">
        <v>1204.48</v>
      </c>
    </row>
    <row r="100" spans="1:5" x14ac:dyDescent="0.2">
      <c r="A100">
        <f t="shared" si="2"/>
        <v>267.78647999999998</v>
      </c>
      <c r="B100">
        <v>39</v>
      </c>
      <c r="C100">
        <v>1216.21</v>
      </c>
      <c r="D100">
        <v>39</v>
      </c>
      <c r="E100">
        <v>1196.68</v>
      </c>
    </row>
    <row r="101" spans="1:5" x14ac:dyDescent="0.2">
      <c r="A101">
        <f t="shared" si="2"/>
        <v>274.65280000000001</v>
      </c>
      <c r="B101">
        <v>40</v>
      </c>
      <c r="C101">
        <v>1199.3</v>
      </c>
      <c r="D101">
        <v>40</v>
      </c>
      <c r="E101">
        <v>1196.1099999999999</v>
      </c>
    </row>
    <row r="102" spans="1:5" x14ac:dyDescent="0.2">
      <c r="A102">
        <f t="shared" si="2"/>
        <v>281.51911999999999</v>
      </c>
      <c r="B102">
        <v>41</v>
      </c>
      <c r="C102">
        <v>1190.26</v>
      </c>
      <c r="D102">
        <v>41</v>
      </c>
      <c r="E102">
        <v>1193.3399999999999</v>
      </c>
    </row>
    <row r="103" spans="1:5" x14ac:dyDescent="0.2">
      <c r="A103">
        <f t="shared" si="2"/>
        <v>288.38543999999996</v>
      </c>
      <c r="B103">
        <v>42</v>
      </c>
      <c r="C103">
        <v>1187.5999999999999</v>
      </c>
      <c r="D103">
        <v>42</v>
      </c>
      <c r="E103">
        <v>1192.95</v>
      </c>
    </row>
    <row r="104" spans="1:5" x14ac:dyDescent="0.2">
      <c r="A104">
        <f t="shared" si="2"/>
        <v>295.25175999999999</v>
      </c>
      <c r="B104">
        <v>43</v>
      </c>
      <c r="C104">
        <v>1190.1300000000001</v>
      </c>
      <c r="D104">
        <v>43</v>
      </c>
      <c r="E104">
        <v>1186.97</v>
      </c>
    </row>
    <row r="105" spans="1:5" x14ac:dyDescent="0.2">
      <c r="A105">
        <f t="shared" si="2"/>
        <v>302.11807999999996</v>
      </c>
      <c r="B105">
        <v>44</v>
      </c>
      <c r="C105">
        <v>1187.8499999999999</v>
      </c>
      <c r="D105">
        <v>44</v>
      </c>
      <c r="E105">
        <v>1185.79</v>
      </c>
    </row>
    <row r="106" spans="1:5" x14ac:dyDescent="0.2">
      <c r="A106">
        <f t="shared" si="2"/>
        <v>308.98439999999999</v>
      </c>
      <c r="B106">
        <v>45</v>
      </c>
      <c r="C106">
        <v>1183.8800000000001</v>
      </c>
      <c r="D106">
        <v>45</v>
      </c>
      <c r="E106">
        <v>1180.51</v>
      </c>
    </row>
    <row r="107" spans="1:5" x14ac:dyDescent="0.2">
      <c r="A107">
        <f t="shared" si="2"/>
        <v>315.85071999999997</v>
      </c>
      <c r="B107">
        <v>46</v>
      </c>
      <c r="C107">
        <v>1181.5</v>
      </c>
      <c r="D107">
        <v>46</v>
      </c>
      <c r="E107">
        <v>1179.1400000000001</v>
      </c>
    </row>
    <row r="108" spans="1:5" x14ac:dyDescent="0.2">
      <c r="A108">
        <f t="shared" si="2"/>
        <v>322.71703999999994</v>
      </c>
      <c r="B108">
        <v>47</v>
      </c>
      <c r="C108">
        <v>1174.1600000000001</v>
      </c>
      <c r="D108">
        <v>47</v>
      </c>
      <c r="E108">
        <v>1171.72</v>
      </c>
    </row>
    <row r="109" spans="1:5" x14ac:dyDescent="0.2">
      <c r="A109">
        <f t="shared" si="2"/>
        <v>329.58335999999997</v>
      </c>
      <c r="B109">
        <v>48</v>
      </c>
      <c r="C109">
        <v>1161.03</v>
      </c>
      <c r="D109">
        <v>48</v>
      </c>
      <c r="E109">
        <v>1168.74</v>
      </c>
    </row>
    <row r="110" spans="1:5" x14ac:dyDescent="0.2">
      <c r="A110">
        <f t="shared" si="2"/>
        <v>336.44967999999994</v>
      </c>
      <c r="B110">
        <v>49</v>
      </c>
      <c r="C110">
        <v>1152.4100000000001</v>
      </c>
      <c r="D110">
        <v>49</v>
      </c>
      <c r="E110">
        <v>1145.81</v>
      </c>
    </row>
    <row r="111" spans="1:5" x14ac:dyDescent="0.2">
      <c r="A111">
        <f t="shared" si="2"/>
        <v>343.31599999999997</v>
      </c>
      <c r="B111">
        <v>50</v>
      </c>
      <c r="C111">
        <v>1102.67</v>
      </c>
      <c r="D111">
        <v>50</v>
      </c>
      <c r="E111">
        <v>1098.42</v>
      </c>
    </row>
    <row r="113" spans="1:25" s="3" customFormat="1" x14ac:dyDescent="0.2"/>
    <row r="114" spans="1:25" x14ac:dyDescent="0.2">
      <c r="A114" t="s">
        <v>26</v>
      </c>
      <c r="B114" t="s">
        <v>27</v>
      </c>
      <c r="C114" t="s">
        <v>28</v>
      </c>
    </row>
    <row r="116" spans="1:25" x14ac:dyDescent="0.2">
      <c r="B116">
        <v>2000000</v>
      </c>
      <c r="C116">
        <v>50</v>
      </c>
      <c r="D116" t="s">
        <v>31</v>
      </c>
      <c r="E116" t="s">
        <v>32</v>
      </c>
      <c r="F116" t="s">
        <v>33</v>
      </c>
      <c r="J116" t="s">
        <v>1</v>
      </c>
    </row>
    <row r="117" spans="1:25" x14ac:dyDescent="0.2">
      <c r="A117">
        <f>(B117/$B$166)*$P$126</f>
        <v>20.598800000000001</v>
      </c>
      <c r="B117">
        <v>1</v>
      </c>
      <c r="C117">
        <v>1108.78</v>
      </c>
      <c r="D117">
        <v>1</v>
      </c>
      <c r="E117">
        <v>1</v>
      </c>
      <c r="F117">
        <v>1</v>
      </c>
      <c r="G117">
        <v>1139.45</v>
      </c>
      <c r="J117">
        <v>0.28349999999999997</v>
      </c>
    </row>
    <row r="118" spans="1:25" x14ac:dyDescent="0.2">
      <c r="A118">
        <f t="shared" ref="A118:A166" si="3">(B118/$B$166)*$P$126</f>
        <v>41.197600000000001</v>
      </c>
      <c r="B118">
        <v>2</v>
      </c>
      <c r="C118">
        <v>1098.07</v>
      </c>
      <c r="D118">
        <v>2</v>
      </c>
      <c r="E118">
        <v>1</v>
      </c>
      <c r="F118">
        <v>1</v>
      </c>
      <c r="G118">
        <v>1133.92</v>
      </c>
      <c r="J118">
        <v>0.3029</v>
      </c>
    </row>
    <row r="119" spans="1:25" x14ac:dyDescent="0.2">
      <c r="A119">
        <f t="shared" si="3"/>
        <v>61.796399999999998</v>
      </c>
      <c r="B119">
        <v>3</v>
      </c>
      <c r="C119">
        <v>1094.8</v>
      </c>
      <c r="D119">
        <v>3</v>
      </c>
      <c r="E119">
        <v>1</v>
      </c>
      <c r="F119">
        <v>1</v>
      </c>
      <c r="G119">
        <v>1135.4000000000001</v>
      </c>
      <c r="L119" t="s">
        <v>29</v>
      </c>
      <c r="M119" t="s">
        <v>30</v>
      </c>
    </row>
    <row r="120" spans="1:25" x14ac:dyDescent="0.2">
      <c r="A120">
        <f t="shared" si="3"/>
        <v>82.395200000000003</v>
      </c>
      <c r="B120">
        <v>4</v>
      </c>
      <c r="C120">
        <v>1097.92</v>
      </c>
      <c r="D120">
        <v>4</v>
      </c>
      <c r="E120">
        <v>1</v>
      </c>
      <c r="F120">
        <v>1</v>
      </c>
      <c r="G120">
        <v>1136.6099999999999</v>
      </c>
      <c r="J120">
        <f>(J117+J118)/2</f>
        <v>0.29320000000000002</v>
      </c>
      <c r="K120" t="s">
        <v>2</v>
      </c>
      <c r="L120">
        <f>STDEV(J117:J118)</f>
        <v>1.3717871555019042E-2</v>
      </c>
      <c r="M120">
        <f>L120/J120</f>
        <v>4.6786737909341888E-2</v>
      </c>
    </row>
    <row r="121" spans="1:25" x14ac:dyDescent="0.2">
      <c r="A121">
        <f t="shared" si="3"/>
        <v>102.99400000000001</v>
      </c>
      <c r="B121">
        <v>5</v>
      </c>
      <c r="C121">
        <v>1122.82</v>
      </c>
      <c r="D121">
        <v>5</v>
      </c>
      <c r="E121">
        <v>1</v>
      </c>
      <c r="F121">
        <v>1</v>
      </c>
      <c r="G121">
        <v>1140.52</v>
      </c>
      <c r="J121">
        <f>J120/0.0000000001</f>
        <v>2932000000</v>
      </c>
      <c r="K121" t="s">
        <v>3</v>
      </c>
      <c r="X121" t="s">
        <v>4</v>
      </c>
      <c r="Y121" s="1">
        <v>1.602E-19</v>
      </c>
    </row>
    <row r="122" spans="1:25" x14ac:dyDescent="0.2">
      <c r="A122">
        <f t="shared" si="3"/>
        <v>123.5928</v>
      </c>
      <c r="B122">
        <v>6</v>
      </c>
      <c r="C122">
        <v>1147.19</v>
      </c>
      <c r="D122">
        <v>6</v>
      </c>
      <c r="E122">
        <v>1</v>
      </c>
      <c r="F122">
        <v>1</v>
      </c>
      <c r="G122">
        <v>1145.06</v>
      </c>
      <c r="X122" t="s">
        <v>5</v>
      </c>
      <c r="Y122" s="1">
        <v>9.9999999999999998E-13</v>
      </c>
    </row>
    <row r="123" spans="1:25" x14ac:dyDescent="0.2">
      <c r="A123">
        <f t="shared" si="3"/>
        <v>144.19160000000002</v>
      </c>
      <c r="B123">
        <v>7</v>
      </c>
      <c r="C123">
        <v>1151.6400000000001</v>
      </c>
      <c r="D123">
        <v>7</v>
      </c>
      <c r="E123">
        <v>1</v>
      </c>
      <c r="F123">
        <v>1</v>
      </c>
      <c r="G123">
        <v>1153.3599999999999</v>
      </c>
      <c r="X123" t="s">
        <v>6</v>
      </c>
      <c r="Y123" s="1">
        <v>9.9999999999999995E-21</v>
      </c>
    </row>
    <row r="124" spans="1:25" x14ac:dyDescent="0.2">
      <c r="A124">
        <f t="shared" si="3"/>
        <v>164.79040000000001</v>
      </c>
      <c r="B124">
        <v>8</v>
      </c>
      <c r="C124">
        <v>1159.83</v>
      </c>
      <c r="D124">
        <v>8</v>
      </c>
      <c r="E124">
        <v>1</v>
      </c>
      <c r="F124">
        <v>1</v>
      </c>
      <c r="G124">
        <v>1162.49</v>
      </c>
    </row>
    <row r="125" spans="1:25" x14ac:dyDescent="0.2">
      <c r="A125">
        <f t="shared" si="3"/>
        <v>185.38920000000002</v>
      </c>
      <c r="B125">
        <v>9</v>
      </c>
      <c r="C125">
        <v>1164.93</v>
      </c>
      <c r="D125">
        <v>9</v>
      </c>
      <c r="E125">
        <v>1</v>
      </c>
      <c r="F125">
        <v>1</v>
      </c>
      <c r="G125">
        <v>1171.4000000000001</v>
      </c>
      <c r="K125" t="s">
        <v>7</v>
      </c>
      <c r="L125" t="s">
        <v>8</v>
      </c>
      <c r="M125" t="s">
        <v>9</v>
      </c>
      <c r="N125" t="s">
        <v>10</v>
      </c>
      <c r="O125" t="s">
        <v>11</v>
      </c>
      <c r="P125" t="s">
        <v>12</v>
      </c>
      <c r="Q125" t="s">
        <v>13</v>
      </c>
      <c r="R125" t="s">
        <v>14</v>
      </c>
      <c r="S125" t="s">
        <v>15</v>
      </c>
      <c r="T125" t="s">
        <v>16</v>
      </c>
      <c r="U125" t="s">
        <v>17</v>
      </c>
      <c r="V125" t="s">
        <v>18</v>
      </c>
      <c r="W125" t="s">
        <v>19</v>
      </c>
      <c r="X125" t="s">
        <v>20</v>
      </c>
      <c r="Y125" t="s">
        <v>21</v>
      </c>
    </row>
    <row r="126" spans="1:25" x14ac:dyDescent="0.2">
      <c r="A126">
        <f t="shared" si="3"/>
        <v>205.98800000000003</v>
      </c>
      <c r="B126">
        <v>10</v>
      </c>
      <c r="C126">
        <v>1168.54</v>
      </c>
      <c r="D126">
        <v>10</v>
      </c>
      <c r="E126">
        <v>1</v>
      </c>
      <c r="F126">
        <v>1</v>
      </c>
      <c r="G126">
        <v>1175.03</v>
      </c>
      <c r="K126">
        <v>2000000</v>
      </c>
      <c r="L126">
        <v>1200.27</v>
      </c>
      <c r="M126">
        <v>-273066</v>
      </c>
      <c r="N126">
        <v>-333.959</v>
      </c>
      <c r="O126" s="1">
        <v>1213930</v>
      </c>
      <c r="P126">
        <v>1029.94</v>
      </c>
      <c r="Q126">
        <v>34.331400000000002</v>
      </c>
      <c r="R126">
        <v>34.331400000000002</v>
      </c>
      <c r="S126">
        <v>15274.8</v>
      </c>
      <c r="T126">
        <v>-15274.8</v>
      </c>
      <c r="U126">
        <f>(K126)*0.0005</f>
        <v>1000</v>
      </c>
      <c r="V126">
        <f>(S126-T126)/2</f>
        <v>15274.8</v>
      </c>
      <c r="W126">
        <f>V126</f>
        <v>15274.8</v>
      </c>
      <c r="X126">
        <f>W126/U126/(Q126*R126)/2</f>
        <v>6.4798135416381008E-3</v>
      </c>
      <c r="Y126" s="1">
        <f>X126*$Y$66/$Y$67/$Y$68</f>
        <v>103806612937.04239</v>
      </c>
    </row>
    <row r="127" spans="1:25" x14ac:dyDescent="0.2">
      <c r="A127">
        <f t="shared" si="3"/>
        <v>226.58680000000001</v>
      </c>
      <c r="B127">
        <v>11</v>
      </c>
      <c r="C127">
        <v>1175</v>
      </c>
      <c r="D127">
        <v>11</v>
      </c>
      <c r="E127">
        <v>1</v>
      </c>
      <c r="F127">
        <v>1</v>
      </c>
      <c r="G127">
        <v>1183.45</v>
      </c>
      <c r="U127">
        <f>(K127-K126)*0.0005</f>
        <v>-1000</v>
      </c>
      <c r="V127">
        <f>(S127-T127)/2</f>
        <v>0</v>
      </c>
      <c r="W127">
        <f>V127-V126</f>
        <v>-15274.8</v>
      </c>
      <c r="X127" t="e">
        <f>W127/U127/(Q127*R127)/2</f>
        <v>#DIV/0!</v>
      </c>
      <c r="Y127" s="1" t="e">
        <f>X127*$Y$66/$Y$67/$Y$68</f>
        <v>#DIV/0!</v>
      </c>
    </row>
    <row r="128" spans="1:25" x14ac:dyDescent="0.2">
      <c r="A128">
        <f t="shared" si="3"/>
        <v>247.18559999999999</v>
      </c>
      <c r="B128">
        <v>12</v>
      </c>
      <c r="C128">
        <v>1185.75</v>
      </c>
      <c r="D128">
        <v>12</v>
      </c>
      <c r="E128">
        <v>1</v>
      </c>
      <c r="F128">
        <v>1</v>
      </c>
      <c r="G128">
        <v>1184.21</v>
      </c>
      <c r="U128">
        <f>(K128-K127)*0.0005</f>
        <v>0</v>
      </c>
      <c r="V128">
        <f>(S128-T128)/2</f>
        <v>0</v>
      </c>
      <c r="W128">
        <f>V128-V127</f>
        <v>0</v>
      </c>
      <c r="X128" t="e">
        <f>W128/U128/(Q128*R128)/2</f>
        <v>#DIV/0!</v>
      </c>
      <c r="Y128" s="1" t="e">
        <f>X128*$Y$66/$Y$67/$Y$68</f>
        <v>#DIV/0!</v>
      </c>
    </row>
    <row r="129" spans="1:26" x14ac:dyDescent="0.2">
      <c r="A129">
        <f t="shared" si="3"/>
        <v>267.78440000000001</v>
      </c>
      <c r="B129">
        <v>13</v>
      </c>
      <c r="C129">
        <v>1184.8</v>
      </c>
      <c r="D129">
        <v>13</v>
      </c>
      <c r="E129">
        <v>1</v>
      </c>
      <c r="F129">
        <v>1</v>
      </c>
      <c r="G129">
        <v>1192.56</v>
      </c>
      <c r="U129">
        <f>(K129-K128)*0.0005</f>
        <v>0</v>
      </c>
      <c r="V129">
        <f>(S129-T129)/2</f>
        <v>0</v>
      </c>
      <c r="W129">
        <f>V129-V128</f>
        <v>0</v>
      </c>
      <c r="X129" t="e">
        <f>W129/U129/(Q129*R129)/2</f>
        <v>#DIV/0!</v>
      </c>
      <c r="Y129" s="1" t="e">
        <f>X129*$Y$66/$Y$67/$Y$68</f>
        <v>#DIV/0!</v>
      </c>
    </row>
    <row r="130" spans="1:26" x14ac:dyDescent="0.2">
      <c r="A130">
        <f t="shared" si="3"/>
        <v>288.38320000000004</v>
      </c>
      <c r="B130">
        <v>14</v>
      </c>
      <c r="C130">
        <v>1191.98</v>
      </c>
      <c r="D130">
        <v>14</v>
      </c>
      <c r="E130">
        <v>1</v>
      </c>
      <c r="F130">
        <v>1</v>
      </c>
      <c r="G130">
        <v>1197.8900000000001</v>
      </c>
    </row>
    <row r="131" spans="1:26" x14ac:dyDescent="0.2">
      <c r="A131">
        <f t="shared" si="3"/>
        <v>308.98200000000003</v>
      </c>
      <c r="B131">
        <v>15</v>
      </c>
      <c r="C131">
        <v>1202.45</v>
      </c>
      <c r="D131">
        <v>15</v>
      </c>
      <c r="E131">
        <v>1</v>
      </c>
      <c r="F131">
        <v>1</v>
      </c>
      <c r="G131">
        <v>1197.54</v>
      </c>
      <c r="X131" t="s">
        <v>22</v>
      </c>
      <c r="Y131" s="1">
        <f>AVERAGE(Y126)</f>
        <v>103806612937.04239</v>
      </c>
    </row>
    <row r="132" spans="1:26" x14ac:dyDescent="0.2">
      <c r="A132">
        <f t="shared" si="3"/>
        <v>329.58080000000001</v>
      </c>
      <c r="B132">
        <v>16</v>
      </c>
      <c r="C132">
        <v>1208.54</v>
      </c>
      <c r="D132">
        <v>16</v>
      </c>
      <c r="E132">
        <v>1</v>
      </c>
      <c r="F132">
        <v>1</v>
      </c>
      <c r="G132">
        <v>1201.51</v>
      </c>
    </row>
    <row r="133" spans="1:26" x14ac:dyDescent="0.2">
      <c r="A133">
        <f t="shared" si="3"/>
        <v>350.17960000000005</v>
      </c>
      <c r="B133">
        <v>17</v>
      </c>
      <c r="C133">
        <v>1212.78</v>
      </c>
      <c r="D133">
        <v>17</v>
      </c>
      <c r="E133">
        <v>1</v>
      </c>
      <c r="F133">
        <v>1</v>
      </c>
      <c r="G133">
        <v>1213.46</v>
      </c>
      <c r="X133" t="s">
        <v>23</v>
      </c>
    </row>
    <row r="134" spans="1:26" x14ac:dyDescent="0.2">
      <c r="A134">
        <f t="shared" si="3"/>
        <v>370.77840000000003</v>
      </c>
      <c r="B134">
        <v>18</v>
      </c>
      <c r="C134">
        <v>1217.1400000000001</v>
      </c>
      <c r="D134">
        <v>18</v>
      </c>
      <c r="E134">
        <v>1</v>
      </c>
      <c r="F134">
        <v>1</v>
      </c>
      <c r="G134">
        <v>1218.18</v>
      </c>
    </row>
    <row r="135" spans="1:26" x14ac:dyDescent="0.2">
      <c r="A135">
        <f t="shared" si="3"/>
        <v>391.37720000000002</v>
      </c>
      <c r="B135">
        <v>19</v>
      </c>
      <c r="C135">
        <v>1225.04</v>
      </c>
      <c r="D135">
        <v>19</v>
      </c>
      <c r="E135">
        <v>1</v>
      </c>
      <c r="F135">
        <v>1</v>
      </c>
      <c r="G135">
        <v>1225</v>
      </c>
      <c r="X135" t="s">
        <v>24</v>
      </c>
      <c r="Y135" s="2">
        <f>Y131/J121</f>
        <v>35.404711097217735</v>
      </c>
      <c r="Z135" t="s">
        <v>25</v>
      </c>
    </row>
    <row r="136" spans="1:26" x14ac:dyDescent="0.2">
      <c r="A136">
        <f t="shared" si="3"/>
        <v>411.97600000000006</v>
      </c>
      <c r="B136">
        <v>20</v>
      </c>
      <c r="C136">
        <v>1227.82</v>
      </c>
      <c r="D136">
        <v>20</v>
      </c>
      <c r="E136">
        <v>1</v>
      </c>
      <c r="F136">
        <v>1</v>
      </c>
      <c r="G136">
        <v>1227.51</v>
      </c>
      <c r="Y136">
        <f>Y135*M120</f>
        <v>1.6564709388614944</v>
      </c>
    </row>
    <row r="137" spans="1:26" x14ac:dyDescent="0.2">
      <c r="A137">
        <f t="shared" si="3"/>
        <v>432.57479999999998</v>
      </c>
      <c r="B137">
        <v>21</v>
      </c>
      <c r="C137">
        <v>1235.47</v>
      </c>
      <c r="D137">
        <v>21</v>
      </c>
      <c r="E137">
        <v>1</v>
      </c>
      <c r="F137">
        <v>1</v>
      </c>
      <c r="G137">
        <v>1226.43</v>
      </c>
    </row>
    <row r="138" spans="1:26" x14ac:dyDescent="0.2">
      <c r="A138">
        <f t="shared" si="3"/>
        <v>453.17360000000002</v>
      </c>
      <c r="B138">
        <v>22</v>
      </c>
      <c r="C138">
        <v>1239.94</v>
      </c>
      <c r="D138">
        <v>22</v>
      </c>
      <c r="E138">
        <v>1</v>
      </c>
      <c r="F138">
        <v>1</v>
      </c>
      <c r="G138">
        <v>1239.53</v>
      </c>
    </row>
    <row r="139" spans="1:26" x14ac:dyDescent="0.2">
      <c r="A139">
        <f t="shared" si="3"/>
        <v>473.77240000000006</v>
      </c>
      <c r="B139">
        <v>23</v>
      </c>
      <c r="C139">
        <v>1243.83</v>
      </c>
      <c r="D139">
        <v>23</v>
      </c>
      <c r="E139">
        <v>1</v>
      </c>
      <c r="F139">
        <v>1</v>
      </c>
      <c r="G139">
        <v>1249.05</v>
      </c>
      <c r="K139" t="s">
        <v>46</v>
      </c>
      <c r="U139" t="s">
        <v>17</v>
      </c>
      <c r="V139" t="s">
        <v>18</v>
      </c>
      <c r="W139" t="s">
        <v>19</v>
      </c>
      <c r="X139" t="s">
        <v>20</v>
      </c>
      <c r="Y139" t="s">
        <v>21</v>
      </c>
    </row>
    <row r="140" spans="1:26" x14ac:dyDescent="0.2">
      <c r="A140">
        <f t="shared" si="3"/>
        <v>494.37119999999999</v>
      </c>
      <c r="B140">
        <v>24</v>
      </c>
      <c r="C140">
        <v>1249.95</v>
      </c>
      <c r="D140">
        <v>24</v>
      </c>
      <c r="E140">
        <v>1</v>
      </c>
      <c r="F140">
        <v>1</v>
      </c>
      <c r="G140">
        <v>1255.51</v>
      </c>
      <c r="L140">
        <v>1009000</v>
      </c>
      <c r="M140">
        <v>504.5</v>
      </c>
      <c r="N140">
        <v>1196.7454</v>
      </c>
      <c r="O140">
        <v>-273029.51</v>
      </c>
      <c r="P140">
        <v>-268.48750000000001</v>
      </c>
      <c r="Q140">
        <v>1213931.1000000001</v>
      </c>
      <c r="R140">
        <v>10406.058999999999</v>
      </c>
      <c r="S140">
        <v>-10426.204</v>
      </c>
      <c r="V140">
        <f>(R140-S140)/2</f>
        <v>10416.1315</v>
      </c>
      <c r="Y140" s="1"/>
    </row>
    <row r="141" spans="1:26" x14ac:dyDescent="0.2">
      <c r="A141">
        <f t="shared" si="3"/>
        <v>514.97</v>
      </c>
      <c r="B141">
        <v>25</v>
      </c>
      <c r="C141">
        <v>1260.06</v>
      </c>
      <c r="D141">
        <v>25</v>
      </c>
      <c r="E141">
        <v>1</v>
      </c>
      <c r="F141">
        <v>1</v>
      </c>
      <c r="G141">
        <v>1258.52</v>
      </c>
      <c r="L141">
        <v>1263000</v>
      </c>
      <c r="M141">
        <v>631.5</v>
      </c>
      <c r="N141">
        <v>1199.2421999999999</v>
      </c>
      <c r="O141">
        <v>-273085.05</v>
      </c>
      <c r="P141">
        <v>-619.76076999999998</v>
      </c>
      <c r="Q141">
        <v>1213931.1000000001</v>
      </c>
      <c r="R141">
        <v>12943.88</v>
      </c>
      <c r="S141">
        <v>-12918.914000000001</v>
      </c>
      <c r="U141">
        <f>(L141-L140)*0.0005</f>
        <v>127</v>
      </c>
      <c r="V141">
        <f>(R141-S141)/2</f>
        <v>12931.397000000001</v>
      </c>
      <c r="W141">
        <f>V141-V140</f>
        <v>2515.2655000000013</v>
      </c>
      <c r="X141">
        <f>W141/U141/($Q$181*$R$181)/2</f>
        <v>8.4016984423911107E-3</v>
      </c>
      <c r="Y141" s="1">
        <f>X141*$Y$66/$Y$67/$Y$68</f>
        <v>134595209047.10562</v>
      </c>
    </row>
    <row r="142" spans="1:26" x14ac:dyDescent="0.2">
      <c r="A142">
        <f t="shared" si="3"/>
        <v>535.56880000000001</v>
      </c>
      <c r="B142">
        <v>26</v>
      </c>
      <c r="C142">
        <v>1297.2</v>
      </c>
      <c r="D142">
        <v>26</v>
      </c>
      <c r="E142">
        <v>1</v>
      </c>
      <c r="F142">
        <v>1</v>
      </c>
      <c r="G142">
        <v>1264.27</v>
      </c>
      <c r="L142">
        <v>1501000</v>
      </c>
      <c r="M142">
        <v>750.5</v>
      </c>
      <c r="N142">
        <v>1197.3244999999999</v>
      </c>
      <c r="O142">
        <v>-273041.11</v>
      </c>
      <c r="P142">
        <v>-61.241883000000001</v>
      </c>
      <c r="Q142">
        <v>1213931.1000000001</v>
      </c>
      <c r="R142">
        <v>15256.304</v>
      </c>
      <c r="S142">
        <v>-15282.016</v>
      </c>
      <c r="U142">
        <f t="shared" ref="U142:U144" si="4">(L142-L141)*0.0005</f>
        <v>119</v>
      </c>
      <c r="V142">
        <f t="shared" ref="V142:V144" si="5">(R142-S142)/2</f>
        <v>15269.16</v>
      </c>
      <c r="W142">
        <f t="shared" ref="W142:W144" si="6">V142-V141</f>
        <v>2337.762999999999</v>
      </c>
      <c r="X142">
        <f t="shared" ref="X142:X144" si="7">W142/U142/($Q$181*$R$181)/2</f>
        <v>8.333750533113202E-3</v>
      </c>
      <c r="Y142" s="1">
        <f t="shared" ref="Y142:Y145" si="8">X142*$Y$66/$Y$67/$Y$68</f>
        <v>133506683540.47351</v>
      </c>
    </row>
    <row r="143" spans="1:26" x14ac:dyDescent="0.2">
      <c r="A143">
        <f t="shared" si="3"/>
        <v>556.16760000000011</v>
      </c>
      <c r="B143">
        <v>27</v>
      </c>
      <c r="C143">
        <v>1301.8699999999999</v>
      </c>
      <c r="D143">
        <v>27</v>
      </c>
      <c r="E143">
        <v>1</v>
      </c>
      <c r="F143">
        <v>1</v>
      </c>
      <c r="G143">
        <v>1268.76</v>
      </c>
      <c r="L143">
        <v>1628000</v>
      </c>
      <c r="M143">
        <v>814</v>
      </c>
      <c r="N143">
        <v>1204.3785</v>
      </c>
      <c r="O143">
        <v>-273075.59999999998</v>
      </c>
      <c r="P143">
        <v>-147.39224999999999</v>
      </c>
      <c r="Q143">
        <v>1213931.1000000001</v>
      </c>
      <c r="R143">
        <v>16516.401000000002</v>
      </c>
      <c r="S143">
        <v>-16520.996999999999</v>
      </c>
      <c r="U143">
        <f t="shared" si="4"/>
        <v>63.5</v>
      </c>
      <c r="V143">
        <f t="shared" si="5"/>
        <v>16518.699000000001</v>
      </c>
      <c r="W143">
        <f t="shared" si="6"/>
        <v>1249.5390000000007</v>
      </c>
      <c r="X143">
        <f t="shared" si="7"/>
        <v>8.3476276122794544E-3</v>
      </c>
      <c r="Y143" s="1">
        <f t="shared" si="8"/>
        <v>133728994348.71687</v>
      </c>
    </row>
    <row r="144" spans="1:26" x14ac:dyDescent="0.2">
      <c r="A144">
        <f t="shared" si="3"/>
        <v>576.76640000000009</v>
      </c>
      <c r="B144">
        <v>28</v>
      </c>
      <c r="C144">
        <v>1303.9100000000001</v>
      </c>
      <c r="D144">
        <v>28</v>
      </c>
      <c r="E144">
        <v>1</v>
      </c>
      <c r="F144">
        <v>1</v>
      </c>
      <c r="G144">
        <v>1267.0899999999999</v>
      </c>
      <c r="L144">
        <v>1800000</v>
      </c>
      <c r="M144">
        <v>900</v>
      </c>
      <c r="N144">
        <v>1204.1233</v>
      </c>
      <c r="O144">
        <v>-273070.86</v>
      </c>
      <c r="P144">
        <v>-98.586732999999995</v>
      </c>
      <c r="Q144">
        <v>1213931.1000000001</v>
      </c>
      <c r="R144">
        <v>18262.418000000001</v>
      </c>
      <c r="S144">
        <v>-18302.077000000001</v>
      </c>
      <c r="U144">
        <f t="shared" si="4"/>
        <v>86</v>
      </c>
      <c r="V144">
        <f t="shared" si="5"/>
        <v>18282.247500000001</v>
      </c>
      <c r="W144">
        <f t="shared" si="6"/>
        <v>1763.5485000000008</v>
      </c>
      <c r="X144">
        <f t="shared" si="7"/>
        <v>8.6991322473339312E-3</v>
      </c>
      <c r="Y144" s="1">
        <f t="shared" si="8"/>
        <v>139360098602.28958</v>
      </c>
    </row>
    <row r="145" spans="1:26" x14ac:dyDescent="0.2">
      <c r="A145">
        <f t="shared" si="3"/>
        <v>597.36519999999996</v>
      </c>
      <c r="B145">
        <v>29</v>
      </c>
      <c r="C145">
        <v>1295.8</v>
      </c>
      <c r="D145">
        <v>29</v>
      </c>
      <c r="E145">
        <v>1</v>
      </c>
      <c r="F145">
        <v>1</v>
      </c>
      <c r="G145">
        <v>1270.04</v>
      </c>
      <c r="L145">
        <v>2000000</v>
      </c>
      <c r="M145">
        <v>1000</v>
      </c>
      <c r="N145">
        <v>1197.4663</v>
      </c>
      <c r="O145">
        <v>-273081.03000000003</v>
      </c>
      <c r="P145">
        <v>-624.82038</v>
      </c>
      <c r="Q145">
        <v>1213931.1000000001</v>
      </c>
      <c r="R145">
        <v>20266.03</v>
      </c>
      <c r="S145">
        <v>-20248.741999999998</v>
      </c>
      <c r="U145">
        <f>(L145-L144)*0.0005</f>
        <v>100</v>
      </c>
      <c r="V145">
        <f>(R145-S145)/2</f>
        <v>20257.385999999999</v>
      </c>
      <c r="W145">
        <f>V145-V144</f>
        <v>1975.1384999999973</v>
      </c>
      <c r="X145">
        <f>W145/U145/($Q$181*$R$181)/2</f>
        <v>8.378852226484634E-3</v>
      </c>
      <c r="Y145" s="1">
        <f t="shared" si="8"/>
        <v>134229212668.28384</v>
      </c>
    </row>
    <row r="146" spans="1:26" x14ac:dyDescent="0.2">
      <c r="A146">
        <f t="shared" si="3"/>
        <v>617.96400000000006</v>
      </c>
      <c r="B146">
        <v>30</v>
      </c>
      <c r="C146">
        <v>1259.74</v>
      </c>
      <c r="D146">
        <v>30</v>
      </c>
      <c r="E146">
        <v>1</v>
      </c>
      <c r="F146">
        <v>1</v>
      </c>
      <c r="G146">
        <v>1265.27</v>
      </c>
    </row>
    <row r="147" spans="1:26" x14ac:dyDescent="0.2">
      <c r="A147">
        <f t="shared" si="3"/>
        <v>638.56280000000004</v>
      </c>
      <c r="B147">
        <v>31</v>
      </c>
      <c r="C147">
        <v>1252.81</v>
      </c>
      <c r="D147">
        <v>31</v>
      </c>
      <c r="E147">
        <v>1</v>
      </c>
      <c r="F147">
        <v>1</v>
      </c>
      <c r="G147">
        <v>1258.58</v>
      </c>
      <c r="X147" t="s">
        <v>22</v>
      </c>
      <c r="Y147" s="1">
        <f>AVERAGE(Y141:Y145)</f>
        <v>135084039641.37387</v>
      </c>
    </row>
    <row r="148" spans="1:26" x14ac:dyDescent="0.2">
      <c r="A148">
        <f t="shared" si="3"/>
        <v>659.16160000000002</v>
      </c>
      <c r="B148">
        <v>32</v>
      </c>
      <c r="C148">
        <v>1246.78</v>
      </c>
      <c r="D148">
        <v>32</v>
      </c>
      <c r="E148">
        <v>1</v>
      </c>
      <c r="F148">
        <v>1</v>
      </c>
      <c r="G148">
        <v>1248.95</v>
      </c>
    </row>
    <row r="149" spans="1:26" x14ac:dyDescent="0.2">
      <c r="A149">
        <f t="shared" si="3"/>
        <v>679.76040000000012</v>
      </c>
      <c r="B149">
        <v>33</v>
      </c>
      <c r="C149">
        <v>1239.72</v>
      </c>
      <c r="D149">
        <v>33</v>
      </c>
      <c r="E149">
        <v>1</v>
      </c>
      <c r="F149">
        <v>1</v>
      </c>
      <c r="G149">
        <v>1242.04</v>
      </c>
      <c r="X149" t="s">
        <v>23</v>
      </c>
    </row>
    <row r="150" spans="1:26" x14ac:dyDescent="0.2">
      <c r="A150">
        <f t="shared" si="3"/>
        <v>700.3592000000001</v>
      </c>
      <c r="B150">
        <v>34</v>
      </c>
      <c r="C150">
        <v>1234.77</v>
      </c>
      <c r="D150">
        <v>34</v>
      </c>
      <c r="E150">
        <v>1</v>
      </c>
      <c r="F150">
        <v>1</v>
      </c>
      <c r="G150">
        <v>1238.01</v>
      </c>
    </row>
    <row r="151" spans="1:26" x14ac:dyDescent="0.2">
      <c r="A151">
        <f t="shared" si="3"/>
        <v>720.95799999999997</v>
      </c>
      <c r="B151">
        <v>35</v>
      </c>
      <c r="C151">
        <v>1228.75</v>
      </c>
      <c r="D151">
        <v>35</v>
      </c>
      <c r="E151">
        <v>1</v>
      </c>
      <c r="F151">
        <v>1</v>
      </c>
      <c r="G151">
        <v>1226.99</v>
      </c>
      <c r="X151" t="s">
        <v>24</v>
      </c>
      <c r="Y151" s="2">
        <f>Y147/J121</f>
        <v>46.072319113701866</v>
      </c>
      <c r="Z151" t="s">
        <v>25</v>
      </c>
    </row>
    <row r="152" spans="1:26" x14ac:dyDescent="0.2">
      <c r="A152">
        <f t="shared" si="3"/>
        <v>741.55680000000007</v>
      </c>
      <c r="B152">
        <v>36</v>
      </c>
      <c r="C152">
        <v>1222.57</v>
      </c>
      <c r="D152">
        <v>36</v>
      </c>
      <c r="E152">
        <v>1</v>
      </c>
      <c r="F152">
        <v>1</v>
      </c>
      <c r="G152">
        <v>1227.32</v>
      </c>
      <c r="Y152">
        <f>Y151*M120</f>
        <v>2.1555735192483318</v>
      </c>
    </row>
    <row r="153" spans="1:26" x14ac:dyDescent="0.2">
      <c r="A153">
        <f t="shared" si="3"/>
        <v>762.15560000000005</v>
      </c>
      <c r="B153">
        <v>37</v>
      </c>
      <c r="C153">
        <v>1214.3399999999999</v>
      </c>
      <c r="D153">
        <v>37</v>
      </c>
      <c r="E153">
        <v>1</v>
      </c>
      <c r="F153">
        <v>1</v>
      </c>
      <c r="G153">
        <v>1222.93</v>
      </c>
    </row>
    <row r="154" spans="1:26" x14ac:dyDescent="0.2">
      <c r="A154">
        <f t="shared" si="3"/>
        <v>782.75440000000003</v>
      </c>
      <c r="B154">
        <v>38</v>
      </c>
      <c r="C154">
        <v>1209.1099999999999</v>
      </c>
      <c r="D154">
        <v>38</v>
      </c>
      <c r="E154">
        <v>1</v>
      </c>
      <c r="F154">
        <v>1</v>
      </c>
      <c r="G154">
        <v>1216.23</v>
      </c>
    </row>
    <row r="155" spans="1:26" x14ac:dyDescent="0.2">
      <c r="A155">
        <f t="shared" si="3"/>
        <v>803.35320000000002</v>
      </c>
      <c r="B155">
        <v>39</v>
      </c>
      <c r="C155">
        <v>1203.6199999999999</v>
      </c>
      <c r="D155">
        <v>39</v>
      </c>
      <c r="E155">
        <v>1</v>
      </c>
      <c r="F155">
        <v>1</v>
      </c>
      <c r="G155">
        <v>1206.04</v>
      </c>
    </row>
    <row r="156" spans="1:26" x14ac:dyDescent="0.2">
      <c r="A156">
        <f t="shared" si="3"/>
        <v>823.95200000000011</v>
      </c>
      <c r="B156">
        <v>40</v>
      </c>
      <c r="C156">
        <v>1196.78</v>
      </c>
      <c r="D156">
        <v>40</v>
      </c>
      <c r="E156">
        <v>1</v>
      </c>
      <c r="F156">
        <v>1</v>
      </c>
      <c r="G156">
        <v>1202.42</v>
      </c>
    </row>
    <row r="157" spans="1:26" x14ac:dyDescent="0.2">
      <c r="A157">
        <f t="shared" si="3"/>
        <v>844.55079999999998</v>
      </c>
      <c r="B157">
        <v>41</v>
      </c>
      <c r="C157">
        <v>1193.08</v>
      </c>
      <c r="D157">
        <v>41</v>
      </c>
      <c r="E157">
        <v>1</v>
      </c>
      <c r="F157">
        <v>1</v>
      </c>
      <c r="G157">
        <v>1192.6099999999999</v>
      </c>
    </row>
    <row r="158" spans="1:26" x14ac:dyDescent="0.2">
      <c r="A158">
        <f t="shared" si="3"/>
        <v>865.14959999999996</v>
      </c>
      <c r="B158">
        <v>42</v>
      </c>
      <c r="C158">
        <v>1188.3599999999999</v>
      </c>
      <c r="D158">
        <v>42</v>
      </c>
      <c r="E158">
        <v>1</v>
      </c>
      <c r="F158">
        <v>1</v>
      </c>
      <c r="G158">
        <v>1189.6099999999999</v>
      </c>
    </row>
    <row r="159" spans="1:26" x14ac:dyDescent="0.2">
      <c r="A159">
        <f t="shared" si="3"/>
        <v>885.74840000000006</v>
      </c>
      <c r="B159">
        <v>43</v>
      </c>
      <c r="C159">
        <v>1179.27</v>
      </c>
      <c r="D159">
        <v>43</v>
      </c>
      <c r="E159">
        <v>1</v>
      </c>
      <c r="F159">
        <v>1</v>
      </c>
      <c r="G159">
        <v>1179.42</v>
      </c>
    </row>
    <row r="160" spans="1:26" x14ac:dyDescent="0.2">
      <c r="A160">
        <f t="shared" si="3"/>
        <v>906.34720000000004</v>
      </c>
      <c r="B160">
        <v>44</v>
      </c>
      <c r="C160">
        <v>1174.67</v>
      </c>
      <c r="D160">
        <v>44</v>
      </c>
      <c r="E160">
        <v>1</v>
      </c>
      <c r="F160">
        <v>1</v>
      </c>
      <c r="G160">
        <v>1175.97</v>
      </c>
    </row>
    <row r="161" spans="1:25" x14ac:dyDescent="0.2">
      <c r="A161">
        <f t="shared" si="3"/>
        <v>926.94600000000003</v>
      </c>
      <c r="B161">
        <v>45</v>
      </c>
      <c r="C161">
        <v>1168.82</v>
      </c>
      <c r="D161">
        <v>45</v>
      </c>
      <c r="E161">
        <v>1</v>
      </c>
      <c r="F161">
        <v>1</v>
      </c>
      <c r="G161">
        <v>1170.9000000000001</v>
      </c>
    </row>
    <row r="162" spans="1:25" x14ac:dyDescent="0.2">
      <c r="A162">
        <f t="shared" si="3"/>
        <v>947.54480000000012</v>
      </c>
      <c r="B162">
        <v>46</v>
      </c>
      <c r="C162">
        <v>1162.29</v>
      </c>
      <c r="D162">
        <v>46</v>
      </c>
      <c r="E162">
        <v>1</v>
      </c>
      <c r="F162">
        <v>1</v>
      </c>
      <c r="G162">
        <v>1160.82</v>
      </c>
    </row>
    <row r="163" spans="1:25" x14ac:dyDescent="0.2">
      <c r="A163">
        <f t="shared" si="3"/>
        <v>968.14359999999999</v>
      </c>
      <c r="B163">
        <v>47</v>
      </c>
      <c r="C163">
        <v>1158.55</v>
      </c>
      <c r="D163">
        <v>47</v>
      </c>
      <c r="E163">
        <v>1</v>
      </c>
      <c r="F163">
        <v>1</v>
      </c>
      <c r="G163">
        <v>1157.42</v>
      </c>
    </row>
    <row r="164" spans="1:25" x14ac:dyDescent="0.2">
      <c r="A164">
        <f t="shared" si="3"/>
        <v>988.74239999999998</v>
      </c>
      <c r="B164">
        <v>48</v>
      </c>
      <c r="C164">
        <v>1152.3699999999999</v>
      </c>
      <c r="D164">
        <v>48</v>
      </c>
      <c r="E164">
        <v>1</v>
      </c>
      <c r="F164">
        <v>1</v>
      </c>
      <c r="G164">
        <v>1151.32</v>
      </c>
    </row>
    <row r="165" spans="1:25" x14ac:dyDescent="0.2">
      <c r="A165">
        <f t="shared" si="3"/>
        <v>1009.3412000000001</v>
      </c>
      <c r="B165">
        <v>49</v>
      </c>
      <c r="C165">
        <v>1145.19</v>
      </c>
      <c r="D165">
        <v>49</v>
      </c>
      <c r="E165">
        <v>1</v>
      </c>
      <c r="F165">
        <v>1</v>
      </c>
      <c r="G165">
        <v>1145.69</v>
      </c>
    </row>
    <row r="166" spans="1:25" x14ac:dyDescent="0.2">
      <c r="A166">
        <f t="shared" si="3"/>
        <v>1029.94</v>
      </c>
      <c r="B166">
        <v>50</v>
      </c>
      <c r="C166">
        <v>1134.8800000000001</v>
      </c>
      <c r="D166">
        <v>50</v>
      </c>
      <c r="E166">
        <v>1</v>
      </c>
      <c r="F166">
        <v>1</v>
      </c>
      <c r="G166">
        <v>1142.1300000000001</v>
      </c>
    </row>
    <row r="168" spans="1:25" s="3" customFormat="1" x14ac:dyDescent="0.2"/>
    <row r="169" spans="1:25" x14ac:dyDescent="0.2">
      <c r="A169" t="s">
        <v>35</v>
      </c>
      <c r="B169" t="s">
        <v>27</v>
      </c>
      <c r="C169" t="s">
        <v>28</v>
      </c>
      <c r="D169" t="s">
        <v>34</v>
      </c>
    </row>
    <row r="171" spans="1:25" x14ac:dyDescent="0.2">
      <c r="B171">
        <v>2000000</v>
      </c>
      <c r="C171">
        <v>80</v>
      </c>
      <c r="D171" t="s">
        <v>31</v>
      </c>
      <c r="E171" t="s">
        <v>32</v>
      </c>
      <c r="F171" t="s">
        <v>33</v>
      </c>
      <c r="J171" t="s">
        <v>1</v>
      </c>
    </row>
    <row r="172" spans="1:25" x14ac:dyDescent="0.2">
      <c r="A172">
        <f>(B172/$B$251)*$P$181</f>
        <v>12.874250000000002</v>
      </c>
      <c r="B172">
        <v>1</v>
      </c>
      <c r="C172">
        <v>1116.03</v>
      </c>
      <c r="D172">
        <v>1</v>
      </c>
      <c r="E172">
        <v>1</v>
      </c>
      <c r="F172">
        <v>1</v>
      </c>
      <c r="G172">
        <v>1147.43</v>
      </c>
      <c r="J172">
        <v>0.24210000000000001</v>
      </c>
    </row>
    <row r="173" spans="1:25" x14ac:dyDescent="0.2">
      <c r="A173">
        <f t="shared" ref="A173:A236" si="9">(B173/$B$251)*$P$181</f>
        <v>25.748500000000003</v>
      </c>
      <c r="B173">
        <v>2</v>
      </c>
      <c r="C173">
        <v>1101.1300000000001</v>
      </c>
      <c r="D173">
        <v>2</v>
      </c>
      <c r="E173">
        <v>1</v>
      </c>
      <c r="F173">
        <v>1</v>
      </c>
      <c r="G173">
        <v>1145.8800000000001</v>
      </c>
      <c r="J173">
        <v>0.23530000000000001</v>
      </c>
    </row>
    <row r="174" spans="1:25" x14ac:dyDescent="0.2">
      <c r="A174">
        <f t="shared" si="9"/>
        <v>38.622750000000003</v>
      </c>
      <c r="B174">
        <v>3</v>
      </c>
      <c r="C174">
        <v>1097.77</v>
      </c>
      <c r="D174">
        <v>3</v>
      </c>
      <c r="E174">
        <v>1</v>
      </c>
      <c r="F174">
        <v>1</v>
      </c>
      <c r="G174">
        <v>1147.6099999999999</v>
      </c>
      <c r="L174" t="s">
        <v>29</v>
      </c>
      <c r="M174" t="s">
        <v>30</v>
      </c>
    </row>
    <row r="175" spans="1:25" x14ac:dyDescent="0.2">
      <c r="A175">
        <f t="shared" si="9"/>
        <v>51.497000000000007</v>
      </c>
      <c r="B175">
        <v>4</v>
      </c>
      <c r="C175">
        <v>1094.68</v>
      </c>
      <c r="D175">
        <v>4</v>
      </c>
      <c r="E175">
        <v>1</v>
      </c>
      <c r="F175">
        <v>1</v>
      </c>
      <c r="G175">
        <v>1147.49</v>
      </c>
      <c r="J175">
        <f>(J172+J173)/2</f>
        <v>0.23870000000000002</v>
      </c>
      <c r="K175" t="s">
        <v>2</v>
      </c>
      <c r="L175">
        <f>STDEV(J172:J173)</f>
        <v>4.8083261120685237E-3</v>
      </c>
      <c r="M175">
        <f>L175/J175</f>
        <v>2.0143804407492766E-2</v>
      </c>
    </row>
    <row r="176" spans="1:25" x14ac:dyDescent="0.2">
      <c r="A176">
        <f t="shared" si="9"/>
        <v>64.371250000000003</v>
      </c>
      <c r="B176">
        <v>5</v>
      </c>
      <c r="C176">
        <v>1106.96</v>
      </c>
      <c r="D176">
        <v>5</v>
      </c>
      <c r="E176">
        <v>1</v>
      </c>
      <c r="F176">
        <v>1</v>
      </c>
      <c r="G176">
        <v>1146.27</v>
      </c>
      <c r="J176">
        <f>J175/0.0000000001</f>
        <v>2387000000</v>
      </c>
      <c r="K176" t="s">
        <v>3</v>
      </c>
      <c r="X176" t="s">
        <v>4</v>
      </c>
      <c r="Y176" s="1">
        <v>1.602E-19</v>
      </c>
    </row>
    <row r="177" spans="1:26" x14ac:dyDescent="0.2">
      <c r="A177">
        <f t="shared" si="9"/>
        <v>77.245500000000007</v>
      </c>
      <c r="B177">
        <v>6</v>
      </c>
      <c r="C177">
        <v>1145.3599999999999</v>
      </c>
      <c r="D177">
        <v>6</v>
      </c>
      <c r="E177">
        <v>1</v>
      </c>
      <c r="F177">
        <v>1</v>
      </c>
      <c r="G177">
        <v>1147.6199999999999</v>
      </c>
      <c r="X177" t="s">
        <v>5</v>
      </c>
      <c r="Y177" s="1">
        <v>9.9999999999999998E-13</v>
      </c>
    </row>
    <row r="178" spans="1:26" x14ac:dyDescent="0.2">
      <c r="A178">
        <f t="shared" si="9"/>
        <v>90.119749999999996</v>
      </c>
      <c r="B178">
        <v>7</v>
      </c>
      <c r="C178">
        <v>1149.4100000000001</v>
      </c>
      <c r="D178">
        <v>7</v>
      </c>
      <c r="E178">
        <v>1</v>
      </c>
      <c r="F178">
        <v>1</v>
      </c>
      <c r="G178">
        <v>1150.3699999999999</v>
      </c>
      <c r="X178" t="s">
        <v>6</v>
      </c>
      <c r="Y178" s="1">
        <v>9.9999999999999995E-21</v>
      </c>
    </row>
    <row r="179" spans="1:26" x14ac:dyDescent="0.2">
      <c r="A179">
        <f t="shared" si="9"/>
        <v>102.99400000000001</v>
      </c>
      <c r="B179">
        <v>8</v>
      </c>
      <c r="C179">
        <v>1149.8499999999999</v>
      </c>
      <c r="D179">
        <v>8</v>
      </c>
      <c r="E179">
        <v>1</v>
      </c>
      <c r="F179">
        <v>1</v>
      </c>
      <c r="G179">
        <v>1151.82</v>
      </c>
    </row>
    <row r="180" spans="1:26" x14ac:dyDescent="0.2">
      <c r="A180">
        <f t="shared" si="9"/>
        <v>115.86825</v>
      </c>
      <c r="B180">
        <v>9</v>
      </c>
      <c r="C180">
        <v>1159.8599999999999</v>
      </c>
      <c r="D180">
        <v>9</v>
      </c>
      <c r="E180">
        <v>1</v>
      </c>
      <c r="F180">
        <v>1</v>
      </c>
      <c r="G180">
        <v>1159.56</v>
      </c>
      <c r="K180" t="s">
        <v>7</v>
      </c>
      <c r="L180" t="s">
        <v>8</v>
      </c>
      <c r="M180" t="s">
        <v>9</v>
      </c>
      <c r="N180" t="s">
        <v>10</v>
      </c>
      <c r="O180" t="s">
        <v>11</v>
      </c>
      <c r="P180" t="s">
        <v>12</v>
      </c>
      <c r="Q180" t="s">
        <v>13</v>
      </c>
      <c r="R180" t="s">
        <v>14</v>
      </c>
      <c r="S180" t="s">
        <v>15</v>
      </c>
      <c r="T180" t="s">
        <v>16</v>
      </c>
      <c r="U180" t="s">
        <v>17</v>
      </c>
      <c r="V180" t="s">
        <v>18</v>
      </c>
      <c r="W180" t="s">
        <v>19</v>
      </c>
      <c r="X180" t="s">
        <v>20</v>
      </c>
      <c r="Y180" t="s">
        <v>21</v>
      </c>
    </row>
    <row r="181" spans="1:26" x14ac:dyDescent="0.2">
      <c r="A181">
        <f t="shared" si="9"/>
        <v>128.74250000000001</v>
      </c>
      <c r="B181">
        <v>10</v>
      </c>
      <c r="C181">
        <v>1158.6099999999999</v>
      </c>
      <c r="D181">
        <v>10</v>
      </c>
      <c r="E181">
        <v>1</v>
      </c>
      <c r="F181">
        <v>1</v>
      </c>
      <c r="G181">
        <v>1164.1199999999999</v>
      </c>
      <c r="K181">
        <v>1000000</v>
      </c>
      <c r="L181">
        <v>1200.96</v>
      </c>
      <c r="M181">
        <v>-273062</v>
      </c>
      <c r="N181">
        <v>-305.267</v>
      </c>
      <c r="O181" s="1">
        <v>1213930</v>
      </c>
      <c r="P181">
        <v>1029.94</v>
      </c>
      <c r="Q181">
        <v>34.331400000000002</v>
      </c>
      <c r="R181">
        <v>34.331400000000002</v>
      </c>
      <c r="S181">
        <v>6399.06</v>
      </c>
      <c r="T181">
        <v>-6421.71</v>
      </c>
      <c r="V181">
        <f>(S181-T181)/2</f>
        <v>6410.3850000000002</v>
      </c>
      <c r="Y181" s="1"/>
    </row>
    <row r="182" spans="1:26" x14ac:dyDescent="0.2">
      <c r="A182">
        <f t="shared" si="9"/>
        <v>141.61675000000002</v>
      </c>
      <c r="B182">
        <v>11</v>
      </c>
      <c r="C182">
        <v>1164.19</v>
      </c>
      <c r="D182">
        <v>11</v>
      </c>
      <c r="E182">
        <v>1</v>
      </c>
      <c r="F182">
        <v>1</v>
      </c>
      <c r="G182">
        <v>1165.97</v>
      </c>
      <c r="K182">
        <v>2000000</v>
      </c>
      <c r="L182">
        <v>1200.31</v>
      </c>
      <c r="M182">
        <v>-273066</v>
      </c>
      <c r="N182">
        <v>-335.13499999999999</v>
      </c>
      <c r="O182" s="1">
        <v>1213930</v>
      </c>
      <c r="P182">
        <v>1029.94</v>
      </c>
      <c r="Q182">
        <v>34.331400000000002</v>
      </c>
      <c r="R182">
        <v>34.331400000000002</v>
      </c>
      <c r="S182">
        <v>14721</v>
      </c>
      <c r="T182">
        <v>-14713.3</v>
      </c>
      <c r="U182">
        <f>(K182-K181)*0.0005</f>
        <v>500</v>
      </c>
      <c r="V182">
        <f>(S182-T182)/2</f>
        <v>14717.15</v>
      </c>
      <c r="W182">
        <f>V182-V181</f>
        <v>8306.7649999999994</v>
      </c>
      <c r="X182">
        <f>W182/U182/(Q182*R182)/2</f>
        <v>7.047724138346219E-3</v>
      </c>
      <c r="Y182" s="1">
        <f>X182*$Y$66/$Y$67/$Y$68</f>
        <v>112904540696.30643</v>
      </c>
    </row>
    <row r="183" spans="1:26" x14ac:dyDescent="0.2">
      <c r="A183">
        <f t="shared" si="9"/>
        <v>154.49100000000001</v>
      </c>
      <c r="B183">
        <v>12</v>
      </c>
      <c r="C183">
        <v>1170.78</v>
      </c>
      <c r="D183">
        <v>12</v>
      </c>
      <c r="E183">
        <v>1</v>
      </c>
      <c r="F183">
        <v>1</v>
      </c>
      <c r="G183">
        <v>1167.6500000000001</v>
      </c>
      <c r="Y183" s="1"/>
    </row>
    <row r="184" spans="1:26" x14ac:dyDescent="0.2">
      <c r="A184">
        <f t="shared" si="9"/>
        <v>167.36525</v>
      </c>
      <c r="B184">
        <v>13</v>
      </c>
      <c r="C184">
        <v>1168.18</v>
      </c>
      <c r="D184">
        <v>13</v>
      </c>
      <c r="E184">
        <v>1</v>
      </c>
      <c r="F184">
        <v>1</v>
      </c>
      <c r="G184">
        <v>1173.08</v>
      </c>
      <c r="Y184" s="1"/>
    </row>
    <row r="185" spans="1:26" x14ac:dyDescent="0.2">
      <c r="A185">
        <f t="shared" si="9"/>
        <v>180.23949999999999</v>
      </c>
      <c r="B185">
        <v>14</v>
      </c>
      <c r="C185">
        <v>1171.05</v>
      </c>
      <c r="D185">
        <v>14</v>
      </c>
      <c r="E185">
        <v>1</v>
      </c>
      <c r="F185">
        <v>1</v>
      </c>
      <c r="G185">
        <v>1173.1099999999999</v>
      </c>
    </row>
    <row r="186" spans="1:26" x14ac:dyDescent="0.2">
      <c r="A186">
        <f t="shared" si="9"/>
        <v>193.11375000000001</v>
      </c>
      <c r="B186">
        <v>15</v>
      </c>
      <c r="C186">
        <v>1175.32</v>
      </c>
      <c r="D186">
        <v>15</v>
      </c>
      <c r="E186">
        <v>1</v>
      </c>
      <c r="F186">
        <v>1</v>
      </c>
      <c r="G186">
        <v>1175.4000000000001</v>
      </c>
      <c r="K186" t="s">
        <v>43</v>
      </c>
      <c r="X186" t="s">
        <v>22</v>
      </c>
      <c r="Y186" s="1">
        <f>AVERAGE(Y182)</f>
        <v>112904540696.30643</v>
      </c>
    </row>
    <row r="187" spans="1:26" x14ac:dyDescent="0.2">
      <c r="A187">
        <f t="shared" si="9"/>
        <v>205.98800000000003</v>
      </c>
      <c r="B187">
        <v>16</v>
      </c>
      <c r="C187">
        <v>1180.8</v>
      </c>
      <c r="D187">
        <v>16</v>
      </c>
      <c r="E187">
        <v>1</v>
      </c>
      <c r="F187">
        <v>1</v>
      </c>
      <c r="G187">
        <v>1178.99</v>
      </c>
      <c r="K187" t="s">
        <v>44</v>
      </c>
    </row>
    <row r="188" spans="1:26" x14ac:dyDescent="0.2">
      <c r="A188">
        <f t="shared" si="9"/>
        <v>218.86225000000002</v>
      </c>
      <c r="B188">
        <v>17</v>
      </c>
      <c r="C188">
        <v>1179.8699999999999</v>
      </c>
      <c r="D188">
        <v>17</v>
      </c>
      <c r="E188">
        <v>1</v>
      </c>
      <c r="F188">
        <v>1</v>
      </c>
      <c r="G188">
        <v>1179.1600000000001</v>
      </c>
      <c r="K188" t="s">
        <v>7</v>
      </c>
      <c r="L188" t="s">
        <v>12</v>
      </c>
      <c r="M188" t="s">
        <v>13</v>
      </c>
      <c r="N188" t="s">
        <v>14</v>
      </c>
      <c r="O188" t="s">
        <v>15</v>
      </c>
      <c r="P188" t="s">
        <v>16</v>
      </c>
      <c r="X188" t="s">
        <v>23</v>
      </c>
    </row>
    <row r="189" spans="1:26" x14ac:dyDescent="0.2">
      <c r="A189">
        <f t="shared" si="9"/>
        <v>231.73650000000001</v>
      </c>
      <c r="B189">
        <v>18</v>
      </c>
      <c r="C189">
        <v>1183.4000000000001</v>
      </c>
      <c r="D189">
        <v>18</v>
      </c>
      <c r="E189">
        <v>1</v>
      </c>
      <c r="F189">
        <v>1</v>
      </c>
      <c r="G189">
        <v>1184.52</v>
      </c>
      <c r="K189">
        <v>0</v>
      </c>
      <c r="L189">
        <v>1029.94</v>
      </c>
      <c r="M189">
        <v>34.331400000000002</v>
      </c>
      <c r="N189">
        <v>34.331400000000002</v>
      </c>
      <c r="O189">
        <v>111.075</v>
      </c>
      <c r="P189">
        <v>-95.990700000000004</v>
      </c>
    </row>
    <row r="190" spans="1:26" x14ac:dyDescent="0.2">
      <c r="A190">
        <f t="shared" si="9"/>
        <v>244.61075</v>
      </c>
      <c r="B190">
        <v>19</v>
      </c>
      <c r="C190">
        <v>1192.93</v>
      </c>
      <c r="D190">
        <v>19</v>
      </c>
      <c r="E190">
        <v>1</v>
      </c>
      <c r="F190">
        <v>1</v>
      </c>
      <c r="G190">
        <v>1188.6400000000001</v>
      </c>
      <c r="X190" t="s">
        <v>24</v>
      </c>
      <c r="Y190" s="2">
        <f>Y186/J176</f>
        <v>47.299765687602189</v>
      </c>
      <c r="Z190" t="s">
        <v>25</v>
      </c>
    </row>
    <row r="191" spans="1:26" x14ac:dyDescent="0.2">
      <c r="A191">
        <f t="shared" si="9"/>
        <v>257.48500000000001</v>
      </c>
      <c r="B191">
        <v>20</v>
      </c>
      <c r="C191">
        <v>1191.93</v>
      </c>
      <c r="D191">
        <v>20</v>
      </c>
      <c r="E191">
        <v>1</v>
      </c>
      <c r="F191">
        <v>1</v>
      </c>
      <c r="G191">
        <v>1190.3900000000001</v>
      </c>
      <c r="Y191">
        <f>Y190*M175</f>
        <v>0.95279722853129611</v>
      </c>
    </row>
    <row r="192" spans="1:26" x14ac:dyDescent="0.2">
      <c r="A192">
        <f t="shared" si="9"/>
        <v>270.35925000000003</v>
      </c>
      <c r="B192">
        <v>21</v>
      </c>
      <c r="C192">
        <v>1197.31</v>
      </c>
      <c r="D192">
        <v>21</v>
      </c>
      <c r="E192">
        <v>1</v>
      </c>
      <c r="F192">
        <v>1</v>
      </c>
      <c r="G192">
        <v>1195.3800000000001</v>
      </c>
    </row>
    <row r="193" spans="1:26" x14ac:dyDescent="0.2">
      <c r="A193">
        <f t="shared" si="9"/>
        <v>283.23350000000005</v>
      </c>
      <c r="B193">
        <v>22</v>
      </c>
      <c r="C193">
        <v>1197.53</v>
      </c>
      <c r="D193">
        <v>22</v>
      </c>
      <c r="E193">
        <v>1</v>
      </c>
      <c r="F193">
        <v>1</v>
      </c>
      <c r="G193">
        <v>1201.6099999999999</v>
      </c>
    </row>
    <row r="194" spans="1:26" x14ac:dyDescent="0.2">
      <c r="A194">
        <f t="shared" si="9"/>
        <v>296.10775000000001</v>
      </c>
      <c r="B194">
        <v>23</v>
      </c>
      <c r="C194">
        <v>1198.3699999999999</v>
      </c>
      <c r="D194">
        <v>23</v>
      </c>
      <c r="E194">
        <v>1</v>
      </c>
      <c r="F194">
        <v>1</v>
      </c>
      <c r="G194">
        <v>1203.4100000000001</v>
      </c>
      <c r="K194" t="s">
        <v>45</v>
      </c>
      <c r="U194" t="s">
        <v>17</v>
      </c>
      <c r="V194" t="s">
        <v>18</v>
      </c>
      <c r="W194" t="s">
        <v>19</v>
      </c>
      <c r="X194" t="s">
        <v>20</v>
      </c>
      <c r="Y194" t="s">
        <v>21</v>
      </c>
    </row>
    <row r="195" spans="1:26" x14ac:dyDescent="0.2">
      <c r="A195">
        <f t="shared" si="9"/>
        <v>308.98200000000003</v>
      </c>
      <c r="B195">
        <v>24</v>
      </c>
      <c r="C195">
        <v>1204.3900000000001</v>
      </c>
      <c r="D195">
        <v>24</v>
      </c>
      <c r="E195">
        <v>1</v>
      </c>
      <c r="F195">
        <v>1</v>
      </c>
      <c r="G195">
        <v>1205.1600000000001</v>
      </c>
      <c r="L195">
        <v>924000</v>
      </c>
      <c r="M195">
        <v>462</v>
      </c>
      <c r="N195">
        <v>1200.4416000000001</v>
      </c>
      <c r="O195">
        <v>-273053.17</v>
      </c>
      <c r="P195">
        <v>-174.18444</v>
      </c>
      <c r="Q195">
        <v>1213931.1000000001</v>
      </c>
      <c r="R195">
        <v>7815.442</v>
      </c>
      <c r="S195">
        <v>-7862.3912</v>
      </c>
      <c r="V195">
        <f>(R195-S195)/2</f>
        <v>7838.9166000000005</v>
      </c>
      <c r="Y195" s="1"/>
    </row>
    <row r="196" spans="1:26" x14ac:dyDescent="0.2">
      <c r="A196">
        <f t="shared" si="9"/>
        <v>321.85625000000005</v>
      </c>
      <c r="B196">
        <v>25</v>
      </c>
      <c r="C196">
        <v>1205.1500000000001</v>
      </c>
      <c r="D196">
        <v>25</v>
      </c>
      <c r="E196">
        <v>1</v>
      </c>
      <c r="F196">
        <v>1</v>
      </c>
      <c r="G196">
        <v>1206.68</v>
      </c>
      <c r="L196">
        <v>1021000</v>
      </c>
      <c r="M196">
        <v>510.5</v>
      </c>
      <c r="N196">
        <v>1201.6586</v>
      </c>
      <c r="O196">
        <v>-273073.11</v>
      </c>
      <c r="P196">
        <v>-511.33463</v>
      </c>
      <c r="Q196">
        <v>1213931.1000000001</v>
      </c>
      <c r="R196">
        <v>8666.7760999999991</v>
      </c>
      <c r="S196">
        <v>-8687.8171999999995</v>
      </c>
      <c r="U196">
        <f>(L196-L195)*0.0005</f>
        <v>48.5</v>
      </c>
      <c r="V196">
        <f>(R196-S196)/2</f>
        <v>8677.2966500000002</v>
      </c>
      <c r="W196">
        <f>V196-V195</f>
        <v>838.38004999999976</v>
      </c>
      <c r="X196">
        <f>W196/U196/($Q$181*$R$181)/2</f>
        <v>7.3330757849924466E-3</v>
      </c>
      <c r="Y196" s="1">
        <f>X196*$Y$66/$Y$67/$Y$68</f>
        <v>117475874075.57899</v>
      </c>
    </row>
    <row r="197" spans="1:26" x14ac:dyDescent="0.2">
      <c r="A197">
        <f t="shared" si="9"/>
        <v>334.73050000000001</v>
      </c>
      <c r="B197">
        <v>26</v>
      </c>
      <c r="C197">
        <v>1211.52</v>
      </c>
      <c r="D197">
        <v>26</v>
      </c>
      <c r="E197">
        <v>1</v>
      </c>
      <c r="F197">
        <v>1</v>
      </c>
      <c r="G197">
        <v>1208.4000000000001</v>
      </c>
      <c r="L197">
        <v>1277000</v>
      </c>
      <c r="M197">
        <v>638.5</v>
      </c>
      <c r="N197">
        <v>1198.7792999999999</v>
      </c>
      <c r="O197">
        <v>-273037.44</v>
      </c>
      <c r="P197">
        <v>-471.28107999999997</v>
      </c>
      <c r="Q197">
        <v>1213931.1000000001</v>
      </c>
      <c r="R197">
        <v>10757.74</v>
      </c>
      <c r="S197">
        <v>-10756.724</v>
      </c>
      <c r="U197">
        <f t="shared" ref="U197:U199" si="10">(L197-L196)*0.0005</f>
        <v>128</v>
      </c>
      <c r="V197">
        <f t="shared" ref="V197:V199" si="11">(R197-S197)/2</f>
        <v>10757.232</v>
      </c>
      <c r="W197">
        <f t="shared" ref="W197:W199" si="12">V197-V196</f>
        <v>2079.9353499999997</v>
      </c>
      <c r="X197">
        <f t="shared" ref="X197:X199" si="13">W197/U197/($Q$181*$R$181)/2</f>
        <v>6.8932946578380847E-3</v>
      </c>
      <c r="Y197" s="1">
        <f t="shared" ref="Y197:Y200" si="14">X197*$Y$66/$Y$67/$Y$68</f>
        <v>110430580418.56613</v>
      </c>
    </row>
    <row r="198" spans="1:26" x14ac:dyDescent="0.2">
      <c r="A198">
        <f t="shared" si="9"/>
        <v>347.60475000000002</v>
      </c>
      <c r="B198">
        <v>27</v>
      </c>
      <c r="C198">
        <v>1213.23</v>
      </c>
      <c r="D198">
        <v>27</v>
      </c>
      <c r="E198">
        <v>1</v>
      </c>
      <c r="F198">
        <v>1</v>
      </c>
      <c r="G198">
        <v>1214.3800000000001</v>
      </c>
      <c r="L198">
        <v>1469000</v>
      </c>
      <c r="M198">
        <v>734.5</v>
      </c>
      <c r="N198">
        <v>1197.741</v>
      </c>
      <c r="O198">
        <v>-273090.84000000003</v>
      </c>
      <c r="P198">
        <v>-140.52077</v>
      </c>
      <c r="Q198">
        <v>1213931.1000000001</v>
      </c>
      <c r="R198">
        <v>12386.626</v>
      </c>
      <c r="S198">
        <v>-12341.319</v>
      </c>
      <c r="U198">
        <f t="shared" si="10"/>
        <v>96</v>
      </c>
      <c r="V198">
        <f t="shared" si="11"/>
        <v>12363.9725</v>
      </c>
      <c r="W198">
        <f t="shared" si="12"/>
        <v>1606.7404999999999</v>
      </c>
      <c r="X198">
        <f t="shared" si="13"/>
        <v>7.1000512621267088E-3</v>
      </c>
      <c r="Y198" s="1">
        <f t="shared" si="14"/>
        <v>113742821219.26988</v>
      </c>
    </row>
    <row r="199" spans="1:26" x14ac:dyDescent="0.2">
      <c r="A199">
        <f t="shared" si="9"/>
        <v>360.47899999999998</v>
      </c>
      <c r="B199">
        <v>28</v>
      </c>
      <c r="C199">
        <v>1215.98</v>
      </c>
      <c r="D199">
        <v>28</v>
      </c>
      <c r="E199">
        <v>1</v>
      </c>
      <c r="F199">
        <v>1</v>
      </c>
      <c r="G199">
        <v>1218.6199999999999</v>
      </c>
      <c r="L199">
        <v>1777000</v>
      </c>
      <c r="M199">
        <v>888.5</v>
      </c>
      <c r="N199">
        <v>1197.3050000000001</v>
      </c>
      <c r="O199">
        <v>-273070.2</v>
      </c>
      <c r="P199">
        <v>-729.32338000000004</v>
      </c>
      <c r="Q199">
        <v>1213931.1000000001</v>
      </c>
      <c r="R199">
        <v>14960.782999999999</v>
      </c>
      <c r="S199">
        <v>-14955.656999999999</v>
      </c>
      <c r="U199">
        <f t="shared" si="10"/>
        <v>154</v>
      </c>
      <c r="V199">
        <f t="shared" si="11"/>
        <v>14958.22</v>
      </c>
      <c r="W199">
        <f t="shared" si="12"/>
        <v>2594.2474999999995</v>
      </c>
      <c r="X199">
        <f t="shared" si="13"/>
        <v>7.1462410717307353E-3</v>
      </c>
      <c r="Y199" s="1">
        <f t="shared" si="14"/>
        <v>114482781969.12639</v>
      </c>
    </row>
    <row r="200" spans="1:26" x14ac:dyDescent="0.2">
      <c r="A200">
        <f t="shared" si="9"/>
        <v>373.35325</v>
      </c>
      <c r="B200">
        <v>29</v>
      </c>
      <c r="C200">
        <v>1219.5</v>
      </c>
      <c r="D200">
        <v>29</v>
      </c>
      <c r="E200">
        <v>1</v>
      </c>
      <c r="F200">
        <v>1</v>
      </c>
      <c r="G200">
        <v>1224.44</v>
      </c>
      <c r="L200">
        <v>2000000</v>
      </c>
      <c r="M200">
        <v>1000</v>
      </c>
      <c r="N200">
        <v>1197.6841999999999</v>
      </c>
      <c r="O200">
        <v>-273077.94</v>
      </c>
      <c r="P200">
        <v>-126.57995</v>
      </c>
      <c r="Q200">
        <v>1213931.1000000001</v>
      </c>
      <c r="R200">
        <v>16803.527999999998</v>
      </c>
      <c r="S200">
        <v>-16756.752</v>
      </c>
      <c r="U200">
        <f>(L200-L199)*0.0005</f>
        <v>111.5</v>
      </c>
      <c r="V200">
        <f>(R200-S200)/2</f>
        <v>16780.14</v>
      </c>
      <c r="W200">
        <f>V200-V199</f>
        <v>1821.92</v>
      </c>
      <c r="X200">
        <f>W200/U200/($Q$181*$R$181)/2</f>
        <v>6.9317264003170669E-3</v>
      </c>
      <c r="Y200" s="1">
        <f t="shared" si="14"/>
        <v>111046256933.07942</v>
      </c>
    </row>
    <row r="201" spans="1:26" x14ac:dyDescent="0.2">
      <c r="A201">
        <f t="shared" si="9"/>
        <v>386.22750000000002</v>
      </c>
      <c r="B201">
        <v>30</v>
      </c>
      <c r="C201">
        <v>1223.98</v>
      </c>
      <c r="D201">
        <v>30</v>
      </c>
      <c r="E201">
        <v>1</v>
      </c>
      <c r="F201">
        <v>1</v>
      </c>
      <c r="G201">
        <v>1220.94</v>
      </c>
    </row>
    <row r="202" spans="1:26" x14ac:dyDescent="0.2">
      <c r="A202">
        <f t="shared" si="9"/>
        <v>399.10175000000004</v>
      </c>
      <c r="B202">
        <v>31</v>
      </c>
      <c r="C202">
        <v>1226.01</v>
      </c>
      <c r="D202">
        <v>31</v>
      </c>
      <c r="E202">
        <v>1</v>
      </c>
      <c r="F202">
        <v>1</v>
      </c>
      <c r="G202">
        <v>1228.67</v>
      </c>
      <c r="X202" t="s">
        <v>22</v>
      </c>
      <c r="Y202" s="1">
        <f>AVERAGE(Y196:Y200)</f>
        <v>113435662923.12418</v>
      </c>
    </row>
    <row r="203" spans="1:26" x14ac:dyDescent="0.2">
      <c r="A203">
        <f t="shared" si="9"/>
        <v>411.97600000000006</v>
      </c>
      <c r="B203">
        <v>32</v>
      </c>
      <c r="C203">
        <v>1230.76</v>
      </c>
      <c r="D203">
        <v>32</v>
      </c>
      <c r="E203">
        <v>1</v>
      </c>
      <c r="F203">
        <v>1</v>
      </c>
      <c r="G203">
        <v>1232.42</v>
      </c>
    </row>
    <row r="204" spans="1:26" x14ac:dyDescent="0.2">
      <c r="A204">
        <f t="shared" si="9"/>
        <v>424.85025000000002</v>
      </c>
      <c r="B204">
        <v>33</v>
      </c>
      <c r="C204">
        <v>1239.95</v>
      </c>
      <c r="D204">
        <v>33</v>
      </c>
      <c r="E204">
        <v>1</v>
      </c>
      <c r="F204">
        <v>1</v>
      </c>
      <c r="G204">
        <v>1232.04</v>
      </c>
      <c r="X204" t="s">
        <v>23</v>
      </c>
    </row>
    <row r="205" spans="1:26" x14ac:dyDescent="0.2">
      <c r="A205">
        <f t="shared" si="9"/>
        <v>437.72450000000003</v>
      </c>
      <c r="B205">
        <v>34</v>
      </c>
      <c r="C205">
        <v>1230.79</v>
      </c>
      <c r="D205">
        <v>34</v>
      </c>
      <c r="E205">
        <v>1</v>
      </c>
      <c r="F205">
        <v>1</v>
      </c>
      <c r="G205">
        <v>1237.57</v>
      </c>
    </row>
    <row r="206" spans="1:26" x14ac:dyDescent="0.2">
      <c r="A206">
        <f t="shared" si="9"/>
        <v>450.59875</v>
      </c>
      <c r="B206">
        <v>35</v>
      </c>
      <c r="C206">
        <v>1235.24</v>
      </c>
      <c r="D206">
        <v>35</v>
      </c>
      <c r="E206">
        <v>1</v>
      </c>
      <c r="F206">
        <v>1</v>
      </c>
      <c r="G206">
        <v>1240.8599999999999</v>
      </c>
      <c r="X206" t="s">
        <v>24</v>
      </c>
      <c r="Y206" s="2">
        <f>Y202/J176</f>
        <v>47.52227185719488</v>
      </c>
      <c r="Z206" t="s">
        <v>25</v>
      </c>
    </row>
    <row r="207" spans="1:26" x14ac:dyDescent="0.2">
      <c r="A207">
        <f t="shared" si="9"/>
        <v>463.47300000000001</v>
      </c>
      <c r="B207">
        <v>36</v>
      </c>
      <c r="C207">
        <v>1241.6300000000001</v>
      </c>
      <c r="D207">
        <v>36</v>
      </c>
      <c r="E207">
        <v>1</v>
      </c>
      <c r="F207">
        <v>1</v>
      </c>
      <c r="G207">
        <v>1247.49</v>
      </c>
      <c r="Y207">
        <f>Y206*M175</f>
        <v>0.95727934929103164</v>
      </c>
    </row>
    <row r="208" spans="1:26" x14ac:dyDescent="0.2">
      <c r="A208">
        <f t="shared" si="9"/>
        <v>476.34725000000003</v>
      </c>
      <c r="B208">
        <v>37</v>
      </c>
      <c r="C208">
        <v>1246.21</v>
      </c>
      <c r="D208">
        <v>37</v>
      </c>
      <c r="E208">
        <v>1</v>
      </c>
      <c r="F208">
        <v>1</v>
      </c>
      <c r="G208">
        <v>1248.45</v>
      </c>
    </row>
    <row r="209" spans="1:7" x14ac:dyDescent="0.2">
      <c r="A209">
        <f t="shared" si="9"/>
        <v>489.22149999999999</v>
      </c>
      <c r="B209">
        <v>38</v>
      </c>
      <c r="C209">
        <v>1244.83</v>
      </c>
      <c r="D209">
        <v>38</v>
      </c>
      <c r="E209">
        <v>1</v>
      </c>
      <c r="F209">
        <v>1</v>
      </c>
      <c r="G209">
        <v>1252.69</v>
      </c>
    </row>
    <row r="210" spans="1:7" x14ac:dyDescent="0.2">
      <c r="A210">
        <f t="shared" si="9"/>
        <v>502.09575000000001</v>
      </c>
      <c r="B210">
        <v>39</v>
      </c>
      <c r="C210">
        <v>1250.78</v>
      </c>
      <c r="D210">
        <v>39</v>
      </c>
      <c r="E210">
        <v>1</v>
      </c>
      <c r="F210">
        <v>1</v>
      </c>
      <c r="G210">
        <v>1252.47</v>
      </c>
    </row>
    <row r="211" spans="1:7" x14ac:dyDescent="0.2">
      <c r="A211">
        <f t="shared" si="9"/>
        <v>514.97</v>
      </c>
      <c r="B211">
        <v>40</v>
      </c>
      <c r="C211">
        <v>1261.18</v>
      </c>
      <c r="D211">
        <v>40</v>
      </c>
      <c r="E211">
        <v>1</v>
      </c>
      <c r="F211">
        <v>1</v>
      </c>
      <c r="G211">
        <v>1255.52</v>
      </c>
    </row>
    <row r="212" spans="1:7" x14ac:dyDescent="0.2">
      <c r="A212">
        <f t="shared" si="9"/>
        <v>527.84424999999999</v>
      </c>
      <c r="B212">
        <v>41</v>
      </c>
      <c r="C212">
        <v>1289.27</v>
      </c>
      <c r="D212">
        <v>41</v>
      </c>
      <c r="E212">
        <v>1</v>
      </c>
      <c r="F212">
        <v>1</v>
      </c>
      <c r="G212">
        <v>1260.1500000000001</v>
      </c>
    </row>
    <row r="213" spans="1:7" x14ac:dyDescent="0.2">
      <c r="A213">
        <f t="shared" si="9"/>
        <v>540.71850000000006</v>
      </c>
      <c r="B213">
        <v>42</v>
      </c>
      <c r="C213">
        <v>1306.33</v>
      </c>
      <c r="D213">
        <v>42</v>
      </c>
      <c r="E213">
        <v>1</v>
      </c>
      <c r="F213">
        <v>1</v>
      </c>
      <c r="G213">
        <v>1262.22</v>
      </c>
    </row>
    <row r="214" spans="1:7" x14ac:dyDescent="0.2">
      <c r="A214">
        <f t="shared" si="9"/>
        <v>553.59275000000002</v>
      </c>
      <c r="B214">
        <v>43</v>
      </c>
      <c r="C214">
        <v>1304.06</v>
      </c>
      <c r="D214">
        <v>43</v>
      </c>
      <c r="E214">
        <v>1</v>
      </c>
      <c r="F214">
        <v>1</v>
      </c>
      <c r="G214">
        <v>1262.6300000000001</v>
      </c>
    </row>
    <row r="215" spans="1:7" x14ac:dyDescent="0.2">
      <c r="A215">
        <f t="shared" si="9"/>
        <v>566.4670000000001</v>
      </c>
      <c r="B215">
        <v>44</v>
      </c>
      <c r="C215">
        <v>1300.1600000000001</v>
      </c>
      <c r="D215">
        <v>44</v>
      </c>
      <c r="E215">
        <v>1</v>
      </c>
      <c r="F215">
        <v>1</v>
      </c>
      <c r="G215">
        <v>1258.45</v>
      </c>
    </row>
    <row r="216" spans="1:7" x14ac:dyDescent="0.2">
      <c r="A216">
        <f t="shared" si="9"/>
        <v>579.34125000000006</v>
      </c>
      <c r="B216">
        <v>45</v>
      </c>
      <c r="C216">
        <v>1265.32</v>
      </c>
      <c r="D216">
        <v>45</v>
      </c>
      <c r="E216">
        <v>1</v>
      </c>
      <c r="F216">
        <v>1</v>
      </c>
      <c r="G216">
        <v>1254</v>
      </c>
    </row>
    <row r="217" spans="1:7" x14ac:dyDescent="0.2">
      <c r="A217">
        <f t="shared" si="9"/>
        <v>592.21550000000002</v>
      </c>
      <c r="B217">
        <v>46</v>
      </c>
      <c r="C217">
        <v>1250.02</v>
      </c>
      <c r="D217">
        <v>46</v>
      </c>
      <c r="E217">
        <v>1</v>
      </c>
      <c r="F217">
        <v>1</v>
      </c>
      <c r="G217">
        <v>1249.18</v>
      </c>
    </row>
    <row r="218" spans="1:7" x14ac:dyDescent="0.2">
      <c r="A218">
        <f t="shared" si="9"/>
        <v>605.08975000000009</v>
      </c>
      <c r="B218">
        <v>47</v>
      </c>
      <c r="C218">
        <v>1244.81</v>
      </c>
      <c r="D218">
        <v>47</v>
      </c>
      <c r="E218">
        <v>1</v>
      </c>
      <c r="F218">
        <v>1</v>
      </c>
      <c r="G218">
        <v>1246.8499999999999</v>
      </c>
    </row>
    <row r="219" spans="1:7" x14ac:dyDescent="0.2">
      <c r="A219">
        <f t="shared" si="9"/>
        <v>617.96400000000006</v>
      </c>
      <c r="B219">
        <v>48</v>
      </c>
      <c r="C219">
        <v>1248.77</v>
      </c>
      <c r="D219">
        <v>48</v>
      </c>
      <c r="E219">
        <v>1</v>
      </c>
      <c r="F219">
        <v>1</v>
      </c>
      <c r="G219">
        <v>1242.29</v>
      </c>
    </row>
    <row r="220" spans="1:7" x14ac:dyDescent="0.2">
      <c r="A220">
        <f t="shared" si="9"/>
        <v>630.83825000000013</v>
      </c>
      <c r="B220">
        <v>49</v>
      </c>
      <c r="C220">
        <v>1240.83</v>
      </c>
      <c r="D220">
        <v>49</v>
      </c>
      <c r="E220">
        <v>1</v>
      </c>
      <c r="F220">
        <v>1</v>
      </c>
      <c r="G220">
        <v>1240.22</v>
      </c>
    </row>
    <row r="221" spans="1:7" x14ac:dyDescent="0.2">
      <c r="A221">
        <f t="shared" si="9"/>
        <v>643.71250000000009</v>
      </c>
      <c r="B221">
        <v>50</v>
      </c>
      <c r="C221">
        <v>1234.1099999999999</v>
      </c>
      <c r="D221">
        <v>50</v>
      </c>
      <c r="E221">
        <v>1</v>
      </c>
      <c r="F221">
        <v>1</v>
      </c>
      <c r="G221">
        <v>1234.8</v>
      </c>
    </row>
    <row r="222" spans="1:7" x14ac:dyDescent="0.2">
      <c r="A222">
        <f t="shared" si="9"/>
        <v>656.58674999999994</v>
      </c>
      <c r="B222">
        <v>51</v>
      </c>
      <c r="C222">
        <v>1234.43</v>
      </c>
      <c r="D222">
        <v>51</v>
      </c>
      <c r="E222">
        <v>1</v>
      </c>
      <c r="F222">
        <v>1</v>
      </c>
      <c r="G222">
        <v>1230.5899999999999</v>
      </c>
    </row>
    <row r="223" spans="1:7" x14ac:dyDescent="0.2">
      <c r="A223">
        <f t="shared" si="9"/>
        <v>669.46100000000001</v>
      </c>
      <c r="B223">
        <v>52</v>
      </c>
      <c r="C223">
        <v>1230.47</v>
      </c>
      <c r="D223">
        <v>52</v>
      </c>
      <c r="E223">
        <v>1</v>
      </c>
      <c r="F223">
        <v>1</v>
      </c>
      <c r="G223">
        <v>1227.46</v>
      </c>
    </row>
    <row r="224" spans="1:7" x14ac:dyDescent="0.2">
      <c r="A224">
        <f t="shared" si="9"/>
        <v>682.33524999999997</v>
      </c>
      <c r="B224">
        <v>53</v>
      </c>
      <c r="C224">
        <v>1229.3499999999999</v>
      </c>
      <c r="D224">
        <v>53</v>
      </c>
      <c r="E224">
        <v>1</v>
      </c>
      <c r="F224">
        <v>1</v>
      </c>
      <c r="G224">
        <v>1226.8800000000001</v>
      </c>
    </row>
    <row r="225" spans="1:7" x14ac:dyDescent="0.2">
      <c r="A225">
        <f t="shared" si="9"/>
        <v>695.20950000000005</v>
      </c>
      <c r="B225">
        <v>54</v>
      </c>
      <c r="C225">
        <v>1223.58</v>
      </c>
      <c r="D225">
        <v>54</v>
      </c>
      <c r="E225">
        <v>1</v>
      </c>
      <c r="F225">
        <v>1</v>
      </c>
      <c r="G225">
        <v>1223.51</v>
      </c>
    </row>
    <row r="226" spans="1:7" x14ac:dyDescent="0.2">
      <c r="A226">
        <f t="shared" si="9"/>
        <v>708.08375000000001</v>
      </c>
      <c r="B226">
        <v>55</v>
      </c>
      <c r="C226">
        <v>1220.32</v>
      </c>
      <c r="D226">
        <v>55</v>
      </c>
      <c r="E226">
        <v>1</v>
      </c>
      <c r="F226">
        <v>1</v>
      </c>
      <c r="G226">
        <v>1223.92</v>
      </c>
    </row>
    <row r="227" spans="1:7" x14ac:dyDescent="0.2">
      <c r="A227">
        <f t="shared" si="9"/>
        <v>720.95799999999997</v>
      </c>
      <c r="B227">
        <v>56</v>
      </c>
      <c r="C227">
        <v>1214.94</v>
      </c>
      <c r="D227">
        <v>56</v>
      </c>
      <c r="E227">
        <v>1</v>
      </c>
      <c r="F227">
        <v>1</v>
      </c>
      <c r="G227">
        <v>1225.79</v>
      </c>
    </row>
    <row r="228" spans="1:7" x14ac:dyDescent="0.2">
      <c r="A228">
        <f t="shared" si="9"/>
        <v>733.83225000000004</v>
      </c>
      <c r="B228">
        <v>57</v>
      </c>
      <c r="C228">
        <v>1211.8800000000001</v>
      </c>
      <c r="D228">
        <v>57</v>
      </c>
      <c r="E228">
        <v>1</v>
      </c>
      <c r="F228">
        <v>1</v>
      </c>
      <c r="G228">
        <v>1225.68</v>
      </c>
    </row>
    <row r="229" spans="1:7" x14ac:dyDescent="0.2">
      <c r="A229">
        <f t="shared" si="9"/>
        <v>746.70650000000001</v>
      </c>
      <c r="B229">
        <v>58</v>
      </c>
      <c r="C229">
        <v>1212.98</v>
      </c>
      <c r="D229">
        <v>58</v>
      </c>
      <c r="E229">
        <v>1</v>
      </c>
      <c r="F229">
        <v>1</v>
      </c>
      <c r="G229">
        <v>1218.07</v>
      </c>
    </row>
    <row r="230" spans="1:7" x14ac:dyDescent="0.2">
      <c r="A230">
        <f t="shared" si="9"/>
        <v>759.58075000000008</v>
      </c>
      <c r="B230">
        <v>59</v>
      </c>
      <c r="C230">
        <v>1212.0899999999999</v>
      </c>
      <c r="D230">
        <v>59</v>
      </c>
      <c r="E230">
        <v>1</v>
      </c>
      <c r="F230">
        <v>1</v>
      </c>
      <c r="G230">
        <v>1217.8900000000001</v>
      </c>
    </row>
    <row r="231" spans="1:7" x14ac:dyDescent="0.2">
      <c r="A231">
        <f t="shared" si="9"/>
        <v>772.45500000000004</v>
      </c>
      <c r="B231">
        <v>60</v>
      </c>
      <c r="C231">
        <v>1210.08</v>
      </c>
      <c r="D231">
        <v>60</v>
      </c>
      <c r="E231">
        <v>1</v>
      </c>
      <c r="F231">
        <v>1</v>
      </c>
      <c r="G231">
        <v>1214.52</v>
      </c>
    </row>
    <row r="232" spans="1:7" x14ac:dyDescent="0.2">
      <c r="A232">
        <f t="shared" si="9"/>
        <v>785.32925</v>
      </c>
      <c r="B232">
        <v>61</v>
      </c>
      <c r="C232">
        <v>1201.01</v>
      </c>
      <c r="D232">
        <v>61</v>
      </c>
      <c r="E232">
        <v>1</v>
      </c>
      <c r="F232">
        <v>1</v>
      </c>
      <c r="G232">
        <v>1209.3499999999999</v>
      </c>
    </row>
    <row r="233" spans="1:7" x14ac:dyDescent="0.2">
      <c r="A233">
        <f t="shared" si="9"/>
        <v>798.20350000000008</v>
      </c>
      <c r="B233">
        <v>62</v>
      </c>
      <c r="C233">
        <v>1198.8900000000001</v>
      </c>
      <c r="D233">
        <v>62</v>
      </c>
      <c r="E233">
        <v>1</v>
      </c>
      <c r="F233">
        <v>1</v>
      </c>
      <c r="G233">
        <v>1206.24</v>
      </c>
    </row>
    <row r="234" spans="1:7" x14ac:dyDescent="0.2">
      <c r="A234">
        <f t="shared" si="9"/>
        <v>811.07775000000004</v>
      </c>
      <c r="B234">
        <v>63</v>
      </c>
      <c r="C234">
        <v>1196.76</v>
      </c>
      <c r="D234">
        <v>63</v>
      </c>
      <c r="E234">
        <v>1</v>
      </c>
      <c r="F234">
        <v>1</v>
      </c>
      <c r="G234">
        <v>1198.1500000000001</v>
      </c>
    </row>
    <row r="235" spans="1:7" x14ac:dyDescent="0.2">
      <c r="A235">
        <f t="shared" si="9"/>
        <v>823.95200000000011</v>
      </c>
      <c r="B235">
        <v>64</v>
      </c>
      <c r="C235">
        <v>1192.22</v>
      </c>
      <c r="D235">
        <v>64</v>
      </c>
      <c r="E235">
        <v>1</v>
      </c>
      <c r="F235">
        <v>1</v>
      </c>
      <c r="G235">
        <v>1196.3399999999999</v>
      </c>
    </row>
    <row r="236" spans="1:7" x14ac:dyDescent="0.2">
      <c r="A236">
        <f t="shared" si="9"/>
        <v>836.82625000000007</v>
      </c>
      <c r="B236">
        <v>65</v>
      </c>
      <c r="C236">
        <v>1190.4100000000001</v>
      </c>
      <c r="D236">
        <v>65</v>
      </c>
      <c r="E236">
        <v>1</v>
      </c>
      <c r="F236">
        <v>1</v>
      </c>
      <c r="G236">
        <v>1194.1199999999999</v>
      </c>
    </row>
    <row r="237" spans="1:7" x14ac:dyDescent="0.2">
      <c r="A237">
        <f t="shared" ref="A237:A251" si="15">(B237/$B$251)*$P$181</f>
        <v>849.70050000000003</v>
      </c>
      <c r="B237">
        <v>66</v>
      </c>
      <c r="C237">
        <v>1190.8499999999999</v>
      </c>
      <c r="D237">
        <v>66</v>
      </c>
      <c r="E237">
        <v>1</v>
      </c>
      <c r="F237">
        <v>1</v>
      </c>
      <c r="G237">
        <v>1191.1500000000001</v>
      </c>
    </row>
    <row r="238" spans="1:7" x14ac:dyDescent="0.2">
      <c r="A238">
        <f t="shared" si="15"/>
        <v>862.57475000000011</v>
      </c>
      <c r="B238">
        <v>67</v>
      </c>
      <c r="C238">
        <v>1184.54</v>
      </c>
      <c r="D238">
        <v>67</v>
      </c>
      <c r="E238">
        <v>1</v>
      </c>
      <c r="F238">
        <v>1</v>
      </c>
      <c r="G238">
        <v>1188.6199999999999</v>
      </c>
    </row>
    <row r="239" spans="1:7" x14ac:dyDescent="0.2">
      <c r="A239">
        <f t="shared" si="15"/>
        <v>875.44900000000007</v>
      </c>
      <c r="B239">
        <v>68</v>
      </c>
      <c r="C239">
        <v>1185.4100000000001</v>
      </c>
      <c r="D239">
        <v>68</v>
      </c>
      <c r="E239">
        <v>1</v>
      </c>
      <c r="F239">
        <v>1</v>
      </c>
      <c r="G239">
        <v>1186.32</v>
      </c>
    </row>
    <row r="240" spans="1:7" x14ac:dyDescent="0.2">
      <c r="A240">
        <f t="shared" si="15"/>
        <v>888.32325000000014</v>
      </c>
      <c r="B240">
        <v>69</v>
      </c>
      <c r="C240">
        <v>1178.8900000000001</v>
      </c>
      <c r="D240">
        <v>69</v>
      </c>
      <c r="E240">
        <v>1</v>
      </c>
      <c r="F240">
        <v>1</v>
      </c>
      <c r="G240">
        <v>1183.6300000000001</v>
      </c>
    </row>
    <row r="241" spans="1:10" x14ac:dyDescent="0.2">
      <c r="A241">
        <f t="shared" si="15"/>
        <v>901.19749999999999</v>
      </c>
      <c r="B241">
        <v>70</v>
      </c>
      <c r="C241">
        <v>1180.44</v>
      </c>
      <c r="D241">
        <v>70</v>
      </c>
      <c r="E241">
        <v>1</v>
      </c>
      <c r="F241">
        <v>1</v>
      </c>
      <c r="G241">
        <v>1180.1500000000001</v>
      </c>
    </row>
    <row r="242" spans="1:10" x14ac:dyDescent="0.2">
      <c r="A242">
        <f t="shared" si="15"/>
        <v>914.07174999999995</v>
      </c>
      <c r="B242">
        <v>71</v>
      </c>
      <c r="C242">
        <v>1170.1199999999999</v>
      </c>
      <c r="D242">
        <v>71</v>
      </c>
      <c r="E242">
        <v>1</v>
      </c>
      <c r="F242">
        <v>1</v>
      </c>
      <c r="G242">
        <v>1180.48</v>
      </c>
    </row>
    <row r="243" spans="1:10" x14ac:dyDescent="0.2">
      <c r="A243">
        <f t="shared" si="15"/>
        <v>926.94600000000003</v>
      </c>
      <c r="B243">
        <v>72</v>
      </c>
      <c r="C243">
        <v>1169.53</v>
      </c>
      <c r="D243">
        <v>72</v>
      </c>
      <c r="E243">
        <v>1</v>
      </c>
      <c r="F243">
        <v>1</v>
      </c>
      <c r="G243">
        <v>1177.27</v>
      </c>
    </row>
    <row r="244" spans="1:10" x14ac:dyDescent="0.2">
      <c r="A244">
        <f t="shared" si="15"/>
        <v>939.82024999999999</v>
      </c>
      <c r="B244">
        <v>73</v>
      </c>
      <c r="C244">
        <v>1166.1199999999999</v>
      </c>
      <c r="D244">
        <v>73</v>
      </c>
      <c r="E244">
        <v>1</v>
      </c>
      <c r="F244">
        <v>1</v>
      </c>
      <c r="G244">
        <v>1174.73</v>
      </c>
    </row>
    <row r="245" spans="1:10" x14ac:dyDescent="0.2">
      <c r="A245">
        <f t="shared" si="15"/>
        <v>952.69450000000006</v>
      </c>
      <c r="B245">
        <v>74</v>
      </c>
      <c r="C245">
        <v>1164.46</v>
      </c>
      <c r="D245">
        <v>74</v>
      </c>
      <c r="E245">
        <v>1</v>
      </c>
      <c r="F245">
        <v>1</v>
      </c>
      <c r="G245">
        <v>1169.19</v>
      </c>
    </row>
    <row r="246" spans="1:10" x14ac:dyDescent="0.2">
      <c r="A246">
        <f t="shared" si="15"/>
        <v>965.56875000000002</v>
      </c>
      <c r="B246">
        <v>75</v>
      </c>
      <c r="C246">
        <v>1163.3699999999999</v>
      </c>
      <c r="D246">
        <v>75</v>
      </c>
      <c r="E246">
        <v>1</v>
      </c>
      <c r="F246">
        <v>1</v>
      </c>
      <c r="G246">
        <v>1164.78</v>
      </c>
    </row>
    <row r="247" spans="1:10" x14ac:dyDescent="0.2">
      <c r="A247">
        <f t="shared" si="15"/>
        <v>978.44299999999998</v>
      </c>
      <c r="B247">
        <v>76</v>
      </c>
      <c r="C247">
        <v>1155.1199999999999</v>
      </c>
      <c r="D247">
        <v>76</v>
      </c>
      <c r="E247">
        <v>1</v>
      </c>
      <c r="F247">
        <v>1</v>
      </c>
      <c r="G247">
        <v>1164.58</v>
      </c>
    </row>
    <row r="248" spans="1:10" x14ac:dyDescent="0.2">
      <c r="A248">
        <f t="shared" si="15"/>
        <v>991.31725000000006</v>
      </c>
      <c r="B248">
        <v>77</v>
      </c>
      <c r="C248">
        <v>1155.33</v>
      </c>
      <c r="D248">
        <v>77</v>
      </c>
      <c r="E248">
        <v>1</v>
      </c>
      <c r="F248">
        <v>1</v>
      </c>
      <c r="G248">
        <v>1157.04</v>
      </c>
    </row>
    <row r="249" spans="1:10" x14ac:dyDescent="0.2">
      <c r="A249">
        <f t="shared" si="15"/>
        <v>1004.1915</v>
      </c>
      <c r="B249">
        <v>78</v>
      </c>
      <c r="C249">
        <v>1154.54</v>
      </c>
      <c r="D249">
        <v>78</v>
      </c>
      <c r="E249">
        <v>1</v>
      </c>
      <c r="F249">
        <v>1</v>
      </c>
      <c r="G249">
        <v>1153.8800000000001</v>
      </c>
    </row>
    <row r="250" spans="1:10" x14ac:dyDescent="0.2">
      <c r="A250">
        <f t="shared" si="15"/>
        <v>1017.0657500000001</v>
      </c>
      <c r="B250">
        <v>79</v>
      </c>
      <c r="C250">
        <v>1147.19</v>
      </c>
      <c r="D250">
        <v>79</v>
      </c>
      <c r="E250">
        <v>1</v>
      </c>
      <c r="F250">
        <v>1</v>
      </c>
      <c r="G250">
        <v>1152.29</v>
      </c>
    </row>
    <row r="251" spans="1:10" x14ac:dyDescent="0.2">
      <c r="A251">
        <f t="shared" si="15"/>
        <v>1029.94</v>
      </c>
      <c r="B251">
        <v>80</v>
      </c>
      <c r="C251">
        <v>1126.7</v>
      </c>
      <c r="D251">
        <v>80</v>
      </c>
      <c r="E251">
        <v>1</v>
      </c>
      <c r="F251">
        <v>1</v>
      </c>
      <c r="G251">
        <v>1148.2</v>
      </c>
    </row>
    <row r="253" spans="1:10" s="3" customFormat="1" x14ac:dyDescent="0.2"/>
    <row r="254" spans="1:10" x14ac:dyDescent="0.2">
      <c r="A254" t="s">
        <v>36</v>
      </c>
      <c r="B254" t="s">
        <v>37</v>
      </c>
      <c r="C254" t="s">
        <v>28</v>
      </c>
      <c r="D254" t="s">
        <v>38</v>
      </c>
      <c r="F254" t="s">
        <v>47</v>
      </c>
    </row>
    <row r="256" spans="1:10" x14ac:dyDescent="0.2">
      <c r="B256">
        <v>1000000</v>
      </c>
      <c r="C256">
        <v>50</v>
      </c>
      <c r="D256" t="s">
        <v>31</v>
      </c>
      <c r="E256" t="s">
        <v>32</v>
      </c>
      <c r="F256" t="s">
        <v>33</v>
      </c>
      <c r="J256" t="s">
        <v>1</v>
      </c>
    </row>
    <row r="257" spans="1:25" x14ac:dyDescent="0.2">
      <c r="A257">
        <f>(B257/$B$306)*$P$266</f>
        <v>34.331800000000001</v>
      </c>
      <c r="B257">
        <v>1</v>
      </c>
      <c r="C257">
        <v>1101.69</v>
      </c>
      <c r="D257">
        <v>1</v>
      </c>
      <c r="E257">
        <v>1</v>
      </c>
      <c r="F257">
        <v>1</v>
      </c>
      <c r="G257">
        <v>1119.44</v>
      </c>
      <c r="J257">
        <v>0.22009999999999999</v>
      </c>
    </row>
    <row r="258" spans="1:25" x14ac:dyDescent="0.2">
      <c r="A258">
        <f t="shared" ref="A258:A306" si="16">(B258/$B$306)*$P$266</f>
        <v>68.663600000000002</v>
      </c>
      <c r="B258">
        <v>2</v>
      </c>
      <c r="C258">
        <v>1100.72</v>
      </c>
      <c r="D258">
        <v>2</v>
      </c>
      <c r="E258">
        <v>1</v>
      </c>
      <c r="F258">
        <v>1</v>
      </c>
      <c r="G258">
        <v>1117.8599999999999</v>
      </c>
      <c r="J258">
        <v>0.2235</v>
      </c>
    </row>
    <row r="259" spans="1:25" x14ac:dyDescent="0.2">
      <c r="A259">
        <f t="shared" si="16"/>
        <v>102.99539999999999</v>
      </c>
      <c r="B259">
        <v>3</v>
      </c>
      <c r="C259">
        <v>1097.5</v>
      </c>
      <c r="D259">
        <v>3</v>
      </c>
      <c r="E259">
        <v>1</v>
      </c>
      <c r="F259">
        <v>1</v>
      </c>
      <c r="G259">
        <v>1119.31</v>
      </c>
      <c r="L259" t="s">
        <v>29</v>
      </c>
      <c r="M259" t="s">
        <v>30</v>
      </c>
    </row>
    <row r="260" spans="1:25" x14ac:dyDescent="0.2">
      <c r="A260">
        <f t="shared" si="16"/>
        <v>137.3272</v>
      </c>
      <c r="B260">
        <v>4</v>
      </c>
      <c r="C260">
        <v>1098.6099999999999</v>
      </c>
      <c r="D260">
        <v>4</v>
      </c>
      <c r="E260">
        <v>1</v>
      </c>
      <c r="F260">
        <v>1</v>
      </c>
      <c r="G260">
        <v>1120.68</v>
      </c>
      <c r="J260">
        <f>(J257+J258)/2</f>
        <v>0.2218</v>
      </c>
      <c r="K260" t="s">
        <v>2</v>
      </c>
      <c r="L260">
        <f>STDEV(J257:J258)</f>
        <v>2.4041630560342714E-3</v>
      </c>
      <c r="M260">
        <f>L260/J260</f>
        <v>1.0839328476259114E-2</v>
      </c>
    </row>
    <row r="261" spans="1:25" x14ac:dyDescent="0.2">
      <c r="A261">
        <f t="shared" si="16"/>
        <v>171.65899999999999</v>
      </c>
      <c r="B261">
        <v>5</v>
      </c>
      <c r="C261">
        <v>1112.78</v>
      </c>
      <c r="D261">
        <v>5</v>
      </c>
      <c r="E261">
        <v>1</v>
      </c>
      <c r="F261">
        <v>1</v>
      </c>
      <c r="G261">
        <v>1126.1199999999999</v>
      </c>
      <c r="J261">
        <f>J260/0.0000000001</f>
        <v>2218000000</v>
      </c>
      <c r="K261" t="s">
        <v>3</v>
      </c>
      <c r="X261" t="s">
        <v>4</v>
      </c>
      <c r="Y261" s="1">
        <v>1.602E-19</v>
      </c>
    </row>
    <row r="262" spans="1:25" x14ac:dyDescent="0.2">
      <c r="A262">
        <f t="shared" si="16"/>
        <v>205.99079999999998</v>
      </c>
      <c r="B262">
        <v>6</v>
      </c>
      <c r="C262">
        <v>1132.28</v>
      </c>
      <c r="D262">
        <v>6</v>
      </c>
      <c r="E262">
        <v>1</v>
      </c>
      <c r="F262">
        <v>1</v>
      </c>
      <c r="G262">
        <v>1137.76</v>
      </c>
      <c r="X262" t="s">
        <v>5</v>
      </c>
      <c r="Y262" s="1">
        <v>9.9999999999999998E-13</v>
      </c>
    </row>
    <row r="263" spans="1:25" x14ac:dyDescent="0.2">
      <c r="A263">
        <f t="shared" si="16"/>
        <v>240.32260000000002</v>
      </c>
      <c r="B263">
        <v>7</v>
      </c>
      <c r="C263">
        <v>1135.83</v>
      </c>
      <c r="D263">
        <v>7</v>
      </c>
      <c r="E263">
        <v>1</v>
      </c>
      <c r="F263">
        <v>1</v>
      </c>
      <c r="G263">
        <v>1140.27</v>
      </c>
      <c r="X263" t="s">
        <v>6</v>
      </c>
      <c r="Y263" s="1">
        <v>9.9999999999999995E-21</v>
      </c>
    </row>
    <row r="264" spans="1:25" x14ac:dyDescent="0.2">
      <c r="A264">
        <f t="shared" si="16"/>
        <v>274.65440000000001</v>
      </c>
      <c r="B264">
        <v>8</v>
      </c>
      <c r="C264">
        <v>1146.3699999999999</v>
      </c>
      <c r="D264">
        <v>8</v>
      </c>
      <c r="E264">
        <v>1</v>
      </c>
      <c r="F264">
        <v>1</v>
      </c>
      <c r="G264">
        <v>1151.03</v>
      </c>
    </row>
    <row r="265" spans="1:25" x14ac:dyDescent="0.2">
      <c r="A265">
        <f t="shared" si="16"/>
        <v>308.9862</v>
      </c>
      <c r="B265">
        <v>9</v>
      </c>
      <c r="C265">
        <v>1151.58</v>
      </c>
      <c r="D265">
        <v>9</v>
      </c>
      <c r="E265">
        <v>1</v>
      </c>
      <c r="F265">
        <v>1</v>
      </c>
      <c r="G265">
        <v>1154.58</v>
      </c>
      <c r="K265" t="s">
        <v>7</v>
      </c>
      <c r="L265" t="s">
        <v>8</v>
      </c>
      <c r="M265" t="s">
        <v>9</v>
      </c>
      <c r="N265" t="s">
        <v>10</v>
      </c>
      <c r="O265" t="s">
        <v>11</v>
      </c>
      <c r="P265" t="s">
        <v>12</v>
      </c>
      <c r="Q265" t="s">
        <v>13</v>
      </c>
      <c r="R265" t="s">
        <v>14</v>
      </c>
      <c r="S265" t="s">
        <v>15</v>
      </c>
      <c r="T265" t="s">
        <v>16</v>
      </c>
      <c r="U265" t="s">
        <v>17</v>
      </c>
      <c r="V265" t="s">
        <v>18</v>
      </c>
      <c r="W265" t="s">
        <v>19</v>
      </c>
      <c r="X265" t="s">
        <v>20</v>
      </c>
      <c r="Y265" t="s">
        <v>21</v>
      </c>
    </row>
    <row r="266" spans="1:25" x14ac:dyDescent="0.2">
      <c r="A266">
        <f t="shared" si="16"/>
        <v>343.31799999999998</v>
      </c>
      <c r="B266">
        <v>10</v>
      </c>
      <c r="C266">
        <v>1158.67</v>
      </c>
      <c r="D266">
        <v>10</v>
      </c>
      <c r="E266">
        <v>1</v>
      </c>
      <c r="F266">
        <v>1</v>
      </c>
      <c r="G266">
        <v>1160.53</v>
      </c>
      <c r="K266">
        <v>1000000</v>
      </c>
      <c r="L266">
        <v>1199.04</v>
      </c>
      <c r="M266">
        <v>-455161</v>
      </c>
      <c r="N266">
        <v>-422.57100000000003</v>
      </c>
      <c r="O266" s="1">
        <v>2023290</v>
      </c>
      <c r="P266">
        <v>1716.59</v>
      </c>
      <c r="Q266">
        <v>34.331800000000001</v>
      </c>
      <c r="R266">
        <v>34.331800000000001</v>
      </c>
      <c r="S266">
        <v>6387.63</v>
      </c>
      <c r="T266">
        <v>-6399.37</v>
      </c>
      <c r="U266">
        <f>(K266)*0.0005</f>
        <v>500</v>
      </c>
      <c r="V266">
        <f>(S266-T266)/2</f>
        <v>6393.5</v>
      </c>
      <c r="W266">
        <f>V266</f>
        <v>6393.5</v>
      </c>
      <c r="X266">
        <f>W266/U266/(Q266*R266)/2</f>
        <v>5.4243227423368809E-3</v>
      </c>
      <c r="Y266" s="1">
        <f>X266*$Y$66/$Y$67/$Y$68</f>
        <v>86897650332.236847</v>
      </c>
    </row>
    <row r="267" spans="1:25" x14ac:dyDescent="0.2">
      <c r="A267">
        <f t="shared" si="16"/>
        <v>377.64979999999997</v>
      </c>
      <c r="B267">
        <v>11</v>
      </c>
      <c r="C267">
        <v>1167.98</v>
      </c>
      <c r="D267">
        <v>11</v>
      </c>
      <c r="E267">
        <v>1</v>
      </c>
      <c r="F267">
        <v>1</v>
      </c>
      <c r="G267">
        <v>1163.02</v>
      </c>
      <c r="U267">
        <f>(K267-K266)*0.0005</f>
        <v>-500</v>
      </c>
      <c r="V267">
        <f>(S267-T267)/2</f>
        <v>0</v>
      </c>
      <c r="W267">
        <f>V267-V266</f>
        <v>-6393.5</v>
      </c>
      <c r="X267" t="e">
        <f>W267/U267/(Q267*R267)/2</f>
        <v>#DIV/0!</v>
      </c>
      <c r="Y267" s="1" t="e">
        <f>X267*$Y$66/$Y$67/$Y$68</f>
        <v>#DIV/0!</v>
      </c>
    </row>
    <row r="268" spans="1:25" x14ac:dyDescent="0.2">
      <c r="A268">
        <f t="shared" si="16"/>
        <v>411.98159999999996</v>
      </c>
      <c r="B268">
        <v>12</v>
      </c>
      <c r="C268">
        <v>1175.1099999999999</v>
      </c>
      <c r="D268">
        <v>12</v>
      </c>
      <c r="E268">
        <v>1</v>
      </c>
      <c r="F268">
        <v>1</v>
      </c>
      <c r="G268">
        <v>1175.28</v>
      </c>
      <c r="U268">
        <f>(K268-K267)*0.0005</f>
        <v>0</v>
      </c>
      <c r="V268">
        <f>(S268-T268)/2</f>
        <v>0</v>
      </c>
      <c r="W268">
        <f>V268-V267</f>
        <v>0</v>
      </c>
      <c r="X268" t="e">
        <f>W268/U268/(Q268*R268)/2</f>
        <v>#DIV/0!</v>
      </c>
      <c r="Y268" s="1" t="e">
        <f>X268*$Y$66/$Y$67/$Y$68</f>
        <v>#DIV/0!</v>
      </c>
    </row>
    <row r="269" spans="1:25" x14ac:dyDescent="0.2">
      <c r="A269">
        <f t="shared" si="16"/>
        <v>446.3134</v>
      </c>
      <c r="B269">
        <v>13</v>
      </c>
      <c r="C269">
        <v>1185.68</v>
      </c>
      <c r="D269">
        <v>13</v>
      </c>
      <c r="E269">
        <v>1</v>
      </c>
      <c r="F269">
        <v>1</v>
      </c>
      <c r="G269">
        <v>1181.3800000000001</v>
      </c>
      <c r="U269">
        <f>(K269-K268)*0.0005</f>
        <v>0</v>
      </c>
      <c r="V269">
        <f>(S269-T269)/2</f>
        <v>0</v>
      </c>
      <c r="W269">
        <f>V269-V268</f>
        <v>0</v>
      </c>
      <c r="X269" t="e">
        <f>W269/U269/(Q269*R269)/2</f>
        <v>#DIV/0!</v>
      </c>
      <c r="Y269" s="1" t="e">
        <f>X269*$Y$66/$Y$67/$Y$68</f>
        <v>#DIV/0!</v>
      </c>
    </row>
    <row r="270" spans="1:25" x14ac:dyDescent="0.2">
      <c r="A270">
        <f t="shared" si="16"/>
        <v>480.64520000000005</v>
      </c>
      <c r="B270">
        <v>14</v>
      </c>
      <c r="C270">
        <v>1188.42</v>
      </c>
      <c r="D270">
        <v>14</v>
      </c>
      <c r="E270">
        <v>1</v>
      </c>
      <c r="F270">
        <v>1</v>
      </c>
      <c r="G270">
        <v>1188.8</v>
      </c>
    </row>
    <row r="271" spans="1:25" x14ac:dyDescent="0.2">
      <c r="A271">
        <f t="shared" si="16"/>
        <v>514.97699999999998</v>
      </c>
      <c r="B271">
        <v>15</v>
      </c>
      <c r="C271">
        <v>1195.24</v>
      </c>
      <c r="D271">
        <v>15</v>
      </c>
      <c r="E271">
        <v>1</v>
      </c>
      <c r="F271">
        <v>1</v>
      </c>
      <c r="G271">
        <v>1199.4000000000001</v>
      </c>
      <c r="X271" t="s">
        <v>22</v>
      </c>
      <c r="Y271" s="1">
        <f>AVERAGE(Y266)</f>
        <v>86897650332.236847</v>
      </c>
    </row>
    <row r="272" spans="1:25" x14ac:dyDescent="0.2">
      <c r="A272">
        <f t="shared" si="16"/>
        <v>549.30880000000002</v>
      </c>
      <c r="B272">
        <v>16</v>
      </c>
      <c r="C272">
        <v>1205.01</v>
      </c>
      <c r="D272">
        <v>16</v>
      </c>
      <c r="E272">
        <v>1</v>
      </c>
      <c r="F272">
        <v>1</v>
      </c>
      <c r="G272">
        <v>1208.8499999999999</v>
      </c>
    </row>
    <row r="273" spans="1:26" x14ac:dyDescent="0.2">
      <c r="A273">
        <f t="shared" si="16"/>
        <v>583.64060000000006</v>
      </c>
      <c r="B273">
        <v>17</v>
      </c>
      <c r="C273">
        <v>1213.48</v>
      </c>
      <c r="D273">
        <v>17</v>
      </c>
      <c r="E273">
        <v>1</v>
      </c>
      <c r="F273">
        <v>1</v>
      </c>
      <c r="G273">
        <v>1219.6099999999999</v>
      </c>
      <c r="X273" t="s">
        <v>23</v>
      </c>
    </row>
    <row r="274" spans="1:26" x14ac:dyDescent="0.2">
      <c r="A274">
        <f t="shared" si="16"/>
        <v>617.97239999999999</v>
      </c>
      <c r="B274">
        <v>18</v>
      </c>
      <c r="C274">
        <v>1223.3399999999999</v>
      </c>
      <c r="D274">
        <v>18</v>
      </c>
      <c r="E274">
        <v>1</v>
      </c>
      <c r="F274">
        <v>1</v>
      </c>
      <c r="G274">
        <v>1227.95</v>
      </c>
    </row>
    <row r="275" spans="1:26" x14ac:dyDescent="0.2">
      <c r="A275">
        <f t="shared" si="16"/>
        <v>652.30419999999992</v>
      </c>
      <c r="B275">
        <v>19</v>
      </c>
      <c r="C275">
        <v>1226.51</v>
      </c>
      <c r="D275">
        <v>19</v>
      </c>
      <c r="E275">
        <v>1</v>
      </c>
      <c r="F275">
        <v>1</v>
      </c>
      <c r="G275">
        <v>1234.17</v>
      </c>
      <c r="X275" t="s">
        <v>24</v>
      </c>
      <c r="Y275" s="2">
        <f>Y271/J261</f>
        <v>39.178381574498125</v>
      </c>
      <c r="Z275" t="s">
        <v>25</v>
      </c>
    </row>
    <row r="276" spans="1:26" x14ac:dyDescent="0.2">
      <c r="A276">
        <f t="shared" si="16"/>
        <v>686.63599999999997</v>
      </c>
      <c r="B276">
        <v>20</v>
      </c>
      <c r="C276">
        <v>1235.23</v>
      </c>
      <c r="D276">
        <v>20</v>
      </c>
      <c r="E276">
        <v>1</v>
      </c>
      <c r="F276">
        <v>1</v>
      </c>
      <c r="G276">
        <v>1236.67</v>
      </c>
      <c r="Y276">
        <f>Y275*M260</f>
        <v>0.42466734705420295</v>
      </c>
    </row>
    <row r="277" spans="1:26" x14ac:dyDescent="0.2">
      <c r="A277">
        <f t="shared" si="16"/>
        <v>720.9677999999999</v>
      </c>
      <c r="B277">
        <v>21</v>
      </c>
      <c r="C277">
        <v>1244.06</v>
      </c>
      <c r="D277">
        <v>21</v>
      </c>
      <c r="E277">
        <v>1</v>
      </c>
      <c r="F277">
        <v>1</v>
      </c>
      <c r="G277">
        <v>1247.51</v>
      </c>
    </row>
    <row r="278" spans="1:26" x14ac:dyDescent="0.2">
      <c r="A278">
        <f t="shared" si="16"/>
        <v>755.29959999999994</v>
      </c>
      <c r="B278">
        <v>22</v>
      </c>
      <c r="C278">
        <v>1249.98</v>
      </c>
      <c r="D278">
        <v>22</v>
      </c>
      <c r="E278">
        <v>1</v>
      </c>
      <c r="F278">
        <v>1</v>
      </c>
      <c r="G278">
        <v>1251.4000000000001</v>
      </c>
      <c r="K278" t="s">
        <v>45</v>
      </c>
      <c r="U278" t="s">
        <v>17</v>
      </c>
      <c r="V278" t="s">
        <v>18</v>
      </c>
      <c r="W278" t="s">
        <v>19</v>
      </c>
      <c r="X278" t="s">
        <v>20</v>
      </c>
      <c r="Y278" t="s">
        <v>21</v>
      </c>
    </row>
    <row r="279" spans="1:26" x14ac:dyDescent="0.2">
      <c r="A279">
        <f t="shared" si="16"/>
        <v>789.63139999999999</v>
      </c>
      <c r="B279">
        <v>23</v>
      </c>
      <c r="C279">
        <v>1257.0999999999999</v>
      </c>
      <c r="D279">
        <v>23</v>
      </c>
      <c r="E279">
        <v>1</v>
      </c>
      <c r="F279">
        <v>1</v>
      </c>
      <c r="G279">
        <v>1263</v>
      </c>
      <c r="L279">
        <v>544000</v>
      </c>
      <c r="M279">
        <v>272</v>
      </c>
      <c r="N279">
        <v>1200.7768000000001</v>
      </c>
      <c r="O279">
        <v>-455138.25</v>
      </c>
      <c r="P279">
        <v>-447.05038000000002</v>
      </c>
      <c r="Q279">
        <v>2023291.2</v>
      </c>
      <c r="R279">
        <v>4771.6428999999998</v>
      </c>
      <c r="S279">
        <v>-4765.3258999999998</v>
      </c>
      <c r="V279">
        <f>(R279-S279)/2</f>
        <v>4768.4843999999994</v>
      </c>
      <c r="Y279" s="1"/>
    </row>
    <row r="280" spans="1:26" x14ac:dyDescent="0.2">
      <c r="A280">
        <f t="shared" si="16"/>
        <v>823.96319999999992</v>
      </c>
      <c r="B280">
        <v>24</v>
      </c>
      <c r="C280">
        <v>1267.1099999999999</v>
      </c>
      <c r="D280">
        <v>24</v>
      </c>
      <c r="E280">
        <v>1</v>
      </c>
      <c r="F280">
        <v>1</v>
      </c>
      <c r="G280">
        <v>1268.3699999999999</v>
      </c>
      <c r="L280">
        <v>653000</v>
      </c>
      <c r="M280">
        <v>326.5</v>
      </c>
      <c r="N280">
        <v>1199.7628</v>
      </c>
      <c r="O280">
        <v>-455204.32</v>
      </c>
      <c r="P280">
        <v>-503.31745000000001</v>
      </c>
      <c r="Q280">
        <v>2023291.2</v>
      </c>
      <c r="R280">
        <v>5613.6574000000001</v>
      </c>
      <c r="S280">
        <v>-5612.4670999999998</v>
      </c>
      <c r="U280">
        <f>(L280-L279)*0.0005</f>
        <v>54.5</v>
      </c>
      <c r="V280">
        <f>(R280-S280)/2</f>
        <v>5613.0622499999999</v>
      </c>
      <c r="W280">
        <f>V280-V279</f>
        <v>844.57785000000058</v>
      </c>
      <c r="X280">
        <f>W280/U280/($Q$181*$R$181)/2</f>
        <v>6.5740069923858483E-3</v>
      </c>
      <c r="Y280" s="1">
        <f>X280*$Y$66/$Y$67/$Y$68</f>
        <v>105315592018.0213</v>
      </c>
    </row>
    <row r="281" spans="1:26" x14ac:dyDescent="0.2">
      <c r="A281">
        <f t="shared" si="16"/>
        <v>858.29499999999996</v>
      </c>
      <c r="B281">
        <v>25</v>
      </c>
      <c r="C281">
        <v>1274.53</v>
      </c>
      <c r="D281">
        <v>25</v>
      </c>
      <c r="E281">
        <v>1</v>
      </c>
      <c r="F281">
        <v>1</v>
      </c>
      <c r="G281">
        <v>1272.83</v>
      </c>
      <c r="L281">
        <v>759000</v>
      </c>
      <c r="M281">
        <v>379.5</v>
      </c>
      <c r="N281">
        <v>1197.9697000000001</v>
      </c>
      <c r="O281">
        <v>-455181.77</v>
      </c>
      <c r="P281">
        <v>-141.75255999999999</v>
      </c>
      <c r="Q281">
        <v>2023291.2</v>
      </c>
      <c r="R281">
        <v>6520.8733000000002</v>
      </c>
      <c r="S281">
        <v>-6512.1687000000002</v>
      </c>
      <c r="U281">
        <f t="shared" ref="U281:U283" si="17">(L281-L280)*0.0005</f>
        <v>53</v>
      </c>
      <c r="V281">
        <f t="shared" ref="V281:V283" si="18">(R281-S281)/2</f>
        <v>6516.5210000000006</v>
      </c>
      <c r="W281">
        <f t="shared" ref="W281:W283" si="19">V281-V280</f>
        <v>903.45875000000069</v>
      </c>
      <c r="X281">
        <f t="shared" ref="X281:X283" si="20">W281/U281/($Q$181*$R$181)/2</f>
        <v>7.2313508876643241E-3</v>
      </c>
      <c r="Y281" s="1">
        <f t="shared" ref="Y281:Y284" si="21">X281*$Y$66/$Y$67/$Y$68</f>
        <v>115846241220.38248</v>
      </c>
    </row>
    <row r="282" spans="1:26" x14ac:dyDescent="0.2">
      <c r="A282">
        <f t="shared" si="16"/>
        <v>892.6268</v>
      </c>
      <c r="B282">
        <v>26</v>
      </c>
      <c r="C282">
        <v>1294.97</v>
      </c>
      <c r="D282">
        <v>26</v>
      </c>
      <c r="E282">
        <v>1</v>
      </c>
      <c r="F282">
        <v>1</v>
      </c>
      <c r="G282">
        <v>1279.2</v>
      </c>
      <c r="L282">
        <v>873000</v>
      </c>
      <c r="M282">
        <v>436.5</v>
      </c>
      <c r="N282">
        <v>1198.8848</v>
      </c>
      <c r="O282">
        <v>-455140.06</v>
      </c>
      <c r="P282">
        <v>-580.87021000000004</v>
      </c>
      <c r="Q282">
        <v>2023291.2</v>
      </c>
      <c r="R282">
        <v>7339.1679000000004</v>
      </c>
      <c r="S282">
        <v>-7377.8806999999997</v>
      </c>
      <c r="U282">
        <f t="shared" si="17"/>
        <v>57</v>
      </c>
      <c r="V282">
        <f t="shared" si="18"/>
        <v>7358.5243</v>
      </c>
      <c r="W282">
        <f t="shared" si="19"/>
        <v>842.0032999999994</v>
      </c>
      <c r="X282">
        <f t="shared" si="20"/>
        <v>6.2665125605847818E-3</v>
      </c>
      <c r="Y282" s="1">
        <f t="shared" si="21"/>
        <v>100389531220.56821</v>
      </c>
    </row>
    <row r="283" spans="1:26" x14ac:dyDescent="0.2">
      <c r="A283">
        <f t="shared" si="16"/>
        <v>926.95860000000005</v>
      </c>
      <c r="B283">
        <v>27</v>
      </c>
      <c r="C283">
        <v>1304.47</v>
      </c>
      <c r="D283">
        <v>27</v>
      </c>
      <c r="E283">
        <v>1</v>
      </c>
      <c r="F283">
        <v>1</v>
      </c>
      <c r="G283">
        <v>1285.79</v>
      </c>
      <c r="L283">
        <v>1000000</v>
      </c>
      <c r="M283">
        <v>500</v>
      </c>
      <c r="N283">
        <v>1194.8943999999999</v>
      </c>
      <c r="O283">
        <v>-455107.64</v>
      </c>
      <c r="P283">
        <v>-306.21649000000002</v>
      </c>
      <c r="Q283">
        <v>2023291.2</v>
      </c>
      <c r="R283">
        <v>8334.0820000000003</v>
      </c>
      <c r="S283">
        <v>-8374.6710999999996</v>
      </c>
      <c r="U283">
        <f t="shared" si="17"/>
        <v>63.5</v>
      </c>
      <c r="V283">
        <f t="shared" si="18"/>
        <v>8354.3765500000009</v>
      </c>
      <c r="W283">
        <f t="shared" si="19"/>
        <v>995.85225000000082</v>
      </c>
      <c r="X283">
        <f t="shared" si="20"/>
        <v>6.6528565653818138E-3</v>
      </c>
      <c r="Y283" s="1">
        <f t="shared" si="21"/>
        <v>106578762177.41667</v>
      </c>
    </row>
    <row r="284" spans="1:26" x14ac:dyDescent="0.2">
      <c r="A284">
        <f t="shared" si="16"/>
        <v>961.29040000000009</v>
      </c>
      <c r="B284">
        <v>28</v>
      </c>
      <c r="C284">
        <v>1301.8599999999999</v>
      </c>
      <c r="D284">
        <v>28</v>
      </c>
      <c r="E284">
        <v>1</v>
      </c>
      <c r="F284">
        <v>1</v>
      </c>
      <c r="G284">
        <v>1293.3800000000001</v>
      </c>
      <c r="L284">
        <v>1078000</v>
      </c>
      <c r="M284">
        <v>539</v>
      </c>
      <c r="N284">
        <v>1200.0223000000001</v>
      </c>
      <c r="O284">
        <v>-455240.93</v>
      </c>
      <c r="P284">
        <v>-750.50944000000004</v>
      </c>
      <c r="Q284">
        <v>2023291.2</v>
      </c>
      <c r="R284">
        <v>8945.2077000000008</v>
      </c>
      <c r="S284">
        <v>-8914.2890000000007</v>
      </c>
      <c r="U284">
        <f>(L284-L283)*0.0005</f>
        <v>39</v>
      </c>
      <c r="V284">
        <f>(R284-S284)/2</f>
        <v>8929.7483500000017</v>
      </c>
      <c r="W284">
        <f>V284-V283</f>
        <v>575.3718000000008</v>
      </c>
      <c r="X284">
        <f>W284/U284/($Q$181*$R$181)/2</f>
        <v>6.2585098787087132E-3</v>
      </c>
      <c r="Y284" s="1">
        <f t="shared" si="21"/>
        <v>100261328256.9136</v>
      </c>
    </row>
    <row r="285" spans="1:26" x14ac:dyDescent="0.2">
      <c r="A285">
        <f t="shared" si="16"/>
        <v>995.62219999999991</v>
      </c>
      <c r="B285">
        <v>29</v>
      </c>
      <c r="C285">
        <v>1297.32</v>
      </c>
      <c r="D285">
        <v>29</v>
      </c>
      <c r="E285">
        <v>1</v>
      </c>
      <c r="F285">
        <v>1</v>
      </c>
      <c r="G285">
        <v>1280.8599999999999</v>
      </c>
    </row>
    <row r="286" spans="1:26" x14ac:dyDescent="0.2">
      <c r="A286">
        <f t="shared" si="16"/>
        <v>1029.954</v>
      </c>
      <c r="B286">
        <v>30</v>
      </c>
      <c r="C286">
        <v>1275.25</v>
      </c>
      <c r="D286">
        <v>30</v>
      </c>
      <c r="E286">
        <v>1</v>
      </c>
      <c r="F286">
        <v>1</v>
      </c>
      <c r="G286">
        <v>1272.6600000000001</v>
      </c>
      <c r="X286" t="s">
        <v>22</v>
      </c>
      <c r="Y286" s="1">
        <f>AVERAGE(Y280:Y284)</f>
        <v>105678290978.66045</v>
      </c>
    </row>
    <row r="287" spans="1:26" x14ac:dyDescent="0.2">
      <c r="A287">
        <f t="shared" si="16"/>
        <v>1064.2857999999999</v>
      </c>
      <c r="B287">
        <v>31</v>
      </c>
      <c r="C287">
        <v>1267.17</v>
      </c>
      <c r="D287">
        <v>31</v>
      </c>
      <c r="E287">
        <v>1</v>
      </c>
      <c r="F287">
        <v>1</v>
      </c>
      <c r="G287">
        <v>1262.3699999999999</v>
      </c>
    </row>
    <row r="288" spans="1:26" x14ac:dyDescent="0.2">
      <c r="A288">
        <f t="shared" si="16"/>
        <v>1098.6176</v>
      </c>
      <c r="B288">
        <v>32</v>
      </c>
      <c r="C288">
        <v>1257.6300000000001</v>
      </c>
      <c r="D288">
        <v>32</v>
      </c>
      <c r="E288">
        <v>1</v>
      </c>
      <c r="F288">
        <v>1</v>
      </c>
      <c r="G288">
        <v>1257.58</v>
      </c>
      <c r="X288" t="s">
        <v>23</v>
      </c>
    </row>
    <row r="289" spans="1:26" x14ac:dyDescent="0.2">
      <c r="A289">
        <f t="shared" si="16"/>
        <v>1132.9494</v>
      </c>
      <c r="B289">
        <v>33</v>
      </c>
      <c r="C289">
        <v>1245.83</v>
      </c>
      <c r="D289">
        <v>33</v>
      </c>
      <c r="E289">
        <v>1</v>
      </c>
      <c r="F289">
        <v>1</v>
      </c>
      <c r="G289">
        <v>1247.46</v>
      </c>
    </row>
    <row r="290" spans="1:26" x14ac:dyDescent="0.2">
      <c r="A290">
        <f t="shared" si="16"/>
        <v>1167.2812000000001</v>
      </c>
      <c r="B290">
        <v>34</v>
      </c>
      <c r="C290">
        <v>1241.31</v>
      </c>
      <c r="D290">
        <v>34</v>
      </c>
      <c r="E290">
        <v>1</v>
      </c>
      <c r="F290">
        <v>1</v>
      </c>
      <c r="G290">
        <v>1236.73</v>
      </c>
      <c r="X290" t="s">
        <v>24</v>
      </c>
      <c r="Y290" s="2">
        <f>Y286/J261</f>
        <v>47.645757880369906</v>
      </c>
      <c r="Z290" t="s">
        <v>25</v>
      </c>
    </row>
    <row r="291" spans="1:26" x14ac:dyDescent="0.2">
      <c r="A291">
        <f t="shared" si="16"/>
        <v>1201.6129999999998</v>
      </c>
      <c r="B291">
        <v>35</v>
      </c>
      <c r="C291">
        <v>1231.18</v>
      </c>
      <c r="D291">
        <v>35</v>
      </c>
      <c r="E291">
        <v>1</v>
      </c>
      <c r="F291">
        <v>1</v>
      </c>
      <c r="G291">
        <v>1228.05</v>
      </c>
      <c r="Y291">
        <f>Y290*M260</f>
        <v>0.51644802016564062</v>
      </c>
    </row>
    <row r="292" spans="1:26" x14ac:dyDescent="0.2">
      <c r="A292">
        <f t="shared" si="16"/>
        <v>1235.9448</v>
      </c>
      <c r="B292">
        <v>36</v>
      </c>
      <c r="C292">
        <v>1227.8499999999999</v>
      </c>
      <c r="D292">
        <v>36</v>
      </c>
      <c r="E292">
        <v>1</v>
      </c>
      <c r="F292">
        <v>1</v>
      </c>
      <c r="G292">
        <v>1219.51</v>
      </c>
    </row>
    <row r="293" spans="1:26" x14ac:dyDescent="0.2">
      <c r="A293">
        <f t="shared" si="16"/>
        <v>1270.2765999999999</v>
      </c>
      <c r="B293">
        <v>37</v>
      </c>
      <c r="C293">
        <v>1218.29</v>
      </c>
      <c r="D293">
        <v>37</v>
      </c>
      <c r="E293">
        <v>1</v>
      </c>
      <c r="F293">
        <v>1</v>
      </c>
      <c r="G293">
        <v>1216.99</v>
      </c>
    </row>
    <row r="294" spans="1:26" x14ac:dyDescent="0.2">
      <c r="A294">
        <f t="shared" si="16"/>
        <v>1304.6083999999998</v>
      </c>
      <c r="B294">
        <v>38</v>
      </c>
      <c r="C294">
        <v>1213.18</v>
      </c>
      <c r="D294">
        <v>38</v>
      </c>
      <c r="E294">
        <v>1</v>
      </c>
      <c r="F294">
        <v>1</v>
      </c>
      <c r="G294">
        <v>1214.45</v>
      </c>
    </row>
    <row r="295" spans="1:26" x14ac:dyDescent="0.2">
      <c r="A295">
        <f t="shared" si="16"/>
        <v>1338.9402</v>
      </c>
      <c r="B295">
        <v>39</v>
      </c>
      <c r="C295">
        <v>1206.5899999999999</v>
      </c>
      <c r="D295">
        <v>39</v>
      </c>
      <c r="E295">
        <v>1</v>
      </c>
      <c r="F295">
        <v>1</v>
      </c>
      <c r="G295">
        <v>1208.19</v>
      </c>
    </row>
    <row r="296" spans="1:26" x14ac:dyDescent="0.2">
      <c r="A296">
        <f t="shared" si="16"/>
        <v>1373.2719999999999</v>
      </c>
      <c r="B296">
        <v>40</v>
      </c>
      <c r="C296">
        <v>1197.3699999999999</v>
      </c>
      <c r="D296">
        <v>40</v>
      </c>
      <c r="E296">
        <v>1</v>
      </c>
      <c r="F296">
        <v>1</v>
      </c>
      <c r="G296">
        <v>1202.74</v>
      </c>
    </row>
    <row r="297" spans="1:26" x14ac:dyDescent="0.2">
      <c r="A297">
        <f t="shared" si="16"/>
        <v>1407.6037999999999</v>
      </c>
      <c r="B297">
        <v>41</v>
      </c>
      <c r="C297">
        <v>1189.3599999999999</v>
      </c>
      <c r="D297">
        <v>41</v>
      </c>
      <c r="E297">
        <v>1</v>
      </c>
      <c r="F297">
        <v>1</v>
      </c>
      <c r="G297">
        <v>1193.48</v>
      </c>
    </row>
    <row r="298" spans="1:26" x14ac:dyDescent="0.2">
      <c r="A298">
        <f t="shared" si="16"/>
        <v>1441.9355999999998</v>
      </c>
      <c r="B298">
        <v>42</v>
      </c>
      <c r="C298">
        <v>1182.77</v>
      </c>
      <c r="D298">
        <v>42</v>
      </c>
      <c r="E298">
        <v>1</v>
      </c>
      <c r="F298">
        <v>1</v>
      </c>
      <c r="G298">
        <v>1187.27</v>
      </c>
    </row>
    <row r="299" spans="1:26" x14ac:dyDescent="0.2">
      <c r="A299">
        <f t="shared" si="16"/>
        <v>1476.2674</v>
      </c>
      <c r="B299">
        <v>43</v>
      </c>
      <c r="C299">
        <v>1178.07</v>
      </c>
      <c r="D299">
        <v>43</v>
      </c>
      <c r="E299">
        <v>1</v>
      </c>
      <c r="F299">
        <v>1</v>
      </c>
      <c r="G299">
        <v>1177.51</v>
      </c>
    </row>
    <row r="300" spans="1:26" x14ac:dyDescent="0.2">
      <c r="A300">
        <f t="shared" si="16"/>
        <v>1510.5991999999999</v>
      </c>
      <c r="B300">
        <v>44</v>
      </c>
      <c r="C300">
        <v>1164.8399999999999</v>
      </c>
      <c r="D300">
        <v>44</v>
      </c>
      <c r="E300">
        <v>1</v>
      </c>
      <c r="F300">
        <v>1</v>
      </c>
      <c r="G300">
        <v>1173.8699999999999</v>
      </c>
    </row>
    <row r="301" spans="1:26" x14ac:dyDescent="0.2">
      <c r="A301">
        <f t="shared" si="16"/>
        <v>1544.931</v>
      </c>
      <c r="B301">
        <v>45</v>
      </c>
      <c r="C301">
        <v>1159.6600000000001</v>
      </c>
      <c r="D301">
        <v>45</v>
      </c>
      <c r="E301">
        <v>1</v>
      </c>
      <c r="F301">
        <v>1</v>
      </c>
      <c r="G301">
        <v>1167.6500000000001</v>
      </c>
    </row>
    <row r="302" spans="1:26" x14ac:dyDescent="0.2">
      <c r="A302">
        <f t="shared" si="16"/>
        <v>1579.2628</v>
      </c>
      <c r="B302">
        <v>46</v>
      </c>
      <c r="C302">
        <v>1147.77</v>
      </c>
      <c r="D302">
        <v>46</v>
      </c>
      <c r="E302">
        <v>1</v>
      </c>
      <c r="F302">
        <v>1</v>
      </c>
      <c r="G302">
        <v>1158.21</v>
      </c>
    </row>
    <row r="303" spans="1:26" x14ac:dyDescent="0.2">
      <c r="A303">
        <f t="shared" si="16"/>
        <v>1613.5945999999999</v>
      </c>
      <c r="B303">
        <v>47</v>
      </c>
      <c r="C303">
        <v>1140.06</v>
      </c>
      <c r="D303">
        <v>47</v>
      </c>
      <c r="E303">
        <v>1</v>
      </c>
      <c r="F303">
        <v>1</v>
      </c>
      <c r="G303">
        <v>1151.4100000000001</v>
      </c>
    </row>
    <row r="304" spans="1:26" x14ac:dyDescent="0.2">
      <c r="A304">
        <f t="shared" si="16"/>
        <v>1647.9263999999998</v>
      </c>
      <c r="B304">
        <v>48</v>
      </c>
      <c r="C304">
        <v>1134.46</v>
      </c>
      <c r="D304">
        <v>48</v>
      </c>
      <c r="E304">
        <v>1</v>
      </c>
      <c r="F304">
        <v>1</v>
      </c>
      <c r="G304">
        <v>1140.18</v>
      </c>
    </row>
    <row r="305" spans="1:25" x14ac:dyDescent="0.2">
      <c r="A305">
        <f t="shared" si="16"/>
        <v>1682.2582</v>
      </c>
      <c r="B305">
        <v>49</v>
      </c>
      <c r="C305">
        <v>1128.93</v>
      </c>
      <c r="D305">
        <v>49</v>
      </c>
      <c r="E305">
        <v>1</v>
      </c>
      <c r="F305">
        <v>1</v>
      </c>
      <c r="G305">
        <v>1130.6500000000001</v>
      </c>
    </row>
    <row r="306" spans="1:25" x14ac:dyDescent="0.2">
      <c r="A306">
        <f t="shared" si="16"/>
        <v>1716.59</v>
      </c>
      <c r="B306">
        <v>50</v>
      </c>
      <c r="C306">
        <v>1121.57</v>
      </c>
      <c r="D306">
        <v>50</v>
      </c>
      <c r="E306">
        <v>1</v>
      </c>
      <c r="F306">
        <v>1</v>
      </c>
      <c r="G306">
        <v>1125.3</v>
      </c>
    </row>
    <row r="308" spans="1:25" s="3" customFormat="1" x14ac:dyDescent="0.2"/>
    <row r="309" spans="1:25" x14ac:dyDescent="0.2">
      <c r="A309" t="s">
        <v>39</v>
      </c>
      <c r="B309" t="s">
        <v>37</v>
      </c>
      <c r="C309" t="s">
        <v>28</v>
      </c>
      <c r="D309" t="s">
        <v>38</v>
      </c>
      <c r="E309" t="s">
        <v>40</v>
      </c>
    </row>
    <row r="311" spans="1:25" x14ac:dyDescent="0.2">
      <c r="B311">
        <v>2000000</v>
      </c>
      <c r="C311">
        <v>50</v>
      </c>
      <c r="D311" t="s">
        <v>31</v>
      </c>
      <c r="E311" t="s">
        <v>32</v>
      </c>
      <c r="F311" t="s">
        <v>33</v>
      </c>
      <c r="J311" t="s">
        <v>1</v>
      </c>
    </row>
    <row r="312" spans="1:25" x14ac:dyDescent="0.2">
      <c r="A312">
        <f>(B312/$B$361)*$P$321</f>
        <v>34.331800000000001</v>
      </c>
      <c r="B312">
        <v>1</v>
      </c>
      <c r="C312">
        <v>1099</v>
      </c>
      <c r="D312">
        <v>1</v>
      </c>
      <c r="E312">
        <v>1</v>
      </c>
      <c r="F312">
        <v>1</v>
      </c>
      <c r="G312">
        <v>1142.01</v>
      </c>
      <c r="J312">
        <v>0.18809999999999999</v>
      </c>
    </row>
    <row r="313" spans="1:25" x14ac:dyDescent="0.2">
      <c r="A313">
        <f t="shared" ref="A313:A361" si="22">(B313/$B$361)*$P$321</f>
        <v>68.663600000000002</v>
      </c>
      <c r="B313">
        <v>2</v>
      </c>
      <c r="C313">
        <v>1097.03</v>
      </c>
      <c r="D313">
        <v>2</v>
      </c>
      <c r="E313">
        <v>1</v>
      </c>
      <c r="F313">
        <v>1</v>
      </c>
      <c r="G313">
        <v>1139.3399999999999</v>
      </c>
      <c r="J313">
        <v>0.18329999999999999</v>
      </c>
    </row>
    <row r="314" spans="1:25" x14ac:dyDescent="0.2">
      <c r="A314">
        <f t="shared" si="22"/>
        <v>102.99539999999999</v>
      </c>
      <c r="B314">
        <v>3</v>
      </c>
      <c r="C314">
        <v>1120.69</v>
      </c>
      <c r="D314">
        <v>3</v>
      </c>
      <c r="E314">
        <v>1</v>
      </c>
      <c r="F314">
        <v>1</v>
      </c>
      <c r="G314">
        <v>1144.45</v>
      </c>
      <c r="L314" t="s">
        <v>29</v>
      </c>
      <c r="M314" t="s">
        <v>30</v>
      </c>
    </row>
    <row r="315" spans="1:25" x14ac:dyDescent="0.2">
      <c r="A315">
        <f t="shared" si="22"/>
        <v>137.3272</v>
      </c>
      <c r="B315">
        <v>4</v>
      </c>
      <c r="C315">
        <v>1137.54</v>
      </c>
      <c r="D315">
        <v>4</v>
      </c>
      <c r="E315">
        <v>1</v>
      </c>
      <c r="F315">
        <v>1</v>
      </c>
      <c r="G315">
        <v>1146.1199999999999</v>
      </c>
      <c r="J315">
        <f>(J312+J313)/2</f>
        <v>0.18569999999999998</v>
      </c>
      <c r="K315" t="s">
        <v>2</v>
      </c>
      <c r="L315">
        <f>STDEV(J312:J313)</f>
        <v>3.3941125496954275E-3</v>
      </c>
      <c r="M315">
        <f>L315/J315</f>
        <v>1.827739660579121E-2</v>
      </c>
    </row>
    <row r="316" spans="1:25" x14ac:dyDescent="0.2">
      <c r="A316">
        <f t="shared" si="22"/>
        <v>171.65899999999999</v>
      </c>
      <c r="B316">
        <v>5</v>
      </c>
      <c r="C316">
        <v>1140.3800000000001</v>
      </c>
      <c r="D316">
        <v>5</v>
      </c>
      <c r="E316">
        <v>1</v>
      </c>
      <c r="F316">
        <v>1</v>
      </c>
      <c r="G316">
        <v>1151.24</v>
      </c>
      <c r="J316">
        <f>J315/0.0000000001</f>
        <v>1856999999.9999998</v>
      </c>
      <c r="K316" t="s">
        <v>3</v>
      </c>
      <c r="X316" t="s">
        <v>4</v>
      </c>
      <c r="Y316" s="1">
        <v>1.602E-19</v>
      </c>
    </row>
    <row r="317" spans="1:25" x14ac:dyDescent="0.2">
      <c r="A317">
        <f t="shared" si="22"/>
        <v>205.99079999999998</v>
      </c>
      <c r="B317">
        <v>6</v>
      </c>
      <c r="C317">
        <v>1150.31</v>
      </c>
      <c r="D317">
        <v>6</v>
      </c>
      <c r="E317">
        <v>1</v>
      </c>
      <c r="F317">
        <v>1</v>
      </c>
      <c r="G317">
        <v>1156.67</v>
      </c>
      <c r="X317" t="s">
        <v>5</v>
      </c>
      <c r="Y317" s="1">
        <v>9.9999999999999998E-13</v>
      </c>
    </row>
    <row r="318" spans="1:25" x14ac:dyDescent="0.2">
      <c r="A318">
        <f t="shared" si="22"/>
        <v>240.32260000000002</v>
      </c>
      <c r="B318">
        <v>7</v>
      </c>
      <c r="C318">
        <v>1155.58</v>
      </c>
      <c r="D318">
        <v>7</v>
      </c>
      <c r="E318">
        <v>1</v>
      </c>
      <c r="F318">
        <v>1</v>
      </c>
      <c r="G318">
        <v>1158.69</v>
      </c>
      <c r="X318" t="s">
        <v>6</v>
      </c>
      <c r="Y318" s="1">
        <v>9.9999999999999995E-21</v>
      </c>
    </row>
    <row r="319" spans="1:25" x14ac:dyDescent="0.2">
      <c r="A319">
        <f t="shared" si="22"/>
        <v>274.65440000000001</v>
      </c>
      <c r="B319">
        <v>8</v>
      </c>
      <c r="C319">
        <v>1162.82</v>
      </c>
      <c r="D319">
        <v>8</v>
      </c>
      <c r="E319">
        <v>1</v>
      </c>
      <c r="F319">
        <v>1</v>
      </c>
      <c r="G319">
        <v>1165.6199999999999</v>
      </c>
    </row>
    <row r="320" spans="1:25" x14ac:dyDescent="0.2">
      <c r="A320">
        <f t="shared" si="22"/>
        <v>308.9862</v>
      </c>
      <c r="B320">
        <v>9</v>
      </c>
      <c r="C320">
        <v>1166.96</v>
      </c>
      <c r="D320">
        <v>9</v>
      </c>
      <c r="E320">
        <v>1</v>
      </c>
      <c r="F320">
        <v>1</v>
      </c>
      <c r="G320">
        <v>1170.04</v>
      </c>
      <c r="K320" t="s">
        <v>7</v>
      </c>
      <c r="L320" t="s">
        <v>8</v>
      </c>
      <c r="M320" t="s">
        <v>9</v>
      </c>
      <c r="N320" t="s">
        <v>10</v>
      </c>
      <c r="O320" t="s">
        <v>11</v>
      </c>
      <c r="P320" t="s">
        <v>12</v>
      </c>
      <c r="Q320" t="s">
        <v>13</v>
      </c>
      <c r="R320" t="s">
        <v>14</v>
      </c>
      <c r="S320" t="s">
        <v>15</v>
      </c>
      <c r="T320" t="s">
        <v>16</v>
      </c>
      <c r="U320" t="s">
        <v>17</v>
      </c>
      <c r="V320" t="s">
        <v>18</v>
      </c>
      <c r="W320" t="s">
        <v>19</v>
      </c>
      <c r="X320" t="s">
        <v>20</v>
      </c>
      <c r="Y320" t="s">
        <v>21</v>
      </c>
    </row>
    <row r="321" spans="1:26" x14ac:dyDescent="0.2">
      <c r="A321">
        <f t="shared" si="22"/>
        <v>343.31799999999998</v>
      </c>
      <c r="B321">
        <v>10</v>
      </c>
      <c r="C321">
        <v>1174.1500000000001</v>
      </c>
      <c r="D321">
        <v>10</v>
      </c>
      <c r="E321">
        <v>1</v>
      </c>
      <c r="F321">
        <v>1</v>
      </c>
      <c r="G321">
        <v>1173.31</v>
      </c>
      <c r="K321">
        <v>1000000</v>
      </c>
      <c r="L321">
        <v>1199.4000000000001</v>
      </c>
      <c r="M321">
        <v>-455159</v>
      </c>
      <c r="N321">
        <v>-419.07799999999997</v>
      </c>
      <c r="O321" s="1">
        <v>2023290</v>
      </c>
      <c r="P321">
        <v>1716.59</v>
      </c>
      <c r="Q321">
        <v>34.331800000000001</v>
      </c>
      <c r="R321">
        <v>34.331800000000001</v>
      </c>
      <c r="S321">
        <v>5263.9</v>
      </c>
      <c r="T321">
        <v>-5285.61</v>
      </c>
      <c r="V321">
        <f>(S321-T321)/2</f>
        <v>5274.7549999999992</v>
      </c>
      <c r="Y321" s="1"/>
    </row>
    <row r="322" spans="1:26" x14ac:dyDescent="0.2">
      <c r="A322">
        <f t="shared" si="22"/>
        <v>377.64979999999997</v>
      </c>
      <c r="B322">
        <v>11</v>
      </c>
      <c r="C322">
        <v>1182.93</v>
      </c>
      <c r="D322">
        <v>11</v>
      </c>
      <c r="E322">
        <v>1</v>
      </c>
      <c r="F322">
        <v>1</v>
      </c>
      <c r="G322">
        <v>1180.8900000000001</v>
      </c>
      <c r="K322">
        <v>2000000</v>
      </c>
      <c r="L322">
        <v>1201.78</v>
      </c>
      <c r="M322">
        <v>-455129</v>
      </c>
      <c r="N322">
        <v>-319.09500000000003</v>
      </c>
      <c r="O322" s="1">
        <v>2023290</v>
      </c>
      <c r="P322">
        <v>1716.59</v>
      </c>
      <c r="Q322">
        <v>34.331800000000001</v>
      </c>
      <c r="R322">
        <v>34.331800000000001</v>
      </c>
      <c r="S322">
        <v>11625.7</v>
      </c>
      <c r="T322">
        <v>-11700.9</v>
      </c>
      <c r="U322">
        <f>(K322-K321)*0.0005</f>
        <v>500</v>
      </c>
      <c r="V322">
        <f>(S322-T322)/2</f>
        <v>11663.3</v>
      </c>
      <c r="W322">
        <f>V322-V321</f>
        <v>6388.5450000000001</v>
      </c>
      <c r="X322">
        <f>W322/U322/(Q322*R322)/2</f>
        <v>5.4201188603961161E-3</v>
      </c>
      <c r="Y322" s="1">
        <f>X322*$Y$66/$Y$67/$Y$68</f>
        <v>86830304143.545776</v>
      </c>
    </row>
    <row r="323" spans="1:26" x14ac:dyDescent="0.2">
      <c r="A323">
        <f t="shared" si="22"/>
        <v>411.98159999999996</v>
      </c>
      <c r="B323">
        <v>12</v>
      </c>
      <c r="C323">
        <v>1187.57</v>
      </c>
      <c r="D323">
        <v>12</v>
      </c>
      <c r="E323">
        <v>1</v>
      </c>
      <c r="F323">
        <v>1</v>
      </c>
      <c r="G323">
        <v>1186.47</v>
      </c>
      <c r="U323">
        <f>(K323-K322)*0.0005</f>
        <v>-1000</v>
      </c>
      <c r="V323">
        <f>(S323-T323)/2</f>
        <v>0</v>
      </c>
      <c r="W323">
        <f>V323-V322</f>
        <v>-11663.3</v>
      </c>
      <c r="X323" t="e">
        <f>W323/U323/(Q323*R323)/2</f>
        <v>#DIV/0!</v>
      </c>
      <c r="Y323" s="1" t="e">
        <f>X323*$Y$66/$Y$67/$Y$68</f>
        <v>#DIV/0!</v>
      </c>
    </row>
    <row r="324" spans="1:26" x14ac:dyDescent="0.2">
      <c r="A324">
        <f t="shared" si="22"/>
        <v>446.3134</v>
      </c>
      <c r="B324">
        <v>13</v>
      </c>
      <c r="C324">
        <v>1190.2</v>
      </c>
      <c r="U324">
        <f>(K324-K323)*0.0005</f>
        <v>0</v>
      </c>
      <c r="V324">
        <f>(S324-T324)/2</f>
        <v>0</v>
      </c>
      <c r="W324">
        <f>V324-V323</f>
        <v>0</v>
      </c>
      <c r="X324" t="e">
        <f>W324/U324/(Q324*R324)/2</f>
        <v>#DIV/0!</v>
      </c>
      <c r="Y324" s="1" t="e">
        <f>X324*$Y$66/$Y$67/$Y$68</f>
        <v>#DIV/0!</v>
      </c>
    </row>
    <row r="325" spans="1:26" x14ac:dyDescent="0.2">
      <c r="A325">
        <f t="shared" si="22"/>
        <v>480.64520000000005</v>
      </c>
      <c r="B325">
        <v>14</v>
      </c>
      <c r="C325">
        <v>1202.29</v>
      </c>
    </row>
    <row r="326" spans="1:26" x14ac:dyDescent="0.2">
      <c r="A326">
        <f t="shared" si="22"/>
        <v>514.97699999999998</v>
      </c>
      <c r="B326">
        <v>15</v>
      </c>
      <c r="C326">
        <v>1207.69</v>
      </c>
      <c r="X326" t="s">
        <v>22</v>
      </c>
      <c r="Y326" s="1">
        <f>AVERAGE(Y322)</f>
        <v>86830304143.545776</v>
      </c>
    </row>
    <row r="327" spans="1:26" x14ac:dyDescent="0.2">
      <c r="A327">
        <f t="shared" si="22"/>
        <v>549.30880000000002</v>
      </c>
      <c r="B327">
        <v>16</v>
      </c>
      <c r="C327">
        <v>1211.0999999999999</v>
      </c>
    </row>
    <row r="328" spans="1:26" x14ac:dyDescent="0.2">
      <c r="A328">
        <f t="shared" si="22"/>
        <v>583.64060000000006</v>
      </c>
      <c r="B328">
        <v>17</v>
      </c>
      <c r="C328">
        <v>1221.44</v>
      </c>
      <c r="X328" t="s">
        <v>23</v>
      </c>
    </row>
    <row r="329" spans="1:26" x14ac:dyDescent="0.2">
      <c r="A329">
        <f t="shared" si="22"/>
        <v>617.97239999999999</v>
      </c>
      <c r="B329">
        <v>18</v>
      </c>
      <c r="C329">
        <v>1226.72</v>
      </c>
    </row>
    <row r="330" spans="1:26" x14ac:dyDescent="0.2">
      <c r="A330">
        <f t="shared" si="22"/>
        <v>652.30419999999992</v>
      </c>
      <c r="B330">
        <v>19</v>
      </c>
      <c r="C330">
        <v>1233.3499999999999</v>
      </c>
      <c r="X330" t="s">
        <v>24</v>
      </c>
      <c r="Y330" s="2">
        <f>Y326/J316</f>
        <v>46.758375952367146</v>
      </c>
      <c r="Z330" t="s">
        <v>25</v>
      </c>
    </row>
    <row r="331" spans="1:26" x14ac:dyDescent="0.2">
      <c r="A331">
        <f t="shared" si="22"/>
        <v>686.63599999999997</v>
      </c>
      <c r="B331">
        <v>20</v>
      </c>
      <c r="C331">
        <v>1239.19</v>
      </c>
      <c r="Y331">
        <f>Y330*M315</f>
        <v>0.85462138192410464</v>
      </c>
    </row>
    <row r="332" spans="1:26" x14ac:dyDescent="0.2">
      <c r="A332">
        <f t="shared" si="22"/>
        <v>720.9677999999999</v>
      </c>
      <c r="B332">
        <v>21</v>
      </c>
      <c r="C332">
        <v>1246.32</v>
      </c>
    </row>
    <row r="333" spans="1:26" x14ac:dyDescent="0.2">
      <c r="A333">
        <f t="shared" si="22"/>
        <v>755.29959999999994</v>
      </c>
      <c r="B333">
        <v>22</v>
      </c>
      <c r="C333">
        <v>1251.33</v>
      </c>
    </row>
    <row r="334" spans="1:26" x14ac:dyDescent="0.2">
      <c r="A334">
        <f t="shared" si="22"/>
        <v>789.63139999999999</v>
      </c>
      <c r="B334">
        <v>23</v>
      </c>
      <c r="C334">
        <v>1258.98</v>
      </c>
    </row>
    <row r="335" spans="1:26" x14ac:dyDescent="0.2">
      <c r="A335">
        <f t="shared" si="22"/>
        <v>823.96319999999992</v>
      </c>
      <c r="B335">
        <v>24</v>
      </c>
      <c r="C335">
        <v>1265.0999999999999</v>
      </c>
    </row>
    <row r="336" spans="1:26" x14ac:dyDescent="0.2">
      <c r="A336">
        <f t="shared" si="22"/>
        <v>858.29499999999996</v>
      </c>
      <c r="B336">
        <v>25</v>
      </c>
      <c r="C336">
        <v>1270.4100000000001</v>
      </c>
    </row>
    <row r="337" spans="1:3" x14ac:dyDescent="0.2">
      <c r="A337">
        <f t="shared" si="22"/>
        <v>892.6268</v>
      </c>
      <c r="B337">
        <v>26</v>
      </c>
      <c r="C337">
        <v>1301.76</v>
      </c>
    </row>
    <row r="338" spans="1:3" x14ac:dyDescent="0.2">
      <c r="A338">
        <f t="shared" si="22"/>
        <v>926.95860000000005</v>
      </c>
      <c r="B338">
        <v>27</v>
      </c>
      <c r="C338">
        <v>1297.6500000000001</v>
      </c>
    </row>
    <row r="339" spans="1:3" x14ac:dyDescent="0.2">
      <c r="A339">
        <f t="shared" si="22"/>
        <v>961.29040000000009</v>
      </c>
      <c r="B339">
        <v>28</v>
      </c>
      <c r="C339">
        <v>1275.1199999999999</v>
      </c>
    </row>
    <row r="340" spans="1:3" x14ac:dyDescent="0.2">
      <c r="A340">
        <f t="shared" si="22"/>
        <v>995.62219999999991</v>
      </c>
      <c r="B340">
        <v>29</v>
      </c>
      <c r="C340">
        <v>1261.3699999999999</v>
      </c>
    </row>
    <row r="341" spans="1:3" x14ac:dyDescent="0.2">
      <c r="A341">
        <f t="shared" si="22"/>
        <v>1029.954</v>
      </c>
      <c r="B341">
        <v>30</v>
      </c>
      <c r="C341">
        <v>1258.82</v>
      </c>
    </row>
    <row r="342" spans="1:3" x14ac:dyDescent="0.2">
      <c r="A342">
        <f t="shared" si="22"/>
        <v>1064.2857999999999</v>
      </c>
      <c r="B342">
        <v>31</v>
      </c>
      <c r="C342">
        <v>1248.52</v>
      </c>
    </row>
    <row r="343" spans="1:3" x14ac:dyDescent="0.2">
      <c r="A343">
        <f t="shared" si="22"/>
        <v>1098.6176</v>
      </c>
      <c r="B343">
        <v>32</v>
      </c>
      <c r="C343">
        <v>1244.17</v>
      </c>
    </row>
    <row r="344" spans="1:3" x14ac:dyDescent="0.2">
      <c r="A344">
        <f t="shared" si="22"/>
        <v>1132.9494</v>
      </c>
      <c r="B344">
        <v>33</v>
      </c>
      <c r="C344">
        <v>1233.1500000000001</v>
      </c>
    </row>
    <row r="345" spans="1:3" x14ac:dyDescent="0.2">
      <c r="A345">
        <f t="shared" si="22"/>
        <v>1167.2812000000001</v>
      </c>
      <c r="B345">
        <v>34</v>
      </c>
      <c r="C345">
        <v>1233.1199999999999</v>
      </c>
    </row>
    <row r="346" spans="1:3" x14ac:dyDescent="0.2">
      <c r="A346">
        <f t="shared" si="22"/>
        <v>1201.6129999999998</v>
      </c>
      <c r="B346">
        <v>35</v>
      </c>
      <c r="C346">
        <v>1223.6099999999999</v>
      </c>
    </row>
    <row r="347" spans="1:3" x14ac:dyDescent="0.2">
      <c r="A347">
        <f t="shared" si="22"/>
        <v>1235.9448</v>
      </c>
      <c r="B347">
        <v>36</v>
      </c>
      <c r="C347">
        <v>1220.1300000000001</v>
      </c>
    </row>
    <row r="348" spans="1:3" x14ac:dyDescent="0.2">
      <c r="A348">
        <f t="shared" si="22"/>
        <v>1270.2765999999999</v>
      </c>
      <c r="B348">
        <v>37</v>
      </c>
      <c r="C348">
        <v>1214.02</v>
      </c>
    </row>
    <row r="349" spans="1:3" x14ac:dyDescent="0.2">
      <c r="A349">
        <f t="shared" si="22"/>
        <v>1304.6083999999998</v>
      </c>
      <c r="B349">
        <v>38</v>
      </c>
      <c r="C349">
        <v>1207.71</v>
      </c>
    </row>
    <row r="350" spans="1:3" x14ac:dyDescent="0.2">
      <c r="A350">
        <f t="shared" si="22"/>
        <v>1338.9402</v>
      </c>
      <c r="B350">
        <v>39</v>
      </c>
      <c r="C350">
        <v>1199.24</v>
      </c>
    </row>
    <row r="351" spans="1:3" x14ac:dyDescent="0.2">
      <c r="A351">
        <f t="shared" si="22"/>
        <v>1373.2719999999999</v>
      </c>
      <c r="B351">
        <v>40</v>
      </c>
      <c r="C351">
        <v>1195.76</v>
      </c>
    </row>
    <row r="352" spans="1:3" x14ac:dyDescent="0.2">
      <c r="A352">
        <f t="shared" si="22"/>
        <v>1407.6037999999999</v>
      </c>
      <c r="B352">
        <v>41</v>
      </c>
      <c r="C352">
        <v>1188.57</v>
      </c>
    </row>
    <row r="353" spans="1:10" x14ac:dyDescent="0.2">
      <c r="A353">
        <f t="shared" si="22"/>
        <v>1441.9355999999998</v>
      </c>
      <c r="B353">
        <v>42</v>
      </c>
      <c r="C353">
        <v>1185.9000000000001</v>
      </c>
    </row>
    <row r="354" spans="1:10" x14ac:dyDescent="0.2">
      <c r="A354">
        <f t="shared" si="22"/>
        <v>1476.2674</v>
      </c>
      <c r="B354">
        <v>43</v>
      </c>
      <c r="C354">
        <v>1177.3499999999999</v>
      </c>
    </row>
    <row r="355" spans="1:10" x14ac:dyDescent="0.2">
      <c r="A355">
        <f t="shared" si="22"/>
        <v>1510.5991999999999</v>
      </c>
      <c r="B355">
        <v>44</v>
      </c>
      <c r="C355">
        <v>1168.3900000000001</v>
      </c>
    </row>
    <row r="356" spans="1:10" x14ac:dyDescent="0.2">
      <c r="A356">
        <f t="shared" si="22"/>
        <v>1544.931</v>
      </c>
      <c r="B356">
        <v>45</v>
      </c>
      <c r="C356">
        <v>1160.52</v>
      </c>
    </row>
    <row r="357" spans="1:10" x14ac:dyDescent="0.2">
      <c r="A357">
        <f t="shared" si="22"/>
        <v>1579.2628</v>
      </c>
      <c r="B357">
        <v>46</v>
      </c>
      <c r="C357">
        <v>1155.6400000000001</v>
      </c>
    </row>
    <row r="358" spans="1:10" x14ac:dyDescent="0.2">
      <c r="A358">
        <f t="shared" si="22"/>
        <v>1613.5945999999999</v>
      </c>
      <c r="B358">
        <v>47</v>
      </c>
      <c r="C358">
        <v>1150.5999999999999</v>
      </c>
    </row>
    <row r="359" spans="1:10" x14ac:dyDescent="0.2">
      <c r="A359">
        <f t="shared" si="22"/>
        <v>1647.9263999999998</v>
      </c>
      <c r="B359">
        <v>48</v>
      </c>
      <c r="C359">
        <v>1144.8399999999999</v>
      </c>
    </row>
    <row r="360" spans="1:10" x14ac:dyDescent="0.2">
      <c r="A360">
        <f t="shared" si="22"/>
        <v>1682.2582</v>
      </c>
      <c r="B360">
        <v>49</v>
      </c>
      <c r="C360">
        <v>1136.6199999999999</v>
      </c>
    </row>
    <row r="361" spans="1:10" x14ac:dyDescent="0.2">
      <c r="A361">
        <f t="shared" si="22"/>
        <v>1716.59</v>
      </c>
      <c r="B361">
        <v>50</v>
      </c>
      <c r="C361">
        <v>1124.45</v>
      </c>
    </row>
    <row r="363" spans="1:10" s="3" customFormat="1" x14ac:dyDescent="0.2"/>
    <row r="364" spans="1:10" x14ac:dyDescent="0.2">
      <c r="A364" t="s">
        <v>48</v>
      </c>
      <c r="B364" t="s">
        <v>27</v>
      </c>
      <c r="C364" t="s">
        <v>28</v>
      </c>
      <c r="D364" t="s">
        <v>38</v>
      </c>
      <c r="E364" t="s">
        <v>41</v>
      </c>
      <c r="F364" t="s">
        <v>42</v>
      </c>
    </row>
    <row r="366" spans="1:10" x14ac:dyDescent="0.2">
      <c r="B366">
        <v>2000000</v>
      </c>
      <c r="C366">
        <v>50</v>
      </c>
      <c r="D366" t="s">
        <v>31</v>
      </c>
      <c r="E366" t="s">
        <v>32</v>
      </c>
      <c r="F366" t="s">
        <v>33</v>
      </c>
      <c r="J366" t="s">
        <v>1</v>
      </c>
    </row>
    <row r="367" spans="1:10" x14ac:dyDescent="0.2">
      <c r="A367">
        <f>(B367/$B$416)*$P$376</f>
        <v>20.403600000000001</v>
      </c>
      <c r="B367">
        <v>1</v>
      </c>
      <c r="C367">
        <v>305.15699999999998</v>
      </c>
      <c r="D367">
        <v>1</v>
      </c>
      <c r="E367">
        <v>1</v>
      </c>
      <c r="F367">
        <v>1</v>
      </c>
      <c r="G367">
        <v>340.37715081282499</v>
      </c>
      <c r="J367">
        <v>0.27739999999999998</v>
      </c>
    </row>
    <row r="368" spans="1:10" x14ac:dyDescent="0.2">
      <c r="A368">
        <f t="shared" ref="A368:A377" si="23">(B368/$B$416)*$P$376</f>
        <v>40.807200000000002</v>
      </c>
      <c r="B368">
        <v>2</v>
      </c>
      <c r="C368">
        <v>297.66800000000001</v>
      </c>
      <c r="D368">
        <v>2</v>
      </c>
      <c r="E368">
        <v>1</v>
      </c>
      <c r="F368">
        <v>1</v>
      </c>
      <c r="G368">
        <v>334.46276006808</v>
      </c>
      <c r="J368">
        <v>0.28149999999999997</v>
      </c>
    </row>
    <row r="369" spans="1:25" x14ac:dyDescent="0.2">
      <c r="A369">
        <f t="shared" si="23"/>
        <v>61.210799999999992</v>
      </c>
      <c r="B369">
        <v>3</v>
      </c>
      <c r="C369">
        <v>296.85500000000002</v>
      </c>
      <c r="D369">
        <v>3</v>
      </c>
      <c r="E369">
        <v>1</v>
      </c>
      <c r="F369">
        <v>1</v>
      </c>
      <c r="G369">
        <v>330.272003419089</v>
      </c>
      <c r="L369" t="s">
        <v>29</v>
      </c>
      <c r="M369" t="s">
        <v>30</v>
      </c>
    </row>
    <row r="370" spans="1:25" x14ac:dyDescent="0.2">
      <c r="A370">
        <f t="shared" si="23"/>
        <v>81.614400000000003</v>
      </c>
      <c r="B370">
        <v>4</v>
      </c>
      <c r="C370">
        <v>299.79500000000002</v>
      </c>
      <c r="D370">
        <v>4</v>
      </c>
      <c r="E370">
        <v>1</v>
      </c>
      <c r="F370">
        <v>1</v>
      </c>
      <c r="G370">
        <v>338.483249272818</v>
      </c>
      <c r="J370">
        <f>(J367+J368)/2</f>
        <v>0.27944999999999998</v>
      </c>
      <c r="K370" t="s">
        <v>2</v>
      </c>
      <c r="L370">
        <f>STDEV(J367:J368)</f>
        <v>2.8991378028648397E-3</v>
      </c>
      <c r="M370">
        <f>L370/J370</f>
        <v>1.0374441949775774E-2</v>
      </c>
    </row>
    <row r="371" spans="1:25" x14ac:dyDescent="0.2">
      <c r="A371">
        <f t="shared" si="23"/>
        <v>102.018</v>
      </c>
      <c r="B371">
        <v>5</v>
      </c>
      <c r="C371">
        <v>329.755</v>
      </c>
      <c r="D371">
        <v>5</v>
      </c>
      <c r="E371">
        <v>1</v>
      </c>
      <c r="F371">
        <v>1</v>
      </c>
      <c r="G371">
        <v>342.359167249645</v>
      </c>
      <c r="J371">
        <f>J370/0.0000000001</f>
        <v>2794499999.9999995</v>
      </c>
      <c r="K371" t="s">
        <v>3</v>
      </c>
      <c r="X371" t="s">
        <v>4</v>
      </c>
      <c r="Y371" s="1">
        <v>1.602E-19</v>
      </c>
    </row>
    <row r="372" spans="1:25" x14ac:dyDescent="0.2">
      <c r="A372">
        <f t="shared" si="23"/>
        <v>122.42159999999998</v>
      </c>
      <c r="B372">
        <v>6</v>
      </c>
      <c r="C372">
        <v>346.93900000000002</v>
      </c>
      <c r="D372">
        <v>6</v>
      </c>
      <c r="E372">
        <v>1</v>
      </c>
      <c r="F372">
        <v>1</v>
      </c>
      <c r="G372">
        <v>347.26893146331503</v>
      </c>
      <c r="X372" t="s">
        <v>5</v>
      </c>
      <c r="Y372" s="1">
        <v>9.9999999999999998E-13</v>
      </c>
    </row>
    <row r="373" spans="1:25" x14ac:dyDescent="0.2">
      <c r="A373">
        <f t="shared" si="23"/>
        <v>142.8252</v>
      </c>
      <c r="B373">
        <v>7</v>
      </c>
      <c r="C373">
        <v>352.6</v>
      </c>
      <c r="D373">
        <v>7</v>
      </c>
      <c r="E373">
        <v>1</v>
      </c>
      <c r="F373">
        <v>1</v>
      </c>
      <c r="G373">
        <v>356.34805567444403</v>
      </c>
      <c r="X373" t="s">
        <v>6</v>
      </c>
      <c r="Y373" s="1">
        <v>9.9999999999999995E-21</v>
      </c>
    </row>
    <row r="374" spans="1:25" x14ac:dyDescent="0.2">
      <c r="A374">
        <f t="shared" si="23"/>
        <v>163.22880000000001</v>
      </c>
      <c r="B374">
        <v>8</v>
      </c>
      <c r="C374">
        <v>359.32600000000002</v>
      </c>
      <c r="D374">
        <v>8</v>
      </c>
      <c r="E374">
        <v>1</v>
      </c>
      <c r="F374">
        <v>1</v>
      </c>
      <c r="G374">
        <v>362.40381205450302</v>
      </c>
    </row>
    <row r="375" spans="1:25" x14ac:dyDescent="0.2">
      <c r="A375">
        <f t="shared" si="23"/>
        <v>183.63239999999999</v>
      </c>
      <c r="B375">
        <v>9</v>
      </c>
      <c r="C375">
        <v>364.76499999999999</v>
      </c>
      <c r="D375">
        <v>9</v>
      </c>
      <c r="E375">
        <v>1</v>
      </c>
      <c r="F375">
        <v>1</v>
      </c>
      <c r="G375">
        <v>365.39833209223201</v>
      </c>
      <c r="K375" t="s">
        <v>7</v>
      </c>
      <c r="L375" t="s">
        <v>8</v>
      </c>
      <c r="M375" t="s">
        <v>9</v>
      </c>
      <c r="N375" t="s">
        <v>10</v>
      </c>
      <c r="O375" t="s">
        <v>11</v>
      </c>
      <c r="P375" t="s">
        <v>12</v>
      </c>
      <c r="Q375" t="s">
        <v>13</v>
      </c>
      <c r="R375" t="s">
        <v>14</v>
      </c>
      <c r="S375" t="s">
        <v>15</v>
      </c>
      <c r="T375" t="s">
        <v>16</v>
      </c>
      <c r="U375" t="s">
        <v>17</v>
      </c>
      <c r="V375" t="s">
        <v>18</v>
      </c>
      <c r="W375" t="s">
        <v>19</v>
      </c>
      <c r="X375" t="s">
        <v>20</v>
      </c>
      <c r="Y375" t="s">
        <v>21</v>
      </c>
    </row>
    <row r="376" spans="1:25" x14ac:dyDescent="0.2">
      <c r="A376">
        <f t="shared" si="23"/>
        <v>204.036</v>
      </c>
      <c r="B376">
        <v>10</v>
      </c>
      <c r="C376">
        <v>370.54500000000002</v>
      </c>
      <c r="D376">
        <v>10</v>
      </c>
      <c r="E376">
        <v>1</v>
      </c>
      <c r="F376">
        <v>1</v>
      </c>
      <c r="G376">
        <v>375.08511509015102</v>
      </c>
      <c r="K376">
        <v>1000000</v>
      </c>
      <c r="L376">
        <v>399.88499999999999</v>
      </c>
      <c r="M376">
        <v>-279523</v>
      </c>
      <c r="N376">
        <v>-67.446200000000005</v>
      </c>
      <c r="O376" s="1">
        <v>1179750</v>
      </c>
      <c r="P376">
        <v>1020.18</v>
      </c>
      <c r="Q376">
        <v>34.006100000000004</v>
      </c>
      <c r="R376">
        <v>34.006100000000004</v>
      </c>
      <c r="S376">
        <v>7605.13</v>
      </c>
      <c r="T376">
        <v>-7598.11</v>
      </c>
      <c r="V376">
        <f>(S376-T376)/2</f>
        <v>7601.62</v>
      </c>
      <c r="Y376" s="1"/>
    </row>
    <row r="377" spans="1:25" x14ac:dyDescent="0.2">
      <c r="A377">
        <f t="shared" si="23"/>
        <v>224.43959999999998</v>
      </c>
      <c r="B377">
        <v>11</v>
      </c>
      <c r="C377">
        <v>377.02499999999998</v>
      </c>
      <c r="D377">
        <v>11</v>
      </c>
      <c r="E377">
        <v>1</v>
      </c>
      <c r="F377">
        <v>1</v>
      </c>
      <c r="G377">
        <v>377.78505737634799</v>
      </c>
      <c r="K377">
        <v>2000000</v>
      </c>
      <c r="L377">
        <v>399.63</v>
      </c>
      <c r="M377">
        <v>-279524</v>
      </c>
      <c r="N377">
        <v>-73.090500000000006</v>
      </c>
      <c r="O377" s="1">
        <v>1179750</v>
      </c>
      <c r="P377">
        <v>1020.18</v>
      </c>
      <c r="Q377">
        <v>34.006100000000004</v>
      </c>
      <c r="R377">
        <v>34.006100000000004</v>
      </c>
      <c r="S377">
        <v>17415.7</v>
      </c>
      <c r="T377">
        <v>-17400.3</v>
      </c>
      <c r="U377">
        <f>(K377-K376)*0.0005</f>
        <v>500</v>
      </c>
      <c r="V377">
        <f>(S377-T377)/2</f>
        <v>17408</v>
      </c>
      <c r="W377">
        <f>V377-V376</f>
        <v>9806.380000000001</v>
      </c>
      <c r="X377">
        <f>W377/U377/(Q377*R377)/2</f>
        <v>8.4799845907020319E-3</v>
      </c>
      <c r="Y377" s="1">
        <f>X377*$Y$66/$Y$67/$Y$68</f>
        <v>135849353143.04655</v>
      </c>
    </row>
    <row r="378" spans="1:25" x14ac:dyDescent="0.2">
      <c r="A378">
        <f>(B378/$B$416)*$P$376</f>
        <v>244.84319999999997</v>
      </c>
      <c r="B378">
        <v>12</v>
      </c>
      <c r="C378">
        <v>382.26799999999997</v>
      </c>
      <c r="D378">
        <v>12</v>
      </c>
      <c r="E378">
        <v>1</v>
      </c>
      <c r="F378">
        <v>1</v>
      </c>
      <c r="G378">
        <v>377.602095593385</v>
      </c>
      <c r="Y378" s="1"/>
    </row>
    <row r="379" spans="1:25" x14ac:dyDescent="0.2">
      <c r="A379">
        <f t="shared" ref="A379:A416" si="24">(B379/$B$416)*$P$376</f>
        <v>265.24680000000001</v>
      </c>
      <c r="B379">
        <v>13</v>
      </c>
      <c r="C379">
        <v>386.97199999999998</v>
      </c>
      <c r="D379">
        <v>13</v>
      </c>
      <c r="E379">
        <v>1</v>
      </c>
      <c r="F379">
        <v>1</v>
      </c>
      <c r="G379">
        <v>382.18184789804297</v>
      </c>
      <c r="Y379" s="1"/>
    </row>
    <row r="380" spans="1:25" x14ac:dyDescent="0.2">
      <c r="A380">
        <f t="shared" si="24"/>
        <v>285.65039999999999</v>
      </c>
      <c r="B380">
        <v>14</v>
      </c>
      <c r="C380">
        <v>392.70299999999997</v>
      </c>
      <c r="D380">
        <v>14</v>
      </c>
      <c r="E380">
        <v>1</v>
      </c>
      <c r="F380">
        <v>1</v>
      </c>
      <c r="G380">
        <v>392.36059424950503</v>
      </c>
    </row>
    <row r="381" spans="1:25" x14ac:dyDescent="0.2">
      <c r="A381">
        <f t="shared" si="24"/>
        <v>306.05399999999997</v>
      </c>
      <c r="B381">
        <v>15</v>
      </c>
      <c r="C381">
        <v>399.76799999999997</v>
      </c>
      <c r="D381">
        <v>15</v>
      </c>
      <c r="E381">
        <v>1</v>
      </c>
      <c r="F381">
        <v>1</v>
      </c>
      <c r="G381">
        <v>400.02982783886102</v>
      </c>
      <c r="X381" t="s">
        <v>22</v>
      </c>
      <c r="Y381" s="1">
        <f>AVERAGE(Y377)</f>
        <v>135849353143.04655</v>
      </c>
    </row>
    <row r="382" spans="1:25" x14ac:dyDescent="0.2">
      <c r="A382">
        <f t="shared" si="24"/>
        <v>326.45760000000001</v>
      </c>
      <c r="B382">
        <v>16</v>
      </c>
      <c r="C382">
        <v>404.71699999999998</v>
      </c>
      <c r="D382">
        <v>16</v>
      </c>
      <c r="E382">
        <v>1</v>
      </c>
      <c r="F382">
        <v>1</v>
      </c>
      <c r="G382">
        <v>401.84765370614701</v>
      </c>
    </row>
    <row r="383" spans="1:25" x14ac:dyDescent="0.2">
      <c r="A383">
        <f t="shared" si="24"/>
        <v>346.8612</v>
      </c>
      <c r="B383">
        <v>17</v>
      </c>
      <c r="C383">
        <v>409.66500000000002</v>
      </c>
      <c r="D383">
        <v>17</v>
      </c>
      <c r="E383">
        <v>1</v>
      </c>
      <c r="F383">
        <v>1</v>
      </c>
      <c r="G383">
        <v>410.56195335654598</v>
      </c>
      <c r="X383" t="s">
        <v>23</v>
      </c>
    </row>
    <row r="384" spans="1:25" x14ac:dyDescent="0.2">
      <c r="A384">
        <f t="shared" si="24"/>
        <v>367.26479999999998</v>
      </c>
      <c r="B384">
        <v>18</v>
      </c>
      <c r="C384">
        <v>415.99700000000001</v>
      </c>
      <c r="D384">
        <v>18</v>
      </c>
      <c r="E384">
        <v>1</v>
      </c>
      <c r="F384">
        <v>1</v>
      </c>
      <c r="G384">
        <v>414.50498610746598</v>
      </c>
    </row>
    <row r="385" spans="1:26" x14ac:dyDescent="0.2">
      <c r="A385">
        <f t="shared" si="24"/>
        <v>387.66839999999996</v>
      </c>
      <c r="B385">
        <v>19</v>
      </c>
      <c r="C385">
        <v>421.50400000000002</v>
      </c>
      <c r="D385">
        <v>19</v>
      </c>
      <c r="E385">
        <v>1</v>
      </c>
      <c r="F385">
        <v>1</v>
      </c>
      <c r="G385">
        <v>417.21037042383398</v>
      </c>
      <c r="X385" t="s">
        <v>24</v>
      </c>
      <c r="Y385" s="2">
        <f>Y381/J371</f>
        <v>48.613116172140479</v>
      </c>
      <c r="Z385" t="s">
        <v>25</v>
      </c>
    </row>
    <row r="386" spans="1:26" x14ac:dyDescent="0.2">
      <c r="A386">
        <f t="shared" si="24"/>
        <v>408.072</v>
      </c>
      <c r="B386">
        <v>20</v>
      </c>
      <c r="C386">
        <v>427.24</v>
      </c>
      <c r="D386">
        <v>20</v>
      </c>
      <c r="E386">
        <v>1</v>
      </c>
      <c r="F386">
        <v>1</v>
      </c>
      <c r="G386">
        <v>422.89969153785398</v>
      </c>
      <c r="Y386">
        <f>Y385*M370</f>
        <v>0.50433395172557727</v>
      </c>
    </row>
    <row r="387" spans="1:26" x14ac:dyDescent="0.2">
      <c r="A387">
        <f t="shared" si="24"/>
        <v>428.47559999999999</v>
      </c>
      <c r="B387">
        <v>21</v>
      </c>
      <c r="C387">
        <v>432.64299999999997</v>
      </c>
      <c r="D387">
        <v>21</v>
      </c>
      <c r="E387">
        <v>1</v>
      </c>
      <c r="F387">
        <v>1</v>
      </c>
      <c r="G387">
        <v>431.48529177639898</v>
      </c>
    </row>
    <row r="388" spans="1:26" x14ac:dyDescent="0.2">
      <c r="A388">
        <f t="shared" si="24"/>
        <v>448.87919999999997</v>
      </c>
      <c r="B388">
        <v>22</v>
      </c>
      <c r="C388">
        <v>437.64600000000002</v>
      </c>
      <c r="D388">
        <v>22</v>
      </c>
      <c r="E388">
        <v>1</v>
      </c>
      <c r="F388">
        <v>1</v>
      </c>
      <c r="G388">
        <v>438.89380614958702</v>
      </c>
      <c r="K388" t="s">
        <v>45</v>
      </c>
      <c r="U388" t="s">
        <v>17</v>
      </c>
      <c r="V388" t="s">
        <v>18</v>
      </c>
      <c r="W388" t="s">
        <v>19</v>
      </c>
      <c r="X388" t="s">
        <v>20</v>
      </c>
      <c r="Y388" t="s">
        <v>21</v>
      </c>
    </row>
    <row r="389" spans="1:26" x14ac:dyDescent="0.2">
      <c r="A389">
        <f t="shared" si="24"/>
        <v>469.28280000000001</v>
      </c>
      <c r="B389">
        <v>23</v>
      </c>
      <c r="C389">
        <v>444.35899999999998</v>
      </c>
      <c r="D389">
        <v>23</v>
      </c>
      <c r="E389">
        <v>1</v>
      </c>
      <c r="F389">
        <v>1</v>
      </c>
      <c r="G389">
        <v>447.08172837003502</v>
      </c>
      <c r="L389">
        <v>1267000</v>
      </c>
      <c r="M389">
        <v>633.5</v>
      </c>
      <c r="N389">
        <v>399.89145000000002</v>
      </c>
      <c r="O389">
        <v>-279521.23</v>
      </c>
      <c r="P389">
        <v>-146.02431999999999</v>
      </c>
      <c r="Q389">
        <v>1179751</v>
      </c>
      <c r="R389">
        <v>12669.486000000001</v>
      </c>
      <c r="S389">
        <v>-12671.717000000001</v>
      </c>
      <c r="V389">
        <f>(R389-S389)/2</f>
        <v>12670.601500000001</v>
      </c>
      <c r="Y389" s="1"/>
    </row>
    <row r="390" spans="1:26" x14ac:dyDescent="0.2">
      <c r="A390">
        <f t="shared" si="24"/>
        <v>489.68639999999994</v>
      </c>
      <c r="B390">
        <v>24</v>
      </c>
      <c r="C390">
        <v>450.75700000000001</v>
      </c>
      <c r="D390">
        <v>24</v>
      </c>
      <c r="E390">
        <v>1</v>
      </c>
      <c r="F390">
        <v>1</v>
      </c>
      <c r="G390">
        <v>451.29466812232999</v>
      </c>
      <c r="L390">
        <v>1450000</v>
      </c>
      <c r="M390">
        <v>725</v>
      </c>
      <c r="N390">
        <v>401.13880999999998</v>
      </c>
      <c r="O390">
        <v>-279530.8</v>
      </c>
      <c r="P390">
        <v>-291.74056999999999</v>
      </c>
      <c r="Q390">
        <v>1179751</v>
      </c>
      <c r="R390">
        <v>14471.012000000001</v>
      </c>
      <c r="S390">
        <v>-14480.853999999999</v>
      </c>
      <c r="U390">
        <f>(L390-L389)*0.0005</f>
        <v>91.5</v>
      </c>
      <c r="V390">
        <f>(R390-S390)/2</f>
        <v>14475.933000000001</v>
      </c>
      <c r="W390">
        <f>V390-V389</f>
        <v>1805.3315000000002</v>
      </c>
      <c r="X390">
        <f>W390/U390/($Q$181*$R$181)/2</f>
        <v>8.3699495914953369E-3</v>
      </c>
      <c r="Y390" s="1">
        <f>X390*$Y$66/$Y$67/$Y$68</f>
        <v>134086592455.75531</v>
      </c>
    </row>
    <row r="391" spans="1:26" x14ac:dyDescent="0.2">
      <c r="A391">
        <f t="shared" si="24"/>
        <v>510.09</v>
      </c>
      <c r="B391">
        <v>25</v>
      </c>
      <c r="C391">
        <v>461.78100000000001</v>
      </c>
      <c r="D391">
        <v>25</v>
      </c>
      <c r="E391">
        <v>1</v>
      </c>
      <c r="F391">
        <v>1</v>
      </c>
      <c r="G391">
        <v>453.19040593135003</v>
      </c>
      <c r="L391">
        <v>1611000</v>
      </c>
      <c r="M391">
        <v>805.5</v>
      </c>
      <c r="N391">
        <v>398.34066999999999</v>
      </c>
      <c r="O391">
        <v>-279526.71000000002</v>
      </c>
      <c r="P391">
        <v>-46.875135</v>
      </c>
      <c r="Q391">
        <v>1179751</v>
      </c>
      <c r="R391">
        <v>16048.714</v>
      </c>
      <c r="S391">
        <v>-16021.527</v>
      </c>
      <c r="U391">
        <f t="shared" ref="U391:U393" si="25">(L391-L390)*0.0005</f>
        <v>80.5</v>
      </c>
      <c r="V391">
        <f t="shared" ref="V391:V393" si="26">(R391-S391)/2</f>
        <v>16035.120500000001</v>
      </c>
      <c r="W391">
        <f t="shared" ref="W391:W393" si="27">V391-V390</f>
        <v>1559.1875</v>
      </c>
      <c r="X391">
        <f t="shared" ref="X391:X393" si="28">W391/U391/($Q$181*$R$181)/2</f>
        <v>8.2165488307643763E-3</v>
      </c>
      <c r="Y391" s="1">
        <f t="shared" ref="Y391:Y394" si="29">X391*$Y$66/$Y$67/$Y$68</f>
        <v>131629112268.84531</v>
      </c>
    </row>
    <row r="392" spans="1:26" x14ac:dyDescent="0.2">
      <c r="A392">
        <f t="shared" si="24"/>
        <v>530.49360000000001</v>
      </c>
      <c r="B392">
        <v>26</v>
      </c>
      <c r="C392">
        <v>493.77300000000002</v>
      </c>
      <c r="D392">
        <v>26</v>
      </c>
      <c r="E392">
        <v>1</v>
      </c>
      <c r="F392">
        <v>1</v>
      </c>
      <c r="G392">
        <v>459.45386183645201</v>
      </c>
      <c r="L392">
        <v>1730000</v>
      </c>
      <c r="M392">
        <v>865</v>
      </c>
      <c r="N392">
        <v>401.78253000000001</v>
      </c>
      <c r="O392">
        <v>-279539.92</v>
      </c>
      <c r="P392">
        <v>-330.83596999999997</v>
      </c>
      <c r="Q392">
        <v>1179751</v>
      </c>
      <c r="R392">
        <v>17208.987000000001</v>
      </c>
      <c r="S392">
        <v>-17199.216</v>
      </c>
      <c r="U392">
        <f t="shared" si="25"/>
        <v>59.5</v>
      </c>
      <c r="V392">
        <f t="shared" si="26"/>
        <v>17204.101500000001</v>
      </c>
      <c r="W392">
        <f t="shared" si="27"/>
        <v>1168.9809999999998</v>
      </c>
      <c r="X392">
        <f t="shared" si="28"/>
        <v>8.3344599362289544E-3</v>
      </c>
      <c r="Y392" s="1">
        <f t="shared" si="29"/>
        <v>133518048178.38785</v>
      </c>
    </row>
    <row r="393" spans="1:26" x14ac:dyDescent="0.2">
      <c r="A393">
        <f t="shared" si="24"/>
        <v>550.8972</v>
      </c>
      <c r="B393">
        <v>27</v>
      </c>
      <c r="C393">
        <v>502.60500000000002</v>
      </c>
      <c r="D393">
        <v>27</v>
      </c>
      <c r="E393">
        <v>1</v>
      </c>
      <c r="F393">
        <v>1</v>
      </c>
      <c r="G393">
        <v>462.10353442377499</v>
      </c>
      <c r="L393">
        <v>1883000</v>
      </c>
      <c r="M393">
        <v>941.5</v>
      </c>
      <c r="N393">
        <v>399.27544999999998</v>
      </c>
      <c r="O393">
        <v>-279511.93</v>
      </c>
      <c r="P393">
        <v>12.142633</v>
      </c>
      <c r="Q393">
        <v>1179751</v>
      </c>
      <c r="R393">
        <v>18728.062000000002</v>
      </c>
      <c r="S393">
        <v>-18721.989000000001</v>
      </c>
      <c r="U393">
        <f t="shared" si="25"/>
        <v>76.5</v>
      </c>
      <c r="V393">
        <f t="shared" si="26"/>
        <v>18725.025500000003</v>
      </c>
      <c r="W393">
        <f t="shared" si="27"/>
        <v>1520.9240000000027</v>
      </c>
      <c r="X393">
        <f t="shared" si="28"/>
        <v>8.4339894706342809E-3</v>
      </c>
      <c r="Y393" s="1">
        <f t="shared" si="29"/>
        <v>135112511319.5612</v>
      </c>
    </row>
    <row r="394" spans="1:26" x14ac:dyDescent="0.2">
      <c r="A394">
        <f t="shared" si="24"/>
        <v>571.30079999999998</v>
      </c>
      <c r="B394">
        <v>28</v>
      </c>
      <c r="C394">
        <v>505.072</v>
      </c>
      <c r="D394">
        <v>28</v>
      </c>
      <c r="E394">
        <v>1</v>
      </c>
      <c r="F394">
        <v>1</v>
      </c>
      <c r="G394">
        <v>462.20674263909802</v>
      </c>
      <c r="L394">
        <v>2000000</v>
      </c>
      <c r="M394">
        <v>1000</v>
      </c>
      <c r="N394">
        <v>400.71672000000001</v>
      </c>
      <c r="O394">
        <v>-279517.73</v>
      </c>
      <c r="P394">
        <v>-46.062766000000003</v>
      </c>
      <c r="Q394">
        <v>1179751</v>
      </c>
      <c r="R394">
        <v>19860.987000000001</v>
      </c>
      <c r="S394">
        <v>-19849.484</v>
      </c>
      <c r="U394">
        <f>(L394-L393)*0.0005</f>
        <v>58.5</v>
      </c>
      <c r="V394">
        <f>(R394-S394)/2</f>
        <v>19855.235500000003</v>
      </c>
      <c r="W394">
        <f>V394-V393</f>
        <v>1130.2099999999991</v>
      </c>
      <c r="X394">
        <f>W394/U394/($Q$181*$R$181)/2</f>
        <v>8.1957793204502534E-3</v>
      </c>
      <c r="Y394" s="1">
        <f t="shared" si="29"/>
        <v>131296384713.61308</v>
      </c>
    </row>
    <row r="395" spans="1:26" x14ac:dyDescent="0.2">
      <c r="A395">
        <f t="shared" si="24"/>
        <v>591.70439999999996</v>
      </c>
      <c r="B395">
        <v>29</v>
      </c>
      <c r="C395">
        <v>495.63600000000002</v>
      </c>
      <c r="D395">
        <v>29</v>
      </c>
      <c r="E395">
        <v>1</v>
      </c>
      <c r="F395">
        <v>1</v>
      </c>
      <c r="G395">
        <v>454.16041454386499</v>
      </c>
    </row>
    <row r="396" spans="1:26" x14ac:dyDescent="0.2">
      <c r="A396">
        <f t="shared" si="24"/>
        <v>612.10799999999995</v>
      </c>
      <c r="B396">
        <v>30</v>
      </c>
      <c r="C396">
        <v>458.65199999999999</v>
      </c>
      <c r="D396">
        <v>30</v>
      </c>
      <c r="E396">
        <v>1</v>
      </c>
      <c r="F396">
        <v>1</v>
      </c>
      <c r="G396">
        <v>444.88583524999598</v>
      </c>
      <c r="X396" t="s">
        <v>22</v>
      </c>
      <c r="Y396" s="1">
        <f>AVERAGE(Y390:Y394)</f>
        <v>133128529787.23254</v>
      </c>
    </row>
    <row r="397" spans="1:26" x14ac:dyDescent="0.2">
      <c r="A397">
        <f t="shared" si="24"/>
        <v>632.51159999999993</v>
      </c>
      <c r="B397">
        <v>31</v>
      </c>
      <c r="C397">
        <v>450.29500000000002</v>
      </c>
      <c r="D397">
        <v>31</v>
      </c>
      <c r="E397">
        <v>1</v>
      </c>
      <c r="F397">
        <v>1</v>
      </c>
      <c r="G397">
        <v>439.14548732148398</v>
      </c>
    </row>
    <row r="398" spans="1:26" x14ac:dyDescent="0.2">
      <c r="A398">
        <f t="shared" si="24"/>
        <v>652.91520000000003</v>
      </c>
      <c r="B398">
        <v>32</v>
      </c>
      <c r="C398">
        <v>444.19600000000003</v>
      </c>
      <c r="D398">
        <v>32</v>
      </c>
      <c r="E398">
        <v>1</v>
      </c>
      <c r="F398">
        <v>1</v>
      </c>
      <c r="G398">
        <v>437.14293283101398</v>
      </c>
      <c r="X398" t="s">
        <v>23</v>
      </c>
    </row>
    <row r="399" spans="1:26" x14ac:dyDescent="0.2">
      <c r="A399">
        <f t="shared" si="24"/>
        <v>673.31880000000001</v>
      </c>
      <c r="B399">
        <v>33</v>
      </c>
      <c r="C399">
        <v>438.81799999999998</v>
      </c>
      <c r="D399">
        <v>33</v>
      </c>
      <c r="E399">
        <v>1</v>
      </c>
      <c r="F399">
        <v>1</v>
      </c>
      <c r="G399">
        <v>434.47857283076701</v>
      </c>
    </row>
    <row r="400" spans="1:26" x14ac:dyDescent="0.2">
      <c r="A400">
        <f t="shared" si="24"/>
        <v>693.72239999999999</v>
      </c>
      <c r="B400">
        <v>34</v>
      </c>
      <c r="C400">
        <v>431.61</v>
      </c>
      <c r="D400">
        <v>34</v>
      </c>
      <c r="E400">
        <v>1</v>
      </c>
      <c r="F400">
        <v>1</v>
      </c>
      <c r="G400">
        <v>426.46318079777302</v>
      </c>
      <c r="X400" t="s">
        <v>24</v>
      </c>
      <c r="Y400" s="2">
        <f>Y396/J371</f>
        <v>47.639481047497789</v>
      </c>
      <c r="Z400" t="s">
        <v>25</v>
      </c>
    </row>
    <row r="401" spans="1:25" x14ac:dyDescent="0.2">
      <c r="A401">
        <f t="shared" si="24"/>
        <v>714.12599999999998</v>
      </c>
      <c r="B401">
        <v>35</v>
      </c>
      <c r="C401">
        <v>427.375</v>
      </c>
      <c r="D401">
        <v>35</v>
      </c>
      <c r="E401">
        <v>1</v>
      </c>
      <c r="F401">
        <v>1</v>
      </c>
      <c r="G401">
        <v>423.75082590620201</v>
      </c>
      <c r="Y401">
        <f>Y400*M370</f>
        <v>0.49423303064470897</v>
      </c>
    </row>
    <row r="402" spans="1:25" x14ac:dyDescent="0.2">
      <c r="A402">
        <f t="shared" si="24"/>
        <v>734.52959999999996</v>
      </c>
      <c r="B402">
        <v>36</v>
      </c>
      <c r="C402">
        <v>421.59300000000002</v>
      </c>
      <c r="D402">
        <v>36</v>
      </c>
      <c r="E402">
        <v>1</v>
      </c>
      <c r="F402">
        <v>1</v>
      </c>
      <c r="G402">
        <v>418.32800498642303</v>
      </c>
    </row>
    <row r="403" spans="1:25" x14ac:dyDescent="0.2">
      <c r="A403">
        <f t="shared" si="24"/>
        <v>754.93319999999994</v>
      </c>
      <c r="B403">
        <v>37</v>
      </c>
      <c r="C403">
        <v>415.08</v>
      </c>
      <c r="D403">
        <v>37</v>
      </c>
      <c r="E403">
        <v>1</v>
      </c>
      <c r="F403">
        <v>1</v>
      </c>
      <c r="G403">
        <v>417.26117610514802</v>
      </c>
    </row>
    <row r="404" spans="1:25" x14ac:dyDescent="0.2">
      <c r="A404">
        <f t="shared" si="24"/>
        <v>775.33679999999993</v>
      </c>
      <c r="B404">
        <v>38</v>
      </c>
      <c r="C404">
        <v>409.71699999999998</v>
      </c>
      <c r="D404">
        <v>38</v>
      </c>
      <c r="E404">
        <v>1</v>
      </c>
      <c r="F404">
        <v>1</v>
      </c>
      <c r="G404">
        <v>404.77521980516201</v>
      </c>
    </row>
    <row r="405" spans="1:25" x14ac:dyDescent="0.2">
      <c r="A405">
        <f t="shared" si="24"/>
        <v>795.74040000000002</v>
      </c>
      <c r="B405">
        <v>39</v>
      </c>
      <c r="C405">
        <v>403.38099999999997</v>
      </c>
      <c r="D405">
        <v>39</v>
      </c>
      <c r="E405">
        <v>1</v>
      </c>
      <c r="F405">
        <v>1</v>
      </c>
      <c r="G405">
        <v>404.27216280318999</v>
      </c>
    </row>
    <row r="406" spans="1:25" x14ac:dyDescent="0.2">
      <c r="A406">
        <f t="shared" si="24"/>
        <v>816.14400000000001</v>
      </c>
      <c r="B406">
        <v>40</v>
      </c>
      <c r="C406">
        <v>398.30900000000003</v>
      </c>
      <c r="D406">
        <v>40</v>
      </c>
      <c r="E406">
        <v>1</v>
      </c>
      <c r="F406">
        <v>1</v>
      </c>
      <c r="G406">
        <v>401.30975092829601</v>
      </c>
    </row>
    <row r="407" spans="1:25" x14ac:dyDescent="0.2">
      <c r="A407">
        <f t="shared" si="24"/>
        <v>836.54759999999987</v>
      </c>
      <c r="B407">
        <v>41</v>
      </c>
      <c r="C407">
        <v>393.262</v>
      </c>
      <c r="D407">
        <v>41</v>
      </c>
      <c r="E407">
        <v>1</v>
      </c>
      <c r="F407">
        <v>1</v>
      </c>
      <c r="G407">
        <v>387.864967927414</v>
      </c>
    </row>
    <row r="408" spans="1:25" x14ac:dyDescent="0.2">
      <c r="A408">
        <f t="shared" si="24"/>
        <v>856.95119999999997</v>
      </c>
      <c r="B408">
        <v>42</v>
      </c>
      <c r="C408">
        <v>388.45299999999997</v>
      </c>
      <c r="D408">
        <v>42</v>
      </c>
      <c r="E408">
        <v>1</v>
      </c>
      <c r="F408">
        <v>1</v>
      </c>
      <c r="G408">
        <v>384.92816742577497</v>
      </c>
    </row>
    <row r="409" spans="1:25" x14ac:dyDescent="0.2">
      <c r="A409">
        <f t="shared" si="24"/>
        <v>877.35479999999995</v>
      </c>
      <c r="B409">
        <v>43</v>
      </c>
      <c r="C409">
        <v>382.91899999999998</v>
      </c>
      <c r="D409">
        <v>43</v>
      </c>
      <c r="E409">
        <v>1</v>
      </c>
      <c r="F409">
        <v>1</v>
      </c>
      <c r="G409">
        <v>375.244257930895</v>
      </c>
    </row>
    <row r="410" spans="1:25" x14ac:dyDescent="0.2">
      <c r="A410">
        <f t="shared" si="24"/>
        <v>897.75839999999994</v>
      </c>
      <c r="B410">
        <v>44</v>
      </c>
      <c r="C410">
        <v>374.41800000000001</v>
      </c>
      <c r="D410">
        <v>44</v>
      </c>
      <c r="E410">
        <v>1</v>
      </c>
      <c r="F410">
        <v>1</v>
      </c>
      <c r="G410">
        <v>366.07883744056198</v>
      </c>
    </row>
    <row r="411" spans="1:25" x14ac:dyDescent="0.2">
      <c r="A411">
        <f t="shared" si="24"/>
        <v>918.16199999999992</v>
      </c>
      <c r="B411">
        <v>45</v>
      </c>
      <c r="C411">
        <v>369.18400000000003</v>
      </c>
      <c r="D411">
        <v>45</v>
      </c>
      <c r="E411">
        <v>1</v>
      </c>
      <c r="F411">
        <v>1</v>
      </c>
      <c r="G411">
        <v>362.69258030607301</v>
      </c>
    </row>
    <row r="412" spans="1:25" x14ac:dyDescent="0.2">
      <c r="A412">
        <f t="shared" si="24"/>
        <v>938.56560000000002</v>
      </c>
      <c r="B412">
        <v>46</v>
      </c>
      <c r="C412">
        <v>363.15699999999998</v>
      </c>
      <c r="D412">
        <v>46</v>
      </c>
      <c r="E412">
        <v>1</v>
      </c>
      <c r="F412">
        <v>1</v>
      </c>
      <c r="G412">
        <v>359.90156218073997</v>
      </c>
    </row>
    <row r="413" spans="1:25" x14ac:dyDescent="0.2">
      <c r="A413">
        <f t="shared" si="24"/>
        <v>958.96919999999989</v>
      </c>
      <c r="B413">
        <v>47</v>
      </c>
      <c r="C413">
        <v>357.80099999999999</v>
      </c>
      <c r="D413">
        <v>47</v>
      </c>
      <c r="E413">
        <v>1</v>
      </c>
      <c r="F413">
        <v>1</v>
      </c>
      <c r="G413">
        <v>355.336566511716</v>
      </c>
    </row>
    <row r="414" spans="1:25" x14ac:dyDescent="0.2">
      <c r="A414">
        <f t="shared" si="24"/>
        <v>979.37279999999987</v>
      </c>
      <c r="B414">
        <v>48</v>
      </c>
      <c r="C414">
        <v>352.08199999999999</v>
      </c>
      <c r="D414">
        <v>48</v>
      </c>
      <c r="E414">
        <v>1</v>
      </c>
      <c r="F414">
        <v>1</v>
      </c>
      <c r="G414">
        <v>354.16740089947001</v>
      </c>
    </row>
    <row r="415" spans="1:25" x14ac:dyDescent="0.2">
      <c r="A415">
        <f t="shared" si="24"/>
        <v>999.77639999999997</v>
      </c>
      <c r="B415">
        <v>49</v>
      </c>
      <c r="C415">
        <v>346.66</v>
      </c>
      <c r="D415">
        <v>49</v>
      </c>
      <c r="E415">
        <v>1</v>
      </c>
      <c r="F415">
        <v>1</v>
      </c>
      <c r="G415">
        <v>347.50824916585998</v>
      </c>
    </row>
    <row r="416" spans="1:25" x14ac:dyDescent="0.2">
      <c r="A416">
        <f t="shared" si="24"/>
        <v>1020.18</v>
      </c>
      <c r="B416">
        <v>50</v>
      </c>
      <c r="C416">
        <v>335.39400000000001</v>
      </c>
      <c r="D416">
        <v>50</v>
      </c>
      <c r="E416">
        <v>1</v>
      </c>
      <c r="F416">
        <v>1</v>
      </c>
      <c r="G416">
        <v>343.475598478189</v>
      </c>
    </row>
    <row r="418" spans="1:25" s="3" customFormat="1" x14ac:dyDescent="0.2"/>
    <row r="419" spans="1:25" x14ac:dyDescent="0.2">
      <c r="A419" t="s">
        <v>51</v>
      </c>
      <c r="B419" t="s">
        <v>27</v>
      </c>
      <c r="C419" t="s">
        <v>28</v>
      </c>
      <c r="D419" t="s">
        <v>38</v>
      </c>
      <c r="E419" t="s">
        <v>41</v>
      </c>
      <c r="F419" t="s">
        <v>49</v>
      </c>
    </row>
    <row r="420" spans="1:25" x14ac:dyDescent="0.2">
      <c r="G420" t="s">
        <v>50</v>
      </c>
    </row>
    <row r="421" spans="1:25" x14ac:dyDescent="0.2">
      <c r="B421">
        <v>1000000</v>
      </c>
      <c r="C421">
        <v>50</v>
      </c>
      <c r="D421" t="s">
        <v>31</v>
      </c>
      <c r="E421" t="s">
        <v>32</v>
      </c>
      <c r="F421" t="s">
        <v>33</v>
      </c>
      <c r="J421" t="s">
        <v>1</v>
      </c>
    </row>
    <row r="422" spans="1:25" x14ac:dyDescent="0.2">
      <c r="A422">
        <f>(B422/$B$471)*$P$431</f>
        <v>20.403600000000001</v>
      </c>
      <c r="B422">
        <v>1</v>
      </c>
      <c r="C422">
        <v>314.75099999999998</v>
      </c>
      <c r="D422">
        <v>1</v>
      </c>
      <c r="E422">
        <v>1</v>
      </c>
      <c r="F422">
        <v>1</v>
      </c>
      <c r="G422">
        <v>315.75</v>
      </c>
      <c r="J422">
        <v>0.27739999999999998</v>
      </c>
    </row>
    <row r="423" spans="1:25" x14ac:dyDescent="0.2">
      <c r="A423">
        <f t="shared" ref="A423:A471" si="30">(B423/$B$471)*$P$431</f>
        <v>40.807200000000002</v>
      </c>
      <c r="B423">
        <v>2</v>
      </c>
      <c r="C423">
        <v>304.27999999999997</v>
      </c>
      <c r="D423">
        <v>2</v>
      </c>
      <c r="E423">
        <v>1</v>
      </c>
      <c r="F423">
        <v>1</v>
      </c>
      <c r="G423">
        <v>315.7</v>
      </c>
      <c r="J423">
        <v>0.28149999999999997</v>
      </c>
    </row>
    <row r="424" spans="1:25" x14ac:dyDescent="0.2">
      <c r="A424">
        <f t="shared" si="30"/>
        <v>61.210799999999992</v>
      </c>
      <c r="B424">
        <v>3</v>
      </c>
      <c r="C424">
        <v>291.87599999999998</v>
      </c>
      <c r="D424">
        <v>3</v>
      </c>
      <c r="E424">
        <v>1</v>
      </c>
      <c r="F424">
        <v>1</v>
      </c>
      <c r="G424">
        <v>316.02999999999997</v>
      </c>
      <c r="L424" t="s">
        <v>29</v>
      </c>
      <c r="M424" t="s">
        <v>30</v>
      </c>
    </row>
    <row r="425" spans="1:25" x14ac:dyDescent="0.2">
      <c r="A425">
        <f t="shared" si="30"/>
        <v>81.614400000000003</v>
      </c>
      <c r="B425">
        <v>4</v>
      </c>
      <c r="C425">
        <v>293.69200000000001</v>
      </c>
      <c r="D425">
        <v>4</v>
      </c>
      <c r="E425">
        <v>1</v>
      </c>
      <c r="F425">
        <v>1</v>
      </c>
      <c r="G425">
        <v>315.89999999999998</v>
      </c>
      <c r="J425">
        <f>(J422+J423)/2</f>
        <v>0.27944999999999998</v>
      </c>
      <c r="K425" t="s">
        <v>2</v>
      </c>
      <c r="L425">
        <f>STDEV(J422:J423)</f>
        <v>2.8991378028648397E-3</v>
      </c>
      <c r="M425">
        <f>L425/J425</f>
        <v>1.0374441949775774E-2</v>
      </c>
    </row>
    <row r="426" spans="1:25" x14ac:dyDescent="0.2">
      <c r="A426">
        <f t="shared" si="30"/>
        <v>102.018</v>
      </c>
      <c r="B426">
        <v>5</v>
      </c>
      <c r="C426">
        <v>306.99599999999998</v>
      </c>
      <c r="D426">
        <v>5</v>
      </c>
      <c r="E426">
        <v>1</v>
      </c>
      <c r="F426">
        <v>1</v>
      </c>
      <c r="G426">
        <v>315.72000000000003</v>
      </c>
      <c r="J426">
        <f>J425/0.0000000001</f>
        <v>2794499999.9999995</v>
      </c>
      <c r="K426" t="s">
        <v>3</v>
      </c>
      <c r="X426" t="s">
        <v>4</v>
      </c>
      <c r="Y426" s="1">
        <v>1.602E-19</v>
      </c>
    </row>
    <row r="427" spans="1:25" x14ac:dyDescent="0.2">
      <c r="A427">
        <f t="shared" si="30"/>
        <v>122.42159999999998</v>
      </c>
      <c r="B427">
        <v>6</v>
      </c>
      <c r="C427">
        <v>324.608</v>
      </c>
      <c r="D427">
        <v>6</v>
      </c>
      <c r="E427">
        <v>1</v>
      </c>
      <c r="F427">
        <v>1</v>
      </c>
      <c r="G427">
        <v>315.60000000000002</v>
      </c>
      <c r="X427" t="s">
        <v>5</v>
      </c>
      <c r="Y427" s="1">
        <v>9.9999999999999998E-13</v>
      </c>
    </row>
    <row r="428" spans="1:25" x14ac:dyDescent="0.2">
      <c r="A428">
        <f t="shared" si="30"/>
        <v>142.8252</v>
      </c>
      <c r="B428">
        <v>7</v>
      </c>
      <c r="C428">
        <v>337.23099999999999</v>
      </c>
      <c r="D428">
        <v>7</v>
      </c>
      <c r="E428">
        <v>1</v>
      </c>
      <c r="F428">
        <v>1</v>
      </c>
      <c r="G428">
        <v>315.52</v>
      </c>
      <c r="X428" t="s">
        <v>6</v>
      </c>
      <c r="Y428" s="1">
        <v>9.9999999999999995E-21</v>
      </c>
    </row>
    <row r="429" spans="1:25" x14ac:dyDescent="0.2">
      <c r="A429">
        <f t="shared" si="30"/>
        <v>163.22880000000001</v>
      </c>
      <c r="B429">
        <v>8</v>
      </c>
      <c r="C429">
        <v>353.45600000000002</v>
      </c>
      <c r="D429">
        <v>8</v>
      </c>
      <c r="E429">
        <v>1</v>
      </c>
      <c r="F429">
        <v>1</v>
      </c>
      <c r="G429">
        <v>315.45</v>
      </c>
    </row>
    <row r="430" spans="1:25" x14ac:dyDescent="0.2">
      <c r="A430">
        <f t="shared" si="30"/>
        <v>183.63239999999999</v>
      </c>
      <c r="B430">
        <v>9</v>
      </c>
      <c r="C430">
        <v>367.077</v>
      </c>
      <c r="D430">
        <v>9</v>
      </c>
      <c r="E430">
        <v>1</v>
      </c>
      <c r="F430">
        <v>1</v>
      </c>
      <c r="G430">
        <v>315.39999999999998</v>
      </c>
      <c r="K430" t="s">
        <v>7</v>
      </c>
      <c r="L430" t="s">
        <v>8</v>
      </c>
      <c r="M430" t="s">
        <v>9</v>
      </c>
      <c r="N430" t="s">
        <v>10</v>
      </c>
      <c r="O430" t="s">
        <v>11</v>
      </c>
      <c r="P430" t="s">
        <v>12</v>
      </c>
      <c r="Q430" t="s">
        <v>13</v>
      </c>
      <c r="R430" t="s">
        <v>14</v>
      </c>
      <c r="S430" t="s">
        <v>15</v>
      </c>
      <c r="T430" t="s">
        <v>16</v>
      </c>
      <c r="U430" t="s">
        <v>17</v>
      </c>
      <c r="V430" t="s">
        <v>18</v>
      </c>
      <c r="W430" t="s">
        <v>19</v>
      </c>
      <c r="X430" t="s">
        <v>20</v>
      </c>
      <c r="Y430" t="s">
        <v>21</v>
      </c>
    </row>
    <row r="431" spans="1:25" x14ac:dyDescent="0.2">
      <c r="A431">
        <f t="shared" si="30"/>
        <v>204.036</v>
      </c>
      <c r="B431">
        <v>10</v>
      </c>
      <c r="C431">
        <v>376.98899999999998</v>
      </c>
      <c r="D431">
        <v>10</v>
      </c>
      <c r="E431">
        <v>1</v>
      </c>
      <c r="F431">
        <v>1</v>
      </c>
      <c r="G431">
        <v>315.33999999999997</v>
      </c>
      <c r="K431">
        <v>1000000</v>
      </c>
      <c r="L431">
        <v>398.76100000000002</v>
      </c>
      <c r="M431">
        <v>-279532</v>
      </c>
      <c r="N431">
        <v>-119.066</v>
      </c>
      <c r="O431" s="1">
        <v>1179750</v>
      </c>
      <c r="P431">
        <v>1020.18</v>
      </c>
      <c r="Q431">
        <v>34.006100000000004</v>
      </c>
      <c r="R431">
        <v>34.006100000000004</v>
      </c>
      <c r="S431">
        <v>471.82299999999998</v>
      </c>
      <c r="T431">
        <v>-320.923</v>
      </c>
      <c r="V431">
        <f>(S431-T431)/2</f>
        <v>396.37299999999999</v>
      </c>
      <c r="Y431" s="1"/>
    </row>
    <row r="432" spans="1:25" x14ac:dyDescent="0.2">
      <c r="A432">
        <f t="shared" si="30"/>
        <v>224.43959999999998</v>
      </c>
      <c r="B432">
        <v>11</v>
      </c>
      <c r="C432">
        <v>383.875</v>
      </c>
      <c r="D432">
        <v>11</v>
      </c>
      <c r="E432">
        <v>1</v>
      </c>
      <c r="F432">
        <v>1</v>
      </c>
      <c r="G432">
        <v>315.29000000000002</v>
      </c>
      <c r="O432" s="1"/>
      <c r="U432">
        <f>(K432-K431)*0.0005</f>
        <v>-500</v>
      </c>
      <c r="V432">
        <f>(S432-T432)/2</f>
        <v>0</v>
      </c>
      <c r="W432">
        <f>V432-V431</f>
        <v>-396.37299999999999</v>
      </c>
      <c r="X432" t="e">
        <f>W432/U432/(Q432*R432)/2</f>
        <v>#DIV/0!</v>
      </c>
      <c r="Y432" s="1" t="e">
        <f>X432*$Y$66/$Y$67/$Y$68</f>
        <v>#DIV/0!</v>
      </c>
    </row>
    <row r="433" spans="1:26" x14ac:dyDescent="0.2">
      <c r="A433">
        <f t="shared" si="30"/>
        <v>244.84319999999997</v>
      </c>
      <c r="B433">
        <v>12</v>
      </c>
      <c r="C433">
        <v>385.44200000000001</v>
      </c>
      <c r="D433">
        <v>12</v>
      </c>
      <c r="E433">
        <v>1</v>
      </c>
      <c r="F433">
        <v>1</v>
      </c>
      <c r="G433">
        <v>315.25</v>
      </c>
      <c r="Y433" s="1"/>
    </row>
    <row r="434" spans="1:26" x14ac:dyDescent="0.2">
      <c r="A434">
        <f t="shared" si="30"/>
        <v>265.24680000000001</v>
      </c>
      <c r="B434">
        <v>13</v>
      </c>
      <c r="C434">
        <v>389.47199999999998</v>
      </c>
      <c r="D434">
        <v>13</v>
      </c>
      <c r="E434">
        <v>1</v>
      </c>
      <c r="F434">
        <v>1</v>
      </c>
      <c r="G434">
        <v>315.22000000000003</v>
      </c>
      <c r="Y434" s="1"/>
    </row>
    <row r="435" spans="1:26" x14ac:dyDescent="0.2">
      <c r="A435">
        <f t="shared" si="30"/>
        <v>285.65039999999999</v>
      </c>
      <c r="B435">
        <v>14</v>
      </c>
      <c r="C435">
        <v>392.43</v>
      </c>
      <c r="D435">
        <v>14</v>
      </c>
      <c r="E435">
        <v>1</v>
      </c>
      <c r="F435">
        <v>1</v>
      </c>
      <c r="G435">
        <v>315.19</v>
      </c>
    </row>
    <row r="436" spans="1:26" x14ac:dyDescent="0.2">
      <c r="A436">
        <f t="shared" si="30"/>
        <v>306.05399999999997</v>
      </c>
      <c r="B436">
        <v>15</v>
      </c>
      <c r="C436">
        <v>397.99200000000002</v>
      </c>
      <c r="D436">
        <v>15</v>
      </c>
      <c r="E436">
        <v>1</v>
      </c>
      <c r="F436">
        <v>1</v>
      </c>
      <c r="G436">
        <v>315.17</v>
      </c>
      <c r="X436" t="s">
        <v>22</v>
      </c>
      <c r="Y436" s="1" t="e">
        <f>AVERAGE(Y432)</f>
        <v>#DIV/0!</v>
      </c>
    </row>
    <row r="437" spans="1:26" x14ac:dyDescent="0.2">
      <c r="A437">
        <f t="shared" si="30"/>
        <v>326.45760000000001</v>
      </c>
      <c r="B437">
        <v>16</v>
      </c>
      <c r="C437">
        <v>400.274</v>
      </c>
      <c r="D437">
        <v>16</v>
      </c>
      <c r="E437">
        <v>1</v>
      </c>
      <c r="F437">
        <v>1</v>
      </c>
      <c r="G437">
        <v>315.14999999999998</v>
      </c>
    </row>
    <row r="438" spans="1:26" x14ac:dyDescent="0.2">
      <c r="A438">
        <f t="shared" si="30"/>
        <v>346.8612</v>
      </c>
      <c r="B438">
        <v>17</v>
      </c>
      <c r="C438">
        <v>404.33300000000003</v>
      </c>
      <c r="D438">
        <v>17</v>
      </c>
      <c r="E438">
        <v>1</v>
      </c>
      <c r="F438">
        <v>1</v>
      </c>
      <c r="G438">
        <v>315.14</v>
      </c>
      <c r="X438" t="s">
        <v>23</v>
      </c>
    </row>
    <row r="439" spans="1:26" x14ac:dyDescent="0.2">
      <c r="A439">
        <f t="shared" si="30"/>
        <v>367.26479999999998</v>
      </c>
      <c r="B439">
        <v>18</v>
      </c>
      <c r="C439">
        <v>407.87400000000002</v>
      </c>
      <c r="D439">
        <v>18</v>
      </c>
      <c r="E439">
        <v>1</v>
      </c>
      <c r="F439">
        <v>1</v>
      </c>
      <c r="G439">
        <v>315.13</v>
      </c>
    </row>
    <row r="440" spans="1:26" x14ac:dyDescent="0.2">
      <c r="A440">
        <f t="shared" si="30"/>
        <v>387.66839999999996</v>
      </c>
      <c r="B440">
        <v>19</v>
      </c>
      <c r="C440">
        <v>414.15600000000001</v>
      </c>
      <c r="D440">
        <v>19</v>
      </c>
      <c r="E440">
        <v>1</v>
      </c>
      <c r="F440">
        <v>1</v>
      </c>
      <c r="G440">
        <v>315.12</v>
      </c>
      <c r="X440" t="s">
        <v>24</v>
      </c>
      <c r="Y440" s="2" t="e">
        <f>Y436/J426</f>
        <v>#DIV/0!</v>
      </c>
      <c r="Z440" t="s">
        <v>25</v>
      </c>
    </row>
    <row r="441" spans="1:26" x14ac:dyDescent="0.2">
      <c r="A441">
        <f t="shared" si="30"/>
        <v>408.072</v>
      </c>
      <c r="B441">
        <v>20</v>
      </c>
      <c r="C441">
        <v>419.36399999999998</v>
      </c>
      <c r="D441">
        <v>20</v>
      </c>
      <c r="E441">
        <v>1</v>
      </c>
      <c r="F441">
        <v>1</v>
      </c>
      <c r="G441">
        <v>315.12</v>
      </c>
      <c r="Y441" t="e">
        <f>Y440*M425</f>
        <v>#DIV/0!</v>
      </c>
    </row>
    <row r="442" spans="1:26" x14ac:dyDescent="0.2">
      <c r="A442">
        <f t="shared" si="30"/>
        <v>428.47559999999999</v>
      </c>
      <c r="B442">
        <v>21</v>
      </c>
      <c r="C442">
        <v>421.89299999999997</v>
      </c>
      <c r="D442">
        <v>21</v>
      </c>
      <c r="E442">
        <v>1</v>
      </c>
      <c r="F442">
        <v>1</v>
      </c>
      <c r="G442">
        <v>315.12</v>
      </c>
    </row>
    <row r="443" spans="1:26" x14ac:dyDescent="0.2">
      <c r="A443">
        <f t="shared" si="30"/>
        <v>448.87919999999997</v>
      </c>
      <c r="B443">
        <v>22</v>
      </c>
      <c r="C443">
        <v>426.36099999999999</v>
      </c>
      <c r="D443">
        <v>22</v>
      </c>
      <c r="E443">
        <v>1</v>
      </c>
      <c r="F443">
        <v>1</v>
      </c>
      <c r="G443">
        <v>315.12</v>
      </c>
      <c r="K443" t="s">
        <v>45</v>
      </c>
      <c r="U443" t="s">
        <v>17</v>
      </c>
      <c r="V443" t="s">
        <v>18</v>
      </c>
      <c r="W443" t="s">
        <v>19</v>
      </c>
      <c r="X443" t="s">
        <v>20</v>
      </c>
      <c r="Y443" t="s">
        <v>21</v>
      </c>
    </row>
    <row r="444" spans="1:26" x14ac:dyDescent="0.2">
      <c r="A444">
        <f t="shared" si="30"/>
        <v>469.28280000000001</v>
      </c>
      <c r="B444">
        <v>23</v>
      </c>
      <c r="C444">
        <v>442.30399999999997</v>
      </c>
      <c r="D444">
        <v>23</v>
      </c>
      <c r="E444">
        <v>1</v>
      </c>
      <c r="F444">
        <v>1</v>
      </c>
      <c r="G444">
        <v>315.12</v>
      </c>
      <c r="L444">
        <v>1267000</v>
      </c>
      <c r="M444">
        <v>633.5</v>
      </c>
      <c r="N444">
        <v>399.89145000000002</v>
      </c>
      <c r="O444">
        <v>-279521.23</v>
      </c>
      <c r="P444">
        <v>-146.02431999999999</v>
      </c>
      <c r="Q444">
        <v>1179751</v>
      </c>
      <c r="R444">
        <v>12669.486000000001</v>
      </c>
      <c r="S444">
        <v>-12671.717000000001</v>
      </c>
      <c r="V444">
        <f>(R444-S444)/2</f>
        <v>12670.601500000001</v>
      </c>
      <c r="Y444" s="1"/>
    </row>
    <row r="445" spans="1:26" x14ac:dyDescent="0.2">
      <c r="A445">
        <f t="shared" si="30"/>
        <v>489.68639999999994</v>
      </c>
      <c r="B445">
        <v>24</v>
      </c>
      <c r="C445">
        <v>459.19200000000001</v>
      </c>
      <c r="D445">
        <v>24</v>
      </c>
      <c r="E445">
        <v>1</v>
      </c>
      <c r="F445">
        <v>1</v>
      </c>
      <c r="G445">
        <v>315.12</v>
      </c>
      <c r="L445">
        <v>1450000</v>
      </c>
      <c r="M445">
        <v>725</v>
      </c>
      <c r="N445">
        <v>401.13880999999998</v>
      </c>
      <c r="O445">
        <v>-279530.8</v>
      </c>
      <c r="P445">
        <v>-291.74056999999999</v>
      </c>
      <c r="Q445">
        <v>1179751</v>
      </c>
      <c r="R445">
        <v>14471.012000000001</v>
      </c>
      <c r="S445">
        <v>-14480.853999999999</v>
      </c>
      <c r="U445">
        <f>(L445-L444)*0.0005</f>
        <v>91.5</v>
      </c>
      <c r="V445">
        <f>(R445-S445)/2</f>
        <v>14475.933000000001</v>
      </c>
      <c r="W445">
        <f>V445-V444</f>
        <v>1805.3315000000002</v>
      </c>
      <c r="X445">
        <f>W445/U445/($Q$181*$R$181)/2</f>
        <v>8.3699495914953369E-3</v>
      </c>
      <c r="Y445" s="1">
        <f>X445*$Y$66/$Y$67/$Y$68</f>
        <v>134086592455.75531</v>
      </c>
    </row>
    <row r="446" spans="1:26" x14ac:dyDescent="0.2">
      <c r="A446">
        <f t="shared" si="30"/>
        <v>510.09</v>
      </c>
      <c r="B446">
        <v>25</v>
      </c>
      <c r="C446">
        <v>469.42099999999999</v>
      </c>
      <c r="D446">
        <v>25</v>
      </c>
      <c r="E446">
        <v>1</v>
      </c>
      <c r="F446">
        <v>1</v>
      </c>
      <c r="G446">
        <v>315.12</v>
      </c>
      <c r="L446">
        <v>1611000</v>
      </c>
      <c r="M446">
        <v>805.5</v>
      </c>
      <c r="N446">
        <v>398.34066999999999</v>
      </c>
      <c r="O446">
        <v>-279526.71000000002</v>
      </c>
      <c r="P446">
        <v>-46.875135</v>
      </c>
      <c r="Q446">
        <v>1179751</v>
      </c>
      <c r="R446">
        <v>16048.714</v>
      </c>
      <c r="S446">
        <v>-16021.527</v>
      </c>
      <c r="U446">
        <f t="shared" ref="U446:U448" si="31">(L446-L445)*0.0005</f>
        <v>80.5</v>
      </c>
      <c r="V446">
        <f t="shared" ref="V446:V448" si="32">(R446-S446)/2</f>
        <v>16035.120500000001</v>
      </c>
      <c r="W446">
        <f t="shared" ref="W446:W448" si="33">V446-V445</f>
        <v>1559.1875</v>
      </c>
      <c r="X446">
        <f t="shared" ref="X446:X448" si="34">W446/U446/($Q$181*$R$181)/2</f>
        <v>8.2165488307643763E-3</v>
      </c>
      <c r="Y446" s="1">
        <f t="shared" ref="Y446:Y449" si="35">X446*$Y$66/$Y$67/$Y$68</f>
        <v>131629112268.84531</v>
      </c>
    </row>
    <row r="447" spans="1:26" x14ac:dyDescent="0.2">
      <c r="A447">
        <f t="shared" si="30"/>
        <v>530.49360000000001</v>
      </c>
      <c r="B447">
        <v>26</v>
      </c>
      <c r="C447">
        <v>493.20299999999997</v>
      </c>
      <c r="D447">
        <v>26</v>
      </c>
      <c r="E447">
        <v>1</v>
      </c>
      <c r="F447">
        <v>1</v>
      </c>
      <c r="G447">
        <v>315.12</v>
      </c>
      <c r="L447">
        <v>1730000</v>
      </c>
      <c r="M447">
        <v>865</v>
      </c>
      <c r="N447">
        <v>401.78253000000001</v>
      </c>
      <c r="O447">
        <v>-279539.92</v>
      </c>
      <c r="P447">
        <v>-330.83596999999997</v>
      </c>
      <c r="Q447">
        <v>1179751</v>
      </c>
      <c r="R447">
        <v>17208.987000000001</v>
      </c>
      <c r="S447">
        <v>-17199.216</v>
      </c>
      <c r="U447">
        <f t="shared" si="31"/>
        <v>59.5</v>
      </c>
      <c r="V447">
        <f t="shared" si="32"/>
        <v>17204.101500000001</v>
      </c>
      <c r="W447">
        <f t="shared" si="33"/>
        <v>1168.9809999999998</v>
      </c>
      <c r="X447">
        <f t="shared" si="34"/>
        <v>8.3344599362289544E-3</v>
      </c>
      <c r="Y447" s="1">
        <f t="shared" si="35"/>
        <v>133518048178.38785</v>
      </c>
    </row>
    <row r="448" spans="1:26" x14ac:dyDescent="0.2">
      <c r="A448">
        <f t="shared" si="30"/>
        <v>550.8972</v>
      </c>
      <c r="B448">
        <v>27</v>
      </c>
      <c r="C448">
        <v>504.69</v>
      </c>
      <c r="D448">
        <v>27</v>
      </c>
      <c r="E448">
        <v>1</v>
      </c>
      <c r="F448">
        <v>1</v>
      </c>
      <c r="G448">
        <v>315.12</v>
      </c>
      <c r="L448">
        <v>1883000</v>
      </c>
      <c r="M448">
        <v>941.5</v>
      </c>
      <c r="N448">
        <v>399.27544999999998</v>
      </c>
      <c r="O448">
        <v>-279511.93</v>
      </c>
      <c r="P448">
        <v>12.142633</v>
      </c>
      <c r="Q448">
        <v>1179751</v>
      </c>
      <c r="R448">
        <v>18728.062000000002</v>
      </c>
      <c r="S448">
        <v>-18721.989000000001</v>
      </c>
      <c r="U448">
        <f t="shared" si="31"/>
        <v>76.5</v>
      </c>
      <c r="V448">
        <f t="shared" si="32"/>
        <v>18725.025500000003</v>
      </c>
      <c r="W448">
        <f t="shared" si="33"/>
        <v>1520.9240000000027</v>
      </c>
      <c r="X448">
        <f t="shared" si="34"/>
        <v>8.4339894706342809E-3</v>
      </c>
      <c r="Y448" s="1">
        <f t="shared" si="35"/>
        <v>135112511319.5612</v>
      </c>
    </row>
    <row r="449" spans="1:26" x14ac:dyDescent="0.2">
      <c r="A449">
        <f t="shared" si="30"/>
        <v>571.30079999999998</v>
      </c>
      <c r="B449">
        <v>28</v>
      </c>
      <c r="C449">
        <v>505.44799999999998</v>
      </c>
      <c r="D449">
        <v>28</v>
      </c>
      <c r="E449">
        <v>1</v>
      </c>
      <c r="F449">
        <v>1</v>
      </c>
      <c r="G449">
        <v>315.12</v>
      </c>
      <c r="L449">
        <v>2000000</v>
      </c>
      <c r="M449">
        <v>1000</v>
      </c>
      <c r="N449">
        <v>400.71672000000001</v>
      </c>
      <c r="O449">
        <v>-279517.73</v>
      </c>
      <c r="P449">
        <v>-46.062766000000003</v>
      </c>
      <c r="Q449">
        <v>1179751</v>
      </c>
      <c r="R449">
        <v>19860.987000000001</v>
      </c>
      <c r="S449">
        <v>-19849.484</v>
      </c>
      <c r="U449">
        <f>(L449-L448)*0.0005</f>
        <v>58.5</v>
      </c>
      <c r="V449">
        <f>(R449-S449)/2</f>
        <v>19855.235500000003</v>
      </c>
      <c r="W449">
        <f>V449-V448</f>
        <v>1130.2099999999991</v>
      </c>
      <c r="X449">
        <f>W449/U449/($Q$181*$R$181)/2</f>
        <v>8.1957793204502534E-3</v>
      </c>
      <c r="Y449" s="1">
        <f t="shared" si="35"/>
        <v>131296384713.61308</v>
      </c>
    </row>
    <row r="450" spans="1:26" x14ac:dyDescent="0.2">
      <c r="A450">
        <f t="shared" si="30"/>
        <v>591.70439999999996</v>
      </c>
      <c r="B450">
        <v>29</v>
      </c>
      <c r="C450">
        <v>495.43200000000002</v>
      </c>
      <c r="D450">
        <v>29</v>
      </c>
      <c r="E450">
        <v>1</v>
      </c>
      <c r="F450">
        <v>1</v>
      </c>
      <c r="G450">
        <v>315.12</v>
      </c>
    </row>
    <row r="451" spans="1:26" x14ac:dyDescent="0.2">
      <c r="A451">
        <f t="shared" si="30"/>
        <v>612.10799999999995</v>
      </c>
      <c r="B451">
        <v>30</v>
      </c>
      <c r="C451">
        <v>478.74</v>
      </c>
      <c r="D451">
        <v>30</v>
      </c>
      <c r="E451">
        <v>1</v>
      </c>
      <c r="F451">
        <v>1</v>
      </c>
      <c r="G451">
        <v>315.12</v>
      </c>
      <c r="X451" t="s">
        <v>22</v>
      </c>
      <c r="Y451" s="1">
        <f>AVERAGE(Y445:Y449)</f>
        <v>133128529787.23254</v>
      </c>
    </row>
    <row r="452" spans="1:26" x14ac:dyDescent="0.2">
      <c r="A452">
        <f t="shared" si="30"/>
        <v>632.51159999999993</v>
      </c>
      <c r="B452">
        <v>31</v>
      </c>
      <c r="C452">
        <v>464.86200000000002</v>
      </c>
      <c r="D452">
        <v>31</v>
      </c>
      <c r="E452">
        <v>1</v>
      </c>
      <c r="F452">
        <v>1</v>
      </c>
      <c r="G452">
        <v>315.12</v>
      </c>
    </row>
    <row r="453" spans="1:26" x14ac:dyDescent="0.2">
      <c r="A453">
        <f t="shared" si="30"/>
        <v>652.91520000000003</v>
      </c>
      <c r="B453">
        <v>32</v>
      </c>
      <c r="C453">
        <v>448.92</v>
      </c>
      <c r="D453">
        <v>32</v>
      </c>
      <c r="E453">
        <v>1</v>
      </c>
      <c r="F453">
        <v>1</v>
      </c>
      <c r="G453">
        <v>315.12</v>
      </c>
      <c r="X453" t="s">
        <v>23</v>
      </c>
    </row>
    <row r="454" spans="1:26" x14ac:dyDescent="0.2">
      <c r="A454">
        <f t="shared" si="30"/>
        <v>673.31880000000001</v>
      </c>
      <c r="B454">
        <v>33</v>
      </c>
      <c r="C454">
        <v>441.84800000000001</v>
      </c>
      <c r="D454">
        <v>33</v>
      </c>
      <c r="E454">
        <v>1</v>
      </c>
      <c r="F454">
        <v>1</v>
      </c>
      <c r="G454">
        <v>315.12</v>
      </c>
    </row>
    <row r="455" spans="1:26" x14ac:dyDescent="0.2">
      <c r="A455">
        <f t="shared" si="30"/>
        <v>693.72239999999999</v>
      </c>
      <c r="B455">
        <v>34</v>
      </c>
      <c r="C455">
        <v>429.36399999999998</v>
      </c>
      <c r="D455">
        <v>34</v>
      </c>
      <c r="E455">
        <v>1</v>
      </c>
      <c r="F455">
        <v>1</v>
      </c>
      <c r="G455">
        <v>315.13</v>
      </c>
      <c r="X455" t="s">
        <v>24</v>
      </c>
      <c r="Y455" s="2">
        <f>Y451/J426</f>
        <v>47.639481047497789</v>
      </c>
      <c r="Z455" t="s">
        <v>25</v>
      </c>
    </row>
    <row r="456" spans="1:26" x14ac:dyDescent="0.2">
      <c r="A456">
        <f t="shared" si="30"/>
        <v>714.12599999999998</v>
      </c>
      <c r="B456">
        <v>35</v>
      </c>
      <c r="C456">
        <v>419.48899999999998</v>
      </c>
      <c r="D456">
        <v>35</v>
      </c>
      <c r="E456">
        <v>1</v>
      </c>
      <c r="F456">
        <v>1</v>
      </c>
      <c r="G456">
        <v>315.14</v>
      </c>
      <c r="Y456">
        <f>Y455*M425</f>
        <v>0.49423303064470897</v>
      </c>
    </row>
    <row r="457" spans="1:26" x14ac:dyDescent="0.2">
      <c r="A457">
        <f t="shared" si="30"/>
        <v>734.52959999999996</v>
      </c>
      <c r="B457">
        <v>36</v>
      </c>
      <c r="C457">
        <v>411.13200000000001</v>
      </c>
      <c r="D457">
        <v>36</v>
      </c>
      <c r="E457">
        <v>1</v>
      </c>
      <c r="F457">
        <v>1</v>
      </c>
      <c r="G457">
        <v>315.14999999999998</v>
      </c>
    </row>
    <row r="458" spans="1:26" x14ac:dyDescent="0.2">
      <c r="A458">
        <f t="shared" si="30"/>
        <v>754.93319999999994</v>
      </c>
      <c r="B458">
        <v>37</v>
      </c>
      <c r="C458">
        <v>405.07</v>
      </c>
      <c r="D458">
        <v>37</v>
      </c>
      <c r="E458">
        <v>1</v>
      </c>
      <c r="F458">
        <v>1</v>
      </c>
      <c r="G458">
        <v>315.17</v>
      </c>
    </row>
    <row r="459" spans="1:26" x14ac:dyDescent="0.2">
      <c r="A459">
        <f t="shared" si="30"/>
        <v>775.33679999999993</v>
      </c>
      <c r="B459">
        <v>38</v>
      </c>
      <c r="C459">
        <v>401.32100000000003</v>
      </c>
      <c r="D459">
        <v>38</v>
      </c>
      <c r="E459">
        <v>1</v>
      </c>
      <c r="F459">
        <v>1</v>
      </c>
      <c r="G459">
        <v>315.19</v>
      </c>
    </row>
    <row r="460" spans="1:26" x14ac:dyDescent="0.2">
      <c r="A460">
        <f t="shared" si="30"/>
        <v>795.74040000000002</v>
      </c>
      <c r="B460">
        <v>39</v>
      </c>
      <c r="C460">
        <v>399.41199999999998</v>
      </c>
      <c r="D460">
        <v>39</v>
      </c>
      <c r="E460">
        <v>1</v>
      </c>
      <c r="F460">
        <v>1</v>
      </c>
      <c r="G460">
        <v>315.22000000000003</v>
      </c>
    </row>
    <row r="461" spans="1:26" x14ac:dyDescent="0.2">
      <c r="A461">
        <f t="shared" si="30"/>
        <v>816.14400000000001</v>
      </c>
      <c r="B461">
        <v>40</v>
      </c>
      <c r="C461">
        <v>400.31799999999998</v>
      </c>
      <c r="D461">
        <v>40</v>
      </c>
      <c r="E461">
        <v>1</v>
      </c>
      <c r="F461">
        <v>1</v>
      </c>
      <c r="G461">
        <v>315.25</v>
      </c>
    </row>
    <row r="462" spans="1:26" x14ac:dyDescent="0.2">
      <c r="A462">
        <f t="shared" si="30"/>
        <v>836.54759999999987</v>
      </c>
      <c r="B462">
        <v>41</v>
      </c>
      <c r="C462">
        <v>400.209</v>
      </c>
      <c r="D462">
        <v>41</v>
      </c>
      <c r="E462">
        <v>1</v>
      </c>
      <c r="F462">
        <v>1</v>
      </c>
      <c r="G462">
        <v>315.29000000000002</v>
      </c>
    </row>
    <row r="463" spans="1:26" x14ac:dyDescent="0.2">
      <c r="A463">
        <f t="shared" si="30"/>
        <v>856.95119999999997</v>
      </c>
      <c r="B463">
        <v>42</v>
      </c>
      <c r="C463">
        <v>399.23399999999998</v>
      </c>
      <c r="D463">
        <v>42</v>
      </c>
      <c r="E463">
        <v>1</v>
      </c>
      <c r="F463">
        <v>1</v>
      </c>
      <c r="G463">
        <v>315.33999999999997</v>
      </c>
    </row>
    <row r="464" spans="1:26" x14ac:dyDescent="0.2">
      <c r="A464">
        <f t="shared" si="30"/>
        <v>877.35479999999995</v>
      </c>
      <c r="B464">
        <v>43</v>
      </c>
      <c r="C464">
        <v>391.84699999999998</v>
      </c>
      <c r="D464">
        <v>43</v>
      </c>
      <c r="E464">
        <v>1</v>
      </c>
      <c r="F464">
        <v>1</v>
      </c>
      <c r="G464">
        <v>315.39999999999998</v>
      </c>
    </row>
    <row r="465" spans="1:13" x14ac:dyDescent="0.2">
      <c r="A465">
        <f t="shared" si="30"/>
        <v>897.75839999999994</v>
      </c>
      <c r="B465">
        <v>44</v>
      </c>
      <c r="C465">
        <v>385.387</v>
      </c>
      <c r="D465">
        <v>44</v>
      </c>
      <c r="E465">
        <v>1</v>
      </c>
      <c r="F465">
        <v>1</v>
      </c>
      <c r="G465">
        <v>315.45</v>
      </c>
    </row>
    <row r="466" spans="1:13" x14ac:dyDescent="0.2">
      <c r="A466">
        <f t="shared" si="30"/>
        <v>918.16199999999992</v>
      </c>
      <c r="B466">
        <v>45</v>
      </c>
      <c r="C466">
        <v>377.72699999999998</v>
      </c>
      <c r="D466">
        <v>45</v>
      </c>
      <c r="E466">
        <v>1</v>
      </c>
      <c r="F466">
        <v>1</v>
      </c>
      <c r="G466">
        <v>315.52</v>
      </c>
    </row>
    <row r="467" spans="1:13" x14ac:dyDescent="0.2">
      <c r="A467">
        <f t="shared" si="30"/>
        <v>938.56560000000002</v>
      </c>
      <c r="B467">
        <v>46</v>
      </c>
      <c r="C467">
        <v>369.10599999999999</v>
      </c>
      <c r="D467">
        <v>46</v>
      </c>
      <c r="E467">
        <v>1</v>
      </c>
      <c r="F467">
        <v>1</v>
      </c>
      <c r="G467">
        <v>315.60000000000002</v>
      </c>
    </row>
    <row r="468" spans="1:13" x14ac:dyDescent="0.2">
      <c r="A468">
        <f t="shared" si="30"/>
        <v>958.96919999999989</v>
      </c>
      <c r="B468">
        <v>47</v>
      </c>
      <c r="C468">
        <v>362.55099999999999</v>
      </c>
      <c r="D468">
        <v>47</v>
      </c>
      <c r="E468">
        <v>1</v>
      </c>
      <c r="F468">
        <v>1</v>
      </c>
      <c r="G468">
        <v>315.72000000000003</v>
      </c>
    </row>
    <row r="469" spans="1:13" x14ac:dyDescent="0.2">
      <c r="A469">
        <f t="shared" si="30"/>
        <v>979.37279999999987</v>
      </c>
      <c r="B469">
        <v>48</v>
      </c>
      <c r="C469">
        <v>352.62200000000001</v>
      </c>
      <c r="D469">
        <v>48</v>
      </c>
      <c r="E469">
        <v>1</v>
      </c>
      <c r="F469">
        <v>1</v>
      </c>
      <c r="G469">
        <v>315.89999999999998</v>
      </c>
    </row>
    <row r="470" spans="1:13" x14ac:dyDescent="0.2">
      <c r="A470">
        <f t="shared" si="30"/>
        <v>999.77639999999997</v>
      </c>
      <c r="B470">
        <v>49</v>
      </c>
      <c r="C470">
        <v>336.48700000000002</v>
      </c>
      <c r="D470">
        <v>49</v>
      </c>
      <c r="E470">
        <v>1</v>
      </c>
      <c r="F470">
        <v>1</v>
      </c>
      <c r="G470">
        <v>316.02999999999997</v>
      </c>
    </row>
    <row r="471" spans="1:13" x14ac:dyDescent="0.2">
      <c r="A471">
        <f t="shared" si="30"/>
        <v>1020.18</v>
      </c>
      <c r="B471">
        <v>50</v>
      </c>
      <c r="C471">
        <v>323.55500000000001</v>
      </c>
      <c r="D471">
        <v>50</v>
      </c>
      <c r="E471">
        <v>1</v>
      </c>
      <c r="F471">
        <v>1</v>
      </c>
      <c r="G471">
        <v>315.7</v>
      </c>
    </row>
    <row r="473" spans="1:13" s="3" customFormat="1" x14ac:dyDescent="0.2"/>
    <row r="474" spans="1:13" x14ac:dyDescent="0.2">
      <c r="I474" t="s">
        <v>54</v>
      </c>
    </row>
    <row r="475" spans="1:13" x14ac:dyDescent="0.2">
      <c r="A475" t="s">
        <v>52</v>
      </c>
      <c r="B475" t="s">
        <v>27</v>
      </c>
      <c r="C475" t="s">
        <v>28</v>
      </c>
      <c r="D475" t="s">
        <v>38</v>
      </c>
      <c r="E475" t="s">
        <v>41</v>
      </c>
      <c r="F475" t="s">
        <v>49</v>
      </c>
      <c r="G475" t="s">
        <v>53</v>
      </c>
    </row>
    <row r="477" spans="1:13" x14ac:dyDescent="0.2">
      <c r="B477">
        <v>2000000</v>
      </c>
      <c r="C477">
        <v>50</v>
      </c>
      <c r="D477" t="s">
        <v>31</v>
      </c>
      <c r="E477" t="s">
        <v>32</v>
      </c>
      <c r="F477" t="s">
        <v>33</v>
      </c>
      <c r="J477" t="s">
        <v>1</v>
      </c>
    </row>
    <row r="478" spans="1:13" x14ac:dyDescent="0.2">
      <c r="A478">
        <f>(B478/$B$527)*$P$487</f>
        <v>20.403600000000001</v>
      </c>
      <c r="B478">
        <v>1</v>
      </c>
      <c r="C478">
        <v>306.928</v>
      </c>
      <c r="D478">
        <v>1</v>
      </c>
      <c r="E478">
        <v>1</v>
      </c>
      <c r="F478">
        <v>1</v>
      </c>
      <c r="G478">
        <v>309.97000000000003</v>
      </c>
      <c r="J478">
        <v>0.27739999999999998</v>
      </c>
    </row>
    <row r="479" spans="1:13" x14ac:dyDescent="0.2">
      <c r="A479">
        <f t="shared" ref="A479:A527" si="36">(B479/$B$527)*$P$487</f>
        <v>40.807200000000002</v>
      </c>
      <c r="B479">
        <v>2</v>
      </c>
      <c r="C479">
        <v>299.32400000000001</v>
      </c>
      <c r="D479">
        <v>2</v>
      </c>
      <c r="E479">
        <v>1</v>
      </c>
      <c r="F479">
        <v>1</v>
      </c>
      <c r="G479">
        <v>311.83</v>
      </c>
      <c r="J479">
        <v>0.28149999999999997</v>
      </c>
    </row>
    <row r="480" spans="1:13" x14ac:dyDescent="0.2">
      <c r="A480">
        <f t="shared" si="36"/>
        <v>61.210799999999992</v>
      </c>
      <c r="B480">
        <v>3</v>
      </c>
      <c r="C480">
        <v>296.63400000000001</v>
      </c>
      <c r="D480">
        <v>3</v>
      </c>
      <c r="E480">
        <v>1</v>
      </c>
      <c r="F480">
        <v>1</v>
      </c>
      <c r="G480">
        <v>311.11</v>
      </c>
      <c r="L480" t="s">
        <v>29</v>
      </c>
      <c r="M480" t="s">
        <v>30</v>
      </c>
    </row>
    <row r="481" spans="1:26" x14ac:dyDescent="0.2">
      <c r="A481">
        <f t="shared" si="36"/>
        <v>81.614400000000003</v>
      </c>
      <c r="B481">
        <v>4</v>
      </c>
      <c r="C481">
        <v>299.053</v>
      </c>
      <c r="D481">
        <v>4</v>
      </c>
      <c r="E481">
        <v>1</v>
      </c>
      <c r="F481">
        <v>1</v>
      </c>
      <c r="G481">
        <v>310.86</v>
      </c>
      <c r="J481">
        <f>(J478+J479)/2</f>
        <v>0.27944999999999998</v>
      </c>
      <c r="K481" t="s">
        <v>2</v>
      </c>
      <c r="L481">
        <f>STDEV(J478:J479)</f>
        <v>2.8991378028648397E-3</v>
      </c>
      <c r="M481">
        <f>L481/J481</f>
        <v>1.0374441949775774E-2</v>
      </c>
    </row>
    <row r="482" spans="1:26" x14ac:dyDescent="0.2">
      <c r="A482">
        <f t="shared" si="36"/>
        <v>102.018</v>
      </c>
      <c r="B482">
        <v>5</v>
      </c>
      <c r="C482">
        <v>304.81700000000001</v>
      </c>
      <c r="D482">
        <v>5</v>
      </c>
      <c r="E482">
        <v>1</v>
      </c>
      <c r="F482">
        <v>1</v>
      </c>
      <c r="G482">
        <v>310.94</v>
      </c>
      <c r="J482">
        <f>J481/0.0000000001</f>
        <v>2794499999.9999995</v>
      </c>
      <c r="K482" t="s">
        <v>3</v>
      </c>
      <c r="X482" t="s">
        <v>4</v>
      </c>
      <c r="Y482" s="1">
        <v>1.602E-19</v>
      </c>
    </row>
    <row r="483" spans="1:26" x14ac:dyDescent="0.2">
      <c r="A483">
        <f t="shared" si="36"/>
        <v>122.42159999999998</v>
      </c>
      <c r="B483">
        <v>6</v>
      </c>
      <c r="C483">
        <v>315.69400000000002</v>
      </c>
      <c r="D483">
        <v>6</v>
      </c>
      <c r="E483">
        <v>1</v>
      </c>
      <c r="F483">
        <v>1</v>
      </c>
      <c r="G483">
        <v>311.11</v>
      </c>
      <c r="X483" t="s">
        <v>5</v>
      </c>
      <c r="Y483" s="1">
        <v>9.9999999999999998E-13</v>
      </c>
    </row>
    <row r="484" spans="1:26" x14ac:dyDescent="0.2">
      <c r="A484">
        <f t="shared" si="36"/>
        <v>142.8252</v>
      </c>
      <c r="B484">
        <v>7</v>
      </c>
      <c r="C484">
        <v>330.214</v>
      </c>
      <c r="D484">
        <v>7</v>
      </c>
      <c r="E484">
        <v>1</v>
      </c>
      <c r="F484">
        <v>1</v>
      </c>
      <c r="G484">
        <v>311.27999999999997</v>
      </c>
      <c r="X484" t="s">
        <v>6</v>
      </c>
      <c r="Y484" s="1">
        <v>9.9999999999999995E-21</v>
      </c>
    </row>
    <row r="485" spans="1:26" x14ac:dyDescent="0.2">
      <c r="A485">
        <f t="shared" si="36"/>
        <v>163.22880000000001</v>
      </c>
      <c r="B485">
        <v>8</v>
      </c>
      <c r="C485">
        <v>339.13099999999997</v>
      </c>
      <c r="D485">
        <v>8</v>
      </c>
      <c r="E485">
        <v>1</v>
      </c>
      <c r="F485">
        <v>1</v>
      </c>
      <c r="G485">
        <v>311.42</v>
      </c>
    </row>
    <row r="486" spans="1:26" x14ac:dyDescent="0.2">
      <c r="A486">
        <f t="shared" si="36"/>
        <v>183.63239999999999</v>
      </c>
      <c r="B486">
        <v>9</v>
      </c>
      <c r="C486">
        <v>345.63099999999997</v>
      </c>
      <c r="D486">
        <v>9</v>
      </c>
      <c r="E486">
        <v>1</v>
      </c>
      <c r="F486">
        <v>1</v>
      </c>
      <c r="G486">
        <v>311.51</v>
      </c>
      <c r="K486" t="s">
        <v>7</v>
      </c>
      <c r="L486" t="s">
        <v>8</v>
      </c>
      <c r="M486" t="s">
        <v>9</v>
      </c>
      <c r="N486" t="s">
        <v>10</v>
      </c>
      <c r="O486" t="s">
        <v>11</v>
      </c>
      <c r="P486" t="s">
        <v>12</v>
      </c>
      <c r="Q486" t="s">
        <v>13</v>
      </c>
      <c r="R486" t="s">
        <v>14</v>
      </c>
      <c r="S486" t="s">
        <v>15</v>
      </c>
      <c r="T486" t="s">
        <v>16</v>
      </c>
      <c r="U486" t="s">
        <v>17</v>
      </c>
      <c r="V486" t="s">
        <v>18</v>
      </c>
      <c r="W486" t="s">
        <v>19</v>
      </c>
      <c r="X486" t="s">
        <v>20</v>
      </c>
      <c r="Y486" t="s">
        <v>21</v>
      </c>
    </row>
    <row r="487" spans="1:26" x14ac:dyDescent="0.2">
      <c r="A487">
        <f t="shared" si="36"/>
        <v>204.036</v>
      </c>
      <c r="B487">
        <v>10</v>
      </c>
      <c r="C487">
        <v>352.50799999999998</v>
      </c>
      <c r="D487">
        <v>10</v>
      </c>
      <c r="E487">
        <v>1</v>
      </c>
      <c r="F487">
        <v>1</v>
      </c>
      <c r="G487">
        <v>311.57</v>
      </c>
      <c r="K487">
        <v>1000000</v>
      </c>
      <c r="L487">
        <v>398.76100000000002</v>
      </c>
      <c r="M487">
        <v>-279532</v>
      </c>
      <c r="N487">
        <v>-119.066</v>
      </c>
      <c r="O487" s="1">
        <v>1179750</v>
      </c>
      <c r="P487">
        <v>1020.18</v>
      </c>
      <c r="Q487">
        <v>34.006100000000004</v>
      </c>
      <c r="R487">
        <v>34.006100000000004</v>
      </c>
      <c r="S487">
        <v>471.82299999999998</v>
      </c>
      <c r="T487">
        <v>-320.923</v>
      </c>
      <c r="V487">
        <f>(S487-T487)/2</f>
        <v>396.37299999999999</v>
      </c>
      <c r="Y487" s="1"/>
    </row>
    <row r="488" spans="1:26" x14ac:dyDescent="0.2">
      <c r="A488">
        <f t="shared" si="36"/>
        <v>224.43959999999998</v>
      </c>
      <c r="B488">
        <v>11</v>
      </c>
      <c r="C488">
        <v>361.67599999999999</v>
      </c>
      <c r="D488">
        <v>11</v>
      </c>
      <c r="E488">
        <v>1</v>
      </c>
      <c r="F488">
        <v>1</v>
      </c>
      <c r="G488">
        <v>311.60000000000002</v>
      </c>
      <c r="O488" s="1"/>
      <c r="U488">
        <f>(K488-K487)*0.0005</f>
        <v>-500</v>
      </c>
      <c r="V488">
        <f>(S488-T488)/2</f>
        <v>0</v>
      </c>
      <c r="W488">
        <f>V488-V487</f>
        <v>-396.37299999999999</v>
      </c>
      <c r="X488" t="e">
        <f>W488/U488/(Q488*R488)/2</f>
        <v>#DIV/0!</v>
      </c>
      <c r="Y488" s="1" t="e">
        <f>X488*$Y$66/$Y$67/$Y$68</f>
        <v>#DIV/0!</v>
      </c>
    </row>
    <row r="489" spans="1:26" x14ac:dyDescent="0.2">
      <c r="A489">
        <f t="shared" si="36"/>
        <v>244.84319999999997</v>
      </c>
      <c r="B489">
        <v>12</v>
      </c>
      <c r="C489">
        <v>368.88400000000001</v>
      </c>
      <c r="D489">
        <v>12</v>
      </c>
      <c r="E489">
        <v>1</v>
      </c>
      <c r="F489">
        <v>1</v>
      </c>
      <c r="G489">
        <v>311.62</v>
      </c>
      <c r="Y489" s="1"/>
    </row>
    <row r="490" spans="1:26" x14ac:dyDescent="0.2">
      <c r="A490">
        <f t="shared" si="36"/>
        <v>265.24680000000001</v>
      </c>
      <c r="B490">
        <v>13</v>
      </c>
      <c r="C490">
        <v>381.87400000000002</v>
      </c>
      <c r="D490">
        <v>13</v>
      </c>
      <c r="E490">
        <v>1</v>
      </c>
      <c r="F490">
        <v>1</v>
      </c>
      <c r="G490">
        <v>311.63</v>
      </c>
      <c r="Y490" s="1"/>
    </row>
    <row r="491" spans="1:26" x14ac:dyDescent="0.2">
      <c r="A491">
        <f t="shared" si="36"/>
        <v>285.65039999999999</v>
      </c>
      <c r="B491">
        <v>14</v>
      </c>
      <c r="C491">
        <v>391.27</v>
      </c>
      <c r="D491">
        <v>14</v>
      </c>
      <c r="E491">
        <v>1</v>
      </c>
      <c r="F491">
        <v>1</v>
      </c>
      <c r="G491">
        <v>311.63</v>
      </c>
    </row>
    <row r="492" spans="1:26" x14ac:dyDescent="0.2">
      <c r="A492">
        <f t="shared" si="36"/>
        <v>306.05399999999997</v>
      </c>
      <c r="B492">
        <v>15</v>
      </c>
      <c r="C492">
        <v>403.39499999999998</v>
      </c>
      <c r="D492">
        <v>15</v>
      </c>
      <c r="E492">
        <v>1</v>
      </c>
      <c r="F492">
        <v>1</v>
      </c>
      <c r="G492">
        <v>311.63</v>
      </c>
      <c r="X492" t="s">
        <v>22</v>
      </c>
      <c r="Y492" s="1" t="e">
        <f>AVERAGE(Y488)</f>
        <v>#DIV/0!</v>
      </c>
    </row>
    <row r="493" spans="1:26" x14ac:dyDescent="0.2">
      <c r="A493">
        <f t="shared" si="36"/>
        <v>326.45760000000001</v>
      </c>
      <c r="B493">
        <v>16</v>
      </c>
      <c r="C493">
        <v>407.68599999999998</v>
      </c>
      <c r="D493">
        <v>16</v>
      </c>
      <c r="E493">
        <v>1</v>
      </c>
      <c r="F493">
        <v>1</v>
      </c>
      <c r="G493">
        <v>311.64</v>
      </c>
    </row>
    <row r="494" spans="1:26" x14ac:dyDescent="0.2">
      <c r="A494">
        <f t="shared" si="36"/>
        <v>346.8612</v>
      </c>
      <c r="B494">
        <v>17</v>
      </c>
      <c r="C494">
        <v>416.04199999999997</v>
      </c>
      <c r="D494">
        <v>17</v>
      </c>
      <c r="E494">
        <v>1</v>
      </c>
      <c r="F494">
        <v>1</v>
      </c>
      <c r="G494">
        <v>311.64</v>
      </c>
      <c r="X494" t="s">
        <v>23</v>
      </c>
    </row>
    <row r="495" spans="1:26" x14ac:dyDescent="0.2">
      <c r="A495">
        <f t="shared" si="36"/>
        <v>367.26479999999998</v>
      </c>
      <c r="B495">
        <v>18</v>
      </c>
      <c r="C495">
        <v>424.31099999999998</v>
      </c>
      <c r="D495">
        <v>18</v>
      </c>
      <c r="E495">
        <v>1</v>
      </c>
      <c r="F495">
        <v>1</v>
      </c>
      <c r="G495">
        <v>311.64</v>
      </c>
    </row>
    <row r="496" spans="1:26" x14ac:dyDescent="0.2">
      <c r="A496">
        <f t="shared" si="36"/>
        <v>387.66839999999996</v>
      </c>
      <c r="B496">
        <v>19</v>
      </c>
      <c r="C496">
        <v>427.93</v>
      </c>
      <c r="D496">
        <v>19</v>
      </c>
      <c r="E496">
        <v>1</v>
      </c>
      <c r="F496">
        <v>1</v>
      </c>
      <c r="G496">
        <v>311.64</v>
      </c>
      <c r="X496" t="s">
        <v>24</v>
      </c>
      <c r="Y496" s="2" t="e">
        <f>Y492/J482</f>
        <v>#DIV/0!</v>
      </c>
      <c r="Z496" t="s">
        <v>25</v>
      </c>
    </row>
    <row r="497" spans="1:26" x14ac:dyDescent="0.2">
      <c r="A497">
        <f t="shared" si="36"/>
        <v>408.072</v>
      </c>
      <c r="B497">
        <v>20</v>
      </c>
      <c r="C497">
        <v>440.14299999999997</v>
      </c>
      <c r="D497">
        <v>20</v>
      </c>
      <c r="E497">
        <v>1</v>
      </c>
      <c r="F497">
        <v>1</v>
      </c>
      <c r="G497">
        <v>311.64</v>
      </c>
      <c r="Y497" t="e">
        <f>Y496*M481</f>
        <v>#DIV/0!</v>
      </c>
    </row>
    <row r="498" spans="1:26" x14ac:dyDescent="0.2">
      <c r="A498">
        <f t="shared" si="36"/>
        <v>428.47559999999999</v>
      </c>
      <c r="B498">
        <v>21</v>
      </c>
      <c r="C498">
        <v>446.42500000000001</v>
      </c>
      <c r="D498">
        <v>21</v>
      </c>
      <c r="E498">
        <v>1</v>
      </c>
      <c r="F498">
        <v>1</v>
      </c>
      <c r="G498">
        <v>311.64999999999998</v>
      </c>
    </row>
    <row r="499" spans="1:26" x14ac:dyDescent="0.2">
      <c r="A499">
        <f t="shared" si="36"/>
        <v>448.87919999999997</v>
      </c>
      <c r="B499">
        <v>22</v>
      </c>
      <c r="C499">
        <v>456.32299999999998</v>
      </c>
      <c r="D499">
        <v>22</v>
      </c>
      <c r="E499">
        <v>1</v>
      </c>
      <c r="F499">
        <v>1</v>
      </c>
      <c r="G499">
        <v>311.64999999999998</v>
      </c>
      <c r="K499" t="s">
        <v>45</v>
      </c>
      <c r="U499" t="s">
        <v>17</v>
      </c>
      <c r="V499" t="s">
        <v>18</v>
      </c>
      <c r="W499" t="s">
        <v>19</v>
      </c>
      <c r="X499" t="s">
        <v>20</v>
      </c>
      <c r="Y499" t="s">
        <v>21</v>
      </c>
    </row>
    <row r="500" spans="1:26" x14ac:dyDescent="0.2">
      <c r="A500">
        <f t="shared" si="36"/>
        <v>469.28280000000001</v>
      </c>
      <c r="B500">
        <v>23</v>
      </c>
      <c r="C500">
        <v>467.94099999999997</v>
      </c>
      <c r="D500">
        <v>23</v>
      </c>
      <c r="E500">
        <v>1</v>
      </c>
      <c r="F500">
        <v>1</v>
      </c>
      <c r="G500">
        <v>311.64999999999998</v>
      </c>
      <c r="L500">
        <v>1267000</v>
      </c>
      <c r="M500">
        <v>633.5</v>
      </c>
      <c r="N500">
        <v>399.89145000000002</v>
      </c>
      <c r="O500">
        <v>-279521.23</v>
      </c>
      <c r="P500">
        <v>-146.02431999999999</v>
      </c>
      <c r="Q500">
        <v>1179751</v>
      </c>
      <c r="R500">
        <v>12669.486000000001</v>
      </c>
      <c r="S500">
        <v>-12671.717000000001</v>
      </c>
      <c r="V500">
        <f>(R500-S500)/2</f>
        <v>12670.601500000001</v>
      </c>
      <c r="Y500" s="1"/>
    </row>
    <row r="501" spans="1:26" x14ac:dyDescent="0.2">
      <c r="A501">
        <f t="shared" si="36"/>
        <v>489.68639999999994</v>
      </c>
      <c r="B501">
        <v>24</v>
      </c>
      <c r="C501">
        <v>480.10399999999998</v>
      </c>
      <c r="D501">
        <v>24</v>
      </c>
      <c r="E501">
        <v>1</v>
      </c>
      <c r="F501">
        <v>1</v>
      </c>
      <c r="G501">
        <v>311.64999999999998</v>
      </c>
      <c r="L501">
        <v>1450000</v>
      </c>
      <c r="M501">
        <v>725</v>
      </c>
      <c r="N501">
        <v>401.13880999999998</v>
      </c>
      <c r="O501">
        <v>-279530.8</v>
      </c>
      <c r="P501">
        <v>-291.74056999999999</v>
      </c>
      <c r="Q501">
        <v>1179751</v>
      </c>
      <c r="R501">
        <v>14471.012000000001</v>
      </c>
      <c r="S501">
        <v>-14480.853999999999</v>
      </c>
      <c r="U501">
        <f>(L501-L500)*0.0005</f>
        <v>91.5</v>
      </c>
      <c r="V501">
        <f>(R501-S501)/2</f>
        <v>14475.933000000001</v>
      </c>
      <c r="W501">
        <f>V501-V500</f>
        <v>1805.3315000000002</v>
      </c>
      <c r="X501">
        <f>W501/U501/($Q$181*$R$181)/2</f>
        <v>8.3699495914953369E-3</v>
      </c>
      <c r="Y501" s="1">
        <f>X501*$Y$66/$Y$67/$Y$68</f>
        <v>134086592455.75531</v>
      </c>
    </row>
    <row r="502" spans="1:26" x14ac:dyDescent="0.2">
      <c r="A502">
        <f t="shared" si="36"/>
        <v>510.09</v>
      </c>
      <c r="B502">
        <v>25</v>
      </c>
      <c r="C502">
        <v>488.99599999999998</v>
      </c>
      <c r="D502">
        <v>25</v>
      </c>
      <c r="E502">
        <v>1</v>
      </c>
      <c r="F502">
        <v>1</v>
      </c>
      <c r="G502">
        <v>311.64999999999998</v>
      </c>
      <c r="L502">
        <v>1611000</v>
      </c>
      <c r="M502">
        <v>805.5</v>
      </c>
      <c r="N502">
        <v>398.34066999999999</v>
      </c>
      <c r="O502">
        <v>-279526.71000000002</v>
      </c>
      <c r="P502">
        <v>-46.875135</v>
      </c>
      <c r="Q502">
        <v>1179751</v>
      </c>
      <c r="R502">
        <v>16048.714</v>
      </c>
      <c r="S502">
        <v>-16021.527</v>
      </c>
      <c r="U502">
        <f t="shared" ref="U502:U504" si="37">(L502-L501)*0.0005</f>
        <v>80.5</v>
      </c>
      <c r="V502">
        <f t="shared" ref="V502:V504" si="38">(R502-S502)/2</f>
        <v>16035.120500000001</v>
      </c>
      <c r="W502">
        <f t="shared" ref="W502:W504" si="39">V502-V501</f>
        <v>1559.1875</v>
      </c>
      <c r="X502">
        <f t="shared" ref="X502:X504" si="40">W502/U502/($Q$181*$R$181)/2</f>
        <v>8.2165488307643763E-3</v>
      </c>
      <c r="Y502" s="1">
        <f t="shared" ref="Y502:Y505" si="41">X502*$Y$66/$Y$67/$Y$68</f>
        <v>131629112268.84531</v>
      </c>
    </row>
    <row r="503" spans="1:26" x14ac:dyDescent="0.2">
      <c r="A503">
        <f t="shared" si="36"/>
        <v>530.49360000000001</v>
      </c>
      <c r="B503">
        <v>26</v>
      </c>
      <c r="C503">
        <v>497.25</v>
      </c>
      <c r="D503">
        <v>26</v>
      </c>
      <c r="E503">
        <v>1</v>
      </c>
      <c r="F503">
        <v>1</v>
      </c>
      <c r="G503">
        <v>311.64999999999998</v>
      </c>
      <c r="L503">
        <v>1730000</v>
      </c>
      <c r="M503">
        <v>865</v>
      </c>
      <c r="N503">
        <v>401.78253000000001</v>
      </c>
      <c r="O503">
        <v>-279539.92</v>
      </c>
      <c r="P503">
        <v>-330.83596999999997</v>
      </c>
      <c r="Q503">
        <v>1179751</v>
      </c>
      <c r="R503">
        <v>17208.987000000001</v>
      </c>
      <c r="S503">
        <v>-17199.216</v>
      </c>
      <c r="U503">
        <f t="shared" si="37"/>
        <v>59.5</v>
      </c>
      <c r="V503">
        <f t="shared" si="38"/>
        <v>17204.101500000001</v>
      </c>
      <c r="W503">
        <f t="shared" si="39"/>
        <v>1168.9809999999998</v>
      </c>
      <c r="X503">
        <f t="shared" si="40"/>
        <v>8.3344599362289544E-3</v>
      </c>
      <c r="Y503" s="1">
        <f t="shared" si="41"/>
        <v>133518048178.38785</v>
      </c>
    </row>
    <row r="504" spans="1:26" x14ac:dyDescent="0.2">
      <c r="A504">
        <f t="shared" si="36"/>
        <v>550.8972</v>
      </c>
      <c r="B504">
        <v>27</v>
      </c>
      <c r="C504">
        <v>502.15600000000001</v>
      </c>
      <c r="D504">
        <v>27</v>
      </c>
      <c r="E504">
        <v>1</v>
      </c>
      <c r="F504">
        <v>1</v>
      </c>
      <c r="G504">
        <v>311.64999999999998</v>
      </c>
      <c r="L504">
        <v>1883000</v>
      </c>
      <c r="M504">
        <v>941.5</v>
      </c>
      <c r="N504">
        <v>399.27544999999998</v>
      </c>
      <c r="O504">
        <v>-279511.93</v>
      </c>
      <c r="P504">
        <v>12.142633</v>
      </c>
      <c r="Q504">
        <v>1179751</v>
      </c>
      <c r="R504">
        <v>18728.062000000002</v>
      </c>
      <c r="S504">
        <v>-18721.989000000001</v>
      </c>
      <c r="U504">
        <f t="shared" si="37"/>
        <v>76.5</v>
      </c>
      <c r="V504">
        <f t="shared" si="38"/>
        <v>18725.025500000003</v>
      </c>
      <c r="W504">
        <f t="shared" si="39"/>
        <v>1520.9240000000027</v>
      </c>
      <c r="X504">
        <f t="shared" si="40"/>
        <v>8.4339894706342809E-3</v>
      </c>
      <c r="Y504" s="1">
        <f t="shared" si="41"/>
        <v>135112511319.5612</v>
      </c>
    </row>
    <row r="505" spans="1:26" x14ac:dyDescent="0.2">
      <c r="A505">
        <f t="shared" si="36"/>
        <v>571.30079999999998</v>
      </c>
      <c r="B505">
        <v>28</v>
      </c>
      <c r="C505">
        <v>500.00900000000001</v>
      </c>
      <c r="D505">
        <v>28</v>
      </c>
      <c r="E505">
        <v>1</v>
      </c>
      <c r="F505">
        <v>1</v>
      </c>
      <c r="G505">
        <v>311.64999999999998</v>
      </c>
      <c r="L505">
        <v>2000000</v>
      </c>
      <c r="M505">
        <v>1000</v>
      </c>
      <c r="N505">
        <v>400.71672000000001</v>
      </c>
      <c r="O505">
        <v>-279517.73</v>
      </c>
      <c r="P505">
        <v>-46.062766000000003</v>
      </c>
      <c r="Q505">
        <v>1179751</v>
      </c>
      <c r="R505">
        <v>19860.987000000001</v>
      </c>
      <c r="S505">
        <v>-19849.484</v>
      </c>
      <c r="U505">
        <f>(L505-L504)*0.0005</f>
        <v>58.5</v>
      </c>
      <c r="V505">
        <f>(R505-S505)/2</f>
        <v>19855.235500000003</v>
      </c>
      <c r="W505">
        <f>V505-V504</f>
        <v>1130.2099999999991</v>
      </c>
      <c r="X505">
        <f>W505/U505/($Q$181*$R$181)/2</f>
        <v>8.1957793204502534E-3</v>
      </c>
      <c r="Y505" s="1">
        <f t="shared" si="41"/>
        <v>131296384713.61308</v>
      </c>
    </row>
    <row r="506" spans="1:26" x14ac:dyDescent="0.2">
      <c r="A506">
        <f t="shared" si="36"/>
        <v>591.70439999999996</v>
      </c>
      <c r="B506">
        <v>29</v>
      </c>
      <c r="C506">
        <v>500.14100000000002</v>
      </c>
      <c r="D506">
        <v>29</v>
      </c>
      <c r="E506">
        <v>1</v>
      </c>
      <c r="F506">
        <v>1</v>
      </c>
      <c r="G506">
        <v>311.64999999999998</v>
      </c>
    </row>
    <row r="507" spans="1:26" x14ac:dyDescent="0.2">
      <c r="A507">
        <f t="shared" si="36"/>
        <v>612.10799999999995</v>
      </c>
      <c r="B507">
        <v>30</v>
      </c>
      <c r="C507">
        <v>490.10399999999998</v>
      </c>
      <c r="D507">
        <v>30</v>
      </c>
      <c r="E507">
        <v>1</v>
      </c>
      <c r="F507">
        <v>1</v>
      </c>
      <c r="G507">
        <v>311.64999999999998</v>
      </c>
      <c r="X507" t="s">
        <v>22</v>
      </c>
      <c r="Y507" s="1">
        <f>AVERAGE(Y501:Y505)</f>
        <v>133128529787.23254</v>
      </c>
    </row>
    <row r="508" spans="1:26" x14ac:dyDescent="0.2">
      <c r="A508">
        <f t="shared" si="36"/>
        <v>632.51159999999993</v>
      </c>
      <c r="B508">
        <v>31</v>
      </c>
      <c r="C508">
        <v>478.17599999999999</v>
      </c>
      <c r="D508">
        <v>31</v>
      </c>
      <c r="E508">
        <v>1</v>
      </c>
      <c r="F508">
        <v>1</v>
      </c>
      <c r="G508">
        <v>311.64999999999998</v>
      </c>
    </row>
    <row r="509" spans="1:26" x14ac:dyDescent="0.2">
      <c r="A509">
        <f t="shared" si="36"/>
        <v>652.91520000000003</v>
      </c>
      <c r="B509">
        <v>32</v>
      </c>
      <c r="C509">
        <v>471.84800000000001</v>
      </c>
      <c r="D509">
        <v>32</v>
      </c>
      <c r="E509">
        <v>1</v>
      </c>
      <c r="F509">
        <v>1</v>
      </c>
      <c r="G509">
        <v>311.64</v>
      </c>
      <c r="X509" t="s">
        <v>23</v>
      </c>
    </row>
    <row r="510" spans="1:26" x14ac:dyDescent="0.2">
      <c r="A510">
        <f t="shared" si="36"/>
        <v>673.31880000000001</v>
      </c>
      <c r="B510">
        <v>33</v>
      </c>
      <c r="C510">
        <v>459.16300000000001</v>
      </c>
      <c r="D510">
        <v>33</v>
      </c>
      <c r="E510">
        <v>1</v>
      </c>
      <c r="F510">
        <v>1</v>
      </c>
      <c r="G510">
        <v>311.64</v>
      </c>
    </row>
    <row r="511" spans="1:26" x14ac:dyDescent="0.2">
      <c r="A511">
        <f t="shared" si="36"/>
        <v>693.72239999999999</v>
      </c>
      <c r="B511">
        <v>34</v>
      </c>
      <c r="C511">
        <v>449.99</v>
      </c>
      <c r="D511">
        <v>34</v>
      </c>
      <c r="E511">
        <v>1</v>
      </c>
      <c r="F511">
        <v>1</v>
      </c>
      <c r="G511">
        <v>311.64</v>
      </c>
      <c r="X511" t="s">
        <v>24</v>
      </c>
      <c r="Y511" s="2">
        <f>Y507/J482</f>
        <v>47.639481047497789</v>
      </c>
      <c r="Z511" t="s">
        <v>25</v>
      </c>
    </row>
    <row r="512" spans="1:26" x14ac:dyDescent="0.2">
      <c r="A512">
        <f t="shared" si="36"/>
        <v>714.12599999999998</v>
      </c>
      <c r="B512">
        <v>35</v>
      </c>
      <c r="C512">
        <v>441.76799999999997</v>
      </c>
      <c r="D512">
        <v>35</v>
      </c>
      <c r="E512">
        <v>1</v>
      </c>
      <c r="F512">
        <v>1</v>
      </c>
      <c r="G512">
        <v>311.64</v>
      </c>
      <c r="Y512">
        <f>Y511*M481</f>
        <v>0.49423303064470897</v>
      </c>
    </row>
    <row r="513" spans="1:7" x14ac:dyDescent="0.2">
      <c r="A513">
        <f t="shared" si="36"/>
        <v>734.52959999999996</v>
      </c>
      <c r="B513">
        <v>36</v>
      </c>
      <c r="C513">
        <v>432.017</v>
      </c>
      <c r="D513">
        <v>36</v>
      </c>
      <c r="E513">
        <v>1</v>
      </c>
      <c r="F513">
        <v>1</v>
      </c>
      <c r="G513">
        <v>311.64</v>
      </c>
    </row>
    <row r="514" spans="1:7" x14ac:dyDescent="0.2">
      <c r="A514">
        <f t="shared" si="36"/>
        <v>754.93319999999994</v>
      </c>
      <c r="B514">
        <v>37</v>
      </c>
      <c r="C514">
        <v>419.93799999999999</v>
      </c>
      <c r="D514">
        <v>37</v>
      </c>
      <c r="E514">
        <v>1</v>
      </c>
      <c r="F514">
        <v>1</v>
      </c>
      <c r="G514">
        <v>311.63</v>
      </c>
    </row>
    <row r="515" spans="1:7" x14ac:dyDescent="0.2">
      <c r="A515">
        <f t="shared" si="36"/>
        <v>775.33679999999993</v>
      </c>
      <c r="B515">
        <v>38</v>
      </c>
      <c r="C515">
        <v>411.11</v>
      </c>
      <c r="D515">
        <v>38</v>
      </c>
      <c r="E515">
        <v>1</v>
      </c>
      <c r="F515">
        <v>1</v>
      </c>
      <c r="G515">
        <v>311.63</v>
      </c>
    </row>
    <row r="516" spans="1:7" x14ac:dyDescent="0.2">
      <c r="A516">
        <f t="shared" si="36"/>
        <v>795.74040000000002</v>
      </c>
      <c r="B516">
        <v>39</v>
      </c>
      <c r="C516">
        <v>404.85599999999999</v>
      </c>
      <c r="D516">
        <v>39</v>
      </c>
      <c r="E516">
        <v>1</v>
      </c>
      <c r="F516">
        <v>1</v>
      </c>
      <c r="G516">
        <v>311.63</v>
      </c>
    </row>
    <row r="517" spans="1:7" x14ac:dyDescent="0.2">
      <c r="A517">
        <f t="shared" si="36"/>
        <v>816.14400000000001</v>
      </c>
      <c r="B517">
        <v>40</v>
      </c>
      <c r="C517">
        <v>399.66699999999997</v>
      </c>
      <c r="D517">
        <v>40</v>
      </c>
      <c r="E517">
        <v>1</v>
      </c>
      <c r="F517">
        <v>1</v>
      </c>
      <c r="G517">
        <v>311.62</v>
      </c>
    </row>
    <row r="518" spans="1:7" x14ac:dyDescent="0.2">
      <c r="A518">
        <f t="shared" si="36"/>
        <v>836.54759999999987</v>
      </c>
      <c r="B518">
        <v>41</v>
      </c>
      <c r="C518">
        <v>398.55500000000001</v>
      </c>
      <c r="D518">
        <v>41</v>
      </c>
      <c r="E518">
        <v>1</v>
      </c>
      <c r="F518">
        <v>1</v>
      </c>
      <c r="G518">
        <v>311.60000000000002</v>
      </c>
    </row>
    <row r="519" spans="1:7" x14ac:dyDescent="0.2">
      <c r="A519">
        <f t="shared" si="36"/>
        <v>856.95119999999997</v>
      </c>
      <c r="B519">
        <v>42</v>
      </c>
      <c r="C519">
        <v>394.22500000000002</v>
      </c>
      <c r="D519">
        <v>42</v>
      </c>
      <c r="E519">
        <v>1</v>
      </c>
      <c r="F519">
        <v>1</v>
      </c>
      <c r="G519">
        <v>311.57</v>
      </c>
    </row>
    <row r="520" spans="1:7" x14ac:dyDescent="0.2">
      <c r="A520">
        <f t="shared" si="36"/>
        <v>877.35479999999995</v>
      </c>
      <c r="B520">
        <v>43</v>
      </c>
      <c r="C520">
        <v>383.76</v>
      </c>
      <c r="D520">
        <v>43</v>
      </c>
      <c r="E520">
        <v>1</v>
      </c>
      <c r="F520">
        <v>1</v>
      </c>
      <c r="G520">
        <v>311.51</v>
      </c>
    </row>
    <row r="521" spans="1:7" x14ac:dyDescent="0.2">
      <c r="A521">
        <f t="shared" si="36"/>
        <v>897.75839999999994</v>
      </c>
      <c r="B521">
        <v>44</v>
      </c>
      <c r="C521">
        <v>374.32900000000001</v>
      </c>
      <c r="D521">
        <v>44</v>
      </c>
      <c r="E521">
        <v>1</v>
      </c>
      <c r="F521">
        <v>1</v>
      </c>
      <c r="G521">
        <v>311.42</v>
      </c>
    </row>
    <row r="522" spans="1:7" x14ac:dyDescent="0.2">
      <c r="A522">
        <f t="shared" si="36"/>
        <v>918.16199999999992</v>
      </c>
      <c r="B522">
        <v>45</v>
      </c>
      <c r="C522">
        <v>363.20400000000001</v>
      </c>
      <c r="D522">
        <v>45</v>
      </c>
      <c r="E522">
        <v>1</v>
      </c>
      <c r="F522">
        <v>1</v>
      </c>
      <c r="G522">
        <v>311.27999999999997</v>
      </c>
    </row>
    <row r="523" spans="1:7" x14ac:dyDescent="0.2">
      <c r="A523">
        <f t="shared" si="36"/>
        <v>938.56560000000002</v>
      </c>
      <c r="B523">
        <v>46</v>
      </c>
      <c r="C523">
        <v>352.30099999999999</v>
      </c>
      <c r="D523">
        <v>46</v>
      </c>
      <c r="E523">
        <v>1</v>
      </c>
      <c r="F523">
        <v>1</v>
      </c>
      <c r="G523">
        <v>311.11</v>
      </c>
    </row>
    <row r="524" spans="1:7" x14ac:dyDescent="0.2">
      <c r="A524">
        <f t="shared" si="36"/>
        <v>958.96919999999989</v>
      </c>
      <c r="B524">
        <v>47</v>
      </c>
      <c r="C524">
        <v>342.87</v>
      </c>
      <c r="D524">
        <v>47</v>
      </c>
      <c r="E524">
        <v>1</v>
      </c>
      <c r="F524">
        <v>1</v>
      </c>
      <c r="G524">
        <v>310.94</v>
      </c>
    </row>
    <row r="525" spans="1:7" x14ac:dyDescent="0.2">
      <c r="A525">
        <f t="shared" si="36"/>
        <v>979.37279999999987</v>
      </c>
      <c r="B525">
        <v>48</v>
      </c>
      <c r="C525">
        <v>329.11799999999999</v>
      </c>
      <c r="D525">
        <v>48</v>
      </c>
      <c r="E525">
        <v>1</v>
      </c>
      <c r="F525">
        <v>1</v>
      </c>
      <c r="G525">
        <v>310.86</v>
      </c>
    </row>
    <row r="526" spans="1:7" x14ac:dyDescent="0.2">
      <c r="A526">
        <f t="shared" si="36"/>
        <v>999.77639999999997</v>
      </c>
      <c r="B526">
        <v>49</v>
      </c>
      <c r="C526">
        <v>319.82299999999998</v>
      </c>
      <c r="D526">
        <v>49</v>
      </c>
      <c r="E526">
        <v>1</v>
      </c>
      <c r="F526">
        <v>1</v>
      </c>
      <c r="G526">
        <v>311.11</v>
      </c>
    </row>
    <row r="527" spans="1:7" x14ac:dyDescent="0.2">
      <c r="A527">
        <f t="shared" si="36"/>
        <v>1020.18</v>
      </c>
      <c r="B527">
        <v>50</v>
      </c>
      <c r="C527">
        <v>312.19299999999998</v>
      </c>
      <c r="D527">
        <v>50</v>
      </c>
      <c r="E527">
        <v>1</v>
      </c>
      <c r="F527">
        <v>1</v>
      </c>
      <c r="G527">
        <v>311.83</v>
      </c>
    </row>
    <row r="529" spans="1:25" s="3" customFormat="1" x14ac:dyDescent="0.2"/>
    <row r="530" spans="1:25" x14ac:dyDescent="0.2">
      <c r="A530" t="s">
        <v>52</v>
      </c>
      <c r="B530" t="s">
        <v>27</v>
      </c>
      <c r="C530" t="s">
        <v>28</v>
      </c>
      <c r="D530" t="s">
        <v>38</v>
      </c>
      <c r="E530" t="s">
        <v>41</v>
      </c>
      <c r="F530" t="s">
        <v>49</v>
      </c>
      <c r="G530" t="s">
        <v>53</v>
      </c>
    </row>
    <row r="532" spans="1:25" x14ac:dyDescent="0.2">
      <c r="B532">
        <v>500000</v>
      </c>
      <c r="C532">
        <v>50</v>
      </c>
      <c r="D532" t="s">
        <v>31</v>
      </c>
      <c r="E532" t="s">
        <v>32</v>
      </c>
      <c r="F532" t="s">
        <v>33</v>
      </c>
      <c r="J532" t="s">
        <v>1</v>
      </c>
    </row>
    <row r="533" spans="1:25" x14ac:dyDescent="0.2">
      <c r="A533">
        <f>(B533/$B$582)*$P$542</f>
        <v>20.402999999999999</v>
      </c>
      <c r="B533">
        <v>1</v>
      </c>
      <c r="C533">
        <v>346.46899999999999</v>
      </c>
      <c r="D533">
        <v>1</v>
      </c>
      <c r="E533">
        <v>1</v>
      </c>
      <c r="F533">
        <v>1</v>
      </c>
      <c r="G533">
        <v>388.32971486958297</v>
      </c>
    </row>
    <row r="534" spans="1:25" x14ac:dyDescent="0.2">
      <c r="A534">
        <f t="shared" ref="A534:A582" si="42">(B534/$B$527)*$P$487</f>
        <v>40.807200000000002</v>
      </c>
      <c r="B534">
        <v>2</v>
      </c>
      <c r="C534">
        <v>320.93099999999998</v>
      </c>
      <c r="D534">
        <v>2</v>
      </c>
      <c r="E534">
        <v>1</v>
      </c>
      <c r="F534">
        <v>1</v>
      </c>
      <c r="G534">
        <v>368.49259069170199</v>
      </c>
    </row>
    <row r="535" spans="1:25" x14ac:dyDescent="0.2">
      <c r="A535">
        <f t="shared" si="42"/>
        <v>61.210799999999992</v>
      </c>
      <c r="B535">
        <v>3</v>
      </c>
      <c r="C535">
        <v>280.55500000000001</v>
      </c>
      <c r="D535">
        <v>3</v>
      </c>
      <c r="E535">
        <v>1</v>
      </c>
      <c r="F535">
        <v>1</v>
      </c>
      <c r="G535">
        <v>357.53423924796601</v>
      </c>
      <c r="L535" t="s">
        <v>29</v>
      </c>
      <c r="M535" t="s">
        <v>30</v>
      </c>
    </row>
    <row r="536" spans="1:25" x14ac:dyDescent="0.2">
      <c r="A536">
        <f t="shared" si="42"/>
        <v>81.614400000000003</v>
      </c>
      <c r="B536">
        <v>4</v>
      </c>
      <c r="C536">
        <v>270.44</v>
      </c>
      <c r="D536">
        <v>4</v>
      </c>
      <c r="E536">
        <v>1</v>
      </c>
      <c r="F536">
        <v>1</v>
      </c>
      <c r="G536">
        <v>351.52320250540998</v>
      </c>
      <c r="J536">
        <f>(J533+J534)/2</f>
        <v>0</v>
      </c>
      <c r="K536" t="s">
        <v>2</v>
      </c>
      <c r="L536" t="e">
        <f>STDEV(J533:J534)</f>
        <v>#DIV/0!</v>
      </c>
      <c r="M536" t="e">
        <f>L536/J536</f>
        <v>#DIV/0!</v>
      </c>
    </row>
    <row r="537" spans="1:25" x14ac:dyDescent="0.2">
      <c r="A537">
        <f t="shared" si="42"/>
        <v>102.018</v>
      </c>
      <c r="B537">
        <v>5</v>
      </c>
      <c r="C537">
        <v>287.51600000000002</v>
      </c>
      <c r="D537">
        <v>5</v>
      </c>
      <c r="E537">
        <v>1</v>
      </c>
      <c r="F537">
        <v>1</v>
      </c>
      <c r="G537">
        <v>349.44853537839998</v>
      </c>
      <c r="J537">
        <f>J536/0.0000000001</f>
        <v>0</v>
      </c>
      <c r="K537" t="s">
        <v>3</v>
      </c>
      <c r="X537" t="s">
        <v>4</v>
      </c>
      <c r="Y537" s="1">
        <v>1.602E-19</v>
      </c>
    </row>
    <row r="538" spans="1:25" x14ac:dyDescent="0.2">
      <c r="A538">
        <f t="shared" si="42"/>
        <v>122.42159999999998</v>
      </c>
      <c r="B538">
        <v>6</v>
      </c>
      <c r="C538">
        <v>312.87200000000001</v>
      </c>
      <c r="D538">
        <v>6</v>
      </c>
      <c r="E538">
        <v>1</v>
      </c>
      <c r="F538">
        <v>1</v>
      </c>
      <c r="G538">
        <v>349.63841408194003</v>
      </c>
      <c r="X538" t="s">
        <v>5</v>
      </c>
      <c r="Y538" s="1">
        <v>9.9999999999999998E-13</v>
      </c>
    </row>
    <row r="539" spans="1:25" x14ac:dyDescent="0.2">
      <c r="A539">
        <f t="shared" si="42"/>
        <v>142.8252</v>
      </c>
      <c r="B539">
        <v>7</v>
      </c>
      <c r="C539">
        <v>337.34100000000001</v>
      </c>
      <c r="D539">
        <v>7</v>
      </c>
      <c r="E539">
        <v>1</v>
      </c>
      <c r="F539">
        <v>1</v>
      </c>
      <c r="G539">
        <v>350.75875351783702</v>
      </c>
      <c r="X539" t="s">
        <v>6</v>
      </c>
      <c r="Y539" s="1">
        <v>9.9999999999999995E-21</v>
      </c>
    </row>
    <row r="540" spans="1:25" x14ac:dyDescent="0.2">
      <c r="A540">
        <f t="shared" si="42"/>
        <v>163.22880000000001</v>
      </c>
      <c r="B540">
        <v>8</v>
      </c>
      <c r="C540">
        <v>358.77800000000002</v>
      </c>
      <c r="D540">
        <v>8</v>
      </c>
      <c r="E540">
        <v>1</v>
      </c>
      <c r="F540">
        <v>1</v>
      </c>
      <c r="G540">
        <v>351.98180269622202</v>
      </c>
    </row>
    <row r="541" spans="1:25" x14ac:dyDescent="0.2">
      <c r="A541">
        <f t="shared" si="42"/>
        <v>183.63239999999999</v>
      </c>
      <c r="B541">
        <v>9</v>
      </c>
      <c r="C541">
        <v>370.89800000000002</v>
      </c>
      <c r="D541">
        <v>9</v>
      </c>
      <c r="E541">
        <v>1</v>
      </c>
      <c r="F541">
        <v>1</v>
      </c>
      <c r="G541">
        <v>352.96653306983802</v>
      </c>
      <c r="K541" t="s">
        <v>7</v>
      </c>
      <c r="L541" t="s">
        <v>8</v>
      </c>
      <c r="M541" t="s">
        <v>9</v>
      </c>
      <c r="N541" t="s">
        <v>10</v>
      </c>
      <c r="O541" t="s">
        <v>11</v>
      </c>
      <c r="P541" t="s">
        <v>12</v>
      </c>
      <c r="Q541" t="s">
        <v>13</v>
      </c>
      <c r="R541" t="s">
        <v>14</v>
      </c>
      <c r="S541" t="s">
        <v>15</v>
      </c>
      <c r="T541" t="s">
        <v>16</v>
      </c>
      <c r="U541" t="s">
        <v>17</v>
      </c>
      <c r="V541" t="s">
        <v>18</v>
      </c>
      <c r="W541" t="s">
        <v>19</v>
      </c>
      <c r="X541" t="s">
        <v>20</v>
      </c>
      <c r="Y541" t="s">
        <v>21</v>
      </c>
    </row>
    <row r="542" spans="1:25" x14ac:dyDescent="0.2">
      <c r="A542">
        <f t="shared" si="42"/>
        <v>204.036</v>
      </c>
      <c r="B542">
        <v>10</v>
      </c>
      <c r="C542">
        <v>373.20699999999999</v>
      </c>
      <c r="D542">
        <v>10</v>
      </c>
      <c r="E542">
        <v>1</v>
      </c>
      <c r="F542">
        <v>1</v>
      </c>
      <c r="G542">
        <v>353.66604313629898</v>
      </c>
      <c r="K542">
        <v>1000000</v>
      </c>
      <c r="L542">
        <v>400.404</v>
      </c>
      <c r="M542">
        <v>-279526</v>
      </c>
      <c r="N542">
        <v>13.666700000000001</v>
      </c>
      <c r="O542" s="1">
        <v>1179650</v>
      </c>
      <c r="P542">
        <v>1020.15</v>
      </c>
      <c r="Q542">
        <v>34.005099999999999</v>
      </c>
      <c r="R542">
        <v>34.005099999999999</v>
      </c>
      <c r="S542">
        <v>480.33199999999999</v>
      </c>
      <c r="T542">
        <v>-354.57900000000001</v>
      </c>
      <c r="V542">
        <f>(S542-T542)/2</f>
        <v>417.45550000000003</v>
      </c>
      <c r="Y542" s="1"/>
    </row>
    <row r="543" spans="1:25" x14ac:dyDescent="0.2">
      <c r="A543">
        <f t="shared" si="42"/>
        <v>224.43959999999998</v>
      </c>
      <c r="B543">
        <v>11</v>
      </c>
      <c r="C543">
        <v>388.03</v>
      </c>
      <c r="D543">
        <v>11</v>
      </c>
      <c r="E543">
        <v>1</v>
      </c>
      <c r="F543">
        <v>1</v>
      </c>
      <c r="G543">
        <v>354.14695602936803</v>
      </c>
      <c r="K543">
        <v>2000000</v>
      </c>
      <c r="L543">
        <v>400.84199999999998</v>
      </c>
      <c r="M543">
        <v>-279525</v>
      </c>
      <c r="N543">
        <v>24.924600000000002</v>
      </c>
      <c r="O543" s="1">
        <v>1179650</v>
      </c>
      <c r="P543">
        <v>1020.15</v>
      </c>
      <c r="Q543">
        <v>34.005099999999999</v>
      </c>
      <c r="R543">
        <v>34.005099999999999</v>
      </c>
      <c r="S543">
        <v>669.38900000000001</v>
      </c>
      <c r="T543">
        <v>-494.226</v>
      </c>
      <c r="U543">
        <f>(K543-K542)*0.0005</f>
        <v>500</v>
      </c>
      <c r="V543">
        <f>(S543-T543)/2</f>
        <v>581.8075</v>
      </c>
      <c r="W543">
        <f>V543-V542</f>
        <v>164.35199999999998</v>
      </c>
      <c r="X543">
        <f>W543/U543/(Q543*R543)/2</f>
        <v>1.4213036807226786E-4</v>
      </c>
      <c r="Y543" s="1">
        <f>X543*$Y$66/$Y$67/$Y$68</f>
        <v>2276928496.5177312</v>
      </c>
    </row>
    <row r="544" spans="1:25" x14ac:dyDescent="0.2">
      <c r="A544">
        <f t="shared" si="42"/>
        <v>244.84319999999997</v>
      </c>
      <c r="B544">
        <v>12</v>
      </c>
      <c r="C544">
        <v>388.35500000000002</v>
      </c>
      <c r="D544">
        <v>12</v>
      </c>
      <c r="E544">
        <v>1</v>
      </c>
      <c r="F544">
        <v>1</v>
      </c>
      <c r="G544">
        <v>354.49048184767702</v>
      </c>
      <c r="O544" s="1"/>
      <c r="Y544" s="1"/>
    </row>
    <row r="545" spans="1:26" x14ac:dyDescent="0.2">
      <c r="A545">
        <f t="shared" si="42"/>
        <v>265.24680000000001</v>
      </c>
      <c r="B545">
        <v>13</v>
      </c>
      <c r="C545">
        <v>388.04199999999997</v>
      </c>
      <c r="D545">
        <v>13</v>
      </c>
      <c r="E545">
        <v>1</v>
      </c>
      <c r="F545">
        <v>1</v>
      </c>
      <c r="G545">
        <v>354.75727053353899</v>
      </c>
      <c r="O545" s="1"/>
      <c r="Y545" s="1"/>
    </row>
    <row r="546" spans="1:26" x14ac:dyDescent="0.2">
      <c r="A546">
        <f t="shared" si="42"/>
        <v>285.65039999999999</v>
      </c>
      <c r="B546">
        <v>14</v>
      </c>
      <c r="C546">
        <v>391.20699999999999</v>
      </c>
      <c r="D546">
        <v>14</v>
      </c>
      <c r="E546">
        <v>1</v>
      </c>
      <c r="F546">
        <v>1</v>
      </c>
      <c r="G546">
        <v>354.98332307340502</v>
      </c>
      <c r="O546" s="1"/>
      <c r="Y546" s="1"/>
    </row>
    <row r="547" spans="1:26" x14ac:dyDescent="0.2">
      <c r="A547">
        <f t="shared" si="42"/>
        <v>306.05399999999997</v>
      </c>
      <c r="B547">
        <v>15</v>
      </c>
      <c r="C547">
        <v>398.61700000000002</v>
      </c>
      <c r="D547">
        <v>15</v>
      </c>
      <c r="E547">
        <v>1</v>
      </c>
      <c r="F547">
        <v>1</v>
      </c>
      <c r="G547">
        <v>355.18613937982002</v>
      </c>
    </row>
    <row r="548" spans="1:26" x14ac:dyDescent="0.2">
      <c r="A548">
        <f t="shared" si="42"/>
        <v>326.45760000000001</v>
      </c>
      <c r="B548">
        <v>16</v>
      </c>
      <c r="C548">
        <v>401.79599999999999</v>
      </c>
      <c r="D548">
        <v>16</v>
      </c>
      <c r="E548">
        <v>1</v>
      </c>
      <c r="F548">
        <v>1</v>
      </c>
      <c r="G548">
        <v>355.37201676721003</v>
      </c>
    </row>
    <row r="549" spans="1:26" x14ac:dyDescent="0.2">
      <c r="A549">
        <f t="shared" si="42"/>
        <v>346.8612</v>
      </c>
      <c r="B549">
        <v>17</v>
      </c>
      <c r="C549">
        <v>400.85500000000002</v>
      </c>
      <c r="D549">
        <v>17</v>
      </c>
      <c r="E549">
        <v>1</v>
      </c>
      <c r="F549">
        <v>1</v>
      </c>
      <c r="G549">
        <v>355.54164494990499</v>
      </c>
      <c r="X549" t="s">
        <v>22</v>
      </c>
      <c r="Y549" s="1">
        <f>AVERAGE(Y543:Y546)</f>
        <v>2276928496.5177312</v>
      </c>
    </row>
    <row r="550" spans="1:26" x14ac:dyDescent="0.2">
      <c r="A550">
        <f t="shared" si="42"/>
        <v>367.26479999999998</v>
      </c>
      <c r="B550">
        <v>18</v>
      </c>
      <c r="C550">
        <v>408.72</v>
      </c>
      <c r="D550">
        <v>18</v>
      </c>
      <c r="E550">
        <v>1</v>
      </c>
      <c r="F550">
        <v>1</v>
      </c>
      <c r="G550">
        <v>355.69364517806798</v>
      </c>
      <c r="X550" t="s">
        <v>23</v>
      </c>
    </row>
    <row r="551" spans="1:26" x14ac:dyDescent="0.2">
      <c r="A551">
        <f t="shared" si="42"/>
        <v>387.66839999999996</v>
      </c>
      <c r="B551">
        <v>19</v>
      </c>
      <c r="C551">
        <v>410.83300000000003</v>
      </c>
      <c r="D551">
        <v>19</v>
      </c>
      <c r="E551">
        <v>1</v>
      </c>
      <c r="F551">
        <v>1</v>
      </c>
      <c r="G551">
        <v>355.82648095284799</v>
      </c>
      <c r="X551" t="s">
        <v>24</v>
      </c>
      <c r="Y551" s="2" t="e">
        <f>Y549/J537</f>
        <v>#DIV/0!</v>
      </c>
      <c r="Z551" t="s">
        <v>25</v>
      </c>
    </row>
    <row r="552" spans="1:26" x14ac:dyDescent="0.2">
      <c r="A552">
        <f t="shared" si="42"/>
        <v>408.072</v>
      </c>
      <c r="B552">
        <v>20</v>
      </c>
      <c r="C552">
        <v>413.76400000000001</v>
      </c>
      <c r="D552">
        <v>20</v>
      </c>
      <c r="E552">
        <v>1</v>
      </c>
      <c r="F552">
        <v>1</v>
      </c>
      <c r="G552">
        <v>355.93928446325202</v>
      </c>
      <c r="Y552" t="e">
        <f>Y551*M536</f>
        <v>#DIV/0!</v>
      </c>
    </row>
    <row r="553" spans="1:26" x14ac:dyDescent="0.2">
      <c r="A553">
        <f t="shared" si="42"/>
        <v>428.47559999999999</v>
      </c>
      <c r="B553">
        <v>21</v>
      </c>
      <c r="C553">
        <v>417.83300000000003</v>
      </c>
      <c r="D553">
        <v>21</v>
      </c>
      <c r="E553">
        <v>1</v>
      </c>
      <c r="F553">
        <v>1</v>
      </c>
      <c r="G553">
        <v>356.03204471721102</v>
      </c>
    </row>
    <row r="554" spans="1:26" x14ac:dyDescent="0.2">
      <c r="A554">
        <f t="shared" si="42"/>
        <v>448.87919999999997</v>
      </c>
      <c r="B554">
        <v>22</v>
      </c>
      <c r="C554">
        <v>423.50400000000002</v>
      </c>
      <c r="D554">
        <v>22</v>
      </c>
      <c r="E554">
        <v>1</v>
      </c>
      <c r="F554">
        <v>1</v>
      </c>
      <c r="G554">
        <v>356.10546547105798</v>
      </c>
      <c r="K554" t="s">
        <v>45</v>
      </c>
      <c r="U554" t="s">
        <v>17</v>
      </c>
      <c r="V554" t="s">
        <v>18</v>
      </c>
      <c r="W554" t="s">
        <v>19</v>
      </c>
      <c r="X554" t="s">
        <v>20</v>
      </c>
      <c r="Y554" t="s">
        <v>21</v>
      </c>
    </row>
    <row r="555" spans="1:26" x14ac:dyDescent="0.2">
      <c r="A555">
        <f t="shared" si="42"/>
        <v>469.28280000000001</v>
      </c>
      <c r="B555">
        <v>23</v>
      </c>
      <c r="C555">
        <v>439.59199999999998</v>
      </c>
      <c r="D555">
        <v>23</v>
      </c>
      <c r="E555">
        <v>1</v>
      </c>
      <c r="F555">
        <v>1</v>
      </c>
      <c r="G555">
        <v>356.16068482842297</v>
      </c>
      <c r="S555">
        <v>-12671.717000000001</v>
      </c>
      <c r="V555">
        <f>(R555-S555)/2</f>
        <v>6335.8585000000003</v>
      </c>
      <c r="Y555" s="1"/>
    </row>
    <row r="556" spans="1:26" x14ac:dyDescent="0.2">
      <c r="A556">
        <f t="shared" si="42"/>
        <v>489.68639999999994</v>
      </c>
      <c r="B556">
        <v>24</v>
      </c>
      <c r="C556">
        <v>452.36099999999999</v>
      </c>
      <c r="D556">
        <v>24</v>
      </c>
      <c r="E556">
        <v>1</v>
      </c>
      <c r="F556">
        <v>1</v>
      </c>
      <c r="G556">
        <v>356.19896736904701</v>
      </c>
      <c r="S556">
        <v>-14480.853999999999</v>
      </c>
      <c r="U556">
        <f>(L556-L555)*0.0005</f>
        <v>0</v>
      </c>
      <c r="V556">
        <f>(R556-S556)/2</f>
        <v>7240.4269999999997</v>
      </c>
      <c r="W556">
        <f>V556-V555</f>
        <v>904.5684999999994</v>
      </c>
      <c r="X556" t="e">
        <f>W556/U556/($Q$181*$R$181)/2</f>
        <v>#DIV/0!</v>
      </c>
      <c r="Y556" s="1" t="e">
        <f>X556*$Y$66/$Y$67/$Y$68</f>
        <v>#DIV/0!</v>
      </c>
    </row>
    <row r="557" spans="1:26" x14ac:dyDescent="0.2">
      <c r="A557">
        <f t="shared" si="42"/>
        <v>510.09</v>
      </c>
      <c r="B557">
        <v>25</v>
      </c>
      <c r="C557">
        <v>479.971</v>
      </c>
      <c r="D557">
        <v>25</v>
      </c>
      <c r="E557">
        <v>1</v>
      </c>
      <c r="F557">
        <v>1</v>
      </c>
      <c r="G557">
        <v>356.22142922859098</v>
      </c>
      <c r="S557">
        <v>-16021.527</v>
      </c>
      <c r="U557">
        <f t="shared" ref="U557:U559" si="43">(L557-L556)*0.0005</f>
        <v>0</v>
      </c>
      <c r="V557">
        <f t="shared" ref="V557:V559" si="44">(R557-S557)/2</f>
        <v>8010.7635</v>
      </c>
      <c r="W557">
        <f t="shared" ref="W557:W559" si="45">V557-V556</f>
        <v>770.33650000000034</v>
      </c>
      <c r="X557" t="e">
        <f t="shared" ref="X557:X559" si="46">W557/U557/($Q$181*$R$181)/2</f>
        <v>#DIV/0!</v>
      </c>
      <c r="Y557" s="1" t="e">
        <f t="shared" ref="Y557:Y560" si="47">X557*$Y$66/$Y$67/$Y$68</f>
        <v>#DIV/0!</v>
      </c>
    </row>
    <row r="558" spans="1:26" x14ac:dyDescent="0.2">
      <c r="A558">
        <f t="shared" si="42"/>
        <v>530.49360000000001</v>
      </c>
      <c r="B558">
        <v>26</v>
      </c>
      <c r="C558">
        <v>491.86099999999999</v>
      </c>
      <c r="D558">
        <v>26</v>
      </c>
      <c r="E558">
        <v>1</v>
      </c>
      <c r="F558">
        <v>1</v>
      </c>
      <c r="G558">
        <v>356.22882747680399</v>
      </c>
      <c r="S558">
        <v>-17199.216</v>
      </c>
      <c r="U558">
        <f t="shared" si="43"/>
        <v>0</v>
      </c>
      <c r="V558">
        <f t="shared" si="44"/>
        <v>8599.6080000000002</v>
      </c>
      <c r="W558">
        <f t="shared" si="45"/>
        <v>588.84450000000015</v>
      </c>
      <c r="X558" t="e">
        <f t="shared" si="46"/>
        <v>#DIV/0!</v>
      </c>
      <c r="Y558" s="1" t="e">
        <f t="shared" si="47"/>
        <v>#DIV/0!</v>
      </c>
    </row>
    <row r="559" spans="1:26" x14ac:dyDescent="0.2">
      <c r="A559">
        <f t="shared" si="42"/>
        <v>550.8972</v>
      </c>
      <c r="B559">
        <v>27</v>
      </c>
      <c r="C559">
        <v>506.38799999999998</v>
      </c>
      <c r="D559">
        <v>27</v>
      </c>
      <c r="E559">
        <v>1</v>
      </c>
      <c r="F559">
        <v>1</v>
      </c>
      <c r="G559">
        <v>356.22142922859098</v>
      </c>
      <c r="S559">
        <v>-18721.989000000001</v>
      </c>
      <c r="U559">
        <f t="shared" si="43"/>
        <v>0</v>
      </c>
      <c r="V559">
        <f t="shared" si="44"/>
        <v>9360.9945000000007</v>
      </c>
      <c r="W559">
        <f t="shared" si="45"/>
        <v>761.38650000000052</v>
      </c>
      <c r="X559" t="e">
        <f t="shared" si="46"/>
        <v>#DIV/0!</v>
      </c>
      <c r="Y559" s="1" t="e">
        <f t="shared" si="47"/>
        <v>#DIV/0!</v>
      </c>
    </row>
    <row r="560" spans="1:26" x14ac:dyDescent="0.2">
      <c r="A560">
        <f t="shared" si="42"/>
        <v>571.30079999999998</v>
      </c>
      <c r="B560">
        <v>28</v>
      </c>
      <c r="C560">
        <v>505.30099999999999</v>
      </c>
      <c r="D560">
        <v>28</v>
      </c>
      <c r="E560">
        <v>1</v>
      </c>
      <c r="F560">
        <v>1</v>
      </c>
      <c r="G560">
        <v>356.19896736904701</v>
      </c>
      <c r="S560">
        <v>-19849.484</v>
      </c>
      <c r="U560">
        <f>(L560-L559)*0.0005</f>
        <v>0</v>
      </c>
      <c r="V560">
        <f>(R560-S560)/2</f>
        <v>9924.7420000000002</v>
      </c>
      <c r="W560">
        <f>V560-V559</f>
        <v>563.74749999999949</v>
      </c>
      <c r="X560" t="e">
        <f>W560/U560/($Q$181*$R$181)/2</f>
        <v>#DIV/0!</v>
      </c>
      <c r="Y560" s="1" t="e">
        <f t="shared" si="47"/>
        <v>#DIV/0!</v>
      </c>
    </row>
    <row r="561" spans="1:26" x14ac:dyDescent="0.2">
      <c r="A561">
        <f t="shared" si="42"/>
        <v>591.70439999999996</v>
      </c>
      <c r="B561">
        <v>29</v>
      </c>
      <c r="C561">
        <v>495.30799999999999</v>
      </c>
      <c r="D561">
        <v>29</v>
      </c>
      <c r="E561">
        <v>1</v>
      </c>
      <c r="F561">
        <v>1</v>
      </c>
      <c r="G561">
        <v>356.16068482842297</v>
      </c>
    </row>
    <row r="562" spans="1:26" x14ac:dyDescent="0.2">
      <c r="A562">
        <f t="shared" si="42"/>
        <v>612.10799999999995</v>
      </c>
      <c r="B562">
        <v>30</v>
      </c>
      <c r="C562">
        <v>468.14400000000001</v>
      </c>
      <c r="D562">
        <v>30</v>
      </c>
      <c r="E562">
        <v>1</v>
      </c>
      <c r="F562">
        <v>1</v>
      </c>
      <c r="G562">
        <v>356.10546547105798</v>
      </c>
      <c r="X562" t="s">
        <v>22</v>
      </c>
      <c r="Y562" s="1" t="e">
        <f>AVERAGE(Y556:Y560)</f>
        <v>#DIV/0!</v>
      </c>
    </row>
    <row r="563" spans="1:26" x14ac:dyDescent="0.2">
      <c r="A563">
        <f t="shared" si="42"/>
        <v>632.51159999999993</v>
      </c>
      <c r="B563">
        <v>31</v>
      </c>
      <c r="C563">
        <v>453.83800000000002</v>
      </c>
      <c r="D563">
        <v>31</v>
      </c>
      <c r="E563">
        <v>1</v>
      </c>
      <c r="F563">
        <v>1</v>
      </c>
      <c r="G563">
        <v>356.03204471721102</v>
      </c>
    </row>
    <row r="564" spans="1:26" x14ac:dyDescent="0.2">
      <c r="A564">
        <f t="shared" si="42"/>
        <v>652.91520000000003</v>
      </c>
      <c r="B564">
        <v>32</v>
      </c>
      <c r="C564">
        <v>444.99900000000002</v>
      </c>
      <c r="D564">
        <v>32</v>
      </c>
      <c r="E564">
        <v>1</v>
      </c>
      <c r="F564">
        <v>1</v>
      </c>
      <c r="G564">
        <v>355.93928446325202</v>
      </c>
      <c r="X564" t="s">
        <v>23</v>
      </c>
    </row>
    <row r="565" spans="1:26" x14ac:dyDescent="0.2">
      <c r="A565">
        <f t="shared" si="42"/>
        <v>673.31880000000001</v>
      </c>
      <c r="B565">
        <v>33</v>
      </c>
      <c r="C565">
        <v>429.84500000000003</v>
      </c>
      <c r="D565">
        <v>33</v>
      </c>
      <c r="E565">
        <v>1</v>
      </c>
      <c r="F565">
        <v>1</v>
      </c>
      <c r="G565">
        <v>355.82648095284799</v>
      </c>
    </row>
    <row r="566" spans="1:26" x14ac:dyDescent="0.2">
      <c r="A566">
        <f t="shared" si="42"/>
        <v>693.72239999999999</v>
      </c>
      <c r="B566">
        <v>34</v>
      </c>
      <c r="C566">
        <v>416.476</v>
      </c>
      <c r="D566">
        <v>34</v>
      </c>
      <c r="E566">
        <v>1</v>
      </c>
      <c r="F566">
        <v>1</v>
      </c>
      <c r="G566">
        <v>355.69364517806798</v>
      </c>
      <c r="X566" t="s">
        <v>24</v>
      </c>
      <c r="Y566" s="2" t="e">
        <f>Y562/J537</f>
        <v>#DIV/0!</v>
      </c>
      <c r="Z566" t="s">
        <v>25</v>
      </c>
    </row>
    <row r="567" spans="1:26" x14ac:dyDescent="0.2">
      <c r="A567">
        <f t="shared" si="42"/>
        <v>714.12599999999998</v>
      </c>
      <c r="B567">
        <v>35</v>
      </c>
      <c r="C567">
        <v>408.41899999999998</v>
      </c>
      <c r="D567">
        <v>35</v>
      </c>
      <c r="E567">
        <v>1</v>
      </c>
      <c r="F567">
        <v>1</v>
      </c>
      <c r="G567">
        <v>355.54164494990499</v>
      </c>
      <c r="Y567" t="e">
        <f>Y566*M536</f>
        <v>#DIV/0!</v>
      </c>
    </row>
    <row r="568" spans="1:26" x14ac:dyDescent="0.2">
      <c r="A568">
        <f t="shared" si="42"/>
        <v>734.52959999999996</v>
      </c>
      <c r="B568">
        <v>36</v>
      </c>
      <c r="C568">
        <v>408.18700000000001</v>
      </c>
      <c r="D568">
        <v>36</v>
      </c>
      <c r="E568">
        <v>1</v>
      </c>
      <c r="F568">
        <v>1</v>
      </c>
      <c r="G568">
        <v>355.37201676721003</v>
      </c>
    </row>
    <row r="569" spans="1:26" x14ac:dyDescent="0.2">
      <c r="A569">
        <f t="shared" si="42"/>
        <v>754.93319999999994</v>
      </c>
      <c r="B569">
        <v>37</v>
      </c>
      <c r="C569">
        <v>404.71899999999999</v>
      </c>
      <c r="D569">
        <v>37</v>
      </c>
      <c r="E569">
        <v>1</v>
      </c>
      <c r="F569">
        <v>1</v>
      </c>
      <c r="G569">
        <v>355.18613937982002</v>
      </c>
    </row>
    <row r="570" spans="1:26" x14ac:dyDescent="0.2">
      <c r="A570">
        <f t="shared" si="42"/>
        <v>775.33679999999993</v>
      </c>
      <c r="B570">
        <v>38</v>
      </c>
      <c r="C570">
        <v>401.18299999999999</v>
      </c>
      <c r="D570">
        <v>38</v>
      </c>
      <c r="E570">
        <v>1</v>
      </c>
      <c r="F570">
        <v>1</v>
      </c>
      <c r="G570">
        <v>354.98332307340502</v>
      </c>
    </row>
    <row r="571" spans="1:26" x14ac:dyDescent="0.2">
      <c r="A571">
        <f t="shared" si="42"/>
        <v>795.74040000000002</v>
      </c>
      <c r="B571">
        <v>39</v>
      </c>
      <c r="C571">
        <v>396.91699999999997</v>
      </c>
      <c r="D571">
        <v>39</v>
      </c>
      <c r="E571">
        <v>1</v>
      </c>
      <c r="F571">
        <v>1</v>
      </c>
      <c r="G571">
        <v>354.75727053353899</v>
      </c>
    </row>
    <row r="572" spans="1:26" x14ac:dyDescent="0.2">
      <c r="A572">
        <f t="shared" si="42"/>
        <v>816.14400000000001</v>
      </c>
      <c r="B572">
        <v>40</v>
      </c>
      <c r="C572">
        <v>392.06099999999998</v>
      </c>
      <c r="D572">
        <v>40</v>
      </c>
      <c r="E572">
        <v>1</v>
      </c>
      <c r="F572">
        <v>1</v>
      </c>
      <c r="G572">
        <v>354.49048184767702</v>
      </c>
    </row>
    <row r="573" spans="1:26" x14ac:dyDescent="0.2">
      <c r="A573">
        <f t="shared" si="42"/>
        <v>836.54759999999987</v>
      </c>
      <c r="B573">
        <v>41</v>
      </c>
      <c r="C573">
        <v>393.07400000000001</v>
      </c>
      <c r="D573">
        <v>41</v>
      </c>
      <c r="E573">
        <v>1</v>
      </c>
      <c r="F573">
        <v>1</v>
      </c>
      <c r="G573">
        <v>354.14695602936803</v>
      </c>
    </row>
    <row r="574" spans="1:26" x14ac:dyDescent="0.2">
      <c r="A574">
        <f t="shared" si="42"/>
        <v>856.95119999999997</v>
      </c>
      <c r="B574">
        <v>42</v>
      </c>
      <c r="C574">
        <v>397.26299999999998</v>
      </c>
      <c r="D574">
        <v>42</v>
      </c>
      <c r="E574">
        <v>1</v>
      </c>
      <c r="F574">
        <v>1</v>
      </c>
      <c r="G574">
        <v>353.66604313629898</v>
      </c>
    </row>
    <row r="575" spans="1:26" x14ac:dyDescent="0.2">
      <c r="A575">
        <f t="shared" si="42"/>
        <v>877.35479999999995</v>
      </c>
      <c r="B575">
        <v>43</v>
      </c>
      <c r="C575">
        <v>392.99799999999999</v>
      </c>
      <c r="D575">
        <v>43</v>
      </c>
      <c r="E575">
        <v>1</v>
      </c>
      <c r="F575">
        <v>1</v>
      </c>
      <c r="G575">
        <v>352.96653306983802</v>
      </c>
    </row>
    <row r="576" spans="1:26" x14ac:dyDescent="0.2">
      <c r="A576">
        <f t="shared" si="42"/>
        <v>897.75839999999994</v>
      </c>
      <c r="B576">
        <v>44</v>
      </c>
      <c r="C576">
        <v>396.67200000000003</v>
      </c>
      <c r="D576">
        <v>44</v>
      </c>
      <c r="E576">
        <v>1</v>
      </c>
      <c r="F576">
        <v>1</v>
      </c>
      <c r="G576">
        <v>351.98180269622202</v>
      </c>
    </row>
    <row r="577" spans="1:25" x14ac:dyDescent="0.2">
      <c r="A577">
        <f t="shared" si="42"/>
        <v>918.16199999999992</v>
      </c>
      <c r="B577">
        <v>45</v>
      </c>
      <c r="C577">
        <v>390.50299999999999</v>
      </c>
      <c r="D577">
        <v>45</v>
      </c>
      <c r="E577">
        <v>1</v>
      </c>
      <c r="F577">
        <v>1</v>
      </c>
      <c r="G577">
        <v>350.75875351783702</v>
      </c>
    </row>
    <row r="578" spans="1:25" x14ac:dyDescent="0.2">
      <c r="A578">
        <f t="shared" si="42"/>
        <v>938.56560000000002</v>
      </c>
      <c r="B578">
        <v>46</v>
      </c>
      <c r="C578">
        <v>395.90600000000001</v>
      </c>
      <c r="D578">
        <v>46</v>
      </c>
      <c r="E578">
        <v>1</v>
      </c>
      <c r="F578">
        <v>1</v>
      </c>
      <c r="G578">
        <v>349.63841408194003</v>
      </c>
    </row>
    <row r="579" spans="1:25" x14ac:dyDescent="0.2">
      <c r="A579">
        <f t="shared" si="42"/>
        <v>958.96919999999989</v>
      </c>
      <c r="B579">
        <v>47</v>
      </c>
      <c r="C579">
        <v>378.38799999999998</v>
      </c>
      <c r="D579">
        <v>47</v>
      </c>
      <c r="E579">
        <v>1</v>
      </c>
      <c r="F579">
        <v>1</v>
      </c>
      <c r="G579">
        <v>349.44853537839998</v>
      </c>
    </row>
    <row r="580" spans="1:25" x14ac:dyDescent="0.2">
      <c r="A580">
        <f t="shared" si="42"/>
        <v>979.37279999999987</v>
      </c>
      <c r="B580">
        <v>48</v>
      </c>
      <c r="C580">
        <v>365.09699999999998</v>
      </c>
      <c r="D580">
        <v>48</v>
      </c>
      <c r="E580">
        <v>1</v>
      </c>
      <c r="F580">
        <v>1</v>
      </c>
      <c r="G580">
        <v>351.52320250540998</v>
      </c>
    </row>
    <row r="581" spans="1:25" x14ac:dyDescent="0.2">
      <c r="A581">
        <f t="shared" si="42"/>
        <v>999.77639999999997</v>
      </c>
      <c r="B581">
        <v>49</v>
      </c>
      <c r="C581">
        <v>361.02600000000001</v>
      </c>
      <c r="D581">
        <v>49</v>
      </c>
      <c r="E581">
        <v>1</v>
      </c>
      <c r="F581">
        <v>1</v>
      </c>
      <c r="G581">
        <v>357.53423924796601</v>
      </c>
    </row>
    <row r="582" spans="1:25" x14ac:dyDescent="0.2">
      <c r="A582">
        <f t="shared" si="42"/>
        <v>1020.18</v>
      </c>
      <c r="B582">
        <v>50</v>
      </c>
      <c r="C582">
        <v>348.62400000000002</v>
      </c>
      <c r="D582">
        <v>50</v>
      </c>
      <c r="E582">
        <v>1</v>
      </c>
      <c r="F582">
        <v>1</v>
      </c>
      <c r="G582">
        <v>368.49259069170199</v>
      </c>
    </row>
    <row r="584" spans="1:25" s="3" customFormat="1" x14ac:dyDescent="0.2"/>
    <row r="586" spans="1:25" x14ac:dyDescent="0.2">
      <c r="A586" t="s">
        <v>59</v>
      </c>
      <c r="B586" t="s">
        <v>27</v>
      </c>
      <c r="C586" t="s">
        <v>28</v>
      </c>
      <c r="D586" t="s">
        <v>38</v>
      </c>
      <c r="E586" t="s">
        <v>41</v>
      </c>
      <c r="F586" t="s">
        <v>49</v>
      </c>
      <c r="G586" t="s">
        <v>53</v>
      </c>
    </row>
    <row r="587" spans="1:25" x14ac:dyDescent="0.2">
      <c r="J587" t="s">
        <v>1</v>
      </c>
    </row>
    <row r="588" spans="1:25" x14ac:dyDescent="0.2">
      <c r="B588">
        <v>2000000</v>
      </c>
      <c r="C588">
        <v>50</v>
      </c>
      <c r="D588" t="s">
        <v>31</v>
      </c>
      <c r="E588" t="s">
        <v>32</v>
      </c>
      <c r="F588" t="s">
        <v>33</v>
      </c>
      <c r="J588">
        <v>0.47249999999999998</v>
      </c>
    </row>
    <row r="589" spans="1:25" x14ac:dyDescent="0.2">
      <c r="A589">
        <f>(B589/$B$638)*$P$597</f>
        <v>20.404800000000002</v>
      </c>
      <c r="B589">
        <v>1</v>
      </c>
      <c r="C589">
        <v>358.22500000000002</v>
      </c>
      <c r="D589">
        <v>1</v>
      </c>
      <c r="E589">
        <v>1</v>
      </c>
      <c r="F589">
        <v>1</v>
      </c>
      <c r="G589">
        <v>329.25658905411098</v>
      </c>
      <c r="J589">
        <v>0.2797</v>
      </c>
    </row>
    <row r="590" spans="1:25" x14ac:dyDescent="0.2">
      <c r="A590">
        <f t="shared" ref="A590:A638" si="48">(B590/$B$638)*$P$597</f>
        <v>40.809600000000003</v>
      </c>
      <c r="B590">
        <v>2</v>
      </c>
      <c r="C590">
        <v>328.70400000000001</v>
      </c>
      <c r="D590">
        <v>2</v>
      </c>
      <c r="E590">
        <v>1</v>
      </c>
      <c r="F590">
        <v>1</v>
      </c>
      <c r="G590">
        <v>348.16321074673499</v>
      </c>
      <c r="L590" t="s">
        <v>29</v>
      </c>
      <c r="M590" t="s">
        <v>30</v>
      </c>
    </row>
    <row r="591" spans="1:25" x14ac:dyDescent="0.2">
      <c r="A591">
        <f t="shared" si="48"/>
        <v>61.214399999999998</v>
      </c>
      <c r="B591">
        <v>3</v>
      </c>
      <c r="C591">
        <v>285.17599999999999</v>
      </c>
      <c r="D591">
        <v>3</v>
      </c>
      <c r="E591">
        <v>1</v>
      </c>
      <c r="F591">
        <v>1</v>
      </c>
      <c r="G591">
        <v>351.33977599502902</v>
      </c>
      <c r="J591">
        <f>(J588+J589)/2</f>
        <v>0.37609999999999999</v>
      </c>
      <c r="K591" t="s">
        <v>2</v>
      </c>
      <c r="L591">
        <f>STDEV(J588:J589)</f>
        <v>0.13633018741276648</v>
      </c>
      <c r="M591">
        <f>L591/J591</f>
        <v>0.36248388038491486</v>
      </c>
    </row>
    <row r="592" spans="1:25" x14ac:dyDescent="0.2">
      <c r="A592">
        <f t="shared" si="48"/>
        <v>81.619200000000006</v>
      </c>
      <c r="B592">
        <v>4</v>
      </c>
      <c r="C592">
        <v>259.363</v>
      </c>
      <c r="D592">
        <v>4</v>
      </c>
      <c r="E592">
        <v>1</v>
      </c>
      <c r="F592">
        <v>1</v>
      </c>
      <c r="G592">
        <v>358.32691399664299</v>
      </c>
      <c r="J592">
        <f>J591/0.0000000001</f>
        <v>3761000000</v>
      </c>
      <c r="K592" t="s">
        <v>3</v>
      </c>
      <c r="X592" t="s">
        <v>4</v>
      </c>
      <c r="Y592" s="1">
        <v>1.602E-19</v>
      </c>
    </row>
    <row r="593" spans="1:26" x14ac:dyDescent="0.2">
      <c r="A593">
        <f t="shared" si="48"/>
        <v>102.024</v>
      </c>
      <c r="B593">
        <v>5</v>
      </c>
      <c r="C593">
        <v>269.20299999999997</v>
      </c>
      <c r="D593">
        <v>5</v>
      </c>
      <c r="E593">
        <v>1</v>
      </c>
      <c r="F593">
        <v>1</v>
      </c>
      <c r="G593">
        <v>363.278481341271</v>
      </c>
      <c r="X593" t="s">
        <v>5</v>
      </c>
      <c r="Y593" s="1">
        <v>9.9999999999999998E-13</v>
      </c>
    </row>
    <row r="594" spans="1:26" x14ac:dyDescent="0.2">
      <c r="A594">
        <f t="shared" si="48"/>
        <v>122.4288</v>
      </c>
      <c r="B594">
        <v>6</v>
      </c>
      <c r="C594">
        <v>287.815</v>
      </c>
      <c r="D594">
        <v>6</v>
      </c>
      <c r="E594">
        <v>1</v>
      </c>
      <c r="F594">
        <v>1</v>
      </c>
      <c r="G594">
        <v>365.42353437416602</v>
      </c>
      <c r="X594" t="s">
        <v>6</v>
      </c>
      <c r="Y594" s="1">
        <v>9.9999999999999995E-21</v>
      </c>
    </row>
    <row r="595" spans="1:26" x14ac:dyDescent="0.2">
      <c r="A595">
        <f t="shared" si="48"/>
        <v>142.83360000000002</v>
      </c>
      <c r="B595">
        <v>7</v>
      </c>
      <c r="C595">
        <v>305.11099999999999</v>
      </c>
      <c r="D595">
        <v>7</v>
      </c>
      <c r="E595">
        <v>1</v>
      </c>
      <c r="F595">
        <v>1</v>
      </c>
      <c r="G595">
        <v>365.96593506930401</v>
      </c>
    </row>
    <row r="596" spans="1:26" x14ac:dyDescent="0.2">
      <c r="A596">
        <f t="shared" si="48"/>
        <v>163.23840000000001</v>
      </c>
      <c r="B596">
        <v>8</v>
      </c>
      <c r="C596">
        <v>314.36399999999998</v>
      </c>
      <c r="D596">
        <v>8</v>
      </c>
      <c r="E596">
        <v>1</v>
      </c>
      <c r="F596">
        <v>1</v>
      </c>
      <c r="G596">
        <v>365.92405421110601</v>
      </c>
      <c r="K596" t="s">
        <v>7</v>
      </c>
      <c r="L596" t="s">
        <v>8</v>
      </c>
      <c r="M596" t="s">
        <v>9</v>
      </c>
      <c r="N596" t="s">
        <v>10</v>
      </c>
      <c r="O596" t="s">
        <v>11</v>
      </c>
      <c r="P596" t="s">
        <v>12</v>
      </c>
      <c r="Q596" t="s">
        <v>13</v>
      </c>
      <c r="R596" t="s">
        <v>14</v>
      </c>
      <c r="S596" t="s">
        <v>15</v>
      </c>
      <c r="T596" t="s">
        <v>16</v>
      </c>
      <c r="U596" t="s">
        <v>17</v>
      </c>
      <c r="V596" t="s">
        <v>18</v>
      </c>
      <c r="W596" t="s">
        <v>19</v>
      </c>
      <c r="X596" t="s">
        <v>20</v>
      </c>
      <c r="Y596" t="s">
        <v>21</v>
      </c>
    </row>
    <row r="597" spans="1:26" x14ac:dyDescent="0.2">
      <c r="A597">
        <f t="shared" si="48"/>
        <v>183.64320000000001</v>
      </c>
      <c r="B597">
        <v>9</v>
      </c>
      <c r="C597">
        <v>336.17899999999997</v>
      </c>
      <c r="D597">
        <v>9</v>
      </c>
      <c r="E597">
        <v>1</v>
      </c>
      <c r="F597">
        <v>1</v>
      </c>
      <c r="G597">
        <v>365.78796722258198</v>
      </c>
      <c r="K597">
        <v>1500000</v>
      </c>
      <c r="L597">
        <v>400.37799999999999</v>
      </c>
      <c r="M597">
        <v>-279542</v>
      </c>
      <c r="N597">
        <v>-178.02699999999999</v>
      </c>
      <c r="O597" s="1">
        <v>1179960</v>
      </c>
      <c r="P597">
        <v>1020.24</v>
      </c>
      <c r="Q597">
        <v>34.008099999999999</v>
      </c>
      <c r="R597">
        <v>34.008099999999999</v>
      </c>
      <c r="S597">
        <v>1150.9100000000001</v>
      </c>
      <c r="T597">
        <v>-434.25799999999998</v>
      </c>
      <c r="V597">
        <f>(S597-T597)/2</f>
        <v>792.58400000000006</v>
      </c>
      <c r="Y597" s="1"/>
    </row>
    <row r="598" spans="1:26" x14ac:dyDescent="0.2">
      <c r="A598">
        <f t="shared" si="48"/>
        <v>204.048</v>
      </c>
      <c r="B598">
        <v>10</v>
      </c>
      <c r="C598">
        <v>343.76799999999997</v>
      </c>
      <c r="D598">
        <v>10</v>
      </c>
      <c r="E598">
        <v>1</v>
      </c>
      <c r="F598">
        <v>1</v>
      </c>
      <c r="G598">
        <v>365.71159487786502</v>
      </c>
      <c r="K598">
        <v>1600000</v>
      </c>
      <c r="L598">
        <v>400.447</v>
      </c>
      <c r="M598">
        <v>-279541</v>
      </c>
      <c r="N598">
        <v>-189.65799999999999</v>
      </c>
      <c r="O598" s="1">
        <v>1179960</v>
      </c>
      <c r="P598">
        <v>1020.24</v>
      </c>
      <c r="Q598">
        <v>34.008099999999999</v>
      </c>
      <c r="R598">
        <v>34.008099999999999</v>
      </c>
      <c r="S598">
        <v>1209.8800000000001</v>
      </c>
      <c r="T598">
        <v>-445.45499999999998</v>
      </c>
      <c r="U598">
        <f>(K598-K597)*0.0005</f>
        <v>50</v>
      </c>
      <c r="V598">
        <f>(S598-T598)/2</f>
        <v>827.66750000000002</v>
      </c>
      <c r="W598">
        <f>V598-V597</f>
        <v>35.083499999999958</v>
      </c>
      <c r="X598">
        <f>W598/U598/(Q598*R598)/2</f>
        <v>3.0334593179778444E-4</v>
      </c>
      <c r="Y598" s="1">
        <f>X598*$Y$66/$Y$67/$Y$68</f>
        <v>4859601827.400507</v>
      </c>
    </row>
    <row r="599" spans="1:26" x14ac:dyDescent="0.2">
      <c r="A599">
        <f t="shared" si="48"/>
        <v>224.4528</v>
      </c>
      <c r="B599">
        <v>11</v>
      </c>
      <c r="C599">
        <v>348.33300000000003</v>
      </c>
      <c r="D599">
        <v>11</v>
      </c>
      <c r="E599">
        <v>1</v>
      </c>
      <c r="F599">
        <v>1</v>
      </c>
      <c r="G599">
        <v>365.70593669920902</v>
      </c>
      <c r="K599">
        <v>1700000</v>
      </c>
      <c r="L599">
        <v>400.86900000000003</v>
      </c>
      <c r="M599">
        <v>-279539</v>
      </c>
      <c r="N599">
        <v>-161.73599999999999</v>
      </c>
      <c r="O599" s="1">
        <v>1179960</v>
      </c>
      <c r="P599">
        <v>1020.24</v>
      </c>
      <c r="Q599">
        <v>34.008099999999999</v>
      </c>
      <c r="R599">
        <v>34.008099999999999</v>
      </c>
      <c r="S599">
        <v>1269.74</v>
      </c>
      <c r="T599">
        <v>-462.00099999999998</v>
      </c>
      <c r="U599">
        <f t="shared" ref="U599:U601" si="49">(K599-K598)*0.0005</f>
        <v>50</v>
      </c>
      <c r="V599">
        <f t="shared" ref="V599:V601" si="50">(S599-T599)/2</f>
        <v>865.87049999999999</v>
      </c>
      <c r="W599">
        <f t="shared" ref="W599:W602" si="51">V599-V598</f>
        <v>38.202999999999975</v>
      </c>
      <c r="X599">
        <f t="shared" ref="X599:X601" si="52">W599/U599/(Q599*R599)/2</f>
        <v>3.3031837280974718E-4</v>
      </c>
      <c r="Y599" s="1">
        <f t="shared" ref="Y599:Y602" si="53">X599*$Y$66/$Y$67/$Y$68</f>
        <v>5291700332.4121504</v>
      </c>
    </row>
    <row r="600" spans="1:26" x14ac:dyDescent="0.2">
      <c r="A600">
        <f t="shared" si="48"/>
        <v>244.85759999999999</v>
      </c>
      <c r="B600">
        <v>12</v>
      </c>
      <c r="C600">
        <v>356.9</v>
      </c>
      <c r="D600">
        <v>12</v>
      </c>
      <c r="E600">
        <v>1</v>
      </c>
      <c r="F600">
        <v>1</v>
      </c>
      <c r="G600">
        <v>365.74100863928601</v>
      </c>
      <c r="K600">
        <v>1800000</v>
      </c>
      <c r="L600">
        <v>400.21300000000002</v>
      </c>
      <c r="M600">
        <v>-279544</v>
      </c>
      <c r="N600">
        <v>-164.97399999999999</v>
      </c>
      <c r="O600" s="1">
        <v>1179960</v>
      </c>
      <c r="P600">
        <v>1020.24</v>
      </c>
      <c r="Q600">
        <v>34.008099999999999</v>
      </c>
      <c r="R600">
        <v>34.008099999999999</v>
      </c>
      <c r="S600">
        <v>1334</v>
      </c>
      <c r="T600">
        <v>-467.02100000000002</v>
      </c>
      <c r="U600">
        <f t="shared" si="49"/>
        <v>50</v>
      </c>
      <c r="V600">
        <f t="shared" si="50"/>
        <v>900.51049999999998</v>
      </c>
      <c r="W600">
        <f t="shared" si="51"/>
        <v>34.639999999999986</v>
      </c>
      <c r="X600">
        <f t="shared" si="52"/>
        <v>2.9951125393633081E-4</v>
      </c>
      <c r="Y600" s="1">
        <f t="shared" si="53"/>
        <v>4798170288.0600204</v>
      </c>
    </row>
    <row r="601" spans="1:26" x14ac:dyDescent="0.2">
      <c r="A601">
        <f t="shared" si="48"/>
        <v>265.26240000000001</v>
      </c>
      <c r="B601">
        <v>13</v>
      </c>
      <c r="C601">
        <v>376.065</v>
      </c>
      <c r="D601">
        <v>13</v>
      </c>
      <c r="E601">
        <v>1</v>
      </c>
      <c r="F601">
        <v>1</v>
      </c>
      <c r="G601">
        <v>365.78663772483202</v>
      </c>
      <c r="K601">
        <v>1900000</v>
      </c>
      <c r="L601">
        <v>400.16199999999998</v>
      </c>
      <c r="M601">
        <v>-279544</v>
      </c>
      <c r="N601">
        <v>-183.46299999999999</v>
      </c>
      <c r="O601" s="1">
        <v>1179960</v>
      </c>
      <c r="P601">
        <v>1020.24</v>
      </c>
      <c r="Q601">
        <v>34.008099999999999</v>
      </c>
      <c r="R601">
        <v>34.008099999999999</v>
      </c>
      <c r="S601">
        <v>1395.41</v>
      </c>
      <c r="T601">
        <v>-477.99900000000002</v>
      </c>
      <c r="U601">
        <f t="shared" si="49"/>
        <v>50</v>
      </c>
      <c r="V601">
        <f t="shared" si="50"/>
        <v>936.70450000000005</v>
      </c>
      <c r="W601">
        <f t="shared" si="51"/>
        <v>36.194000000000074</v>
      </c>
      <c r="X601">
        <f t="shared" si="52"/>
        <v>3.1294775764929513E-4</v>
      </c>
      <c r="Y601" s="1">
        <f t="shared" si="53"/>
        <v>5013423077.5417089</v>
      </c>
    </row>
    <row r="602" spans="1:26" x14ac:dyDescent="0.2">
      <c r="A602">
        <f t="shared" si="48"/>
        <v>285.66720000000004</v>
      </c>
      <c r="B602">
        <v>14</v>
      </c>
      <c r="C602">
        <v>386.84300000000002</v>
      </c>
      <c r="D602">
        <v>14</v>
      </c>
      <c r="E602">
        <v>1</v>
      </c>
      <c r="F602">
        <v>1</v>
      </c>
      <c r="G602">
        <v>365.82427436302299</v>
      </c>
      <c r="K602">
        <v>2000000</v>
      </c>
      <c r="L602">
        <v>399.97199999999998</v>
      </c>
      <c r="M602">
        <v>-279547</v>
      </c>
      <c r="N602">
        <v>-205.55799999999999</v>
      </c>
      <c r="O602" s="1">
        <v>1179960</v>
      </c>
      <c r="P602">
        <v>1020.24</v>
      </c>
      <c r="Q602">
        <v>34.008099999999999</v>
      </c>
      <c r="R602">
        <v>34.008099999999999</v>
      </c>
      <c r="S602">
        <v>1452.81</v>
      </c>
      <c r="T602">
        <v>-481.45600000000002</v>
      </c>
      <c r="U602">
        <f t="shared" ref="U602" si="54">(K602-K601)*0.0005</f>
        <v>50</v>
      </c>
      <c r="V602">
        <f t="shared" ref="V602" si="55">(S602-T602)/2</f>
        <v>967.13300000000004</v>
      </c>
      <c r="W602">
        <f t="shared" si="51"/>
        <v>30.428499999999985</v>
      </c>
      <c r="X602">
        <f t="shared" ref="X602" si="56">W602/U602/(Q602*R602)/2</f>
        <v>2.630969454503938E-4</v>
      </c>
      <c r="Y602" s="1">
        <f t="shared" si="53"/>
        <v>4214813066.1153092</v>
      </c>
    </row>
    <row r="603" spans="1:26" x14ac:dyDescent="0.2">
      <c r="A603">
        <f t="shared" si="48"/>
        <v>306.072</v>
      </c>
      <c r="B603">
        <v>15</v>
      </c>
      <c r="C603">
        <v>391.77100000000002</v>
      </c>
      <c r="D603">
        <v>15</v>
      </c>
      <c r="E603">
        <v>1</v>
      </c>
      <c r="F603">
        <v>1</v>
      </c>
      <c r="G603">
        <v>365.84694549230898</v>
      </c>
    </row>
    <row r="604" spans="1:26" x14ac:dyDescent="0.2">
      <c r="A604">
        <f t="shared" si="48"/>
        <v>326.47680000000003</v>
      </c>
      <c r="B604">
        <v>16</v>
      </c>
      <c r="C604">
        <v>407.18900000000002</v>
      </c>
      <c r="D604">
        <v>16</v>
      </c>
      <c r="E604">
        <v>1</v>
      </c>
      <c r="F604">
        <v>1</v>
      </c>
      <c r="G604">
        <v>365.85534904591799</v>
      </c>
      <c r="X604" t="s">
        <v>22</v>
      </c>
      <c r="Y604" s="1">
        <f>AVERAGE(Y598:Y602)</f>
        <v>4835541718.3059397</v>
      </c>
    </row>
    <row r="605" spans="1:26" x14ac:dyDescent="0.2">
      <c r="A605">
        <f t="shared" si="48"/>
        <v>346.88160000000005</v>
      </c>
      <c r="B605">
        <v>17</v>
      </c>
      <c r="C605">
        <v>406.00200000000001</v>
      </c>
      <c r="D605">
        <v>17</v>
      </c>
      <c r="E605">
        <v>1</v>
      </c>
      <c r="F605">
        <v>1</v>
      </c>
      <c r="G605">
        <v>365.85373050100299</v>
      </c>
      <c r="X605" t="s">
        <v>23</v>
      </c>
    </row>
    <row r="606" spans="1:26" x14ac:dyDescent="0.2">
      <c r="A606">
        <f t="shared" si="48"/>
        <v>367.28640000000001</v>
      </c>
      <c r="B606">
        <v>18</v>
      </c>
      <c r="C606">
        <v>414.44099999999997</v>
      </c>
      <c r="D606">
        <v>18</v>
      </c>
      <c r="E606">
        <v>1</v>
      </c>
      <c r="F606">
        <v>1</v>
      </c>
      <c r="G606">
        <v>365.846936605385</v>
      </c>
      <c r="X606" t="s">
        <v>24</v>
      </c>
      <c r="Y606" s="1">
        <f>Y604/J592</f>
        <v>1.2857063861488804</v>
      </c>
      <c r="Z606" t="s">
        <v>25</v>
      </c>
    </row>
    <row r="607" spans="1:26" x14ac:dyDescent="0.2">
      <c r="A607">
        <f t="shared" si="48"/>
        <v>387.69119999999998</v>
      </c>
      <c r="B607">
        <v>19</v>
      </c>
      <c r="C607">
        <v>432.30700000000002</v>
      </c>
      <c r="D607">
        <v>19</v>
      </c>
      <c r="E607">
        <v>1</v>
      </c>
      <c r="F607">
        <v>1</v>
      </c>
      <c r="G607">
        <v>365.838848294321</v>
      </c>
      <c r="Y607" s="1">
        <f>Y606*M591</f>
        <v>0.46604783988691195</v>
      </c>
    </row>
    <row r="608" spans="1:26" x14ac:dyDescent="0.2">
      <c r="A608">
        <f t="shared" si="48"/>
        <v>408.096</v>
      </c>
      <c r="B608">
        <v>20</v>
      </c>
      <c r="C608">
        <v>443.42099999999999</v>
      </c>
      <c r="D608">
        <v>20</v>
      </c>
      <c r="E608">
        <v>1</v>
      </c>
      <c r="F608">
        <v>1</v>
      </c>
      <c r="G608">
        <v>365.83187075369898</v>
      </c>
    </row>
    <row r="609" spans="1:7" x14ac:dyDescent="0.2">
      <c r="A609">
        <f t="shared" si="48"/>
        <v>428.50079999999997</v>
      </c>
      <c r="B609">
        <v>21</v>
      </c>
      <c r="C609">
        <v>440.96899999999999</v>
      </c>
      <c r="D609">
        <v>21</v>
      </c>
      <c r="E609">
        <v>1</v>
      </c>
      <c r="F609">
        <v>1</v>
      </c>
      <c r="G609">
        <v>365.827044590892</v>
      </c>
    </row>
    <row r="610" spans="1:7" x14ac:dyDescent="0.2">
      <c r="A610">
        <f t="shared" si="48"/>
        <v>448.90559999999999</v>
      </c>
      <c r="B610">
        <v>22</v>
      </c>
      <c r="C610">
        <v>454.923</v>
      </c>
      <c r="D610">
        <v>22</v>
      </c>
      <c r="E610">
        <v>1</v>
      </c>
      <c r="F610">
        <v>1</v>
      </c>
      <c r="G610">
        <v>365.82442313513002</v>
      </c>
    </row>
    <row r="611" spans="1:7" x14ac:dyDescent="0.2">
      <c r="A611">
        <f t="shared" si="48"/>
        <v>469.31040000000002</v>
      </c>
      <c r="B611">
        <v>23</v>
      </c>
      <c r="C611">
        <v>456.52300000000002</v>
      </c>
      <c r="D611">
        <v>23</v>
      </c>
      <c r="E611">
        <v>1</v>
      </c>
      <c r="F611">
        <v>1</v>
      </c>
      <c r="G611">
        <v>365.82349351726498</v>
      </c>
    </row>
    <row r="612" spans="1:7" x14ac:dyDescent="0.2">
      <c r="A612">
        <f t="shared" si="48"/>
        <v>489.71519999999998</v>
      </c>
      <c r="B612">
        <v>24</v>
      </c>
      <c r="C612">
        <v>468.45299999999997</v>
      </c>
      <c r="D612">
        <v>24</v>
      </c>
      <c r="E612">
        <v>1</v>
      </c>
      <c r="F612">
        <v>1</v>
      </c>
      <c r="G612">
        <v>365.82353307603199</v>
      </c>
    </row>
    <row r="613" spans="1:7" x14ac:dyDescent="0.2">
      <c r="A613">
        <f t="shared" si="48"/>
        <v>510.12</v>
      </c>
      <c r="B613">
        <v>25</v>
      </c>
      <c r="C613">
        <v>485.05900000000003</v>
      </c>
      <c r="D613">
        <v>25</v>
      </c>
      <c r="E613">
        <v>1</v>
      </c>
      <c r="F613">
        <v>1</v>
      </c>
      <c r="G613">
        <v>365.82386716481301</v>
      </c>
    </row>
    <row r="614" spans="1:7" x14ac:dyDescent="0.2">
      <c r="A614">
        <f t="shared" si="48"/>
        <v>530.52480000000003</v>
      </c>
      <c r="B614">
        <v>26</v>
      </c>
      <c r="C614">
        <v>488.39699999999999</v>
      </c>
      <c r="D614">
        <v>26</v>
      </c>
      <c r="E614">
        <v>1</v>
      </c>
      <c r="F614">
        <v>1</v>
      </c>
      <c r="G614">
        <v>365.82403297378403</v>
      </c>
    </row>
    <row r="615" spans="1:7" x14ac:dyDescent="0.2">
      <c r="A615">
        <f t="shared" si="48"/>
        <v>550.92960000000005</v>
      </c>
      <c r="B615">
        <v>27</v>
      </c>
      <c r="C615">
        <v>507.61500000000001</v>
      </c>
      <c r="D615">
        <v>27</v>
      </c>
      <c r="E615">
        <v>1</v>
      </c>
      <c r="F615">
        <v>1</v>
      </c>
      <c r="G615">
        <v>365.82386716481301</v>
      </c>
    </row>
    <row r="616" spans="1:7" x14ac:dyDescent="0.2">
      <c r="A616">
        <f t="shared" si="48"/>
        <v>571.33440000000007</v>
      </c>
      <c r="B616">
        <v>28</v>
      </c>
      <c r="C616">
        <v>497.66199999999998</v>
      </c>
      <c r="D616">
        <v>28</v>
      </c>
      <c r="E616">
        <v>1</v>
      </c>
      <c r="F616">
        <v>1</v>
      </c>
      <c r="G616">
        <v>365.82353307603199</v>
      </c>
    </row>
    <row r="617" spans="1:7" x14ac:dyDescent="0.2">
      <c r="A617">
        <f t="shared" si="48"/>
        <v>591.73919999999998</v>
      </c>
      <c r="B617">
        <v>29</v>
      </c>
      <c r="C617">
        <v>505.00299999999999</v>
      </c>
      <c r="D617">
        <v>29</v>
      </c>
      <c r="E617">
        <v>1</v>
      </c>
      <c r="F617">
        <v>1</v>
      </c>
      <c r="G617">
        <v>365.82349351726498</v>
      </c>
    </row>
    <row r="618" spans="1:7" x14ac:dyDescent="0.2">
      <c r="A618">
        <f t="shared" si="48"/>
        <v>612.14400000000001</v>
      </c>
      <c r="B618">
        <v>30</v>
      </c>
      <c r="C618">
        <v>476.291</v>
      </c>
      <c r="D618">
        <v>30</v>
      </c>
      <c r="E618">
        <v>1</v>
      </c>
      <c r="F618">
        <v>1</v>
      </c>
      <c r="G618">
        <v>365.82442313513002</v>
      </c>
    </row>
    <row r="619" spans="1:7" x14ac:dyDescent="0.2">
      <c r="A619">
        <f t="shared" si="48"/>
        <v>632.54880000000003</v>
      </c>
      <c r="B619">
        <v>31</v>
      </c>
      <c r="C619">
        <v>465.15899999999999</v>
      </c>
      <c r="D619">
        <v>31</v>
      </c>
      <c r="E619">
        <v>1</v>
      </c>
      <c r="F619">
        <v>1</v>
      </c>
      <c r="G619">
        <v>365.827044590892</v>
      </c>
    </row>
    <row r="620" spans="1:7" x14ac:dyDescent="0.2">
      <c r="A620">
        <f t="shared" si="48"/>
        <v>652.95360000000005</v>
      </c>
      <c r="B620">
        <v>32</v>
      </c>
      <c r="C620">
        <v>456.84</v>
      </c>
      <c r="D620">
        <v>32</v>
      </c>
      <c r="E620">
        <v>1</v>
      </c>
      <c r="F620">
        <v>1</v>
      </c>
      <c r="G620">
        <v>365.83187075369898</v>
      </c>
    </row>
    <row r="621" spans="1:7" x14ac:dyDescent="0.2">
      <c r="A621">
        <f t="shared" si="48"/>
        <v>673.35840000000007</v>
      </c>
      <c r="B621">
        <v>33</v>
      </c>
      <c r="C621">
        <v>452.601</v>
      </c>
      <c r="D621">
        <v>33</v>
      </c>
      <c r="E621">
        <v>1</v>
      </c>
      <c r="F621">
        <v>1</v>
      </c>
      <c r="G621">
        <v>365.838848294321</v>
      </c>
    </row>
    <row r="622" spans="1:7" x14ac:dyDescent="0.2">
      <c r="A622">
        <f t="shared" si="48"/>
        <v>693.7632000000001</v>
      </c>
      <c r="B622">
        <v>34</v>
      </c>
      <c r="C622">
        <v>447.54899999999998</v>
      </c>
      <c r="D622">
        <v>34</v>
      </c>
      <c r="E622">
        <v>1</v>
      </c>
      <c r="F622">
        <v>1</v>
      </c>
      <c r="G622">
        <v>365.846936605385</v>
      </c>
    </row>
    <row r="623" spans="1:7" x14ac:dyDescent="0.2">
      <c r="A623">
        <f t="shared" si="48"/>
        <v>714.16800000000001</v>
      </c>
      <c r="B623">
        <v>35</v>
      </c>
      <c r="C623">
        <v>432.35399999999998</v>
      </c>
      <c r="D623">
        <v>35</v>
      </c>
      <c r="E623">
        <v>1</v>
      </c>
      <c r="F623">
        <v>1</v>
      </c>
      <c r="G623">
        <v>365.85373050100299</v>
      </c>
    </row>
    <row r="624" spans="1:7" x14ac:dyDescent="0.2">
      <c r="A624">
        <f t="shared" si="48"/>
        <v>734.57280000000003</v>
      </c>
      <c r="B624">
        <v>36</v>
      </c>
      <c r="C624">
        <v>430.69200000000001</v>
      </c>
      <c r="D624">
        <v>36</v>
      </c>
      <c r="E624">
        <v>1</v>
      </c>
      <c r="F624">
        <v>1</v>
      </c>
      <c r="G624">
        <v>365.85534904591799</v>
      </c>
    </row>
    <row r="625" spans="1:7" x14ac:dyDescent="0.2">
      <c r="A625">
        <f t="shared" si="48"/>
        <v>754.97760000000005</v>
      </c>
      <c r="B625">
        <v>37</v>
      </c>
      <c r="C625">
        <v>424.91</v>
      </c>
      <c r="D625">
        <v>37</v>
      </c>
      <c r="E625">
        <v>1</v>
      </c>
      <c r="F625">
        <v>1</v>
      </c>
      <c r="G625">
        <v>365.84694549230898</v>
      </c>
    </row>
    <row r="626" spans="1:7" x14ac:dyDescent="0.2">
      <c r="A626">
        <f t="shared" si="48"/>
        <v>775.38239999999996</v>
      </c>
      <c r="B626">
        <v>38</v>
      </c>
      <c r="C626">
        <v>422.92500000000001</v>
      </c>
      <c r="D626">
        <v>38</v>
      </c>
      <c r="E626">
        <v>1</v>
      </c>
      <c r="F626">
        <v>1</v>
      </c>
      <c r="G626">
        <v>365.82427436302299</v>
      </c>
    </row>
    <row r="627" spans="1:7" x14ac:dyDescent="0.2">
      <c r="A627">
        <f t="shared" si="48"/>
        <v>795.78719999999998</v>
      </c>
      <c r="B627">
        <v>39</v>
      </c>
      <c r="C627">
        <v>412.73099999999999</v>
      </c>
      <c r="D627">
        <v>39</v>
      </c>
      <c r="E627">
        <v>1</v>
      </c>
      <c r="F627">
        <v>1</v>
      </c>
      <c r="G627">
        <v>365.78663772483202</v>
      </c>
    </row>
    <row r="628" spans="1:7" x14ac:dyDescent="0.2">
      <c r="A628">
        <f t="shared" si="48"/>
        <v>816.19200000000001</v>
      </c>
      <c r="B628">
        <v>40</v>
      </c>
      <c r="C628">
        <v>411.24099999999999</v>
      </c>
      <c r="D628">
        <v>40</v>
      </c>
      <c r="E628">
        <v>1</v>
      </c>
      <c r="F628">
        <v>1</v>
      </c>
      <c r="G628">
        <v>365.74100863928601</v>
      </c>
    </row>
    <row r="629" spans="1:7" x14ac:dyDescent="0.2">
      <c r="A629">
        <f t="shared" si="48"/>
        <v>836.59679999999992</v>
      </c>
      <c r="B629">
        <v>41</v>
      </c>
      <c r="C629">
        <v>403.81400000000002</v>
      </c>
      <c r="D629">
        <v>41</v>
      </c>
      <c r="E629">
        <v>1</v>
      </c>
      <c r="F629">
        <v>1</v>
      </c>
      <c r="G629">
        <v>365.70593669920902</v>
      </c>
    </row>
    <row r="630" spans="1:7" x14ac:dyDescent="0.2">
      <c r="A630">
        <f t="shared" si="48"/>
        <v>857.00159999999994</v>
      </c>
      <c r="B630">
        <v>42</v>
      </c>
      <c r="C630">
        <v>396.93700000000001</v>
      </c>
      <c r="D630">
        <v>42</v>
      </c>
      <c r="E630">
        <v>1</v>
      </c>
      <c r="F630">
        <v>1</v>
      </c>
      <c r="G630">
        <v>365.71159487786502</v>
      </c>
    </row>
    <row r="631" spans="1:7" x14ac:dyDescent="0.2">
      <c r="A631">
        <f t="shared" si="48"/>
        <v>877.40639999999996</v>
      </c>
      <c r="B631">
        <v>43</v>
      </c>
      <c r="C631">
        <v>389.57600000000002</v>
      </c>
      <c r="D631">
        <v>43</v>
      </c>
      <c r="E631">
        <v>1</v>
      </c>
      <c r="F631">
        <v>1</v>
      </c>
      <c r="G631">
        <v>365.78796722258198</v>
      </c>
    </row>
    <row r="632" spans="1:7" x14ac:dyDescent="0.2">
      <c r="A632">
        <f t="shared" si="48"/>
        <v>897.81119999999999</v>
      </c>
      <c r="B632">
        <v>44</v>
      </c>
      <c r="C632">
        <v>388.96199999999999</v>
      </c>
      <c r="D632">
        <v>44</v>
      </c>
      <c r="E632">
        <v>1</v>
      </c>
      <c r="F632">
        <v>1</v>
      </c>
      <c r="G632">
        <v>365.92405421110601</v>
      </c>
    </row>
    <row r="633" spans="1:7" x14ac:dyDescent="0.2">
      <c r="A633">
        <f t="shared" si="48"/>
        <v>918.21600000000001</v>
      </c>
      <c r="B633">
        <v>45</v>
      </c>
      <c r="C633">
        <v>384.21199999999999</v>
      </c>
      <c r="D633">
        <v>45</v>
      </c>
      <c r="E633">
        <v>1</v>
      </c>
      <c r="F633">
        <v>1</v>
      </c>
      <c r="G633">
        <v>365.96593506930401</v>
      </c>
    </row>
    <row r="634" spans="1:7" x14ac:dyDescent="0.2">
      <c r="A634">
        <f t="shared" si="48"/>
        <v>938.62080000000003</v>
      </c>
      <c r="B634">
        <v>46</v>
      </c>
      <c r="C634">
        <v>375.613</v>
      </c>
      <c r="D634">
        <v>46</v>
      </c>
      <c r="E634">
        <v>1</v>
      </c>
      <c r="F634">
        <v>1</v>
      </c>
      <c r="G634">
        <v>365.42353437416602</v>
      </c>
    </row>
    <row r="635" spans="1:7" x14ac:dyDescent="0.2">
      <c r="A635">
        <f t="shared" si="48"/>
        <v>959.02559999999994</v>
      </c>
      <c r="B635">
        <v>47</v>
      </c>
      <c r="C635">
        <v>367.18099999999998</v>
      </c>
      <c r="D635">
        <v>47</v>
      </c>
      <c r="E635">
        <v>1</v>
      </c>
      <c r="F635">
        <v>1</v>
      </c>
      <c r="G635">
        <v>363.278481341271</v>
      </c>
    </row>
    <row r="636" spans="1:7" x14ac:dyDescent="0.2">
      <c r="A636">
        <f t="shared" si="48"/>
        <v>979.43039999999996</v>
      </c>
      <c r="B636">
        <v>48</v>
      </c>
      <c r="C636">
        <v>364.18400000000003</v>
      </c>
      <c r="D636">
        <v>48</v>
      </c>
      <c r="E636">
        <v>1</v>
      </c>
      <c r="F636">
        <v>1</v>
      </c>
      <c r="G636">
        <v>358.32691399664299</v>
      </c>
    </row>
    <row r="637" spans="1:7" x14ac:dyDescent="0.2">
      <c r="A637">
        <f t="shared" si="48"/>
        <v>999.83519999999999</v>
      </c>
      <c r="B637">
        <v>49</v>
      </c>
      <c r="C637">
        <v>358.52300000000002</v>
      </c>
      <c r="D637">
        <v>49</v>
      </c>
      <c r="E637">
        <v>1</v>
      </c>
      <c r="F637">
        <v>1</v>
      </c>
      <c r="G637">
        <v>351.33977599502902</v>
      </c>
    </row>
    <row r="638" spans="1:7" x14ac:dyDescent="0.2">
      <c r="A638">
        <f t="shared" si="48"/>
        <v>1020.24</v>
      </c>
      <c r="B638">
        <v>50</v>
      </c>
      <c r="C638">
        <v>349.327</v>
      </c>
      <c r="D638">
        <v>50</v>
      </c>
      <c r="E638">
        <v>1</v>
      </c>
      <c r="F638">
        <v>1</v>
      </c>
      <c r="G638">
        <v>348.16321074673499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53C61-F2BA-E44C-87DD-FFF46615FB5F}"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ke_U1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2024-07-17T19:21:27Z</dcterms:created>
  <dcterms:modified xsi:type="dcterms:W3CDTF">2025-03-06T16:00:09Z</dcterms:modified>
</cp:coreProperties>
</file>