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9808002-608C-D346-A326-55D0108BDE20}" xr6:coauthVersionLast="47" xr6:coauthVersionMax="47" xr10:uidLastSave="{00000000-0000-0000-0000-000000000000}"/>
  <bookViews>
    <workbookView xWindow="12180" yWindow="2700" windowWidth="28560" windowHeight="19160" activeTab="1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4" l="1"/>
  <c r="P55" i="4"/>
  <c r="O55" i="4"/>
  <c r="D28" i="16" l="1"/>
  <c r="O93" i="7" l="1"/>
  <c r="P93" i="7" s="1"/>
  <c r="Q93" i="7" s="1"/>
  <c r="R93" i="7" s="1"/>
  <c r="S93" i="7" s="1"/>
  <c r="T93" i="7" s="1"/>
  <c r="O89" i="7"/>
  <c r="P89" i="7" s="1"/>
  <c r="Q89" i="7" s="1"/>
  <c r="R89" i="7" s="1"/>
  <c r="S89" i="7" s="1"/>
  <c r="T89" i="7" s="1"/>
  <c r="O85" i="7"/>
  <c r="P85" i="7" s="1"/>
  <c r="Q85" i="7" s="1"/>
  <c r="R85" i="7" s="1"/>
  <c r="S85" i="7" s="1"/>
  <c r="T85" i="7" s="1"/>
  <c r="O81" i="7"/>
  <c r="P81" i="7" s="1"/>
  <c r="Q81" i="7" s="1"/>
  <c r="R81" i="7" s="1"/>
  <c r="S81" i="7" s="1"/>
  <c r="T81" i="7" s="1"/>
  <c r="O77" i="7"/>
  <c r="P77" i="7" s="1"/>
  <c r="Q77" i="7" s="1"/>
  <c r="R77" i="7" s="1"/>
  <c r="S77" i="7" s="1"/>
  <c r="T77" i="7" s="1"/>
  <c r="O72" i="7"/>
  <c r="P72" i="7" s="1"/>
  <c r="Q72" i="7" s="1"/>
  <c r="R72" i="7" s="1"/>
  <c r="S72" i="7" s="1"/>
  <c r="T72" i="7" s="1"/>
  <c r="O68" i="7"/>
  <c r="P68" i="7" s="1"/>
  <c r="Q68" i="7" s="1"/>
  <c r="R68" i="7" s="1"/>
  <c r="S68" i="7" s="1"/>
  <c r="T68" i="7" s="1"/>
  <c r="O64" i="7"/>
  <c r="P64" i="7" s="1"/>
  <c r="Q64" i="7" s="1"/>
  <c r="R64" i="7" s="1"/>
  <c r="S64" i="7" s="1"/>
  <c r="T64" i="7" s="1"/>
  <c r="O60" i="7"/>
  <c r="P60" i="7" s="1"/>
  <c r="Q60" i="7" s="1"/>
  <c r="R60" i="7" s="1"/>
  <c r="S60" i="7" s="1"/>
  <c r="T60" i="7" s="1"/>
  <c r="O56" i="7"/>
  <c r="P56" i="7" s="1"/>
  <c r="Q56" i="7" s="1"/>
  <c r="R56" i="7" s="1"/>
  <c r="S56" i="7" s="1"/>
  <c r="T56" i="7" s="1"/>
  <c r="O49" i="10"/>
  <c r="P49" i="10" s="1"/>
  <c r="Q49" i="10" s="1"/>
  <c r="R49" i="10" s="1"/>
  <c r="S49" i="10" s="1"/>
  <c r="T49" i="10" s="1"/>
  <c r="O45" i="10"/>
  <c r="P45" i="10" s="1"/>
  <c r="Q45" i="10" s="1"/>
  <c r="R45" i="10" s="1"/>
  <c r="S45" i="10" s="1"/>
  <c r="T45" i="10" s="1"/>
  <c r="O41" i="10"/>
  <c r="P41" i="10" s="1"/>
  <c r="Q41" i="10" s="1"/>
  <c r="R41" i="10" s="1"/>
  <c r="S41" i="10" s="1"/>
  <c r="T41" i="10" s="1"/>
  <c r="O37" i="10"/>
  <c r="P37" i="10" s="1"/>
  <c r="Q37" i="10" s="1"/>
  <c r="R37" i="10" s="1"/>
  <c r="S37" i="10" s="1"/>
  <c r="T37" i="10" s="1"/>
  <c r="O33" i="10"/>
  <c r="P33" i="10" s="1"/>
  <c r="Q33" i="10" s="1"/>
  <c r="R33" i="10" s="1"/>
  <c r="S33" i="10" s="1"/>
  <c r="T33" i="10" s="1"/>
  <c r="O28" i="10"/>
  <c r="P28" i="10" s="1"/>
  <c r="Q28" i="10" s="1"/>
  <c r="R28" i="10" s="1"/>
  <c r="S28" i="10" s="1"/>
  <c r="T28" i="10" s="1"/>
  <c r="O24" i="10"/>
  <c r="P24" i="10" s="1"/>
  <c r="Q24" i="10" s="1"/>
  <c r="R24" i="10" s="1"/>
  <c r="S24" i="10" s="1"/>
  <c r="T24" i="10" s="1"/>
  <c r="O20" i="10"/>
  <c r="P20" i="10" s="1"/>
  <c r="Q20" i="10" s="1"/>
  <c r="R20" i="10" s="1"/>
  <c r="S20" i="10" s="1"/>
  <c r="T20" i="10" s="1"/>
  <c r="O16" i="10"/>
  <c r="P16" i="10" s="1"/>
  <c r="Q16" i="10" s="1"/>
  <c r="R16" i="10" s="1"/>
  <c r="S16" i="10" s="1"/>
  <c r="T16" i="10" s="1"/>
  <c r="O12" i="10"/>
  <c r="P12" i="10" s="1"/>
  <c r="Q12" i="10" s="1"/>
  <c r="R12" i="10" s="1"/>
  <c r="S12" i="10" s="1"/>
  <c r="T12" i="10" s="1"/>
  <c r="O92" i="6"/>
  <c r="P92" i="6" s="1"/>
  <c r="Q92" i="6" s="1"/>
  <c r="R92" i="6" s="1"/>
  <c r="S92" i="6" s="1"/>
  <c r="T92" i="6" s="1"/>
  <c r="O88" i="6"/>
  <c r="P88" i="6" s="1"/>
  <c r="Q88" i="6" s="1"/>
  <c r="R88" i="6" s="1"/>
  <c r="S88" i="6" s="1"/>
  <c r="T88" i="6" s="1"/>
  <c r="O84" i="6"/>
  <c r="P84" i="6" s="1"/>
  <c r="Q84" i="6" s="1"/>
  <c r="R84" i="6" s="1"/>
  <c r="S84" i="6" s="1"/>
  <c r="T84" i="6" s="1"/>
  <c r="O80" i="6"/>
  <c r="P80" i="6" s="1"/>
  <c r="Q80" i="6" s="1"/>
  <c r="R80" i="6" s="1"/>
  <c r="S80" i="6" s="1"/>
  <c r="T80" i="6" s="1"/>
  <c r="O76" i="6"/>
  <c r="P76" i="6" s="1"/>
  <c r="Q76" i="6" s="1"/>
  <c r="R76" i="6" s="1"/>
  <c r="S76" i="6" s="1"/>
  <c r="T76" i="6" s="1"/>
  <c r="O71" i="6"/>
  <c r="P71" i="6" s="1"/>
  <c r="Q71" i="6" s="1"/>
  <c r="R71" i="6" s="1"/>
  <c r="S71" i="6" s="1"/>
  <c r="T71" i="6" s="1"/>
  <c r="O67" i="6"/>
  <c r="P67" i="6" s="1"/>
  <c r="Q67" i="6" s="1"/>
  <c r="R67" i="6" s="1"/>
  <c r="S67" i="6" s="1"/>
  <c r="T67" i="6" s="1"/>
  <c r="O63" i="6"/>
  <c r="P63" i="6" s="1"/>
  <c r="Q63" i="6" s="1"/>
  <c r="R63" i="6" s="1"/>
  <c r="S63" i="6" s="1"/>
  <c r="T63" i="6" s="1"/>
  <c r="O59" i="6"/>
  <c r="P59" i="6" s="1"/>
  <c r="Q59" i="6" s="1"/>
  <c r="R59" i="6" s="1"/>
  <c r="S59" i="6" s="1"/>
  <c r="T59" i="6" s="1"/>
  <c r="O55" i="6"/>
  <c r="P55" i="6" s="1"/>
  <c r="Q55" i="6" s="1"/>
  <c r="R55" i="6" s="1"/>
  <c r="S55" i="6" s="1"/>
  <c r="T55" i="6" s="1"/>
  <c r="O49" i="9"/>
  <c r="P49" i="9" s="1"/>
  <c r="Q49" i="9" s="1"/>
  <c r="R49" i="9" s="1"/>
  <c r="S49" i="9" s="1"/>
  <c r="T49" i="9" s="1"/>
  <c r="O45" i="9"/>
  <c r="P45" i="9" s="1"/>
  <c r="Q45" i="9" s="1"/>
  <c r="R45" i="9" s="1"/>
  <c r="S45" i="9" s="1"/>
  <c r="T45" i="9" s="1"/>
  <c r="O41" i="9"/>
  <c r="P41" i="9" s="1"/>
  <c r="Q41" i="9" s="1"/>
  <c r="R41" i="9" s="1"/>
  <c r="S41" i="9" s="1"/>
  <c r="T41" i="9" s="1"/>
  <c r="O37" i="9"/>
  <c r="P37" i="9" s="1"/>
  <c r="Q37" i="9" s="1"/>
  <c r="R37" i="9" s="1"/>
  <c r="S37" i="9" s="1"/>
  <c r="T37" i="9" s="1"/>
  <c r="O33" i="9"/>
  <c r="P33" i="9" s="1"/>
  <c r="Q33" i="9" s="1"/>
  <c r="R33" i="9" s="1"/>
  <c r="S33" i="9" s="1"/>
  <c r="T33" i="9" s="1"/>
  <c r="O28" i="9"/>
  <c r="P28" i="9" s="1"/>
  <c r="Q28" i="9" s="1"/>
  <c r="R28" i="9" s="1"/>
  <c r="S28" i="9" s="1"/>
  <c r="T28" i="9" s="1"/>
  <c r="O24" i="9"/>
  <c r="P24" i="9" s="1"/>
  <c r="Q24" i="9" s="1"/>
  <c r="R24" i="9" s="1"/>
  <c r="S24" i="9" s="1"/>
  <c r="T24" i="9" s="1"/>
  <c r="O20" i="9"/>
  <c r="P20" i="9" s="1"/>
  <c r="Q20" i="9" s="1"/>
  <c r="R20" i="9" s="1"/>
  <c r="S20" i="9" s="1"/>
  <c r="T20" i="9" s="1"/>
  <c r="O16" i="9"/>
  <c r="P16" i="9" s="1"/>
  <c r="Q16" i="9" s="1"/>
  <c r="R16" i="9" s="1"/>
  <c r="S16" i="9" s="1"/>
  <c r="T16" i="9" s="1"/>
  <c r="O12" i="9"/>
  <c r="P12" i="9" s="1"/>
  <c r="Q12" i="9" s="1"/>
  <c r="R12" i="9" s="1"/>
  <c r="S12" i="9" s="1"/>
  <c r="T12" i="9" s="1"/>
  <c r="O49" i="12"/>
  <c r="P49" i="12" s="1"/>
  <c r="Q49" i="12" s="1"/>
  <c r="R49" i="12" s="1"/>
  <c r="S49" i="12" s="1"/>
  <c r="T49" i="12" s="1"/>
  <c r="O45" i="12"/>
  <c r="P45" i="12" s="1"/>
  <c r="Q45" i="12" s="1"/>
  <c r="R45" i="12" s="1"/>
  <c r="S45" i="12" s="1"/>
  <c r="T45" i="12" s="1"/>
  <c r="O41" i="12"/>
  <c r="P41" i="12" s="1"/>
  <c r="Q41" i="12" s="1"/>
  <c r="R41" i="12" s="1"/>
  <c r="S41" i="12" s="1"/>
  <c r="T41" i="12" s="1"/>
  <c r="O37" i="12"/>
  <c r="P37" i="12" s="1"/>
  <c r="Q37" i="12" s="1"/>
  <c r="R37" i="12" s="1"/>
  <c r="S37" i="12" s="1"/>
  <c r="T37" i="12" s="1"/>
  <c r="O33" i="12"/>
  <c r="P33" i="12" s="1"/>
  <c r="Q33" i="12" s="1"/>
  <c r="R33" i="12" s="1"/>
  <c r="S33" i="12" s="1"/>
  <c r="T33" i="12" s="1"/>
  <c r="O28" i="12"/>
  <c r="P28" i="12" s="1"/>
  <c r="Q28" i="12" s="1"/>
  <c r="R28" i="12" s="1"/>
  <c r="S28" i="12" s="1"/>
  <c r="T28" i="12" s="1"/>
  <c r="O24" i="12"/>
  <c r="P24" i="12" s="1"/>
  <c r="Q24" i="12" s="1"/>
  <c r="R24" i="12" s="1"/>
  <c r="S24" i="12" s="1"/>
  <c r="T24" i="12" s="1"/>
  <c r="O20" i="12"/>
  <c r="P20" i="12" s="1"/>
  <c r="Q20" i="12" s="1"/>
  <c r="R20" i="12" s="1"/>
  <c r="S20" i="12" s="1"/>
  <c r="T20" i="12" s="1"/>
  <c r="O16" i="12"/>
  <c r="P16" i="12" s="1"/>
  <c r="Q16" i="12" s="1"/>
  <c r="R16" i="12" s="1"/>
  <c r="S16" i="12" s="1"/>
  <c r="T16" i="12" s="1"/>
  <c r="O12" i="12"/>
  <c r="P12" i="12" s="1"/>
  <c r="Q12" i="12" s="1"/>
  <c r="R12" i="12" s="1"/>
  <c r="S12" i="12" s="1"/>
  <c r="T12" i="12" s="1"/>
  <c r="O12" i="11"/>
  <c r="O49" i="11"/>
  <c r="P49" i="11" s="1"/>
  <c r="Q49" i="11" s="1"/>
  <c r="R49" i="11" s="1"/>
  <c r="S49" i="11" s="1"/>
  <c r="T49" i="11" s="1"/>
  <c r="O45" i="11"/>
  <c r="P45" i="11" s="1"/>
  <c r="Q45" i="11" s="1"/>
  <c r="R45" i="11" s="1"/>
  <c r="S45" i="11" s="1"/>
  <c r="T45" i="11" s="1"/>
  <c r="O41" i="11"/>
  <c r="P41" i="11" s="1"/>
  <c r="Q41" i="11" s="1"/>
  <c r="R41" i="11" s="1"/>
  <c r="S41" i="11" s="1"/>
  <c r="T41" i="11" s="1"/>
  <c r="O37" i="11"/>
  <c r="P37" i="11" s="1"/>
  <c r="Q37" i="11" s="1"/>
  <c r="R37" i="11" s="1"/>
  <c r="S37" i="11" s="1"/>
  <c r="T37" i="11" s="1"/>
  <c r="O33" i="11"/>
  <c r="P33" i="11" s="1"/>
  <c r="Q33" i="11" s="1"/>
  <c r="R33" i="11" s="1"/>
  <c r="S33" i="11" s="1"/>
  <c r="T33" i="11" s="1"/>
  <c r="O28" i="11"/>
  <c r="P28" i="11" s="1"/>
  <c r="Q28" i="11" s="1"/>
  <c r="R28" i="11" s="1"/>
  <c r="S28" i="11" s="1"/>
  <c r="T28" i="11" s="1"/>
  <c r="O24" i="11"/>
  <c r="P24" i="11" s="1"/>
  <c r="Q24" i="11" s="1"/>
  <c r="R24" i="11" s="1"/>
  <c r="S24" i="11" s="1"/>
  <c r="T24" i="11" s="1"/>
  <c r="O20" i="11"/>
  <c r="P20" i="11" s="1"/>
  <c r="Q20" i="11" s="1"/>
  <c r="R20" i="11" s="1"/>
  <c r="S20" i="11" s="1"/>
  <c r="T20" i="11" s="1"/>
  <c r="O16" i="11"/>
  <c r="P16" i="11" s="1"/>
  <c r="Q16" i="11" s="1"/>
  <c r="R16" i="11" s="1"/>
  <c r="S16" i="11" s="1"/>
  <c r="T16" i="11" s="1"/>
  <c r="P12" i="11"/>
  <c r="Q12" i="11" s="1"/>
  <c r="R12" i="11" s="1"/>
  <c r="S12" i="11" s="1"/>
  <c r="T12" i="11" s="1"/>
  <c r="L56" i="5"/>
  <c r="O92" i="4"/>
  <c r="P92" i="4" s="1"/>
  <c r="Q92" i="4" s="1"/>
  <c r="R92" i="4" s="1"/>
  <c r="S92" i="4" s="1"/>
  <c r="T92" i="4" s="1"/>
  <c r="O88" i="4"/>
  <c r="P88" i="4" s="1"/>
  <c r="Q88" i="4" s="1"/>
  <c r="R88" i="4" s="1"/>
  <c r="S88" i="4" s="1"/>
  <c r="T88" i="4" s="1"/>
  <c r="O84" i="4"/>
  <c r="P84" i="4" s="1"/>
  <c r="Q84" i="4" s="1"/>
  <c r="R84" i="4" s="1"/>
  <c r="S84" i="4" s="1"/>
  <c r="T84" i="4" s="1"/>
  <c r="O80" i="4"/>
  <c r="P80" i="4" s="1"/>
  <c r="Q80" i="4" s="1"/>
  <c r="R80" i="4" s="1"/>
  <c r="S80" i="4" s="1"/>
  <c r="T80" i="4" s="1"/>
  <c r="O76" i="4"/>
  <c r="P76" i="4" s="1"/>
  <c r="Q76" i="4" s="1"/>
  <c r="R76" i="4" s="1"/>
  <c r="S76" i="4" s="1"/>
  <c r="T76" i="4" s="1"/>
  <c r="O71" i="4"/>
  <c r="P71" i="4" s="1"/>
  <c r="Q71" i="4" s="1"/>
  <c r="R71" i="4" s="1"/>
  <c r="S71" i="4" s="1"/>
  <c r="T71" i="4" s="1"/>
  <c r="O67" i="4"/>
  <c r="P67" i="4" s="1"/>
  <c r="Q67" i="4" s="1"/>
  <c r="R67" i="4" s="1"/>
  <c r="S67" i="4" s="1"/>
  <c r="T67" i="4" s="1"/>
  <c r="O63" i="4"/>
  <c r="P63" i="4" s="1"/>
  <c r="Q63" i="4" s="1"/>
  <c r="R63" i="4" s="1"/>
  <c r="S63" i="4" s="1"/>
  <c r="T63" i="4" s="1"/>
  <c r="O59" i="4"/>
  <c r="P59" i="4" s="1"/>
  <c r="Q59" i="4" s="1"/>
  <c r="R59" i="4" s="1"/>
  <c r="S59" i="4" s="1"/>
  <c r="T59" i="4" s="1"/>
  <c r="R55" i="4"/>
  <c r="S55" i="4" s="1"/>
  <c r="T55" i="4" s="1"/>
  <c r="O93" i="5"/>
  <c r="P93" i="5" s="1"/>
  <c r="Q93" i="5" s="1"/>
  <c r="R93" i="5" s="1"/>
  <c r="S93" i="5" s="1"/>
  <c r="T93" i="5" s="1"/>
  <c r="O89" i="5"/>
  <c r="P89" i="5" s="1"/>
  <c r="Q89" i="5" s="1"/>
  <c r="R89" i="5" s="1"/>
  <c r="S89" i="5" s="1"/>
  <c r="T89" i="5" s="1"/>
  <c r="O85" i="5"/>
  <c r="P85" i="5" s="1"/>
  <c r="Q85" i="5" s="1"/>
  <c r="R85" i="5" s="1"/>
  <c r="S85" i="5" s="1"/>
  <c r="T85" i="5" s="1"/>
  <c r="O81" i="5"/>
  <c r="P81" i="5" s="1"/>
  <c r="Q81" i="5" s="1"/>
  <c r="R81" i="5" s="1"/>
  <c r="S81" i="5" s="1"/>
  <c r="T81" i="5" s="1"/>
  <c r="O77" i="5"/>
  <c r="P77" i="5" s="1"/>
  <c r="Q77" i="5" s="1"/>
  <c r="R77" i="5" s="1"/>
  <c r="S77" i="5" s="1"/>
  <c r="T77" i="5" s="1"/>
  <c r="O72" i="5"/>
  <c r="P72" i="5" s="1"/>
  <c r="Q72" i="5" s="1"/>
  <c r="R72" i="5" s="1"/>
  <c r="S72" i="5" s="1"/>
  <c r="T72" i="5" s="1"/>
  <c r="O68" i="5"/>
  <c r="P68" i="5" s="1"/>
  <c r="Q68" i="5" s="1"/>
  <c r="R68" i="5" s="1"/>
  <c r="S68" i="5" s="1"/>
  <c r="T68" i="5" s="1"/>
  <c r="O64" i="5"/>
  <c r="P64" i="5" s="1"/>
  <c r="Q64" i="5" s="1"/>
  <c r="R64" i="5" s="1"/>
  <c r="S64" i="5" s="1"/>
  <c r="T64" i="5" s="1"/>
  <c r="O60" i="5"/>
  <c r="P60" i="5" s="1"/>
  <c r="Q60" i="5" s="1"/>
  <c r="R60" i="5" s="1"/>
  <c r="S60" i="5" s="1"/>
  <c r="T60" i="5" s="1"/>
  <c r="P56" i="5"/>
  <c r="Q56" i="5"/>
  <c r="R56" i="5" s="1"/>
  <c r="S56" i="5" s="1"/>
  <c r="T56" i="5" s="1"/>
  <c r="O56" i="5"/>
  <c r="S2003" i="14"/>
  <c r="R2005" i="14"/>
  <c r="I11" i="4" l="1"/>
  <c r="J12" i="11" l="1"/>
  <c r="I12" i="11"/>
  <c r="I11" i="11"/>
  <c r="S5" i="15"/>
  <c r="T5" i="15"/>
  <c r="U5" i="15"/>
  <c r="T74" i="16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6" i="14"/>
  <c r="M2005" i="14"/>
  <c r="R2003" i="14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<sst xmlns="http://schemas.openxmlformats.org/spreadsheetml/2006/main" count="1496" uniqueCount="73">
  <si>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</si>
  <si>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</si>
  <si>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</si>
  <si>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</si>
  <si>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</si>
  <si>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</si>
  <si>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</si>
  <si>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</si>
  <si>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</si>
  <si>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</si>
  <si>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</si>
  <si>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</si>
  <si>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</si>
  <si>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</si>
  <si>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</si>
  <si>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</si>
  <si>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</si>
  <si>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</si>
  <si>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</si>
  <si>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</si>
  <si>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</si>
  <si>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</si>
  <si>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</si>
  <si>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</si>
  <si>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</si>
  <si>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</si>
  <si>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</si>
  <si>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</si>
  <si>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</si>
  <si>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</si>
  <si>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</si>
  <si>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</si>
  <si>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</si>
  <si>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</si>
  <si>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</si>
  <si>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</si>
  <si>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</si>
  <si>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</si>
  <si>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</si>
  <si>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</si>
  <si>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</si>
  <si>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</si>
  <si>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</si>
  <si>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</si>
  <si>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</si>
  <si>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</si>
  <si>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</si>
  <si>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</si>
  <si>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</si>
  <si>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</si>
  <si>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</si>
  <si>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</si>
  <si>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</si>
  <si>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</si>
  <si>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</si>
  <si>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</si>
  <si>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</si>
  <si>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</si>
  <si>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</si>
  <si>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</si>
  <si>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</si>
  <si>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</si>
  <si>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</si>
  <si>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</si>
  <si>
    <t>delta P</t>
  </si>
  <si>
    <t>press = (p11+p22+p33)/3</t>
  </si>
  <si>
    <t>sigma ij</t>
  </si>
  <si>
    <t>sigma*V</t>
  </si>
  <si>
    <t>Pa*ang^3</t>
  </si>
  <si>
    <t>Pa*m^3</t>
  </si>
  <si>
    <t>eV</t>
  </si>
  <si>
    <t>bar</t>
  </si>
  <si>
    <t>bar*ang^3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</si>
</sst>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0.00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0.00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0.00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0.00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0.00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0.00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0.00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0.00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0.00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0.00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0.00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0.00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0.00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0.00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0.00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0.00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F11" sqref="F11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6">
        <f t="shared" ref="C5:C11" si="0">(96-96*B5)/(142*B5+96)</f>
        <v>0.88457807953443268</v>
      </c>
      <c r="D5" s="6">
        <f t="shared" ref="D5:D11" si="1">1-C5</f>
        <v>0.11542192046556732</v>
      </c>
    </row>
    <row r="6" spans="2:4" x14ac:dyDescent="0.2">
      <c r="B6">
        <v>0.1</v>
      </c>
      <c r="C6" s="7">
        <f t="shared" si="0"/>
        <v>0.78402903811252267</v>
      </c>
      <c r="D6" s="7">
        <f t="shared" si="1"/>
        <v>0.21597096188747733</v>
      </c>
    </row>
    <row r="7" spans="2:4" x14ac:dyDescent="0.2">
      <c r="B7">
        <v>0.15</v>
      </c>
      <c r="C7" s="7">
        <f t="shared" si="0"/>
        <v>0.69565217391304346</v>
      </c>
      <c r="D7" s="7">
        <f t="shared" si="1"/>
        <v>0.30434782608695654</v>
      </c>
    </row>
    <row r="8" spans="2:4" x14ac:dyDescent="0.2">
      <c r="B8">
        <v>0.3</v>
      </c>
      <c r="C8" s="7">
        <f t="shared" si="0"/>
        <v>0.48484848484848486</v>
      </c>
      <c r="D8" s="7">
        <f t="shared" si="1"/>
        <v>0.51515151515151514</v>
      </c>
    </row>
    <row r="9" spans="2:4" x14ac:dyDescent="0.2">
      <c r="B9" s="2">
        <v>0.5</v>
      </c>
      <c r="C9" s="6">
        <f t="shared" si="0"/>
        <v>0.28742514970059879</v>
      </c>
      <c r="D9" s="6">
        <f t="shared" si="1"/>
        <v>0.71257485029940115</v>
      </c>
    </row>
    <row r="10" spans="2:4" x14ac:dyDescent="0.2">
      <c r="B10">
        <v>0.7</v>
      </c>
      <c r="C10" s="7">
        <f t="shared" si="0"/>
        <v>0.14738996929375647</v>
      </c>
      <c r="D10" s="7">
        <f t="shared" si="1"/>
        <v>0.85261003070624353</v>
      </c>
    </row>
    <row r="11" spans="2:4" x14ac:dyDescent="0.2">
      <c r="B11" s="2">
        <v>1</v>
      </c>
      <c r="C11" s="6">
        <f t="shared" si="0"/>
        <v>0</v>
      </c>
      <c r="D11" s="6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T49"/>
  <sheetViews>
    <sheetView workbookViewId="0">
      <selection activeCell="O11" sqref="O11:T49"/>
    </sheetView>
  </sheetViews>
  <sheetFormatPr baseColWidth="10" defaultRowHeight="16" x14ac:dyDescent="0.2"/>
  <sheetData>
    <row r="2" spans="2:20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20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20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20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20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20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20" x14ac:dyDescent="0.2">
      <c r="B9" t="s">
        <v>40</v>
      </c>
      <c r="L9" t="s">
        <v>6</v>
      </c>
      <c r="M9" t="s">
        <v>28</v>
      </c>
      <c r="N9" t="s">
        <v>29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20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  <c r="O12">
        <f>D12-D11</f>
        <v>586.01905516049999</v>
      </c>
      <c r="P12">
        <f>O12/3</f>
        <v>195.33968505350001</v>
      </c>
      <c r="Q12">
        <f>P12*E12</f>
        <v>18164285.70169181</v>
      </c>
      <c r="R12">
        <f>Q12*100000</f>
        <v>1816428570169.1809</v>
      </c>
      <c r="S12">
        <f>R12*(1E-30)</f>
        <v>1.8164285701691812E-18</v>
      </c>
      <c r="T12">
        <f>S12/(1.602E-19)</f>
        <v>11.338505431767672</v>
      </c>
    </row>
    <row r="13" spans="2:20" x14ac:dyDescent="0.2">
      <c r="L13">
        <v>-5</v>
      </c>
      <c r="M13">
        <v>3.0258034464002321</v>
      </c>
      <c r="N13">
        <v>2.6788863762242272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20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20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  <c r="O16">
        <f>D16-D15</f>
        <v>589.20621500000925</v>
      </c>
      <c r="P16">
        <f>O16/3</f>
        <v>196.40207166666974</v>
      </c>
      <c r="Q16">
        <f>P16*E16</f>
        <v>18221436.869890638</v>
      </c>
      <c r="R16">
        <f>Q16*100000</f>
        <v>1822143686989.0637</v>
      </c>
      <c r="S16">
        <f>R16*(1E-30)</f>
        <v>1.8221436869890638E-18</v>
      </c>
      <c r="T16">
        <f>S16/(1.602E-19)</f>
        <v>11.374180318283793</v>
      </c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2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  <c r="O20">
        <f>D20-D19</f>
        <v>594.06062500002008</v>
      </c>
      <c r="P20">
        <f>O20/3</f>
        <v>198.02020833334004</v>
      </c>
      <c r="Q20">
        <f>P20*E20</f>
        <v>18329930.555062465</v>
      </c>
      <c r="R20">
        <f>Q20*100000</f>
        <v>1832993055506.2466</v>
      </c>
      <c r="S20">
        <f>R20*(1E-30)</f>
        <v>1.8329930555062468E-18</v>
      </c>
      <c r="T20">
        <f>S20/(1.602E-19)</f>
        <v>11.441904216643238</v>
      </c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2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  <c r="O24">
        <f>D24-D23</f>
        <v>580.74573000001055</v>
      </c>
      <c r="P24">
        <f>O24/3</f>
        <v>193.58191000000352</v>
      </c>
      <c r="Q24">
        <f>P24*E24</f>
        <v>18042503.660222515</v>
      </c>
      <c r="R24">
        <f>Q24*100000</f>
        <v>1804250366022.2515</v>
      </c>
      <c r="S24">
        <f>R24*(1E-30)</f>
        <v>1.8042503660222516E-18</v>
      </c>
      <c r="T24">
        <f>S24/(1.602E-19)</f>
        <v>11.26248667928996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2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  <c r="O28">
        <f>D28-D27</f>
        <v>575.20441000000028</v>
      </c>
      <c r="P28">
        <f>O28/3</f>
        <v>191.73480333333342</v>
      </c>
      <c r="Q28">
        <f>P28*E28</f>
        <v>17912262.170509227</v>
      </c>
      <c r="R28">
        <f>Q28*100000</f>
        <v>1791226217050.9226</v>
      </c>
      <c r="S28">
        <f>R28*(1E-30)</f>
        <v>1.7912262170509228E-18</v>
      </c>
      <c r="T28">
        <f>S28/(1.602E-19)</f>
        <v>11.181187372352827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2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  <c r="O33">
        <f>D33-D32</f>
        <v>-137.51948140599998</v>
      </c>
      <c r="P33">
        <f>O33/3</f>
        <v>-45.83982713533333</v>
      </c>
      <c r="Q33">
        <f>P33*E33</f>
        <v>-4262560.4901433233</v>
      </c>
      <c r="R33">
        <f>Q33*100000</f>
        <v>-426256049014.33234</v>
      </c>
      <c r="S33">
        <f>R33*(1E-30)</f>
        <v>-4.2625604901433238E-19</v>
      </c>
      <c r="T33">
        <f>S33/(1.602E-19)</f>
        <v>-2.6607743384165565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2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  <c r="O37">
        <f>D37-D36</f>
        <v>-137.78744000001006</v>
      </c>
      <c r="P37">
        <f>O37/3</f>
        <v>-45.929146666670022</v>
      </c>
      <c r="Q37">
        <f>P37*E37</f>
        <v>-4261116.7585213678</v>
      </c>
      <c r="R37">
        <f>Q37*100000</f>
        <v>-426111675852.13678</v>
      </c>
      <c r="S37">
        <f>R37*(1E-30)</f>
        <v>-4.2611167585213681E-19</v>
      </c>
      <c r="T37">
        <f>S37/(1.602E-19)</f>
        <v>-2.6598731326600302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2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  <c r="O41">
        <f>D41-D40</f>
        <v>-140.24041163068978</v>
      </c>
      <c r="P41">
        <f>O41/3</f>
        <v>-46.746803876896593</v>
      </c>
      <c r="Q41">
        <f>P41*E41</f>
        <v>-4327214.6641688477</v>
      </c>
      <c r="R41">
        <f>Q41*100000</f>
        <v>-432721466416.88477</v>
      </c>
      <c r="S41">
        <f>R41*(1E-30)</f>
        <v>-4.3272146641688478E-19</v>
      </c>
      <c r="T41">
        <f>S41/(1.602E-19)</f>
        <v>-2.7011327491690684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2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  <c r="O45">
        <f>D45-D44</f>
        <v>-133.73504999999932</v>
      </c>
      <c r="P45">
        <f>O45/3</f>
        <v>-44.578349999999773</v>
      </c>
      <c r="Q45">
        <f>P45*E45</f>
        <v>-4154836.5680022957</v>
      </c>
      <c r="R45">
        <f>Q45*100000</f>
        <v>-415483656800.22955</v>
      </c>
      <c r="S45">
        <f>R45*(1E-30)</f>
        <v>-4.1548365680022958E-19</v>
      </c>
      <c r="T45">
        <f>S45/(1.602E-19)</f>
        <v>-2.5935309413247789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2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  <c r="O49">
        <f>D49-D48</f>
        <v>-125.93952999999965</v>
      </c>
      <c r="P49">
        <f>O49/3</f>
        <v>-41.979843333333214</v>
      </c>
      <c r="Q49">
        <f>P49*E49</f>
        <v>-3921815.979463743</v>
      </c>
      <c r="R49">
        <f>Q49*100000</f>
        <v>-392181597946.37433</v>
      </c>
      <c r="S49">
        <f>R49*(1E-30)</f>
        <v>-3.9218159794637438E-19</v>
      </c>
      <c r="T49">
        <f>S49/(1.602E-19)</f>
        <v>-2.4480748935479051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T93"/>
  <sheetViews>
    <sheetView topLeftCell="A56" workbookViewId="0">
      <selection activeCell="G97" sqref="G9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20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2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20" x14ac:dyDescent="0.2">
      <c r="L52" t="s">
        <v>6</v>
      </c>
      <c r="M52" t="s">
        <v>28</v>
      </c>
      <c r="N52" t="s">
        <v>29</v>
      </c>
    </row>
    <row r="53" spans="2:20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20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20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  <c r="O55" t="s">
        <v>64</v>
      </c>
      <c r="P55" t="s">
        <v>66</v>
      </c>
      <c r="Q55" t="s">
        <v>67</v>
      </c>
      <c r="R55" t="s">
        <v>67</v>
      </c>
      <c r="S55" t="s">
        <v>67</v>
      </c>
      <c r="T55" t="s">
        <v>67</v>
      </c>
    </row>
    <row r="56" spans="2:20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  <c r="O56">
        <f>D56-D55</f>
        <v>711.06670425714901</v>
      </c>
      <c r="P56">
        <f>O56/3</f>
        <v>237.02223475238301</v>
      </c>
      <c r="Q56">
        <f>P56*E56</f>
        <v>20887649.986052748</v>
      </c>
      <c r="R56">
        <f>Q56*100000</f>
        <v>2088764998605.2749</v>
      </c>
      <c r="S56">
        <f>R56*(1E-30)</f>
        <v>2.0887649986052752E-18</v>
      </c>
      <c r="T56">
        <f>S56/(1.602E-19)</f>
        <v>13.038483137361268</v>
      </c>
    </row>
    <row r="57" spans="2:20" x14ac:dyDescent="0.2">
      <c r="L57">
        <v>-10</v>
      </c>
      <c r="M57">
        <v>5.0148152059006907</v>
      </c>
      <c r="N57">
        <v>3.078640470120019</v>
      </c>
    </row>
    <row r="58" spans="2:20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20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20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  <c r="O60">
        <f>D60-D59</f>
        <v>715.37868499999968</v>
      </c>
      <c r="P60">
        <f>O60/3</f>
        <v>238.45956166666656</v>
      </c>
      <c r="Q60">
        <f>P60*E60</f>
        <v>20969779.00129294</v>
      </c>
      <c r="R60">
        <f>Q60*100000</f>
        <v>2096977900129.2939</v>
      </c>
      <c r="S60">
        <f>R60*(1E-30)</f>
        <v>2.0969779001292942E-18</v>
      </c>
      <c r="T60">
        <f>S60/(1.602E-19)</f>
        <v>13.089749688697218</v>
      </c>
    </row>
    <row r="62" spans="2:20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20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20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  <c r="O64">
        <f>D64-D63</f>
        <v>719.71598000000085</v>
      </c>
      <c r="P64">
        <f>O64/3</f>
        <v>239.90532666666695</v>
      </c>
      <c r="Q64">
        <f>P64*E64</f>
        <v>21052702.176519964</v>
      </c>
      <c r="R64">
        <f>Q64*100000</f>
        <v>2105270217651.9963</v>
      </c>
      <c r="S64">
        <f>R64*(1E-30)</f>
        <v>2.1052702176519965E-18</v>
      </c>
      <c r="T64">
        <f>S64/(1.602E-19)</f>
        <v>13.141511970362025</v>
      </c>
    </row>
    <row r="66" spans="2:2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2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2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  <c r="O68">
        <f>D68-D67</f>
        <v>706.53657999998995</v>
      </c>
      <c r="P68">
        <f>O68/3</f>
        <v>235.51219333332998</v>
      </c>
      <c r="Q68">
        <f>P68*E68</f>
        <v>20799125.512653589</v>
      </c>
      <c r="R68">
        <f>Q68*100000</f>
        <v>2079912551265.3589</v>
      </c>
      <c r="S68">
        <f>R68*(1E-30)</f>
        <v>2.079912551265359E-18</v>
      </c>
      <c r="T68">
        <f>S68/(1.602E-19)</f>
        <v>12.983224414889881</v>
      </c>
    </row>
    <row r="70" spans="2:2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2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2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  <c r="O72">
        <f>D72-D71</f>
        <v>700.11326000000008</v>
      </c>
      <c r="P72">
        <f>O72/3</f>
        <v>233.37108666666668</v>
      </c>
      <c r="Q72">
        <f>P72*E72</f>
        <v>20654816.612021212</v>
      </c>
      <c r="R72">
        <f>Q72*100000</f>
        <v>2065481661202.1211</v>
      </c>
      <c r="S72">
        <f>R72*(1E-30)</f>
        <v>2.0654816612021214E-18</v>
      </c>
      <c r="T72">
        <f>S72/(1.602E-19)</f>
        <v>12.893143952572544</v>
      </c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2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2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2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  <c r="O77">
        <f>D77-D76</f>
        <v>-113.56078607445001</v>
      </c>
      <c r="P77">
        <f>O77/3</f>
        <v>-37.853595358150002</v>
      </c>
      <c r="Q77">
        <f>P77*E77</f>
        <v>-3335856.880541807</v>
      </c>
      <c r="R77">
        <f>Q77*100000</f>
        <v>-333585688054.18073</v>
      </c>
      <c r="S77">
        <f>R77*(1E-30)</f>
        <v>-3.3358568805418076E-19</v>
      </c>
      <c r="T77">
        <f>S77/(1.602E-19)</f>
        <v>-2.0823076657564341</v>
      </c>
    </row>
    <row r="79" spans="2:2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2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2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  <c r="O81">
        <f>D81-D80</f>
        <v>-115.12073000000055</v>
      </c>
      <c r="P81">
        <f>O81/3</f>
        <v>-38.37357666666685</v>
      </c>
      <c r="Q81">
        <f>P81*E81</f>
        <v>-3374514.8062378978</v>
      </c>
      <c r="R81">
        <f>Q81*100000</f>
        <v>-337451480623.78979</v>
      </c>
      <c r="S81">
        <f>R81*(1E-30)</f>
        <v>-3.3745148062378984E-19</v>
      </c>
      <c r="T81">
        <f>S81/(1.602E-19)</f>
        <v>-2.1064387055167906</v>
      </c>
    </row>
    <row r="83" spans="2:2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2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2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  <c r="O85">
        <f>D85-D84</f>
        <v>-117.97862500003066</v>
      </c>
      <c r="P85">
        <f>O85/3</f>
        <v>-39.326208333343551</v>
      </c>
      <c r="Q85">
        <f>P85*E85</f>
        <v>-3451041.6266223677</v>
      </c>
      <c r="R85">
        <f>Q85*100000</f>
        <v>-345104162662.23676</v>
      </c>
      <c r="S85">
        <f>R85*(1E-30)</f>
        <v>-3.4510416266223679E-19</v>
      </c>
      <c r="T85">
        <f>S85/(1.602E-19)</f>
        <v>-2.1542082563185816</v>
      </c>
    </row>
    <row r="87" spans="2:2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2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2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  <c r="O89">
        <f>D89-D88</f>
        <v>-106.51996500001042</v>
      </c>
      <c r="P89">
        <f>O89/3</f>
        <v>-35.50665500000347</v>
      </c>
      <c r="Q89">
        <f>P89*E89</f>
        <v>-3135752.6694077454</v>
      </c>
      <c r="R89">
        <f>Q89*100000</f>
        <v>-313575266940.77454</v>
      </c>
      <c r="S89">
        <f>R89*(1E-30)</f>
        <v>-3.1357526694077456E-19</v>
      </c>
      <c r="T89">
        <f>S89/(1.602E-19)</f>
        <v>-1.9573986700422883</v>
      </c>
    </row>
    <row r="91" spans="2:2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2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2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  <c r="O93">
        <f>D93-D92</f>
        <v>-110.17812499999854</v>
      </c>
      <c r="P93">
        <f>O93/3</f>
        <v>-36.726041666666184</v>
      </c>
      <c r="Q93">
        <f>P93*E93</f>
        <v>-3250486.1901036068</v>
      </c>
      <c r="R93">
        <f>Q93*100000</f>
        <v>-325048619010.36066</v>
      </c>
      <c r="S93">
        <f>R93*(1E-30)</f>
        <v>-3.2504861901036067E-19</v>
      </c>
      <c r="T93">
        <f>S93/(1.602E-19)</f>
        <v>-2.029017596818731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>
        <v>0</v>
      </c>
      <c r="C38">
        <f>(96-96*B38)/(142*B38+96)</f>
        <v>1</v>
      </c>
      <c r="D38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>
        <v>0</v>
      </c>
      <c r="N38">
        <f>(96-96*M38)/(142*M38+96)</f>
        <v>1</v>
      </c>
      <c r="O38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>
        <v>0.05</v>
      </c>
      <c r="C39" s="4">
        <f t="shared" ref="C39:C45" si="9">(96-96*B39)/(142*B39+96)</f>
        <v>0.88457807953443268</v>
      </c>
      <c r="D39" s="4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>
        <v>0.05</v>
      </c>
      <c r="N39" s="4">
        <f t="shared" ref="N39:N45" si="12">(96-96*M39)/(142*M39+96)</f>
        <v>0.88457807953443268</v>
      </c>
      <c r="O39" s="4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>
        <v>0.1</v>
      </c>
      <c r="C40" s="4">
        <f t="shared" si="9"/>
        <v>0.78402903811252267</v>
      </c>
      <c r="D40" s="4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>
        <v>0.1</v>
      </c>
      <c r="N40" s="4">
        <f t="shared" si="12"/>
        <v>0.78402903811252267</v>
      </c>
      <c r="O40" s="4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>
        <v>0.15</v>
      </c>
      <c r="C41" s="4">
        <f t="shared" si="9"/>
        <v>0.69565217391304346</v>
      </c>
      <c r="D41" s="4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>
        <v>0.15</v>
      </c>
      <c r="N41" s="4">
        <f t="shared" si="12"/>
        <v>0.69565217391304346</v>
      </c>
      <c r="O41" s="4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>
        <v>0.3</v>
      </c>
      <c r="C42" s="4">
        <f t="shared" si="9"/>
        <v>0.48484848484848486</v>
      </c>
      <c r="D42" s="4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>
        <v>0.3</v>
      </c>
      <c r="N42" s="4">
        <f t="shared" si="12"/>
        <v>0.48484848484848486</v>
      </c>
      <c r="O42" s="4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>
        <v>0.5</v>
      </c>
      <c r="C43" s="4">
        <f t="shared" si="9"/>
        <v>0.28742514970059879</v>
      </c>
      <c r="D43" s="4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>
        <v>0.5</v>
      </c>
      <c r="N43" s="4">
        <f t="shared" si="12"/>
        <v>0.28742514970059879</v>
      </c>
      <c r="O43" s="4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>
        <v>0.7</v>
      </c>
      <c r="C44" s="4">
        <f t="shared" si="9"/>
        <v>0.14738996929375647</v>
      </c>
      <c r="D44" s="4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>
        <v>0.7</v>
      </c>
      <c r="N44" s="4">
        <f t="shared" si="12"/>
        <v>0.14738996929375647</v>
      </c>
      <c r="O44" s="4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>
        <v>1</v>
      </c>
      <c r="C45">
        <f t="shared" si="9"/>
        <v>0</v>
      </c>
      <c r="D45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>
        <v>1</v>
      </c>
      <c r="N45">
        <f t="shared" si="12"/>
        <v>0</v>
      </c>
      <c r="O45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workbookViewId="0">
      <selection activeCell="M15" sqref="M15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8">
        <v>1.22186653</v>
      </c>
      <c r="E5" s="8">
        <v>0.78374971999999998</v>
      </c>
      <c r="F5" s="8">
        <v>0.62534853999999995</v>
      </c>
      <c r="G5" s="8">
        <v>0.57974837999999995</v>
      </c>
      <c r="H5" s="8">
        <v>0.82899877</v>
      </c>
      <c r="I5" s="8">
        <v>1.84778061</v>
      </c>
      <c r="J5" s="8">
        <v>3.0997224999999999</v>
      </c>
      <c r="K5" s="8">
        <v>5.17646753</v>
      </c>
      <c r="N5">
        <v>0</v>
      </c>
      <c r="O5" s="4">
        <v>2.6051908892161864</v>
      </c>
      <c r="P5" s="4">
        <v>2.1126915729790738</v>
      </c>
      <c r="Q5" s="4">
        <v>1.9228658350205876</v>
      </c>
      <c r="R5" s="4">
        <v>1.9137755642165359</v>
      </c>
      <c r="S5" s="4">
        <v>2.138596998764001</v>
      </c>
      <c r="T5" s="4">
        <v>2.3929563156841596</v>
      </c>
      <c r="U5" s="4">
        <v>2.6898893063427067</v>
      </c>
      <c r="V5" s="4">
        <v>3.0626860697042244</v>
      </c>
    </row>
    <row r="6" spans="3:22" x14ac:dyDescent="0.2">
      <c r="C6">
        <v>5</v>
      </c>
      <c r="D6" s="8">
        <v>1.2141850599999999</v>
      </c>
      <c r="E6" s="8">
        <v>0.80499039999999999</v>
      </c>
      <c r="F6" s="8">
        <v>0.68963951000000001</v>
      </c>
      <c r="G6" s="8">
        <v>0.62841334000000004</v>
      </c>
      <c r="H6" s="8">
        <v>0.90185862999999999</v>
      </c>
      <c r="I6" s="8">
        <v>1.88468802</v>
      </c>
      <c r="J6" s="8">
        <v>3.1654064100000001</v>
      </c>
      <c r="K6" s="8">
        <v>5.2986360799999996</v>
      </c>
      <c r="N6">
        <v>5</v>
      </c>
      <c r="O6" s="4">
        <v>2.5604659894256505</v>
      </c>
      <c r="P6" s="4">
        <v>2.0366230293979299</v>
      </c>
      <c r="Q6" s="4">
        <v>1.9100917854018462</v>
      </c>
      <c r="R6" s="4">
        <v>1.9067378508767092</v>
      </c>
      <c r="S6" s="4">
        <v>2.0913104951658852</v>
      </c>
      <c r="T6" s="4">
        <v>2.365004605371837</v>
      </c>
      <c r="U6" s="4">
        <v>2.7019201568529638</v>
      </c>
      <c r="V6" s="4">
        <v>3.0683173924928213</v>
      </c>
    </row>
    <row r="7" spans="3:22" x14ac:dyDescent="0.2">
      <c r="C7">
        <v>10</v>
      </c>
      <c r="D7" s="8">
        <v>1.3143653</v>
      </c>
      <c r="E7" s="8">
        <v>0.84828647000000001</v>
      </c>
      <c r="F7" s="8">
        <v>0.73086887</v>
      </c>
      <c r="G7" s="8">
        <v>0.70552651</v>
      </c>
      <c r="H7" s="8">
        <v>0.98740538</v>
      </c>
      <c r="I7" s="8">
        <v>1.98306413</v>
      </c>
      <c r="J7" s="8">
        <v>3.2476477199999998</v>
      </c>
      <c r="K7" s="8">
        <v>5.3756191700000002</v>
      </c>
      <c r="N7">
        <v>10</v>
      </c>
      <c r="O7" s="4">
        <v>2.5746279610078191</v>
      </c>
      <c r="P7" s="4">
        <v>2.0066693959799977</v>
      </c>
      <c r="Q7" s="4">
        <v>1.8822050249324604</v>
      </c>
      <c r="R7" s="4">
        <v>1.8874253302798536</v>
      </c>
      <c r="S7" s="4">
        <v>2.0938953262376003</v>
      </c>
      <c r="T7" s="4">
        <v>2.4031192760738804</v>
      </c>
      <c r="U7" s="4">
        <v>2.6900827320917529</v>
      </c>
      <c r="V7" s="4">
        <v>3.0526851038607727</v>
      </c>
    </row>
    <row r="8" spans="3:22" x14ac:dyDescent="0.2">
      <c r="C8">
        <v>-5</v>
      </c>
      <c r="D8" s="8">
        <v>1.2200043199999999</v>
      </c>
      <c r="E8" s="8">
        <v>0.75352819000000004</v>
      </c>
      <c r="F8" s="8">
        <v>0.65978654999999997</v>
      </c>
      <c r="G8" s="8">
        <v>0.55143125000000004</v>
      </c>
      <c r="H8" s="8">
        <v>0.76513987999999999</v>
      </c>
      <c r="I8" s="8">
        <v>1.6947181</v>
      </c>
      <c r="J8" s="8">
        <v>3.0258034500000002</v>
      </c>
      <c r="K8" s="8">
        <v>5.11911264</v>
      </c>
      <c r="N8">
        <v>-5</v>
      </c>
      <c r="O8" s="4">
        <v>2.6240017674919298</v>
      </c>
      <c r="P8" s="4">
        <v>2.1607009289824788</v>
      </c>
      <c r="Q8" s="4">
        <v>1.9940501828849335</v>
      </c>
      <c r="R8" s="4">
        <v>1.9770478727998579</v>
      </c>
      <c r="S8" s="4">
        <v>2.1716304028955165</v>
      </c>
      <c r="T8" s="4">
        <v>2.4748878968288182</v>
      </c>
      <c r="U8" s="4">
        <v>2.6788863762242272</v>
      </c>
      <c r="V8" s="4">
        <v>3.1123429118105013</v>
      </c>
    </row>
    <row r="9" spans="3:22" x14ac:dyDescent="0.2">
      <c r="C9">
        <v>-10</v>
      </c>
      <c r="D9" s="8">
        <v>1.2065534499999999</v>
      </c>
      <c r="E9" s="8">
        <v>0.71956693000000005</v>
      </c>
      <c r="F9" s="8">
        <v>0.59569342000000003</v>
      </c>
      <c r="G9" s="8">
        <v>0.49757224</v>
      </c>
      <c r="H9" s="8">
        <v>0.65398506999999995</v>
      </c>
      <c r="I9" s="8">
        <v>1.63508644</v>
      </c>
      <c r="J9" s="8">
        <v>2.9318898099999999</v>
      </c>
      <c r="K9" s="8">
        <v>5.0148152100000001</v>
      </c>
      <c r="N9">
        <v>-10</v>
      </c>
      <c r="O9" s="4">
        <v>2.791248378277067</v>
      </c>
      <c r="P9" s="4">
        <v>2.2254159642198488</v>
      </c>
      <c r="Q9" s="4">
        <v>2.0533509011229398</v>
      </c>
      <c r="R9" s="4">
        <v>1.9685797671853607</v>
      </c>
      <c r="S9" s="4">
        <v>2.1560940055861124</v>
      </c>
      <c r="T9" s="4">
        <v>2.4350147261641268</v>
      </c>
      <c r="U9" s="4">
        <v>2.7456186079551799</v>
      </c>
      <c r="V9" s="4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 s="4">
        <v>1.0720066873195435</v>
      </c>
      <c r="E14" s="4">
        <v>0.7412034265572629</v>
      </c>
      <c r="F14" s="4">
        <v>0.6227138204371272</v>
      </c>
      <c r="G14" s="4">
        <v>0.60211564507085313</v>
      </c>
      <c r="H14" s="4">
        <v>1.0706343029374921</v>
      </c>
      <c r="I14" s="4">
        <v>2.1233770350899022</v>
      </c>
      <c r="J14" s="4">
        <v>3.3040242246553362</v>
      </c>
      <c r="K14" s="4">
        <v>5.3264317875395193</v>
      </c>
      <c r="N14">
        <v>0</v>
      </c>
      <c r="O14" s="4">
        <v>2.3284868870350124</v>
      </c>
      <c r="P14" s="4">
        <v>1.8698455682653048</v>
      </c>
      <c r="Q14" s="4">
        <v>1.7827798336464866</v>
      </c>
      <c r="R14" s="4">
        <v>1.8305923829536255</v>
      </c>
      <c r="S14" s="4">
        <v>2.1612473688865066</v>
      </c>
      <c r="T14" s="4">
        <v>2.4463782665910685</v>
      </c>
      <c r="U14" s="4">
        <v>2.6539323408245536</v>
      </c>
      <c r="V14" s="4">
        <v>3.0550105867324078</v>
      </c>
    </row>
    <row r="15" spans="3:22" x14ac:dyDescent="0.2">
      <c r="C15">
        <v>5</v>
      </c>
      <c r="D15" s="4">
        <v>1.1020971392111107</v>
      </c>
      <c r="E15" s="4">
        <v>0.78523387003991729</v>
      </c>
      <c r="F15" s="4">
        <v>0.66259828566080614</v>
      </c>
      <c r="G15" s="4">
        <v>0.6389103531711271</v>
      </c>
      <c r="H15" s="4">
        <v>1.1344050057349477</v>
      </c>
      <c r="I15" s="4">
        <v>2.1776401847486113</v>
      </c>
      <c r="J15" s="4">
        <v>3.3392064537491706</v>
      </c>
      <c r="K15" s="4">
        <v>5.4113222004760075</v>
      </c>
      <c r="N15">
        <v>5</v>
      </c>
      <c r="O15" s="4">
        <v>2.2587721246971171</v>
      </c>
      <c r="P15" s="4">
        <v>1.8406595630509059</v>
      </c>
      <c r="Q15" s="4">
        <v>1.7743301077620117</v>
      </c>
      <c r="R15" s="4">
        <v>1.8190328327195857</v>
      </c>
      <c r="S15" s="4">
        <v>2.1256635501227947</v>
      </c>
      <c r="T15" s="4">
        <v>2.4020061881606125</v>
      </c>
      <c r="U15" s="4">
        <v>2.6399808506098452</v>
      </c>
      <c r="V15" s="4">
        <v>3.0041299562657571</v>
      </c>
    </row>
    <row r="16" spans="3:22" x14ac:dyDescent="0.2">
      <c r="C16">
        <v>10</v>
      </c>
      <c r="D16" s="4">
        <v>1.0933783254367597</v>
      </c>
      <c r="E16" s="4">
        <v>0.83191911171158495</v>
      </c>
      <c r="F16" s="4">
        <v>0.68402460418815281</v>
      </c>
      <c r="G16" s="4">
        <v>0.6911972569092768</v>
      </c>
      <c r="H16" s="4">
        <v>1.2302957791251856</v>
      </c>
      <c r="I16" s="4">
        <v>2.2895442071177285</v>
      </c>
      <c r="J16" s="4">
        <v>3.4693729964295699</v>
      </c>
      <c r="K16" s="4">
        <v>5.5068324890631857</v>
      </c>
      <c r="N16">
        <v>10</v>
      </c>
      <c r="O16" s="4">
        <v>2.2959194515300965</v>
      </c>
      <c r="P16" s="4">
        <v>1.815746633930587</v>
      </c>
      <c r="Q16" s="4">
        <v>1.7454027507459955</v>
      </c>
      <c r="R16" s="4">
        <v>1.7902213175101451</v>
      </c>
      <c r="S16" s="4">
        <v>2.0925914807104391</v>
      </c>
      <c r="T16" s="4">
        <v>2.4015763221945008</v>
      </c>
      <c r="U16" s="4">
        <v>2.5997048460325232</v>
      </c>
      <c r="V16" s="4">
        <v>2.9644239703781352</v>
      </c>
    </row>
    <row r="17" spans="3:22" x14ac:dyDescent="0.2">
      <c r="C17">
        <v>-5</v>
      </c>
      <c r="D17" s="4">
        <v>1.0809356688358207</v>
      </c>
      <c r="E17" s="4">
        <v>0.67944613378205077</v>
      </c>
      <c r="F17" s="4">
        <v>0.57485434685025893</v>
      </c>
      <c r="G17" s="4">
        <v>0.52639888223018261</v>
      </c>
      <c r="H17" s="4">
        <v>0.99823100764581341</v>
      </c>
      <c r="I17" s="4">
        <v>2.0570430855188988</v>
      </c>
      <c r="J17" s="4">
        <v>3.2304938777277812</v>
      </c>
      <c r="K17" s="4">
        <v>5.2770378173564723</v>
      </c>
      <c r="N17">
        <v>-5</v>
      </c>
      <c r="O17" s="4">
        <v>2.3691662536476485</v>
      </c>
      <c r="P17" s="4">
        <v>1.951807578080718</v>
      </c>
      <c r="Q17" s="4">
        <v>1.8440169907098038</v>
      </c>
      <c r="R17" s="4">
        <v>1.8600362756189384</v>
      </c>
      <c r="S17" s="4">
        <v>2.1786040002001528</v>
      </c>
      <c r="T17" s="4">
        <v>2.4212980993402198</v>
      </c>
      <c r="U17" s="4">
        <v>2.7008427893742919</v>
      </c>
      <c r="V17" s="4">
        <v>3.0317205083870533</v>
      </c>
    </row>
    <row r="18" spans="3:22" x14ac:dyDescent="0.2">
      <c r="C18">
        <v>-10</v>
      </c>
      <c r="D18" s="4">
        <v>1.0454720845523582</v>
      </c>
      <c r="E18" s="4">
        <v>0.67785907635686726</v>
      </c>
      <c r="F18" s="4">
        <v>0.53380738229202507</v>
      </c>
      <c r="G18" s="4">
        <v>0.49892286353281179</v>
      </c>
      <c r="H18" s="4">
        <v>0.83855820865335318</v>
      </c>
      <c r="I18" s="4">
        <v>1.9700529946406959</v>
      </c>
      <c r="J18" s="4">
        <v>3.1326555529436746</v>
      </c>
      <c r="K18" s="4">
        <v>5.153335887285067</v>
      </c>
      <c r="N18">
        <v>-10</v>
      </c>
      <c r="O18" s="4">
        <v>2.4038253006555976</v>
      </c>
      <c r="P18" s="4">
        <v>2.0218573789912853</v>
      </c>
      <c r="Q18" s="4">
        <v>1.8625895674086337</v>
      </c>
      <c r="R18" s="4">
        <v>1.8905289918815811</v>
      </c>
      <c r="S18" s="4">
        <v>2.1754140948025906</v>
      </c>
      <c r="T18" s="4">
        <v>2.4864255470911303</v>
      </c>
      <c r="U18" s="4">
        <v>2.7084081910314808</v>
      </c>
      <c r="V18" s="4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 s="4">
        <v>1.0605268950421305</v>
      </c>
      <c r="E23" s="4">
        <v>0.69695224695882985</v>
      </c>
      <c r="F23" s="4">
        <v>0.52544532575703329</v>
      </c>
      <c r="G23" s="4">
        <v>0.58025120706361122</v>
      </c>
      <c r="H23" s="4">
        <v>1.293145540337548</v>
      </c>
      <c r="I23" s="4">
        <v>2.4471737314814845</v>
      </c>
      <c r="J23" s="4">
        <v>3.483641200061129</v>
      </c>
      <c r="K23" s="4">
        <v>5.4832317783293547</v>
      </c>
      <c r="N23">
        <v>0</v>
      </c>
      <c r="O23" s="4">
        <v>2.1803703170540496</v>
      </c>
      <c r="P23" s="4">
        <v>1.7225687938592955</v>
      </c>
      <c r="Q23" s="4">
        <v>1.6770022307706824</v>
      </c>
      <c r="R23" s="4">
        <v>1.7605887510305251</v>
      </c>
      <c r="S23" s="4">
        <v>2.1399286397053743</v>
      </c>
      <c r="T23" s="4">
        <v>2.411193383824866</v>
      </c>
      <c r="U23" s="4">
        <v>2.6134883543519436</v>
      </c>
      <c r="V23" s="4">
        <v>2.9880624727686431</v>
      </c>
    </row>
    <row r="24" spans="3:22" x14ac:dyDescent="0.2">
      <c r="C24">
        <v>5</v>
      </c>
      <c r="D24" s="4">
        <v>1.0374759201877168</v>
      </c>
      <c r="E24" s="4">
        <v>0.68374795890535722</v>
      </c>
      <c r="F24" s="4">
        <v>0.56290253151547631</v>
      </c>
      <c r="G24" s="4">
        <v>0.6081754377482298</v>
      </c>
      <c r="H24" s="4">
        <v>1.3680871920157642</v>
      </c>
      <c r="I24" s="4">
        <v>2.4888489550060058</v>
      </c>
      <c r="J24" s="4">
        <v>3.5904753360686641</v>
      </c>
      <c r="K24" s="4">
        <v>5.5938226857615518</v>
      </c>
      <c r="N24">
        <v>5</v>
      </c>
      <c r="O24" s="4">
        <v>2.1646741800282885</v>
      </c>
      <c r="P24" s="4">
        <v>1.6743347949602594</v>
      </c>
      <c r="Q24" s="4">
        <v>1.6147646203415889</v>
      </c>
      <c r="R24" s="4">
        <v>1.724291497437008</v>
      </c>
      <c r="S24" s="4">
        <v>2.1413234091339746</v>
      </c>
      <c r="T24" s="4">
        <v>2.3793210617457135</v>
      </c>
      <c r="U24" s="4">
        <v>2.600916989749976</v>
      </c>
      <c r="V24" s="4">
        <v>2.9477774143520592</v>
      </c>
    </row>
    <row r="25" spans="3:22" x14ac:dyDescent="0.2">
      <c r="C25">
        <v>10</v>
      </c>
      <c r="D25" s="4">
        <v>0.99689898870201432</v>
      </c>
      <c r="E25" s="4">
        <v>0.70373268732960526</v>
      </c>
      <c r="F25" s="4">
        <v>0.61167556492955555</v>
      </c>
      <c r="G25" s="4">
        <v>0.65746454574025393</v>
      </c>
      <c r="H25" s="4">
        <v>1.3946391309820001</v>
      </c>
      <c r="I25" s="4">
        <v>2.6037071726159411</v>
      </c>
      <c r="J25" s="4">
        <v>3.6652671835661863</v>
      </c>
      <c r="K25" s="4">
        <v>5.6965527060019667</v>
      </c>
      <c r="N25">
        <v>10</v>
      </c>
      <c r="O25" s="4">
        <v>2.0888978407447949</v>
      </c>
      <c r="P25" s="4">
        <v>1.6117688324268045</v>
      </c>
      <c r="Q25" s="4">
        <v>1.6105762850218355</v>
      </c>
      <c r="R25" s="4">
        <v>1.7224954049749783</v>
      </c>
      <c r="S25" s="4">
        <v>2.115256638981009</v>
      </c>
      <c r="T25" s="4">
        <v>2.364209100619405</v>
      </c>
      <c r="U25" s="4">
        <v>2.566204935245878</v>
      </c>
      <c r="V25" s="4">
        <v>2.9239010568426131</v>
      </c>
    </row>
    <row r="26" spans="3:22" x14ac:dyDescent="0.2">
      <c r="C26">
        <v>-5</v>
      </c>
      <c r="D26" s="4">
        <v>1.088333582461928</v>
      </c>
      <c r="E26" s="4">
        <v>0.64345020243229101</v>
      </c>
      <c r="F26" s="4">
        <v>0.51833169505707133</v>
      </c>
      <c r="G26" s="4">
        <v>0.49760115765570845</v>
      </c>
      <c r="H26" s="4">
        <v>1.1878688847301646</v>
      </c>
      <c r="I26" s="4">
        <v>2.3283822489132717</v>
      </c>
      <c r="J26" s="4">
        <v>3.4053028982880846</v>
      </c>
      <c r="K26" s="4">
        <v>5.4453321427645278</v>
      </c>
      <c r="N26">
        <v>-5</v>
      </c>
      <c r="O26" s="4">
        <v>2.1779136297360235</v>
      </c>
      <c r="P26" s="4">
        <v>1.7287166661952824</v>
      </c>
      <c r="Q26" s="4">
        <v>1.7220803211572218</v>
      </c>
      <c r="R26" s="4">
        <v>1.7964393174814859</v>
      </c>
      <c r="S26" s="4">
        <v>2.1725262731103498</v>
      </c>
      <c r="T26" s="4">
        <v>2.4465771310624405</v>
      </c>
      <c r="U26" s="4">
        <v>2.6639890848021537</v>
      </c>
      <c r="V26" s="4">
        <v>2.9963191872219062</v>
      </c>
    </row>
    <row r="27" spans="3:22" x14ac:dyDescent="0.2">
      <c r="C27">
        <v>-10</v>
      </c>
      <c r="D27" s="4">
        <v>1.1198722212066059</v>
      </c>
      <c r="E27" s="4">
        <v>0.60816836717938827</v>
      </c>
      <c r="F27" s="4">
        <v>0.49669788283298999</v>
      </c>
      <c r="G27" s="4">
        <v>0.48918104273963081</v>
      </c>
      <c r="H27" s="4">
        <v>1.0986129750598366</v>
      </c>
      <c r="I27" s="4">
        <v>2.2792863920551554</v>
      </c>
      <c r="J27" s="4">
        <v>3.3320857767199641</v>
      </c>
      <c r="K27" s="4">
        <v>5.3631098669793573</v>
      </c>
      <c r="N27">
        <v>-10</v>
      </c>
      <c r="O27" s="4">
        <v>2.1959285896501224</v>
      </c>
      <c r="P27" s="4">
        <v>1.8483216934069446</v>
      </c>
      <c r="Q27" s="4">
        <v>1.7238761080445784</v>
      </c>
      <c r="R27" s="4">
        <v>1.8133792756811431</v>
      </c>
      <c r="S27" s="4">
        <v>2.1879499747501541</v>
      </c>
      <c r="T27" s="4">
        <v>2.4902956212300751</v>
      </c>
      <c r="U27" s="4">
        <v>2.6873641773790382</v>
      </c>
      <c r="V27" s="4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 s="4">
        <v>1.0269245717936428</v>
      </c>
      <c r="E32" s="4">
        <v>0.67029547121245514</v>
      </c>
      <c r="F32" s="4">
        <v>0.48559046752166068</v>
      </c>
      <c r="G32" s="4">
        <v>0.58215987720205931</v>
      </c>
      <c r="H32" s="4">
        <v>1.4956444823372976</v>
      </c>
      <c r="I32" s="4">
        <v>2.7315095981811055</v>
      </c>
      <c r="J32" s="4">
        <v>3.7826383744964573</v>
      </c>
      <c r="K32" s="4">
        <v>5.655027286913537</v>
      </c>
      <c r="N32">
        <v>0</v>
      </c>
      <c r="O32" s="4">
        <v>2.0234233144032157</v>
      </c>
      <c r="P32" s="4">
        <v>1.5551999923041535</v>
      </c>
      <c r="Q32" s="4">
        <v>1.5921141352016264</v>
      </c>
      <c r="R32" s="4">
        <v>1.7179005607975455</v>
      </c>
      <c r="S32" s="4">
        <v>2.1358587478793538</v>
      </c>
      <c r="T32" s="4">
        <v>2.4002026034496566</v>
      </c>
      <c r="U32" s="4">
        <v>2.5693590565074942</v>
      </c>
      <c r="V32" s="4">
        <v>2.9468692965500458</v>
      </c>
    </row>
    <row r="33" spans="3:23" x14ac:dyDescent="0.2">
      <c r="C33">
        <v>5</v>
      </c>
      <c r="D33" s="4">
        <v>0.95973390123617719</v>
      </c>
      <c r="E33" s="4">
        <v>0.70056459828693107</v>
      </c>
      <c r="F33" s="4">
        <v>0.50612023202720025</v>
      </c>
      <c r="G33" s="4">
        <v>0.64527158192223055</v>
      </c>
      <c r="H33" s="4">
        <v>1.5617100704928362</v>
      </c>
      <c r="I33" s="4">
        <v>2.7930711086180509</v>
      </c>
      <c r="J33" s="4">
        <v>3.8557206755299944</v>
      </c>
      <c r="K33" s="4">
        <v>5.7502002094479394</v>
      </c>
      <c r="N33">
        <v>5</v>
      </c>
      <c r="O33" s="4">
        <v>1.9940158892090241</v>
      </c>
      <c r="P33" s="4">
        <v>1.5071782921132097</v>
      </c>
      <c r="Q33" s="4">
        <v>1.5599280337335983</v>
      </c>
      <c r="R33" s="4">
        <v>1.7233308011236375</v>
      </c>
      <c r="S33" s="4">
        <v>2.1420629654831487</v>
      </c>
      <c r="T33" s="4">
        <v>2.3696384112505484</v>
      </c>
      <c r="U33" s="4">
        <v>2.5626588484457216</v>
      </c>
      <c r="V33" s="4">
        <v>2.9210503007555606</v>
      </c>
    </row>
    <row r="34" spans="3:23" x14ac:dyDescent="0.2">
      <c r="C34">
        <v>10</v>
      </c>
      <c r="D34" s="4">
        <v>0.94379702077640104</v>
      </c>
      <c r="E34" s="4">
        <v>0.67706053082281414</v>
      </c>
      <c r="F34" s="4">
        <v>0.54880539037878862</v>
      </c>
      <c r="G34" s="4">
        <v>0.68194962174263196</v>
      </c>
      <c r="H34" s="4">
        <v>1.6579951501052506</v>
      </c>
      <c r="I34" s="4">
        <v>2.9057994186749738</v>
      </c>
      <c r="J34" s="4">
        <v>3.9450427829244177</v>
      </c>
      <c r="K34" s="4">
        <v>5.8340143769237329</v>
      </c>
      <c r="N34">
        <v>10</v>
      </c>
      <c r="O34" s="4">
        <v>1.937356095117521</v>
      </c>
      <c r="P34" s="4">
        <v>1.4552250340307467</v>
      </c>
      <c r="Q34" s="4">
        <v>1.5162178215559265</v>
      </c>
      <c r="R34" s="4">
        <v>1.668829662940766</v>
      </c>
      <c r="S34" s="4">
        <v>2.0981803352908628</v>
      </c>
      <c r="T34" s="4">
        <v>2.3622873484926004</v>
      </c>
      <c r="U34" s="4">
        <v>2.5531976442543396</v>
      </c>
      <c r="V34" s="4">
        <v>2.9219834730335803</v>
      </c>
    </row>
    <row r="35" spans="3:23" x14ac:dyDescent="0.2">
      <c r="C35">
        <v>-5</v>
      </c>
      <c r="D35" s="4">
        <v>1.0861119533510646</v>
      </c>
      <c r="E35" s="4">
        <v>0.6148610007605555</v>
      </c>
      <c r="F35" s="4">
        <v>0.44341563456416111</v>
      </c>
      <c r="G35" s="4">
        <v>0.53987929562191539</v>
      </c>
      <c r="H35" s="4">
        <v>1.4176737972483693</v>
      </c>
      <c r="I35" s="4">
        <v>2.6637658599699989</v>
      </c>
      <c r="J35" s="4">
        <v>3.6949213698169387</v>
      </c>
      <c r="K35" s="4">
        <v>5.6029575619540992</v>
      </c>
      <c r="N35">
        <v>-5</v>
      </c>
      <c r="O35" s="4">
        <v>2.0120882561974005</v>
      </c>
      <c r="P35" s="4">
        <v>1.6332526512026107</v>
      </c>
      <c r="Q35" s="4">
        <v>1.6103173411793819</v>
      </c>
      <c r="R35" s="4">
        <v>1.7430663020853103</v>
      </c>
      <c r="S35" s="4">
        <v>2.162296012601189</v>
      </c>
      <c r="T35" s="4">
        <v>2.4321463983741296</v>
      </c>
      <c r="U35" s="4">
        <v>2.5963676703535725</v>
      </c>
      <c r="V35" s="4">
        <v>2.9468471848685676</v>
      </c>
    </row>
    <row r="36" spans="3:23" x14ac:dyDescent="0.2">
      <c r="C36">
        <v>-10</v>
      </c>
      <c r="D36" s="4">
        <v>1.1426353680762986</v>
      </c>
      <c r="E36" s="4">
        <v>0.58362486413332704</v>
      </c>
      <c r="F36" s="4">
        <v>0.43457367040250006</v>
      </c>
      <c r="G36" s="4">
        <v>0.47945792368545881</v>
      </c>
      <c r="H36" s="4">
        <v>1.330837272499366</v>
      </c>
      <c r="I36" s="4">
        <v>2.5506350385794576</v>
      </c>
      <c r="J36" s="4">
        <v>3.6018178856571694</v>
      </c>
      <c r="K36" s="4">
        <v>5.5120221302058781</v>
      </c>
      <c r="N36">
        <v>-10</v>
      </c>
      <c r="O36" s="4">
        <v>2.0261655703342449</v>
      </c>
      <c r="P36" s="4">
        <v>1.6931561108182791</v>
      </c>
      <c r="Q36" s="4">
        <v>1.6721757658839067</v>
      </c>
      <c r="R36" s="4">
        <v>1.7595550469876571</v>
      </c>
      <c r="S36" s="4">
        <v>2.1767363852235349</v>
      </c>
      <c r="T36" s="4">
        <v>2.4050261371645547</v>
      </c>
      <c r="U36" s="4">
        <v>2.6092587482525573</v>
      </c>
      <c r="V36" s="4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4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4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4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4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4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4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4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4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4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4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4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4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4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4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4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4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4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4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4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4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4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4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4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4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4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4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4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4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4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4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4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4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4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4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4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4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4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4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4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4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4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4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4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4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4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4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4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4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4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4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T92"/>
  <sheetViews>
    <sheetView tabSelected="1" topLeftCell="A39" workbookViewId="0">
      <selection activeCell="N65" sqref="N65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20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20" x14ac:dyDescent="0.2">
      <c r="B52" t="s">
        <v>40</v>
      </c>
    </row>
    <row r="53" spans="2:20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  <c r="P53" t="s">
        <v>71</v>
      </c>
      <c r="Q53" t="s">
        <v>72</v>
      </c>
      <c r="R53" t="s">
        <v>68</v>
      </c>
      <c r="S53" t="s">
        <v>69</v>
      </c>
      <c r="T53" t="s">
        <v>70</v>
      </c>
    </row>
    <row r="54" spans="2:20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  <c r="O54" t="s">
        <v>64</v>
      </c>
      <c r="P54" t="s">
        <v>66</v>
      </c>
      <c r="Q54" t="s">
        <v>67</v>
      </c>
      <c r="R54" t="s">
        <v>67</v>
      </c>
      <c r="S54" t="s">
        <v>67</v>
      </c>
      <c r="T54" t="s">
        <v>67</v>
      </c>
    </row>
    <row r="55" spans="2:20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  <c r="O55">
        <f>D55-D54</f>
        <v>149.59279492145001</v>
      </c>
      <c r="P55">
        <f>O55/3</f>
        <v>49.864264973816667</v>
      </c>
      <c r="Q55">
        <f>P55*E55</f>
        <v>5995630.1290828492</v>
      </c>
      <c r="R55">
        <f>Q55*100000</f>
        <v>599563012908.28491</v>
      </c>
      <c r="S55">
        <f>R55*(1E-30)</f>
        <v>5.99563012908285E-19</v>
      </c>
      <c r="T55">
        <f>S55/(1.602E-19)</f>
        <v>3.7425905924362359</v>
      </c>
    </row>
    <row r="57" spans="2:20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20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20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  <c r="O59">
        <f>D59-D58</f>
        <v>153.35939000000963</v>
      </c>
      <c r="P59">
        <f>O59/3</f>
        <v>51.119796666669878</v>
      </c>
      <c r="Q59">
        <f>P59*E59</f>
        <v>6108179.8991960082</v>
      </c>
      <c r="R59">
        <f>Q59*100000</f>
        <v>610817989919.60083</v>
      </c>
      <c r="S59">
        <f>R59*(1E-30)</f>
        <v>6.1081798991960085E-19</v>
      </c>
      <c r="T59">
        <f>S59/(1.602E-19)</f>
        <v>3.8128463790237257</v>
      </c>
    </row>
    <row r="61" spans="2:20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20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20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  <c r="O63">
        <f>D63-D62</f>
        <v>160.07055500001115</v>
      </c>
      <c r="P63">
        <f>O63/3</f>
        <v>53.356851666670387</v>
      </c>
      <c r="Q63">
        <f>P63*E63</f>
        <v>6336617.845483643</v>
      </c>
      <c r="R63">
        <f>Q63*100000</f>
        <v>633661784548.36426</v>
      </c>
      <c r="S63">
        <f>R63*(1E-30)</f>
        <v>6.3366178454836435E-19</v>
      </c>
      <c r="T63">
        <f>S63/(1.602E-19)</f>
        <v>3.9554418511133855</v>
      </c>
    </row>
    <row r="65" spans="2:2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20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20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  <c r="O67">
        <f>D67-D66</f>
        <v>149.14973000001009</v>
      </c>
      <c r="P67">
        <f>O67/3</f>
        <v>49.716576666670029</v>
      </c>
      <c r="Q67">
        <f>P67*E67</f>
        <v>6016428.1585260406</v>
      </c>
      <c r="R67">
        <f>Q67*100000</f>
        <v>601642815852.604</v>
      </c>
      <c r="S67">
        <f>R67*(1E-30)</f>
        <v>6.0164281585260409E-19</v>
      </c>
      <c r="T67">
        <f>S67/(1.602E-19)</f>
        <v>3.7555731326629469</v>
      </c>
    </row>
    <row r="69" spans="2:2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20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20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  <c r="O71">
        <f>D71-D70</f>
        <v>147.46194999998988</v>
      </c>
      <c r="P71">
        <f>O71/3</f>
        <v>49.153983333329961</v>
      </c>
      <c r="Q71">
        <f>P71*E71</f>
        <v>5987746.6474392228</v>
      </c>
      <c r="R71">
        <f>Q71*100000</f>
        <v>598774664743.92224</v>
      </c>
      <c r="S71">
        <f>R71*(1E-30)</f>
        <v>5.9877466474392233E-19</v>
      </c>
      <c r="T71">
        <f>S71/(1.602E-19)</f>
        <v>3.7376695676899021</v>
      </c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2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20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20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  <c r="O76">
        <f>D76-D75</f>
        <v>-99.523977437915008</v>
      </c>
      <c r="P76">
        <f>O76/3</f>
        <v>-33.174659145971667</v>
      </c>
      <c r="Q76">
        <f>P76*E76</f>
        <v>-3988884.3908879356</v>
      </c>
      <c r="R76">
        <f>Q76*100000</f>
        <v>-398888439088.79358</v>
      </c>
      <c r="S76">
        <f>R76*(1E-30)</f>
        <v>-3.9888843908879361E-19</v>
      </c>
      <c r="T76">
        <f>S76/(1.602E-19)</f>
        <v>-2.4899403189063274</v>
      </c>
    </row>
    <row r="78" spans="2:2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20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20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  <c r="O80">
        <f>D80-D79</f>
        <v>-110.9823750000096</v>
      </c>
      <c r="P80">
        <f>O80/3</f>
        <v>-36.994125000003201</v>
      </c>
      <c r="Q80">
        <f>P80*E80</f>
        <v>-4420342.3918451322</v>
      </c>
      <c r="R80">
        <f>Q80*100000</f>
        <v>-442034239184.51324</v>
      </c>
      <c r="S80">
        <f>R80*(1E-30)</f>
        <v>-4.420342391845133E-19</v>
      </c>
      <c r="T80">
        <f>S80/(1.602E-19)</f>
        <v>-2.7592649137610068</v>
      </c>
    </row>
    <row r="82" spans="2:2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20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20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  <c r="O84">
        <f>D84-D83</f>
        <v>-116.55973999999878</v>
      </c>
      <c r="P84">
        <f>O84/3</f>
        <v>-38.853246666666259</v>
      </c>
      <c r="Q84">
        <f>P84*E84</f>
        <v>-4614174.0030437578</v>
      </c>
      <c r="R84">
        <f>Q84*100000</f>
        <v>-461417400304.37579</v>
      </c>
      <c r="S84">
        <f>R84*(1E-30)</f>
        <v>-4.614174003043758E-19</v>
      </c>
      <c r="T84">
        <f>S84/(1.602E-19)</f>
        <v>-2.880258428866266</v>
      </c>
    </row>
    <row r="86" spans="2:2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20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20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  <c r="O88">
        <f>D88-D87</f>
        <v>-94.071294999990641</v>
      </c>
      <c r="P88">
        <f>O88/3</f>
        <v>-31.357098333330214</v>
      </c>
      <c r="Q88">
        <f>P88*E88</f>
        <v>-3794666.367040541</v>
      </c>
      <c r="R88">
        <f>Q88*100000</f>
        <v>-379466636704.05408</v>
      </c>
      <c r="S88">
        <f>R88*(1E-30)</f>
        <v>-3.7946663670405409E-19</v>
      </c>
      <c r="T88">
        <f>S88/(1.602E-19)</f>
        <v>-2.3687055974035838</v>
      </c>
    </row>
    <row r="90" spans="2:2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20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20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  <c r="O92">
        <f>D92-D91</f>
        <v>-85.295490000000427</v>
      </c>
      <c r="P92">
        <f>O92/3</f>
        <v>-28.431830000000144</v>
      </c>
      <c r="Q92">
        <f>P92*E92</f>
        <v>-3463460.8446019576</v>
      </c>
      <c r="R92">
        <f>Q92*100000</f>
        <v>-346346084460.19574</v>
      </c>
      <c r="S92">
        <f>R92*(1E-30)</f>
        <v>-3.4634608446019576E-19</v>
      </c>
      <c r="T92">
        <f>S92/(1.602E-19)</f>
        <v>-2.1619605771547801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E1" workbookViewId="0">
      <selection activeCell="U1" sqref="U1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T93"/>
  <sheetViews>
    <sheetView topLeftCell="B54" workbookViewId="0">
      <selection activeCell="O55" sqref="O55:T93"/>
    </sheetView>
  </sheetViews>
  <sheetFormatPr baseColWidth="10" defaultRowHeight="16" x14ac:dyDescent="0.2"/>
  <cols>
    <col min="15" max="15" width="12.1640625" bestFit="1" customWidth="1"/>
    <col min="18" max="19" width="12.1640625" bestFit="1" customWidth="1"/>
  </cols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20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20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20" x14ac:dyDescent="0.2">
      <c r="B53" t="s">
        <v>40</v>
      </c>
      <c r="N53" t="s">
        <v>65</v>
      </c>
    </row>
    <row r="54" spans="2:20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P54" t="s">
        <v>71</v>
      </c>
      <c r="Q54" t="s">
        <v>72</v>
      </c>
      <c r="R54" t="s">
        <v>68</v>
      </c>
      <c r="S54" t="s">
        <v>69</v>
      </c>
      <c r="T54" t="s">
        <v>70</v>
      </c>
    </row>
    <row r="55" spans="2:20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  <c r="O55" t="s">
        <v>64</v>
      </c>
      <c r="P55" t="s">
        <v>66</v>
      </c>
      <c r="Q55" t="s">
        <v>67</v>
      </c>
      <c r="R55" t="s">
        <v>67</v>
      </c>
      <c r="S55" t="s">
        <v>67</v>
      </c>
      <c r="T55" t="s">
        <v>67</v>
      </c>
    </row>
    <row r="56" spans="2:20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  <c r="O56">
        <f>D56-D55</f>
        <v>197.830611548116</v>
      </c>
      <c r="P56">
        <f>O56/3</f>
        <v>65.943537182705327</v>
      </c>
      <c r="Q56">
        <f>P56*E56</f>
        <v>7568136.9506198643</v>
      </c>
      <c r="R56">
        <f>Q56*100000</f>
        <v>756813695061.98645</v>
      </c>
      <c r="S56">
        <f>R56*(1E-30)</f>
        <v>7.568136950619865E-19</v>
      </c>
      <c r="T56">
        <f>S56/(1.602E-19)</f>
        <v>4.7241803686765698</v>
      </c>
    </row>
    <row r="58" spans="2:20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20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20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  <c r="O60">
        <f>D60-D59</f>
        <v>206.48313999999027</v>
      </c>
      <c r="P60">
        <f>O60/3</f>
        <v>68.827713333330095</v>
      </c>
      <c r="Q60">
        <f>P60*E60</f>
        <v>7857531.3656001836</v>
      </c>
      <c r="R60">
        <f>Q60*100000</f>
        <v>785753136560.01831</v>
      </c>
      <c r="S60">
        <f>R60*(1E-30)</f>
        <v>7.8575313656001841E-19</v>
      </c>
      <c r="T60">
        <f>S60/(1.602E-19)</f>
        <v>4.9048260709114757</v>
      </c>
    </row>
    <row r="62" spans="2:20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20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20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  <c r="O64">
        <f>D64-D63</f>
        <v>208.55560499999046</v>
      </c>
      <c r="P64">
        <f>O64/3</f>
        <v>69.518534999996817</v>
      </c>
      <c r="Q64">
        <f>P64*E64</f>
        <v>7895660.8369800737</v>
      </c>
      <c r="R64">
        <f>Q64*100000</f>
        <v>789566083698.00732</v>
      </c>
      <c r="S64">
        <f>R64*(1E-30)</f>
        <v>7.8956608369800738E-19</v>
      </c>
      <c r="T64">
        <f>S64/(1.602E-19)</f>
        <v>4.9286272390637169</v>
      </c>
    </row>
    <row r="66" spans="2:2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20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20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  <c r="O68">
        <f>D68-D67</f>
        <v>194.26967000001059</v>
      </c>
      <c r="P68">
        <f>O68/3</f>
        <v>64.756556666670193</v>
      </c>
      <c r="Q68">
        <f>P68*E68</f>
        <v>7472369.1922916854</v>
      </c>
      <c r="R68">
        <f>Q68*100000</f>
        <v>747236919229.16858</v>
      </c>
      <c r="S68">
        <f>R68*(1E-30)</f>
        <v>7.4723691922916863E-19</v>
      </c>
      <c r="T68">
        <f>S68/(1.602E-19)</f>
        <v>4.6644002448762087</v>
      </c>
    </row>
    <row r="70" spans="2:2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20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20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  <c r="O72">
        <f>D72-D71</f>
        <v>186.39553000000888</v>
      </c>
      <c r="P72">
        <f>O72/3</f>
        <v>62.131843333336292</v>
      </c>
      <c r="Q72">
        <f>P72*E72</f>
        <v>7209695.5330710597</v>
      </c>
      <c r="R72">
        <f>Q72*100000</f>
        <v>720969553307.10596</v>
      </c>
      <c r="S72">
        <f>R72*(1E-30)</f>
        <v>7.2096955330710601E-19</v>
      </c>
      <c r="T72">
        <f>S72/(1.602E-19)</f>
        <v>4.5004341654625843</v>
      </c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2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20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20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  <c r="O77">
        <f>D77-D76</f>
        <v>-103.252074251</v>
      </c>
      <c r="P77">
        <f>O77/3</f>
        <v>-34.417358083666663</v>
      </c>
      <c r="Q77">
        <f>P77*E77</f>
        <v>-3949984.4897982716</v>
      </c>
      <c r="R77">
        <f>Q77*100000</f>
        <v>-394998448979.82715</v>
      </c>
      <c r="S77">
        <f>R77*(1E-30)</f>
        <v>-3.9499844897982717E-19</v>
      </c>
      <c r="T77">
        <f>S77/(1.602E-19)</f>
        <v>-2.4656582333322543</v>
      </c>
    </row>
    <row r="79" spans="2:2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20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20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  <c r="O81">
        <f>D81-D80</f>
        <v>-107.6712949999901</v>
      </c>
      <c r="P81">
        <f>O81/3</f>
        <v>-35.890431666663368</v>
      </c>
      <c r="Q81">
        <f>P81*E81</f>
        <v>-4097321.4500654503</v>
      </c>
      <c r="R81">
        <f>Q81*100000</f>
        <v>-409732145006.54504</v>
      </c>
      <c r="S81">
        <f>R81*(1E-30)</f>
        <v>-4.0973214500654508E-19</v>
      </c>
      <c r="T81">
        <f>S81/(1.602E-19)</f>
        <v>-2.5576288702031529</v>
      </c>
    </row>
    <row r="83" spans="2:2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20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20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  <c r="O85">
        <f>D85-D84</f>
        <v>-108.56006000000161</v>
      </c>
      <c r="P85">
        <f>O85/3</f>
        <v>-36.186686666667207</v>
      </c>
      <c r="Q85">
        <f>P85*E85</f>
        <v>-4109953.0205410747</v>
      </c>
      <c r="R85">
        <f>Q85*100000</f>
        <v>-410995302054.10748</v>
      </c>
      <c r="S85">
        <f>R85*(1E-30)</f>
        <v>-4.1099530205410751E-19</v>
      </c>
      <c r="T85">
        <f>S85/(1.602E-19)</f>
        <v>-2.5655137456561019</v>
      </c>
    </row>
    <row r="87" spans="2:2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20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20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  <c r="O89">
        <f>D89-D88</f>
        <v>-99.85528499999964</v>
      </c>
      <c r="P89">
        <f>O89/3</f>
        <v>-33.285094999999878</v>
      </c>
      <c r="Q89">
        <f>P89*E89</f>
        <v>-3840838.2256554533</v>
      </c>
      <c r="R89">
        <f>Q89*100000</f>
        <v>-384083822565.54535</v>
      </c>
      <c r="S89">
        <f>R89*(1E-30)</f>
        <v>-3.840838225655454E-19</v>
      </c>
      <c r="T89">
        <f>S89/(1.602E-19)</f>
        <v>-2.3975269823067751</v>
      </c>
    </row>
    <row r="91" spans="2:2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20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20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  <c r="O93">
        <f>D93-D92</f>
        <v>-95.904524999999921</v>
      </c>
      <c r="P93">
        <f>O93/3</f>
        <v>-31.968174999999974</v>
      </c>
      <c r="Q93">
        <f>P93*E93</f>
        <v>-3709538.8349761842</v>
      </c>
      <c r="R93">
        <f>Q93*100000</f>
        <v>-370953883497.61841</v>
      </c>
      <c r="S93">
        <f>R93*(1E-30)</f>
        <v>-3.7095388349761846E-19</v>
      </c>
      <c r="T93">
        <f>S93/(1.602E-19)</f>
        <v>-2.3155673127192165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T49"/>
  <sheetViews>
    <sheetView topLeftCell="B6" workbookViewId="0">
      <selection activeCell="O11" sqref="O11:T49"/>
    </sheetView>
  </sheetViews>
  <sheetFormatPr baseColWidth="10" defaultRowHeight="16" x14ac:dyDescent="0.2"/>
  <cols>
    <col min="14" max="14" width="12.1640625" bestFit="1" customWidth="1"/>
  </cols>
  <sheetData>
    <row r="2" spans="2:20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20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20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20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20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20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20" x14ac:dyDescent="0.2">
      <c r="B9" t="s">
        <v>40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</row>
    <row r="11" spans="2:20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O12">
        <f>D12-D11</f>
        <v>240.75089719515</v>
      </c>
      <c r="P12">
        <f>O12/3</f>
        <v>80.250299065050001</v>
      </c>
      <c r="Q12">
        <f>P12*E12</f>
        <v>8903857.1509645395</v>
      </c>
      <c r="R12">
        <f>Q12*100000</f>
        <v>890385715096.45398</v>
      </c>
      <c r="S12">
        <f>R12*(1E-30)</f>
        <v>8.9038571509645397E-19</v>
      </c>
      <c r="T12">
        <f>S12/(1.602E-19)</f>
        <v>5.5579632652712485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</row>
    <row r="15" spans="2:20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</row>
    <row r="16" spans="2:20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  <c r="O16">
        <f>D16-D15</f>
        <v>242.80947000000015</v>
      </c>
      <c r="P16">
        <f>O16/3</f>
        <v>80.936490000000049</v>
      </c>
      <c r="Q16">
        <f>P16*E16</f>
        <v>8939018.4975765049</v>
      </c>
      <c r="R16">
        <f>Q16*100000</f>
        <v>893901849757.65051</v>
      </c>
      <c r="S16">
        <f>R16*(1E-30)</f>
        <v>8.9390184975765066E-19</v>
      </c>
      <c r="T16">
        <f>S16/(1.602E-19)</f>
        <v>5.5799116713960712</v>
      </c>
    </row>
    <row r="17" spans="2:20" x14ac:dyDescent="0.2">
      <c r="M17" s="4"/>
      <c r="N17" s="4"/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</row>
    <row r="20" spans="2:20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O20">
        <f>D20-D19</f>
        <v>252.49298999999883</v>
      </c>
      <c r="P20">
        <f>O20/3</f>
        <v>84.164329999999609</v>
      </c>
      <c r="Q20">
        <f>P20*E20</f>
        <v>9254165.3939956818</v>
      </c>
      <c r="R20">
        <f>Q20*100000</f>
        <v>925416539399.56824</v>
      </c>
      <c r="S20">
        <f>R20*(1E-30)</f>
        <v>9.254165393995683E-19</v>
      </c>
      <c r="T20">
        <f>S20/(1.602E-19)</f>
        <v>5.7766325805216496</v>
      </c>
    </row>
    <row r="21" spans="2:20" x14ac:dyDescent="0.2">
      <c r="M21" s="4"/>
      <c r="N21" s="4"/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20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  <c r="O24">
        <f>D24-D23</f>
        <v>235.91997999996966</v>
      </c>
      <c r="P24">
        <f>O24/3</f>
        <v>78.639993333323218</v>
      </c>
      <c r="Q24">
        <f>P24*E24</f>
        <v>8766331.1705574691</v>
      </c>
      <c r="R24">
        <f>Q24*100000</f>
        <v>876633117055.74695</v>
      </c>
      <c r="S24">
        <f>R24*(1E-30)</f>
        <v>8.7663311705574701E-19</v>
      </c>
      <c r="T24">
        <f>S24/(1.602E-19)</f>
        <v>5.472116835553976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20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  <c r="O28">
        <f>D28-D27</f>
        <v>228.66032500000074</v>
      </c>
      <c r="P28">
        <f>O28/3</f>
        <v>76.220108333333584</v>
      </c>
      <c r="Q28">
        <f>P28*E28</f>
        <v>8537691.2039602157</v>
      </c>
      <c r="R28">
        <f>Q28*100000</f>
        <v>853769120396.02161</v>
      </c>
      <c r="S28">
        <f>R28*(1E-30)</f>
        <v>8.537691203960217E-19</v>
      </c>
      <c r="T28">
        <f>S28/(1.602E-19)</f>
        <v>5.3293952584021334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2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  <c r="O33">
        <f>D33-D32</f>
        <v>-103.85326588923999</v>
      </c>
      <c r="P33">
        <f>O33/3</f>
        <v>-34.617755296413328</v>
      </c>
      <c r="Q33">
        <f>P33*E33</f>
        <v>-3840893.7115110341</v>
      </c>
      <c r="R33">
        <f>Q33*100000</f>
        <v>-384089371151.10339</v>
      </c>
      <c r="S33">
        <f>R33*(1E-30)</f>
        <v>-3.8408937115110342E-19</v>
      </c>
      <c r="T33">
        <f>S33/(1.602E-19)</f>
        <v>-2.3975616176723062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2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  <c r="O37">
        <f>D37-D36</f>
        <v>-107.04745750124039</v>
      </c>
      <c r="P37">
        <f>O37/3</f>
        <v>-35.682485833746796</v>
      </c>
      <c r="Q37">
        <f>P37*E37</f>
        <v>-3940939.6884909109</v>
      </c>
      <c r="R37">
        <f>Q37*100000</f>
        <v>-394093968849.09106</v>
      </c>
      <c r="S37">
        <f>R37*(1E-30)</f>
        <v>-3.9409396884909111E-19</v>
      </c>
      <c r="T37">
        <f>S37/(1.602E-19)</f>
        <v>-2.4600122899443888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2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  <c r="O41">
        <f>D41-D40</f>
        <v>-106.97965999998996</v>
      </c>
      <c r="P41">
        <f>O41/3</f>
        <v>-35.659886666663319</v>
      </c>
      <c r="Q41">
        <f>P41*E41</f>
        <v>-3920949.2824796117</v>
      </c>
      <c r="R41">
        <f>Q41*100000</f>
        <v>-392094928247.96118</v>
      </c>
      <c r="S41">
        <f>R41*(1E-30)</f>
        <v>-3.9209492824796123E-19</v>
      </c>
      <c r="T41">
        <f>S41/(1.602E-19)</f>
        <v>-2.4475338841945145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2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  <c r="O45">
        <f>D45-D44</f>
        <v>-100.26299999998992</v>
      </c>
      <c r="P45">
        <f>O45/3</f>
        <v>-33.420999999996639</v>
      </c>
      <c r="Q45">
        <f>P45*E45</f>
        <v>-3725575.5786001254</v>
      </c>
      <c r="R45">
        <f>Q45*100000</f>
        <v>-372557557860.01251</v>
      </c>
      <c r="S45">
        <f>R45*(1E-30)</f>
        <v>-3.7255755786001256E-19</v>
      </c>
      <c r="T45">
        <f>S45/(1.602E-19)</f>
        <v>-2.3255777644195539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2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  <c r="O49">
        <f>D49-D48</f>
        <v>-95.953776888500215</v>
      </c>
      <c r="P49">
        <f>O49/3</f>
        <v>-31.984592296166738</v>
      </c>
      <c r="Q49">
        <f>P49*E49</f>
        <v>-3582716.1693525836</v>
      </c>
      <c r="R49">
        <f>Q49*100000</f>
        <v>-358271616935.25836</v>
      </c>
      <c r="S49">
        <f>R49*(1E-30)</f>
        <v>-3.5827161693525838E-19</v>
      </c>
      <c r="T49">
        <f>S49/(1.602E-19)</f>
        <v>-2.2364021032163444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S6" sqref="S6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T49"/>
  <sheetViews>
    <sheetView topLeftCell="A9" workbookViewId="0">
      <selection activeCell="O11" sqref="O11:T49"/>
    </sheetView>
  </sheetViews>
  <sheetFormatPr baseColWidth="10" defaultRowHeight="16" x14ac:dyDescent="0.2"/>
  <sheetData>
    <row r="2" spans="2:20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20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20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20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20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20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20" x14ac:dyDescent="0.2">
      <c r="B9" t="s">
        <v>40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</row>
    <row r="11" spans="2:20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O12">
        <f>D12-D11</f>
        <v>276.15235338094999</v>
      </c>
      <c r="P12">
        <f>O12/3</f>
        <v>92.050784460316663</v>
      </c>
      <c r="Q12">
        <f>P12*E12</f>
        <v>9965031.0822521877</v>
      </c>
      <c r="R12">
        <f>Q12*100000</f>
        <v>996503108225.21875</v>
      </c>
      <c r="S12">
        <f>R12*(1E-30)</f>
        <v>9.9650310822521881E-19</v>
      </c>
      <c r="T12">
        <f>S12/(1.602E-19)</f>
        <v>6.220368965201116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</row>
    <row r="15" spans="2:20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</row>
    <row r="16" spans="2:20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  <c r="O16">
        <f>D16-D15</f>
        <v>281.40175000001</v>
      </c>
      <c r="P16">
        <f>O16/3</f>
        <v>93.800583333336661</v>
      </c>
      <c r="Q16">
        <f>P16*E16</f>
        <v>10113095.915796775</v>
      </c>
      <c r="R16">
        <f>Q16*100000</f>
        <v>1011309591579.6775</v>
      </c>
      <c r="S16">
        <f>R16*(1E-30)</f>
        <v>1.0113095915796775E-18</v>
      </c>
      <c r="T16">
        <f>S16/(1.602E-19)</f>
        <v>6.3127939549293224</v>
      </c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2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  <c r="O20">
        <f>D20-D19</f>
        <v>288.84693500000139</v>
      </c>
      <c r="P20">
        <f>O20/3</f>
        <v>96.282311666667127</v>
      </c>
      <c r="Q20">
        <f>P20*E20</f>
        <v>10339442.943712324</v>
      </c>
      <c r="R20">
        <f>Q20*100000</f>
        <v>1033944294371.2324</v>
      </c>
      <c r="S20">
        <f>R20*(1E-30)</f>
        <v>1.0339442943712326E-18</v>
      </c>
      <c r="T20">
        <f>S20/(1.602E-19)</f>
        <v>6.4540842345270448</v>
      </c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2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  <c r="O24">
        <f>D24-D23</f>
        <v>268.01819999999043</v>
      </c>
      <c r="P24">
        <f>O24/3</f>
        <v>89.339399999996814</v>
      </c>
      <c r="Q24">
        <f>P24*E24</f>
        <v>9712096.3140215538</v>
      </c>
      <c r="R24">
        <f>Q24*100000</f>
        <v>971209631402.1554</v>
      </c>
      <c r="S24">
        <f>R24*(1E-30)</f>
        <v>9.7120963140215552E-19</v>
      </c>
      <c r="T24">
        <f>S24/(1.602E-19)</f>
        <v>6.0624820936464143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2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  <c r="O28">
        <f>D28-D27</f>
        <v>264.28891500001919</v>
      </c>
      <c r="P28">
        <f>O28/3</f>
        <v>88.096305000006396</v>
      </c>
      <c r="Q28">
        <f>P28*E28</f>
        <v>9618312.954396585</v>
      </c>
      <c r="R28">
        <f>Q28*100000</f>
        <v>961831295439.65845</v>
      </c>
      <c r="S28">
        <f>R28*(1E-30)</f>
        <v>9.6183129543965859E-19</v>
      </c>
      <c r="T28">
        <f>S28/(1.602E-19)</f>
        <v>6.0039406706595422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2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  <c r="O33">
        <f>D33-D32</f>
        <v>-103.3626988728</v>
      </c>
      <c r="P33">
        <f>O33/3</f>
        <v>-34.454232957599999</v>
      </c>
      <c r="Q33">
        <f>P33*E33</f>
        <v>-3729873.3430042234</v>
      </c>
      <c r="R33">
        <f>Q33*100000</f>
        <v>-372987334300.42236</v>
      </c>
      <c r="S33">
        <f>R33*(1E-30)</f>
        <v>-3.7298733430042239E-19</v>
      </c>
      <c r="T33">
        <f>S33/(1.602E-19)</f>
        <v>-2.3282605137354708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2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  <c r="O37">
        <f>D37-D36</f>
        <v>-110.19202500001029</v>
      </c>
      <c r="P37">
        <f>O37/3</f>
        <v>-36.73067500000343</v>
      </c>
      <c r="Q37">
        <f>P37*E37</f>
        <v>-3960122.5735744699</v>
      </c>
      <c r="R37">
        <f>Q37*100000</f>
        <v>-396012257357.44696</v>
      </c>
      <c r="S37">
        <f>R37*(1E-30)</f>
        <v>-3.96012257357447E-19</v>
      </c>
      <c r="T37">
        <f>S37/(1.602E-19)</f>
        <v>-2.4719866252025406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2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  <c r="O41">
        <f>D41-D40</f>
        <v>-109.2690449999991</v>
      </c>
      <c r="P41">
        <f>O41/3</f>
        <v>-36.423014999999701</v>
      </c>
      <c r="Q41">
        <f>P41*E41</f>
        <v>-3911323.8920557927</v>
      </c>
      <c r="R41">
        <f>Q41*100000</f>
        <v>-391132389205.57928</v>
      </c>
      <c r="S41">
        <f>R41*(1E-30)</f>
        <v>-3.9113238920557931E-19</v>
      </c>
      <c r="T41">
        <f>S41/(1.602E-19)</f>
        <v>-2.4415255256278359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2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  <c r="O45">
        <f>D45-D44</f>
        <v>-103.61531500000001</v>
      </c>
      <c r="P45">
        <f>O45/3</f>
        <v>-34.538438333333339</v>
      </c>
      <c r="Q45">
        <f>P45*E45</f>
        <v>-3754689.156244698</v>
      </c>
      <c r="R45">
        <f>Q45*100000</f>
        <v>-375468915624.46979</v>
      </c>
      <c r="S45">
        <f>R45*(1E-30)</f>
        <v>-3.7546891562446984E-19</v>
      </c>
      <c r="T45">
        <f>S45/(1.602E-19)</f>
        <v>-2.3437510338606109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2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  <c r="O49">
        <f>D49-D48</f>
        <v>-97.886889999999767</v>
      </c>
      <c r="P49">
        <f>O49/3</f>
        <v>-32.628963333333253</v>
      </c>
      <c r="Q49">
        <f>P49*E49</f>
        <v>-3562439.8096485445</v>
      </c>
      <c r="R49">
        <f>Q49*100000</f>
        <v>-356243980964.85443</v>
      </c>
      <c r="S49">
        <f>R49*(1E-30)</f>
        <v>-3.5624398096485446E-19</v>
      </c>
      <c r="T49">
        <f>S49/(1.602E-19)</f>
        <v>-2.223745199530927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T49"/>
  <sheetViews>
    <sheetView topLeftCell="A6" workbookViewId="0">
      <selection activeCell="O11" sqref="O11:T49"/>
    </sheetView>
  </sheetViews>
  <sheetFormatPr baseColWidth="10" defaultRowHeight="16" x14ac:dyDescent="0.2"/>
  <sheetData>
    <row r="2" spans="2:20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20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20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20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20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20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20" x14ac:dyDescent="0.2">
      <c r="B9" t="s">
        <v>40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20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  <c r="O12">
        <f>D12-D11</f>
        <v>399.93015483810098</v>
      </c>
      <c r="P12">
        <f>O12/3</f>
        <v>133.31005161270033</v>
      </c>
      <c r="Q12">
        <f>P12*E12</f>
        <v>13583461.471441738</v>
      </c>
      <c r="R12">
        <f>Q12*100000</f>
        <v>1358346147144.1738</v>
      </c>
      <c r="S12">
        <f>R12*(1E-30)</f>
        <v>1.3583461471441739E-18</v>
      </c>
      <c r="T12">
        <f>S12/(1.602E-19)</f>
        <v>8.4790645889149427</v>
      </c>
    </row>
    <row r="13" spans="2:20" x14ac:dyDescent="0.2">
      <c r="L13">
        <v>10</v>
      </c>
      <c r="M13">
        <v>0.98740537766047964</v>
      </c>
      <c r="N13">
        <v>2.0938953262376003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20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20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  <c r="O16">
        <f>D16-D15</f>
        <v>403.88997000001018</v>
      </c>
      <c r="P16">
        <f>O16/3</f>
        <v>134.6299900000034</v>
      </c>
      <c r="Q16">
        <f>P16*E16</f>
        <v>13676170.914496437</v>
      </c>
      <c r="R16">
        <f>Q16*100000</f>
        <v>1367617091449.6436</v>
      </c>
      <c r="S16">
        <f>R16*(1E-30)</f>
        <v>1.3676170914496437E-18</v>
      </c>
      <c r="T16">
        <f>S16/(1.602E-19)</f>
        <v>8.5369356519952788</v>
      </c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2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  <c r="O20">
        <f>D20-D19</f>
        <v>417.56595000000016</v>
      </c>
      <c r="P20">
        <f>O20/3</f>
        <v>139.18865000000005</v>
      </c>
      <c r="Q20">
        <f>P20*E20</f>
        <v>14097551.213210506</v>
      </c>
      <c r="R20">
        <f>Q20*100000</f>
        <v>1409755121321.0505</v>
      </c>
      <c r="S20">
        <f>R20*(1E-30)</f>
        <v>1.4097551213210506E-18</v>
      </c>
      <c r="T20">
        <f>S20/(1.602E-19)</f>
        <v>8.7999695463236627</v>
      </c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2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  <c r="O24">
        <f>D24-D23</f>
        <v>394.48307499999009</v>
      </c>
      <c r="P24">
        <f>O24/3</f>
        <v>131.49435833333004</v>
      </c>
      <c r="Q24">
        <f>P24*E24</f>
        <v>13440154.67200961</v>
      </c>
      <c r="R24">
        <f>Q24*100000</f>
        <v>1344015467200.9609</v>
      </c>
      <c r="S24">
        <f>R24*(1E-30)</f>
        <v>1.3440154672009611E-18</v>
      </c>
      <c r="T24">
        <f>S24/(1.602E-19)</f>
        <v>8.3896096579335904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2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  <c r="O28">
        <f>D28-D27</f>
        <v>388.06302499998128</v>
      </c>
      <c r="P28">
        <f>O28/3</f>
        <v>129.35434166666042</v>
      </c>
      <c r="Q28">
        <f>P28*E28</f>
        <v>13263338.49734145</v>
      </c>
      <c r="R28">
        <f>Q28*100000</f>
        <v>1326333849734.145</v>
      </c>
      <c r="S28">
        <f>R28*(1E-30)</f>
        <v>1.3263338497341452E-18</v>
      </c>
      <c r="T28">
        <f>S28/(1.602E-19)</f>
        <v>8.2792375139459757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2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  <c r="O33">
        <f>D33-D32</f>
        <v>-121.13683536063036</v>
      </c>
      <c r="P33">
        <f>O33/3</f>
        <v>-40.378945120210119</v>
      </c>
      <c r="Q33">
        <f>P33*E33</f>
        <v>-4114337.228219803</v>
      </c>
      <c r="R33">
        <f>Q33*100000</f>
        <v>-411433722821.98029</v>
      </c>
      <c r="S33">
        <f>R33*(1E-30)</f>
        <v>-4.1143372282198033E-19</v>
      </c>
      <c r="T33">
        <f>S33/(1.602E-19)</f>
        <v>-2.5682504545691658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2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  <c r="O37">
        <f>D37-D36</f>
        <v>-125.7935749999906</v>
      </c>
      <c r="P37">
        <f>O37/3</f>
        <v>-41.93119166666353</v>
      </c>
      <c r="Q37">
        <f>P37*E37</f>
        <v>-4259556.9384746188</v>
      </c>
      <c r="R37">
        <f>Q37*100000</f>
        <v>-425955693847.46185</v>
      </c>
      <c r="S37">
        <f>R37*(1E-30)</f>
        <v>-4.259556938474619E-19</v>
      </c>
      <c r="T37">
        <f>S37/(1.602E-19)</f>
        <v>-2.6588994622188635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2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  <c r="O41">
        <f>D41-D40</f>
        <v>-130.93118999999933</v>
      </c>
      <c r="P41">
        <f>O41/3</f>
        <v>-43.643729999999778</v>
      </c>
      <c r="Q41">
        <f>P41*E41</f>
        <v>-4420352.8485031277</v>
      </c>
      <c r="R41">
        <f>Q41*100000</f>
        <v>-442035284850.31274</v>
      </c>
      <c r="S41">
        <f>R41*(1E-30)</f>
        <v>-4.4203528485031274E-19</v>
      </c>
      <c r="T41">
        <f>S41/(1.602E-19)</f>
        <v>-2.7592714410131882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2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  <c r="O45">
        <f>D45-D44</f>
        <v>-115.75180999997974</v>
      </c>
      <c r="P45">
        <f>O45/3</f>
        <v>-38.583936666659916</v>
      </c>
      <c r="Q45">
        <f>P45*E45</f>
        <v>-3943681.336551127</v>
      </c>
      <c r="R45">
        <f>Q45*100000</f>
        <v>-394368133655.11273</v>
      </c>
      <c r="S45">
        <f>R45*(1E-30)</f>
        <v>-3.9436813365511276E-19</v>
      </c>
      <c r="T45">
        <f>S45/(1.602E-19)</f>
        <v>-2.4617236807435252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2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  <c r="O49">
        <f>D49-D48</f>
        <v>-114.34778000000006</v>
      </c>
      <c r="P49">
        <f>O49/3</f>
        <v>-38.115926666666688</v>
      </c>
      <c r="Q49">
        <f>P49*E49</f>
        <v>-3908203.2383082621</v>
      </c>
      <c r="R49">
        <f>Q49*100000</f>
        <v>-390820323830.82623</v>
      </c>
      <c r="S49">
        <f>R49*(1E-30)</f>
        <v>-3.9082032383082627E-19</v>
      </c>
      <c r="T49">
        <f>S49/(1.602E-19)</f>
        <v>-2.4395775520026608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T92"/>
  <sheetViews>
    <sheetView topLeftCell="A50" workbookViewId="0">
      <selection activeCell="O54" sqref="O54:T9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20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2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20" x14ac:dyDescent="0.2">
      <c r="B52" t="s">
        <v>40</v>
      </c>
      <c r="L52" t="s">
        <v>6</v>
      </c>
      <c r="M52" t="s">
        <v>28</v>
      </c>
      <c r="N52" t="s">
        <v>29</v>
      </c>
    </row>
    <row r="53" spans="2:20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20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  <c r="O54" t="s">
        <v>64</v>
      </c>
      <c r="P54" t="s">
        <v>66</v>
      </c>
      <c r="Q54" t="s">
        <v>67</v>
      </c>
      <c r="R54" t="s">
        <v>67</v>
      </c>
      <c r="S54" t="s">
        <v>67</v>
      </c>
      <c r="T54" t="s">
        <v>67</v>
      </c>
    </row>
    <row r="55" spans="2:20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  <c r="O55">
        <f>D55-D54</f>
        <v>514.77072721063496</v>
      </c>
      <c r="P55">
        <f>O55/3</f>
        <v>171.59024240354498</v>
      </c>
      <c r="Q55">
        <f>P55*E55</f>
        <v>16626707.10677224</v>
      </c>
      <c r="R55">
        <f>Q55*100000</f>
        <v>1662670710677.2241</v>
      </c>
      <c r="S55">
        <f>R55*(1E-30)</f>
        <v>1.6626707106772243E-18</v>
      </c>
      <c r="T55">
        <f>S55/(1.602E-19)</f>
        <v>10.378718543553211</v>
      </c>
    </row>
    <row r="56" spans="2:20" x14ac:dyDescent="0.2">
      <c r="L56">
        <v>-5</v>
      </c>
      <c r="M56">
        <v>1.6947180991427331</v>
      </c>
      <c r="N56">
        <v>2.4748878968288182</v>
      </c>
    </row>
    <row r="57" spans="2:20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20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20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  <c r="O59">
        <f>D59-D58</f>
        <v>512.92631999997957</v>
      </c>
      <c r="P59">
        <f>O59/3</f>
        <v>170.9754399999932</v>
      </c>
      <c r="Q59">
        <f>P59*E59</f>
        <v>16525586.468768081</v>
      </c>
      <c r="R59">
        <f>Q59*100000</f>
        <v>1652558646876.8081</v>
      </c>
      <c r="S59">
        <f>R59*(1E-30)</f>
        <v>1.6525586468768082E-18</v>
      </c>
      <c r="T59">
        <f>S59/(1.602E-19)</f>
        <v>10.315597046671712</v>
      </c>
    </row>
    <row r="61" spans="2:20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20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20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  <c r="O63">
        <f>D63-D62</f>
        <v>521.82841499999995</v>
      </c>
      <c r="P63">
        <f>O63/3</f>
        <v>173.94280499999999</v>
      </c>
      <c r="Q63">
        <f>P63*E63</f>
        <v>16771326.460720172</v>
      </c>
      <c r="R63">
        <f>Q63*100000</f>
        <v>1677132646072.0173</v>
      </c>
      <c r="S63">
        <f>R63*(1E-30)</f>
        <v>1.6771326460720174E-18</v>
      </c>
      <c r="T63">
        <f>S63/(1.602E-19)</f>
        <v>10.468992796953916</v>
      </c>
    </row>
    <row r="65" spans="2:2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2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2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  <c r="O67">
        <f>D67-D66</f>
        <v>507.94855499999994</v>
      </c>
      <c r="P67">
        <f>O67/3</f>
        <v>169.31618499999999</v>
      </c>
      <c r="Q67">
        <f>P67*E67</f>
        <v>16447851.301580284</v>
      </c>
      <c r="R67">
        <f>Q67*100000</f>
        <v>1644785130158.0283</v>
      </c>
      <c r="S67">
        <f>R67*(1E-30)</f>
        <v>1.6447851301580285E-18</v>
      </c>
      <c r="T67">
        <f>S67/(1.602E-19)</f>
        <v>10.267073221960228</v>
      </c>
    </row>
    <row r="69" spans="2:2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2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2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  <c r="O71">
        <f>D71-D70</f>
        <v>503.23596999998881</v>
      </c>
      <c r="P71">
        <f>O71/3</f>
        <v>167.74532333332959</v>
      </c>
      <c r="Q71">
        <f>P71*E71</f>
        <v>16337328.596945528</v>
      </c>
      <c r="R71">
        <f>Q71*100000</f>
        <v>1633732859694.5527</v>
      </c>
      <c r="S71">
        <f>R71*(1E-30)</f>
        <v>1.6337328596945528E-18</v>
      </c>
      <c r="T71">
        <f>S71/(1.602E-19)</f>
        <v>10.19808276962892</v>
      </c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2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2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2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  <c r="O76">
        <f>D76-D75</f>
        <v>-138.21397036705</v>
      </c>
      <c r="P76">
        <f>O76/3</f>
        <v>-46.071323455683334</v>
      </c>
      <c r="Q76">
        <f>P76*E76</f>
        <v>-4464199.5843961928</v>
      </c>
      <c r="R76">
        <f>Q76*100000</f>
        <v>-446419958439.61926</v>
      </c>
      <c r="S76">
        <f>R76*(1E-30)</f>
        <v>-4.4641995843961928E-19</v>
      </c>
      <c r="T76">
        <f>S76/(1.602E-19)</f>
        <v>-2.7866414384495588</v>
      </c>
    </row>
    <row r="78" spans="2:2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2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2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  <c r="O80">
        <f>D80-D79</f>
        <v>-141.40350000000035</v>
      </c>
      <c r="P80">
        <f>O80/3</f>
        <v>-47.134500000000116</v>
      </c>
      <c r="Q80">
        <f>P80*E80</f>
        <v>-4555791.5077920016</v>
      </c>
      <c r="R80">
        <f>Q80*100000</f>
        <v>-455579150779.20013</v>
      </c>
      <c r="S80">
        <f>R80*(1E-30)</f>
        <v>-4.5557915077920015E-19</v>
      </c>
      <c r="T80">
        <f>S80/(1.602E-19)</f>
        <v>-2.8438149237153567</v>
      </c>
    </row>
    <row r="82" spans="2:2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2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2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  <c r="O84">
        <f>D84-D83</f>
        <v>-145.50377500001923</v>
      </c>
      <c r="P84">
        <f>O84/3</f>
        <v>-48.501258333339742</v>
      </c>
      <c r="Q84">
        <f>P84*E84</f>
        <v>-4676391.8354443312</v>
      </c>
      <c r="R84">
        <f>Q84*100000</f>
        <v>-467639183544.43311</v>
      </c>
      <c r="S84">
        <f>R84*(1E-30)</f>
        <v>-4.6763918354443317E-19</v>
      </c>
      <c r="T84">
        <f>S84/(1.602E-19)</f>
        <v>-2.9190960271188087</v>
      </c>
    </row>
    <row r="86" spans="2:2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2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2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  <c r="O88">
        <f>D88-D87</f>
        <v>-132.3063200000197</v>
      </c>
      <c r="P88">
        <f>O88/3</f>
        <v>-44.10210666667323</v>
      </c>
      <c r="Q88">
        <f>P88*E88</f>
        <v>-4284191.6179672815</v>
      </c>
      <c r="R88">
        <f>Q88*100000</f>
        <v>-428419161796.72815</v>
      </c>
      <c r="S88">
        <f>R88*(1E-30)</f>
        <v>-4.2841916179672818E-19</v>
      </c>
      <c r="T88">
        <f>S88/(1.602E-19)</f>
        <v>-2.6742769150856942</v>
      </c>
    </row>
    <row r="90" spans="2:2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2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2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  <c r="O92">
        <f>D92-D91</f>
        <v>-131.1217836117994</v>
      </c>
      <c r="P92">
        <f>O92/3</f>
        <v>-43.707261203933136</v>
      </c>
      <c r="Q92">
        <f>P92*E92</f>
        <v>-4256788.101245991</v>
      </c>
      <c r="R92">
        <f>Q92*100000</f>
        <v>-425678810124.59912</v>
      </c>
      <c r="S92">
        <f>R92*(1E-30)</f>
        <v>-4.2567881012459914E-19</v>
      </c>
      <c r="T92">
        <f>S92/(1.602E-19)</f>
        <v>-2.657171099404489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2021-04-26T19:37:00Z</dcterms:created>
  <dcterms:modified xsi:type="dcterms:W3CDTF">2024-08-13T20:56:36Z</dcterms:modified>
</cp:coreProperties>
</file>